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4\Desktop\BHSL\Utraula\"/>
    </mc:Choice>
  </mc:AlternateContent>
  <xr:revisionPtr revIDLastSave="0" documentId="13_ncr:1_{3F3B7564-CF98-46A8-B948-0DB6521CC94C}" xr6:coauthVersionLast="47" xr6:coauthVersionMax="47" xr10:uidLastSave="{00000000-0000-0000-0000-000000000000}"/>
  <bookViews>
    <workbookView xWindow="-120" yWindow="-120" windowWidth="21840" windowHeight="13140" firstSheet="2" activeTab="6" xr2:uid="{0C7157B9-6B2C-4F25-8EB0-258DAD4751CF}"/>
  </bookViews>
  <sheets>
    <sheet name="Building" sheetId="1" r:id="rId1"/>
    <sheet name="Free Hold Land." sheetId="2" r:id="rId2"/>
    <sheet name="Furniture &amp; Fixture" sheetId="3" r:id="rId3"/>
    <sheet name="Lease Hold Land" sheetId="4" r:id="rId4"/>
    <sheet name="Plant &amp; Machinery" sheetId="5" r:id="rId5"/>
    <sheet name="Vechiles" sheetId="6" r:id="rId6"/>
    <sheet name="Building Sheet" sheetId="7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7" l="1"/>
  <c r="E51" i="7"/>
  <c r="J50" i="7"/>
  <c r="J49" i="7"/>
  <c r="J48" i="7"/>
  <c r="J47" i="7"/>
  <c r="J46" i="7"/>
  <c r="J44" i="7"/>
  <c r="J43" i="7"/>
  <c r="I42" i="7"/>
  <c r="J42" i="7" s="1"/>
  <c r="J41" i="7"/>
  <c r="J40" i="7"/>
  <c r="J39" i="7"/>
  <c r="J38" i="7"/>
  <c r="J37" i="7"/>
  <c r="I36" i="7"/>
  <c r="J36" i="7" s="1"/>
  <c r="J35" i="7"/>
  <c r="J34" i="7"/>
  <c r="J33" i="7"/>
  <c r="I32" i="7"/>
  <c r="J32" i="7" s="1"/>
  <c r="J31" i="7"/>
  <c r="J30" i="7"/>
  <c r="J29" i="7"/>
  <c r="J28" i="7"/>
  <c r="J27" i="7"/>
  <c r="J26" i="7"/>
  <c r="J25" i="7"/>
  <c r="I24" i="7"/>
  <c r="J24" i="7" s="1"/>
  <c r="J23" i="7"/>
  <c r="I22" i="7"/>
  <c r="J22" i="7" s="1"/>
  <c r="J21" i="7"/>
  <c r="I20" i="7"/>
  <c r="J20" i="7" s="1"/>
  <c r="J19" i="7"/>
  <c r="J18" i="7"/>
  <c r="J17" i="7"/>
  <c r="J16" i="7"/>
  <c r="J15" i="7"/>
  <c r="E15" i="7"/>
  <c r="J14" i="7"/>
  <c r="J13" i="7"/>
  <c r="J12" i="7"/>
  <c r="J11" i="7"/>
  <c r="I11" i="7"/>
  <c r="J10" i="7"/>
  <c r="J9" i="7"/>
  <c r="J8" i="7"/>
  <c r="E6" i="7"/>
  <c r="Q7" i="6"/>
  <c r="P7" i="6"/>
  <c r="L7" i="6"/>
  <c r="R7" i="6" s="1"/>
  <c r="Q6" i="6"/>
  <c r="P6" i="6"/>
  <c r="L6" i="6"/>
  <c r="R6" i="6" s="1"/>
  <c r="Q5" i="6"/>
  <c r="P5" i="6"/>
  <c r="L5" i="6"/>
  <c r="R5" i="6" s="1"/>
  <c r="Q4" i="6"/>
  <c r="P4" i="6"/>
  <c r="L4" i="6"/>
  <c r="R4" i="6" s="1"/>
  <c r="R3" i="6"/>
  <c r="Q276" i="5"/>
  <c r="P276" i="5"/>
  <c r="L276" i="5"/>
  <c r="R276" i="5" s="1"/>
  <c r="Q275" i="5"/>
  <c r="P275" i="5"/>
  <c r="L275" i="5"/>
  <c r="R275" i="5" s="1"/>
  <c r="Q274" i="5"/>
  <c r="P274" i="5"/>
  <c r="L274" i="5"/>
  <c r="R274" i="5" s="1"/>
  <c r="Q273" i="5"/>
  <c r="P273" i="5"/>
  <c r="L273" i="5"/>
  <c r="R273" i="5" s="1"/>
  <c r="Q272" i="5"/>
  <c r="P272" i="5"/>
  <c r="L272" i="5"/>
  <c r="R272" i="5" s="1"/>
  <c r="Q271" i="5"/>
  <c r="P271" i="5"/>
  <c r="L271" i="5"/>
  <c r="R271" i="5" s="1"/>
  <c r="Q270" i="5"/>
  <c r="P270" i="5"/>
  <c r="L270" i="5"/>
  <c r="R270" i="5" s="1"/>
  <c r="Q269" i="5"/>
  <c r="P269" i="5"/>
  <c r="L269" i="5"/>
  <c r="R269" i="5" s="1"/>
  <c r="Q268" i="5"/>
  <c r="P268" i="5"/>
  <c r="L268" i="5"/>
  <c r="R268" i="5" s="1"/>
  <c r="Q267" i="5"/>
  <c r="P267" i="5"/>
  <c r="L267" i="5"/>
  <c r="R267" i="5" s="1"/>
  <c r="Q266" i="5"/>
  <c r="P266" i="5"/>
  <c r="L266" i="5"/>
  <c r="R266" i="5" s="1"/>
  <c r="Q265" i="5"/>
  <c r="P265" i="5"/>
  <c r="L265" i="5"/>
  <c r="R265" i="5" s="1"/>
  <c r="Q264" i="5"/>
  <c r="P264" i="5"/>
  <c r="L264" i="5"/>
  <c r="R264" i="5" s="1"/>
  <c r="Q263" i="5"/>
  <c r="P263" i="5"/>
  <c r="L263" i="5"/>
  <c r="R263" i="5" s="1"/>
  <c r="Q262" i="5"/>
  <c r="P262" i="5"/>
  <c r="L262" i="5"/>
  <c r="R262" i="5" s="1"/>
  <c r="Q261" i="5"/>
  <c r="P261" i="5"/>
  <c r="L261" i="5"/>
  <c r="R261" i="5" s="1"/>
  <c r="Q260" i="5"/>
  <c r="P260" i="5"/>
  <c r="L260" i="5"/>
  <c r="R260" i="5" s="1"/>
  <c r="Q259" i="5"/>
  <c r="P259" i="5"/>
  <c r="L259" i="5"/>
  <c r="R259" i="5" s="1"/>
  <c r="Q258" i="5"/>
  <c r="P258" i="5"/>
  <c r="L258" i="5"/>
  <c r="R258" i="5" s="1"/>
  <c r="Q257" i="5"/>
  <c r="P257" i="5"/>
  <c r="L257" i="5"/>
  <c r="R257" i="5" s="1"/>
  <c r="Q256" i="5"/>
  <c r="P256" i="5"/>
  <c r="L256" i="5"/>
  <c r="R256" i="5" s="1"/>
  <c r="Q255" i="5"/>
  <c r="P255" i="5"/>
  <c r="L255" i="5"/>
  <c r="R255" i="5" s="1"/>
  <c r="Q254" i="5"/>
  <c r="P254" i="5"/>
  <c r="L254" i="5"/>
  <c r="R254" i="5" s="1"/>
  <c r="Q253" i="5"/>
  <c r="P253" i="5"/>
  <c r="L253" i="5"/>
  <c r="R253" i="5" s="1"/>
  <c r="Q252" i="5"/>
  <c r="P252" i="5"/>
  <c r="L252" i="5"/>
  <c r="R252" i="5" s="1"/>
  <c r="Q251" i="5"/>
  <c r="P251" i="5"/>
  <c r="L251" i="5"/>
  <c r="R251" i="5" s="1"/>
  <c r="Q250" i="5"/>
  <c r="P250" i="5"/>
  <c r="L250" i="5"/>
  <c r="R250" i="5" s="1"/>
  <c r="Q249" i="5"/>
  <c r="P249" i="5"/>
  <c r="L249" i="5"/>
  <c r="R249" i="5" s="1"/>
  <c r="Q248" i="5"/>
  <c r="P248" i="5"/>
  <c r="L248" i="5"/>
  <c r="R248" i="5" s="1"/>
  <c r="Q247" i="5"/>
  <c r="P247" i="5"/>
  <c r="L247" i="5"/>
  <c r="R247" i="5" s="1"/>
  <c r="Q246" i="5"/>
  <c r="P246" i="5"/>
  <c r="L246" i="5"/>
  <c r="R246" i="5" s="1"/>
  <c r="Q245" i="5"/>
  <c r="P245" i="5"/>
  <c r="L245" i="5"/>
  <c r="R245" i="5" s="1"/>
  <c r="Q244" i="5"/>
  <c r="P244" i="5"/>
  <c r="L244" i="5"/>
  <c r="R244" i="5" s="1"/>
  <c r="Q243" i="5"/>
  <c r="P243" i="5"/>
  <c r="L243" i="5"/>
  <c r="R243" i="5" s="1"/>
  <c r="Q242" i="5"/>
  <c r="P242" i="5"/>
  <c r="L242" i="5"/>
  <c r="R242" i="5" s="1"/>
  <c r="Q241" i="5"/>
  <c r="P241" i="5"/>
  <c r="L241" i="5"/>
  <c r="R241" i="5" s="1"/>
  <c r="Q240" i="5"/>
  <c r="P240" i="5"/>
  <c r="L240" i="5"/>
  <c r="R240" i="5" s="1"/>
  <c r="Q239" i="5"/>
  <c r="P239" i="5"/>
  <c r="L239" i="5"/>
  <c r="R239" i="5" s="1"/>
  <c r="Q238" i="5"/>
  <c r="P238" i="5"/>
  <c r="L238" i="5"/>
  <c r="R238" i="5" s="1"/>
  <c r="Q237" i="5"/>
  <c r="P237" i="5"/>
  <c r="L237" i="5"/>
  <c r="R237" i="5" s="1"/>
  <c r="Q236" i="5"/>
  <c r="P236" i="5"/>
  <c r="L236" i="5"/>
  <c r="R236" i="5" s="1"/>
  <c r="Q235" i="5"/>
  <c r="P235" i="5"/>
  <c r="L235" i="5"/>
  <c r="R235" i="5" s="1"/>
  <c r="Q234" i="5"/>
  <c r="P234" i="5"/>
  <c r="L234" i="5"/>
  <c r="R234" i="5" s="1"/>
  <c r="Q233" i="5"/>
  <c r="P233" i="5"/>
  <c r="L233" i="5"/>
  <c r="R233" i="5" s="1"/>
  <c r="Q232" i="5"/>
  <c r="P232" i="5"/>
  <c r="L232" i="5"/>
  <c r="R232" i="5" s="1"/>
  <c r="Q231" i="5"/>
  <c r="P231" i="5"/>
  <c r="L231" i="5"/>
  <c r="R231" i="5" s="1"/>
  <c r="Q230" i="5"/>
  <c r="P230" i="5"/>
  <c r="L230" i="5"/>
  <c r="R230" i="5" s="1"/>
  <c r="Q229" i="5"/>
  <c r="P229" i="5"/>
  <c r="L229" i="5"/>
  <c r="R229" i="5" s="1"/>
  <c r="Q228" i="5"/>
  <c r="P228" i="5"/>
  <c r="L228" i="5"/>
  <c r="R228" i="5" s="1"/>
  <c r="Q227" i="5"/>
  <c r="P227" i="5"/>
  <c r="L227" i="5"/>
  <c r="R227" i="5" s="1"/>
  <c r="Q226" i="5"/>
  <c r="P226" i="5"/>
  <c r="L226" i="5"/>
  <c r="R226" i="5" s="1"/>
  <c r="Q225" i="5"/>
  <c r="P225" i="5"/>
  <c r="L225" i="5"/>
  <c r="R225" i="5" s="1"/>
  <c r="Q224" i="5"/>
  <c r="P224" i="5"/>
  <c r="L224" i="5"/>
  <c r="R224" i="5" s="1"/>
  <c r="Q223" i="5"/>
  <c r="P223" i="5"/>
  <c r="L223" i="5"/>
  <c r="R223" i="5" s="1"/>
  <c r="Q222" i="5"/>
  <c r="P222" i="5"/>
  <c r="L222" i="5"/>
  <c r="R222" i="5" s="1"/>
  <c r="Q221" i="5"/>
  <c r="P221" i="5"/>
  <c r="L221" i="5"/>
  <c r="R221" i="5" s="1"/>
  <c r="Q220" i="5"/>
  <c r="P220" i="5"/>
  <c r="L220" i="5"/>
  <c r="R220" i="5" s="1"/>
  <c r="Q219" i="5"/>
  <c r="P219" i="5"/>
  <c r="L219" i="5"/>
  <c r="R219" i="5" s="1"/>
  <c r="Q218" i="5"/>
  <c r="P218" i="5"/>
  <c r="L218" i="5"/>
  <c r="Q217" i="5"/>
  <c r="P217" i="5"/>
  <c r="L217" i="5"/>
  <c r="R217" i="5" s="1"/>
  <c r="Q216" i="5"/>
  <c r="P216" i="5"/>
  <c r="L216" i="5"/>
  <c r="R216" i="5" s="1"/>
  <c r="Q215" i="5"/>
  <c r="P215" i="5"/>
  <c r="L215" i="5"/>
  <c r="Q214" i="5"/>
  <c r="P214" i="5"/>
  <c r="L214" i="5"/>
  <c r="Q213" i="5"/>
  <c r="P213" i="5"/>
  <c r="L213" i="5"/>
  <c r="R213" i="5" s="1"/>
  <c r="Q212" i="5"/>
  <c r="P212" i="5"/>
  <c r="L212" i="5"/>
  <c r="R212" i="5" s="1"/>
  <c r="Q211" i="5"/>
  <c r="P211" i="5"/>
  <c r="L211" i="5"/>
  <c r="Q210" i="5"/>
  <c r="P210" i="5"/>
  <c r="L210" i="5"/>
  <c r="Q209" i="5"/>
  <c r="P209" i="5"/>
  <c r="L209" i="5"/>
  <c r="R209" i="5" s="1"/>
  <c r="Q208" i="5"/>
  <c r="P208" i="5"/>
  <c r="L208" i="5"/>
  <c r="R208" i="5" s="1"/>
  <c r="Q207" i="5"/>
  <c r="P207" i="5"/>
  <c r="L207" i="5"/>
  <c r="Q206" i="5"/>
  <c r="P206" i="5"/>
  <c r="L206" i="5"/>
  <c r="Q205" i="5"/>
  <c r="P205" i="5"/>
  <c r="L205" i="5"/>
  <c r="R205" i="5" s="1"/>
  <c r="Q204" i="5"/>
  <c r="P204" i="5"/>
  <c r="L204" i="5"/>
  <c r="R204" i="5" s="1"/>
  <c r="Q203" i="5"/>
  <c r="P203" i="5"/>
  <c r="L203" i="5"/>
  <c r="Q202" i="5"/>
  <c r="P202" i="5"/>
  <c r="L202" i="5"/>
  <c r="Q201" i="5"/>
  <c r="P201" i="5"/>
  <c r="L201" i="5"/>
  <c r="R201" i="5" s="1"/>
  <c r="Q200" i="5"/>
  <c r="P200" i="5"/>
  <c r="L200" i="5"/>
  <c r="R200" i="5" s="1"/>
  <c r="Q199" i="5"/>
  <c r="P199" i="5"/>
  <c r="L199" i="5"/>
  <c r="Q198" i="5"/>
  <c r="P198" i="5"/>
  <c r="L198" i="5"/>
  <c r="Q197" i="5"/>
  <c r="P197" i="5"/>
  <c r="L197" i="5"/>
  <c r="R197" i="5" s="1"/>
  <c r="Q196" i="5"/>
  <c r="P196" i="5"/>
  <c r="L196" i="5"/>
  <c r="R196" i="5" s="1"/>
  <c r="Q195" i="5"/>
  <c r="P195" i="5"/>
  <c r="L195" i="5"/>
  <c r="Q194" i="5"/>
  <c r="P194" i="5"/>
  <c r="L194" i="5"/>
  <c r="Q193" i="5"/>
  <c r="P193" i="5"/>
  <c r="L193" i="5"/>
  <c r="R193" i="5" s="1"/>
  <c r="Q192" i="5"/>
  <c r="P192" i="5"/>
  <c r="L192" i="5"/>
  <c r="R192" i="5" s="1"/>
  <c r="R191" i="5"/>
  <c r="Q191" i="5"/>
  <c r="P191" i="5"/>
  <c r="L191" i="5"/>
  <c r="R190" i="5"/>
  <c r="Q190" i="5"/>
  <c r="P190" i="5"/>
  <c r="L190" i="5"/>
  <c r="R189" i="5"/>
  <c r="Q189" i="5"/>
  <c r="P189" i="5"/>
  <c r="L189" i="5"/>
  <c r="R188" i="5"/>
  <c r="Q188" i="5"/>
  <c r="P188" i="5"/>
  <c r="L188" i="5"/>
  <c r="R187" i="5"/>
  <c r="Q187" i="5"/>
  <c r="P187" i="5"/>
  <c r="L187" i="5"/>
  <c r="R186" i="5"/>
  <c r="Q186" i="5"/>
  <c r="P186" i="5"/>
  <c r="L186" i="5"/>
  <c r="R185" i="5"/>
  <c r="Q185" i="5"/>
  <c r="P185" i="5"/>
  <c r="L185" i="5"/>
  <c r="R184" i="5"/>
  <c r="Q184" i="5"/>
  <c r="P184" i="5"/>
  <c r="L184" i="5"/>
  <c r="R183" i="5"/>
  <c r="Q183" i="5"/>
  <c r="P183" i="5"/>
  <c r="L183" i="5"/>
  <c r="R182" i="5"/>
  <c r="Q182" i="5"/>
  <c r="P182" i="5"/>
  <c r="L182" i="5"/>
  <c r="R181" i="5"/>
  <c r="Q181" i="5"/>
  <c r="P181" i="5"/>
  <c r="L181" i="5"/>
  <c r="R180" i="5"/>
  <c r="Q180" i="5"/>
  <c r="P180" i="5"/>
  <c r="L180" i="5"/>
  <c r="R179" i="5"/>
  <c r="Q179" i="5"/>
  <c r="P179" i="5"/>
  <c r="L179" i="5"/>
  <c r="R178" i="5"/>
  <c r="Q178" i="5"/>
  <c r="P178" i="5"/>
  <c r="L178" i="5"/>
  <c r="R177" i="5"/>
  <c r="Q177" i="5"/>
  <c r="P177" i="5"/>
  <c r="L177" i="5"/>
  <c r="R176" i="5"/>
  <c r="Q176" i="5"/>
  <c r="P176" i="5"/>
  <c r="L176" i="5"/>
  <c r="R175" i="5"/>
  <c r="Q175" i="5"/>
  <c r="P175" i="5"/>
  <c r="L175" i="5"/>
  <c r="R174" i="5"/>
  <c r="Q174" i="5"/>
  <c r="P174" i="5"/>
  <c r="L174" i="5"/>
  <c r="R173" i="5"/>
  <c r="Q173" i="5"/>
  <c r="P173" i="5"/>
  <c r="L173" i="5"/>
  <c r="R172" i="5"/>
  <c r="Q172" i="5"/>
  <c r="P172" i="5"/>
  <c r="L172" i="5"/>
  <c r="R171" i="5"/>
  <c r="Q171" i="5"/>
  <c r="P171" i="5"/>
  <c r="L171" i="5"/>
  <c r="R170" i="5"/>
  <c r="Q170" i="5"/>
  <c r="P170" i="5"/>
  <c r="L170" i="5"/>
  <c r="R169" i="5"/>
  <c r="Q169" i="5"/>
  <c r="P169" i="5"/>
  <c r="L169" i="5"/>
  <c r="R168" i="5"/>
  <c r="Q168" i="5"/>
  <c r="P168" i="5"/>
  <c r="L168" i="5"/>
  <c r="R167" i="5"/>
  <c r="Q167" i="5"/>
  <c r="P167" i="5"/>
  <c r="L167" i="5"/>
  <c r="R166" i="5"/>
  <c r="Q166" i="5"/>
  <c r="P166" i="5"/>
  <c r="L166" i="5"/>
  <c r="R165" i="5"/>
  <c r="Q165" i="5"/>
  <c r="P165" i="5"/>
  <c r="L165" i="5"/>
  <c r="R164" i="5"/>
  <c r="Q164" i="5"/>
  <c r="P164" i="5"/>
  <c r="L164" i="5"/>
  <c r="R163" i="5"/>
  <c r="Q163" i="5"/>
  <c r="P163" i="5"/>
  <c r="L163" i="5"/>
  <c r="R162" i="5"/>
  <c r="Q162" i="5"/>
  <c r="P162" i="5"/>
  <c r="L162" i="5"/>
  <c r="R161" i="5"/>
  <c r="Q161" i="5"/>
  <c r="P161" i="5"/>
  <c r="L161" i="5"/>
  <c r="R160" i="5"/>
  <c r="Q160" i="5"/>
  <c r="P160" i="5"/>
  <c r="L160" i="5"/>
  <c r="R159" i="5"/>
  <c r="Q159" i="5"/>
  <c r="P159" i="5"/>
  <c r="L159" i="5"/>
  <c r="R158" i="5"/>
  <c r="Q158" i="5"/>
  <c r="P158" i="5"/>
  <c r="L158" i="5"/>
  <c r="R157" i="5"/>
  <c r="Q157" i="5"/>
  <c r="P157" i="5"/>
  <c r="L157" i="5"/>
  <c r="R156" i="5"/>
  <c r="Q156" i="5"/>
  <c r="P156" i="5"/>
  <c r="L156" i="5"/>
  <c r="R155" i="5"/>
  <c r="Q155" i="5"/>
  <c r="P155" i="5"/>
  <c r="L155" i="5"/>
  <c r="R154" i="5"/>
  <c r="Q154" i="5"/>
  <c r="P154" i="5"/>
  <c r="L154" i="5"/>
  <c r="R153" i="5"/>
  <c r="Q153" i="5"/>
  <c r="P153" i="5"/>
  <c r="L153" i="5"/>
  <c r="R152" i="5"/>
  <c r="Q152" i="5"/>
  <c r="P152" i="5"/>
  <c r="L152" i="5"/>
  <c r="R151" i="5"/>
  <c r="Q151" i="5"/>
  <c r="P151" i="5"/>
  <c r="L151" i="5"/>
  <c r="R150" i="5"/>
  <c r="Q150" i="5"/>
  <c r="P150" i="5"/>
  <c r="L150" i="5"/>
  <c r="R149" i="5"/>
  <c r="Q149" i="5"/>
  <c r="P149" i="5"/>
  <c r="L149" i="5"/>
  <c r="R148" i="5"/>
  <c r="Q148" i="5"/>
  <c r="P148" i="5"/>
  <c r="L148" i="5"/>
  <c r="R147" i="5"/>
  <c r="Q147" i="5"/>
  <c r="P147" i="5"/>
  <c r="L147" i="5"/>
  <c r="R146" i="5"/>
  <c r="Q146" i="5"/>
  <c r="P146" i="5"/>
  <c r="L146" i="5"/>
  <c r="R145" i="5"/>
  <c r="Q145" i="5"/>
  <c r="P145" i="5"/>
  <c r="L145" i="5"/>
  <c r="R144" i="5"/>
  <c r="Q144" i="5"/>
  <c r="P144" i="5"/>
  <c r="L144" i="5"/>
  <c r="R143" i="5"/>
  <c r="Q143" i="5"/>
  <c r="P143" i="5"/>
  <c r="L143" i="5"/>
  <c r="R142" i="5"/>
  <c r="Q142" i="5"/>
  <c r="P142" i="5"/>
  <c r="L142" i="5"/>
  <c r="R141" i="5"/>
  <c r="Q141" i="5"/>
  <c r="P141" i="5"/>
  <c r="L141" i="5"/>
  <c r="R140" i="5"/>
  <c r="Q140" i="5"/>
  <c r="P140" i="5"/>
  <c r="L140" i="5"/>
  <c r="R139" i="5"/>
  <c r="Q139" i="5"/>
  <c r="P139" i="5"/>
  <c r="L139" i="5"/>
  <c r="R138" i="5"/>
  <c r="Q138" i="5"/>
  <c r="P138" i="5"/>
  <c r="L138" i="5"/>
  <c r="R137" i="5"/>
  <c r="Q137" i="5"/>
  <c r="P137" i="5"/>
  <c r="L137" i="5"/>
  <c r="R136" i="5"/>
  <c r="Q136" i="5"/>
  <c r="P136" i="5"/>
  <c r="L136" i="5"/>
  <c r="R135" i="5"/>
  <c r="Q135" i="5"/>
  <c r="P135" i="5"/>
  <c r="L135" i="5"/>
  <c r="R134" i="5"/>
  <c r="Q134" i="5"/>
  <c r="P134" i="5"/>
  <c r="L134" i="5"/>
  <c r="R133" i="5"/>
  <c r="Q133" i="5"/>
  <c r="P133" i="5"/>
  <c r="L133" i="5"/>
  <c r="R132" i="5"/>
  <c r="Q132" i="5"/>
  <c r="P132" i="5"/>
  <c r="L132" i="5"/>
  <c r="R131" i="5"/>
  <c r="Q131" i="5"/>
  <c r="P131" i="5"/>
  <c r="L131" i="5"/>
  <c r="R130" i="5"/>
  <c r="Q130" i="5"/>
  <c r="P130" i="5"/>
  <c r="L130" i="5"/>
  <c r="R129" i="5"/>
  <c r="Q129" i="5"/>
  <c r="P129" i="5"/>
  <c r="L129" i="5"/>
  <c r="R128" i="5"/>
  <c r="Q128" i="5"/>
  <c r="P128" i="5"/>
  <c r="L128" i="5"/>
  <c r="R127" i="5"/>
  <c r="Q127" i="5"/>
  <c r="P127" i="5"/>
  <c r="L127" i="5"/>
  <c r="R126" i="5"/>
  <c r="Q126" i="5"/>
  <c r="P126" i="5"/>
  <c r="L126" i="5"/>
  <c r="R125" i="5"/>
  <c r="Q125" i="5"/>
  <c r="P125" i="5"/>
  <c r="L125" i="5"/>
  <c r="R124" i="5"/>
  <c r="Q124" i="5"/>
  <c r="P124" i="5"/>
  <c r="L124" i="5"/>
  <c r="R123" i="5"/>
  <c r="Q123" i="5"/>
  <c r="P123" i="5"/>
  <c r="L123" i="5"/>
  <c r="R122" i="5"/>
  <c r="Q122" i="5"/>
  <c r="P122" i="5"/>
  <c r="L122" i="5"/>
  <c r="R121" i="5"/>
  <c r="Q121" i="5"/>
  <c r="P121" i="5"/>
  <c r="L121" i="5"/>
  <c r="R120" i="5"/>
  <c r="Q120" i="5"/>
  <c r="P120" i="5"/>
  <c r="L120" i="5"/>
  <c r="R119" i="5"/>
  <c r="Q119" i="5"/>
  <c r="P119" i="5"/>
  <c r="L119" i="5"/>
  <c r="R118" i="5"/>
  <c r="Q118" i="5"/>
  <c r="P118" i="5"/>
  <c r="L118" i="5"/>
  <c r="R117" i="5"/>
  <c r="Q117" i="5"/>
  <c r="P117" i="5"/>
  <c r="L117" i="5"/>
  <c r="R116" i="5"/>
  <c r="Q116" i="5"/>
  <c r="P116" i="5"/>
  <c r="L116" i="5"/>
  <c r="R115" i="5"/>
  <c r="Q115" i="5"/>
  <c r="P115" i="5"/>
  <c r="L115" i="5"/>
  <c r="R114" i="5"/>
  <c r="Q114" i="5"/>
  <c r="P114" i="5"/>
  <c r="L114" i="5"/>
  <c r="R113" i="5"/>
  <c r="Q113" i="5"/>
  <c r="P113" i="5"/>
  <c r="L113" i="5"/>
  <c r="R112" i="5"/>
  <c r="Q112" i="5"/>
  <c r="P112" i="5"/>
  <c r="L112" i="5"/>
  <c r="R111" i="5"/>
  <c r="Q111" i="5"/>
  <c r="P111" i="5"/>
  <c r="L111" i="5"/>
  <c r="R110" i="5"/>
  <c r="Q110" i="5"/>
  <c r="P110" i="5"/>
  <c r="L110" i="5"/>
  <c r="R109" i="5"/>
  <c r="Q109" i="5"/>
  <c r="P109" i="5"/>
  <c r="L109" i="5"/>
  <c r="R108" i="5"/>
  <c r="Q108" i="5"/>
  <c r="P108" i="5"/>
  <c r="L108" i="5"/>
  <c r="R107" i="5"/>
  <c r="Q107" i="5"/>
  <c r="P107" i="5"/>
  <c r="L107" i="5"/>
  <c r="R106" i="5"/>
  <c r="Q106" i="5"/>
  <c r="P106" i="5"/>
  <c r="L106" i="5"/>
  <c r="R105" i="5"/>
  <c r="Q105" i="5"/>
  <c r="P105" i="5"/>
  <c r="L105" i="5"/>
  <c r="R104" i="5"/>
  <c r="Q104" i="5"/>
  <c r="P104" i="5"/>
  <c r="L104" i="5"/>
  <c r="R103" i="5"/>
  <c r="Q103" i="5"/>
  <c r="P103" i="5"/>
  <c r="L103" i="5"/>
  <c r="R102" i="5"/>
  <c r="Q102" i="5"/>
  <c r="P102" i="5"/>
  <c r="L102" i="5"/>
  <c r="R101" i="5"/>
  <c r="Q101" i="5"/>
  <c r="P101" i="5"/>
  <c r="L101" i="5"/>
  <c r="R100" i="5"/>
  <c r="Q100" i="5"/>
  <c r="P100" i="5"/>
  <c r="L100" i="5"/>
  <c r="R99" i="5"/>
  <c r="Q99" i="5"/>
  <c r="P99" i="5"/>
  <c r="L99" i="5"/>
  <c r="R98" i="5"/>
  <c r="Q98" i="5"/>
  <c r="P98" i="5"/>
  <c r="L98" i="5"/>
  <c r="R97" i="5"/>
  <c r="Q97" i="5"/>
  <c r="P97" i="5"/>
  <c r="L97" i="5"/>
  <c r="R96" i="5"/>
  <c r="Q96" i="5"/>
  <c r="P96" i="5"/>
  <c r="L96" i="5"/>
  <c r="R95" i="5"/>
  <c r="Q95" i="5"/>
  <c r="P95" i="5"/>
  <c r="L95" i="5"/>
  <c r="R94" i="5"/>
  <c r="Q94" i="5"/>
  <c r="P94" i="5"/>
  <c r="L94" i="5"/>
  <c r="R93" i="5"/>
  <c r="Q93" i="5"/>
  <c r="P93" i="5"/>
  <c r="L93" i="5"/>
  <c r="R92" i="5"/>
  <c r="Q92" i="5"/>
  <c r="P92" i="5"/>
  <c r="L92" i="5"/>
  <c r="R91" i="5"/>
  <c r="Q91" i="5"/>
  <c r="P91" i="5"/>
  <c r="L91" i="5"/>
  <c r="R90" i="5"/>
  <c r="Q90" i="5"/>
  <c r="P90" i="5"/>
  <c r="L90" i="5"/>
  <c r="R89" i="5"/>
  <c r="Q89" i="5"/>
  <c r="P89" i="5"/>
  <c r="L89" i="5"/>
  <c r="R88" i="5"/>
  <c r="Q88" i="5"/>
  <c r="P88" i="5"/>
  <c r="L88" i="5"/>
  <c r="R87" i="5"/>
  <c r="Q87" i="5"/>
  <c r="P87" i="5"/>
  <c r="L87" i="5"/>
  <c r="R86" i="5"/>
  <c r="Q86" i="5"/>
  <c r="P86" i="5"/>
  <c r="L86" i="5"/>
  <c r="R85" i="5"/>
  <c r="Q85" i="5"/>
  <c r="P85" i="5"/>
  <c r="L85" i="5"/>
  <c r="R84" i="5"/>
  <c r="Q84" i="5"/>
  <c r="P84" i="5"/>
  <c r="L84" i="5"/>
  <c r="R83" i="5"/>
  <c r="Q83" i="5"/>
  <c r="P83" i="5"/>
  <c r="L83" i="5"/>
  <c r="R82" i="5"/>
  <c r="Q82" i="5"/>
  <c r="P82" i="5"/>
  <c r="L82" i="5"/>
  <c r="R81" i="5"/>
  <c r="Q81" i="5"/>
  <c r="P81" i="5"/>
  <c r="L81" i="5"/>
  <c r="R80" i="5"/>
  <c r="Q80" i="5"/>
  <c r="P80" i="5"/>
  <c r="L80" i="5"/>
  <c r="R79" i="5"/>
  <c r="Q79" i="5"/>
  <c r="P79" i="5"/>
  <c r="L79" i="5"/>
  <c r="R78" i="5"/>
  <c r="Q78" i="5"/>
  <c r="P78" i="5"/>
  <c r="L78" i="5"/>
  <c r="R77" i="5"/>
  <c r="Q77" i="5"/>
  <c r="P77" i="5"/>
  <c r="L77" i="5"/>
  <c r="R76" i="5"/>
  <c r="Q76" i="5"/>
  <c r="P76" i="5"/>
  <c r="L76" i="5"/>
  <c r="R75" i="5"/>
  <c r="Q75" i="5"/>
  <c r="P75" i="5"/>
  <c r="L75" i="5"/>
  <c r="R74" i="5"/>
  <c r="Q74" i="5"/>
  <c r="P74" i="5"/>
  <c r="L74" i="5"/>
  <c r="R73" i="5"/>
  <c r="Q73" i="5"/>
  <c r="P73" i="5"/>
  <c r="L73" i="5"/>
  <c r="R72" i="5"/>
  <c r="Q72" i="5"/>
  <c r="P72" i="5"/>
  <c r="L72" i="5"/>
  <c r="R71" i="5"/>
  <c r="Q71" i="5"/>
  <c r="P71" i="5"/>
  <c r="L71" i="5"/>
  <c r="R70" i="5"/>
  <c r="Q70" i="5"/>
  <c r="P70" i="5"/>
  <c r="L70" i="5"/>
  <c r="R69" i="5"/>
  <c r="Q69" i="5"/>
  <c r="P69" i="5"/>
  <c r="L69" i="5"/>
  <c r="R68" i="5"/>
  <c r="Q68" i="5"/>
  <c r="P68" i="5"/>
  <c r="L68" i="5"/>
  <c r="R67" i="5"/>
  <c r="Q67" i="5"/>
  <c r="P67" i="5"/>
  <c r="L67" i="5"/>
  <c r="R66" i="5"/>
  <c r="Q66" i="5"/>
  <c r="P66" i="5"/>
  <c r="L66" i="5"/>
  <c r="R65" i="5"/>
  <c r="Q65" i="5"/>
  <c r="P65" i="5"/>
  <c r="L65" i="5"/>
  <c r="R64" i="5"/>
  <c r="Q64" i="5"/>
  <c r="P64" i="5"/>
  <c r="L64" i="5"/>
  <c r="R63" i="5"/>
  <c r="Q63" i="5"/>
  <c r="P63" i="5"/>
  <c r="L63" i="5"/>
  <c r="R62" i="5"/>
  <c r="Q62" i="5"/>
  <c r="P62" i="5"/>
  <c r="L62" i="5"/>
  <c r="R61" i="5"/>
  <c r="Q61" i="5"/>
  <c r="P61" i="5"/>
  <c r="L61" i="5"/>
  <c r="R60" i="5"/>
  <c r="Q60" i="5"/>
  <c r="P60" i="5"/>
  <c r="L60" i="5"/>
  <c r="R59" i="5"/>
  <c r="Q59" i="5"/>
  <c r="P59" i="5"/>
  <c r="L59" i="5"/>
  <c r="R58" i="5"/>
  <c r="Q58" i="5"/>
  <c r="P58" i="5"/>
  <c r="L58" i="5"/>
  <c r="R57" i="5"/>
  <c r="Q57" i="5"/>
  <c r="P57" i="5"/>
  <c r="L57" i="5"/>
  <c r="R56" i="5"/>
  <c r="Q56" i="5"/>
  <c r="P56" i="5"/>
  <c r="L56" i="5"/>
  <c r="R55" i="5"/>
  <c r="Q55" i="5"/>
  <c r="P55" i="5"/>
  <c r="L55" i="5"/>
  <c r="R54" i="5"/>
  <c r="Q54" i="5"/>
  <c r="P54" i="5"/>
  <c r="L54" i="5"/>
  <c r="R53" i="5"/>
  <c r="Q53" i="5"/>
  <c r="P53" i="5"/>
  <c r="L53" i="5"/>
  <c r="R52" i="5"/>
  <c r="Q52" i="5"/>
  <c r="P52" i="5"/>
  <c r="L52" i="5"/>
  <c r="R51" i="5"/>
  <c r="Q51" i="5"/>
  <c r="P51" i="5"/>
  <c r="L51" i="5"/>
  <c r="R50" i="5"/>
  <c r="Q50" i="5"/>
  <c r="P50" i="5"/>
  <c r="L50" i="5"/>
  <c r="R49" i="5"/>
  <c r="Q49" i="5"/>
  <c r="P49" i="5"/>
  <c r="L49" i="5"/>
  <c r="R48" i="5"/>
  <c r="Q48" i="5"/>
  <c r="P48" i="5"/>
  <c r="L48" i="5"/>
  <c r="R47" i="5"/>
  <c r="Q47" i="5"/>
  <c r="P47" i="5"/>
  <c r="L47" i="5"/>
  <c r="R46" i="5"/>
  <c r="Q46" i="5"/>
  <c r="P46" i="5"/>
  <c r="L46" i="5"/>
  <c r="R45" i="5"/>
  <c r="Q45" i="5"/>
  <c r="P45" i="5"/>
  <c r="L45" i="5"/>
  <c r="R44" i="5"/>
  <c r="Q44" i="5"/>
  <c r="P44" i="5"/>
  <c r="L44" i="5"/>
  <c r="R43" i="5"/>
  <c r="Q43" i="5"/>
  <c r="P43" i="5"/>
  <c r="L43" i="5"/>
  <c r="R42" i="5"/>
  <c r="Q42" i="5"/>
  <c r="P42" i="5"/>
  <c r="L42" i="5"/>
  <c r="R41" i="5"/>
  <c r="Q41" i="5"/>
  <c r="P41" i="5"/>
  <c r="L41" i="5"/>
  <c r="R40" i="5"/>
  <c r="Q40" i="5"/>
  <c r="P40" i="5"/>
  <c r="L40" i="5"/>
  <c r="R39" i="5"/>
  <c r="Q39" i="5"/>
  <c r="P39" i="5"/>
  <c r="L39" i="5"/>
  <c r="R38" i="5"/>
  <c r="Q38" i="5"/>
  <c r="P38" i="5"/>
  <c r="L38" i="5"/>
  <c r="R37" i="5"/>
  <c r="Q37" i="5"/>
  <c r="P37" i="5"/>
  <c r="L37" i="5"/>
  <c r="R36" i="5"/>
  <c r="Q36" i="5"/>
  <c r="P36" i="5"/>
  <c r="L36" i="5"/>
  <c r="R35" i="5"/>
  <c r="Q35" i="5"/>
  <c r="P35" i="5"/>
  <c r="L35" i="5"/>
  <c r="R34" i="5"/>
  <c r="Q34" i="5"/>
  <c r="P34" i="5"/>
  <c r="L34" i="5"/>
  <c r="R33" i="5"/>
  <c r="Q33" i="5"/>
  <c r="P33" i="5"/>
  <c r="L33" i="5"/>
  <c r="R32" i="5"/>
  <c r="Q32" i="5"/>
  <c r="P32" i="5"/>
  <c r="L32" i="5"/>
  <c r="R31" i="5"/>
  <c r="Q31" i="5"/>
  <c r="P31" i="5"/>
  <c r="L31" i="5"/>
  <c r="R30" i="5"/>
  <c r="Q30" i="5"/>
  <c r="P30" i="5"/>
  <c r="L30" i="5"/>
  <c r="R29" i="5"/>
  <c r="Q29" i="5"/>
  <c r="P29" i="5"/>
  <c r="L29" i="5"/>
  <c r="R28" i="5"/>
  <c r="Q28" i="5"/>
  <c r="P28" i="5"/>
  <c r="L28" i="5"/>
  <c r="R27" i="5"/>
  <c r="Q27" i="5"/>
  <c r="P27" i="5"/>
  <c r="L27" i="5"/>
  <c r="R26" i="5"/>
  <c r="Q26" i="5"/>
  <c r="P26" i="5"/>
  <c r="L26" i="5"/>
  <c r="R25" i="5"/>
  <c r="Q25" i="5"/>
  <c r="P25" i="5"/>
  <c r="L25" i="5"/>
  <c r="R24" i="5"/>
  <c r="Q24" i="5"/>
  <c r="P24" i="5"/>
  <c r="L24" i="5"/>
  <c r="R23" i="5"/>
  <c r="Q23" i="5"/>
  <c r="P23" i="5"/>
  <c r="L23" i="5"/>
  <c r="R22" i="5"/>
  <c r="Q22" i="5"/>
  <c r="P22" i="5"/>
  <c r="L22" i="5"/>
  <c r="R21" i="5"/>
  <c r="Q21" i="5"/>
  <c r="P21" i="5"/>
  <c r="L21" i="5"/>
  <c r="R20" i="5"/>
  <c r="Q20" i="5"/>
  <c r="P20" i="5"/>
  <c r="L20" i="5"/>
  <c r="R19" i="5"/>
  <c r="Q19" i="5"/>
  <c r="P19" i="5"/>
  <c r="L19" i="5"/>
  <c r="R18" i="5"/>
  <c r="Q18" i="5"/>
  <c r="P18" i="5"/>
  <c r="L18" i="5"/>
  <c r="R17" i="5"/>
  <c r="Q17" i="5"/>
  <c r="P17" i="5"/>
  <c r="L17" i="5"/>
  <c r="R16" i="5"/>
  <c r="Q16" i="5"/>
  <c r="P16" i="5"/>
  <c r="L16" i="5"/>
  <c r="R15" i="5"/>
  <c r="Q15" i="5"/>
  <c r="P15" i="5"/>
  <c r="L15" i="5"/>
  <c r="R14" i="5"/>
  <c r="Q14" i="5"/>
  <c r="P14" i="5"/>
  <c r="L14" i="5"/>
  <c r="R13" i="5"/>
  <c r="Q13" i="5"/>
  <c r="P13" i="5"/>
  <c r="L13" i="5"/>
  <c r="R12" i="5"/>
  <c r="Q12" i="5"/>
  <c r="P12" i="5"/>
  <c r="L12" i="5"/>
  <c r="R11" i="5"/>
  <c r="Q11" i="5"/>
  <c r="P11" i="5"/>
  <c r="L11" i="5"/>
  <c r="R10" i="5"/>
  <c r="Q10" i="5"/>
  <c r="P10" i="5"/>
  <c r="L10" i="5"/>
  <c r="R9" i="5"/>
  <c r="Q9" i="5"/>
  <c r="P9" i="5"/>
  <c r="L9" i="5"/>
  <c r="R8" i="5"/>
  <c r="Q8" i="5"/>
  <c r="P8" i="5"/>
  <c r="L8" i="5"/>
  <c r="R7" i="5"/>
  <c r="Q7" i="5"/>
  <c r="P7" i="5"/>
  <c r="L7" i="5"/>
  <c r="R6" i="5"/>
  <c r="Q6" i="5"/>
  <c r="P6" i="5"/>
  <c r="L6" i="5"/>
  <c r="R5" i="5"/>
  <c r="Q5" i="5"/>
  <c r="P5" i="5"/>
  <c r="L5" i="5"/>
  <c r="R4" i="5"/>
  <c r="Q5" i="4"/>
  <c r="P5" i="4"/>
  <c r="L5" i="4"/>
  <c r="R5" i="4" s="1"/>
  <c r="R4" i="4"/>
  <c r="Q185" i="3"/>
  <c r="P185" i="3"/>
  <c r="L185" i="3"/>
  <c r="R185" i="3" s="1"/>
  <c r="Q184" i="3"/>
  <c r="P184" i="3"/>
  <c r="L184" i="3"/>
  <c r="R184" i="3" s="1"/>
  <c r="Q183" i="3"/>
  <c r="P183" i="3"/>
  <c r="L183" i="3"/>
  <c r="R183" i="3" s="1"/>
  <c r="Q182" i="3"/>
  <c r="P182" i="3"/>
  <c r="L182" i="3"/>
  <c r="R182" i="3" s="1"/>
  <c r="Q181" i="3"/>
  <c r="P181" i="3"/>
  <c r="L181" i="3"/>
  <c r="R181" i="3" s="1"/>
  <c r="Q180" i="3"/>
  <c r="P180" i="3"/>
  <c r="L180" i="3"/>
  <c r="R180" i="3" s="1"/>
  <c r="Q179" i="3"/>
  <c r="P179" i="3"/>
  <c r="L179" i="3"/>
  <c r="R179" i="3" s="1"/>
  <c r="Q178" i="3"/>
  <c r="P178" i="3"/>
  <c r="L178" i="3"/>
  <c r="R178" i="3" s="1"/>
  <c r="Q177" i="3"/>
  <c r="P177" i="3"/>
  <c r="L177" i="3"/>
  <c r="R177" i="3" s="1"/>
  <c r="Q176" i="3"/>
  <c r="P176" i="3"/>
  <c r="L176" i="3"/>
  <c r="R176" i="3" s="1"/>
  <c r="Q175" i="3"/>
  <c r="P175" i="3"/>
  <c r="L175" i="3"/>
  <c r="R175" i="3" s="1"/>
  <c r="Q174" i="3"/>
  <c r="P174" i="3"/>
  <c r="L174" i="3"/>
  <c r="R174" i="3" s="1"/>
  <c r="Q173" i="3"/>
  <c r="P173" i="3"/>
  <c r="L173" i="3"/>
  <c r="R173" i="3" s="1"/>
  <c r="Q172" i="3"/>
  <c r="P172" i="3"/>
  <c r="L172" i="3"/>
  <c r="R172" i="3" s="1"/>
  <c r="Q171" i="3"/>
  <c r="P171" i="3"/>
  <c r="L171" i="3"/>
  <c r="R171" i="3" s="1"/>
  <c r="Q170" i="3"/>
  <c r="P170" i="3"/>
  <c r="L170" i="3"/>
  <c r="R170" i="3" s="1"/>
  <c r="Q169" i="3"/>
  <c r="P169" i="3"/>
  <c r="L169" i="3"/>
  <c r="R169" i="3" s="1"/>
  <c r="Q168" i="3"/>
  <c r="P168" i="3"/>
  <c r="L168" i="3"/>
  <c r="R168" i="3" s="1"/>
  <c r="Q167" i="3"/>
  <c r="P167" i="3"/>
  <c r="L167" i="3"/>
  <c r="R167" i="3" s="1"/>
  <c r="Q166" i="3"/>
  <c r="P166" i="3"/>
  <c r="L166" i="3"/>
  <c r="R166" i="3" s="1"/>
  <c r="Q165" i="3"/>
  <c r="P165" i="3"/>
  <c r="L165" i="3"/>
  <c r="R165" i="3" s="1"/>
  <c r="Q164" i="3"/>
  <c r="P164" i="3"/>
  <c r="L164" i="3"/>
  <c r="R164" i="3" s="1"/>
  <c r="Q163" i="3"/>
  <c r="P163" i="3"/>
  <c r="L163" i="3"/>
  <c r="R163" i="3" s="1"/>
  <c r="Q162" i="3"/>
  <c r="P162" i="3"/>
  <c r="L162" i="3"/>
  <c r="R162" i="3" s="1"/>
  <c r="Q161" i="3"/>
  <c r="P161" i="3"/>
  <c r="L161" i="3"/>
  <c r="R161" i="3" s="1"/>
  <c r="Q160" i="3"/>
  <c r="P160" i="3"/>
  <c r="L160" i="3"/>
  <c r="R160" i="3" s="1"/>
  <c r="Q159" i="3"/>
  <c r="P159" i="3"/>
  <c r="L159" i="3"/>
  <c r="R159" i="3" s="1"/>
  <c r="Q158" i="3"/>
  <c r="P158" i="3"/>
  <c r="L158" i="3"/>
  <c r="R158" i="3" s="1"/>
  <c r="Q157" i="3"/>
  <c r="P157" i="3"/>
  <c r="L157" i="3"/>
  <c r="R157" i="3" s="1"/>
  <c r="Q156" i="3"/>
  <c r="P156" i="3"/>
  <c r="L156" i="3"/>
  <c r="R156" i="3" s="1"/>
  <c r="Q155" i="3"/>
  <c r="P155" i="3"/>
  <c r="L155" i="3"/>
  <c r="R155" i="3" s="1"/>
  <c r="Q154" i="3"/>
  <c r="P154" i="3"/>
  <c r="L154" i="3"/>
  <c r="R154" i="3" s="1"/>
  <c r="Q153" i="3"/>
  <c r="P153" i="3"/>
  <c r="L153" i="3"/>
  <c r="R153" i="3" s="1"/>
  <c r="Q152" i="3"/>
  <c r="P152" i="3"/>
  <c r="L152" i="3"/>
  <c r="R152" i="3" s="1"/>
  <c r="Q151" i="3"/>
  <c r="P151" i="3"/>
  <c r="L151" i="3"/>
  <c r="R151" i="3" s="1"/>
  <c r="Q150" i="3"/>
  <c r="P150" i="3"/>
  <c r="L150" i="3"/>
  <c r="R150" i="3" s="1"/>
  <c r="Q149" i="3"/>
  <c r="P149" i="3"/>
  <c r="L149" i="3"/>
  <c r="R149" i="3" s="1"/>
  <c r="Q148" i="3"/>
  <c r="P148" i="3"/>
  <c r="L148" i="3"/>
  <c r="R148" i="3" s="1"/>
  <c r="Q147" i="3"/>
  <c r="P147" i="3"/>
  <c r="L147" i="3"/>
  <c r="R147" i="3" s="1"/>
  <c r="Q146" i="3"/>
  <c r="P146" i="3"/>
  <c r="L146" i="3"/>
  <c r="R146" i="3" s="1"/>
  <c r="Q145" i="3"/>
  <c r="P145" i="3"/>
  <c r="L145" i="3"/>
  <c r="R145" i="3" s="1"/>
  <c r="Q144" i="3"/>
  <c r="P144" i="3"/>
  <c r="L144" i="3"/>
  <c r="R144" i="3" s="1"/>
  <c r="Q143" i="3"/>
  <c r="P143" i="3"/>
  <c r="L143" i="3"/>
  <c r="R143" i="3" s="1"/>
  <c r="Q142" i="3"/>
  <c r="P142" i="3"/>
  <c r="L142" i="3"/>
  <c r="R142" i="3" s="1"/>
  <c r="Q141" i="3"/>
  <c r="P141" i="3"/>
  <c r="L141" i="3"/>
  <c r="R141" i="3" s="1"/>
  <c r="Q140" i="3"/>
  <c r="P140" i="3"/>
  <c r="L140" i="3"/>
  <c r="R140" i="3" s="1"/>
  <c r="Q139" i="3"/>
  <c r="P139" i="3"/>
  <c r="L139" i="3"/>
  <c r="R139" i="3" s="1"/>
  <c r="Q138" i="3"/>
  <c r="P138" i="3"/>
  <c r="L138" i="3"/>
  <c r="R138" i="3" s="1"/>
  <c r="Q137" i="3"/>
  <c r="P137" i="3"/>
  <c r="L137" i="3"/>
  <c r="R137" i="3" s="1"/>
  <c r="Q136" i="3"/>
  <c r="P136" i="3"/>
  <c r="L136" i="3"/>
  <c r="R136" i="3" s="1"/>
  <c r="Q135" i="3"/>
  <c r="P135" i="3"/>
  <c r="L135" i="3"/>
  <c r="R135" i="3" s="1"/>
  <c r="Q134" i="3"/>
  <c r="P134" i="3"/>
  <c r="L134" i="3"/>
  <c r="R134" i="3" s="1"/>
  <c r="Q133" i="3"/>
  <c r="P133" i="3"/>
  <c r="L133" i="3"/>
  <c r="R133" i="3" s="1"/>
  <c r="Q132" i="3"/>
  <c r="P132" i="3"/>
  <c r="L132" i="3"/>
  <c r="R132" i="3" s="1"/>
  <c r="Q131" i="3"/>
  <c r="P131" i="3"/>
  <c r="L131" i="3"/>
  <c r="R131" i="3" s="1"/>
  <c r="Q130" i="3"/>
  <c r="P130" i="3"/>
  <c r="L130" i="3"/>
  <c r="R130" i="3" s="1"/>
  <c r="Q129" i="3"/>
  <c r="P129" i="3"/>
  <c r="L129" i="3"/>
  <c r="R129" i="3" s="1"/>
  <c r="Q128" i="3"/>
  <c r="P128" i="3"/>
  <c r="L128" i="3"/>
  <c r="R128" i="3" s="1"/>
  <c r="Q127" i="3"/>
  <c r="P127" i="3"/>
  <c r="L127" i="3"/>
  <c r="R127" i="3" s="1"/>
  <c r="Q126" i="3"/>
  <c r="P126" i="3"/>
  <c r="L126" i="3"/>
  <c r="R126" i="3" s="1"/>
  <c r="Q125" i="3"/>
  <c r="P125" i="3"/>
  <c r="L125" i="3"/>
  <c r="R125" i="3" s="1"/>
  <c r="Q124" i="3"/>
  <c r="P124" i="3"/>
  <c r="L124" i="3"/>
  <c r="R124" i="3" s="1"/>
  <c r="Q123" i="3"/>
  <c r="P123" i="3"/>
  <c r="L123" i="3"/>
  <c r="R123" i="3" s="1"/>
  <c r="Q122" i="3"/>
  <c r="P122" i="3"/>
  <c r="L122" i="3"/>
  <c r="R122" i="3" s="1"/>
  <c r="Q121" i="3"/>
  <c r="P121" i="3"/>
  <c r="L121" i="3"/>
  <c r="R121" i="3" s="1"/>
  <c r="Q120" i="3"/>
  <c r="P120" i="3"/>
  <c r="L120" i="3"/>
  <c r="R120" i="3" s="1"/>
  <c r="Q119" i="3"/>
  <c r="P119" i="3"/>
  <c r="L119" i="3"/>
  <c r="R119" i="3" s="1"/>
  <c r="Q118" i="3"/>
  <c r="P118" i="3"/>
  <c r="L118" i="3"/>
  <c r="R118" i="3" s="1"/>
  <c r="Q117" i="3"/>
  <c r="P117" i="3"/>
  <c r="L117" i="3"/>
  <c r="R117" i="3" s="1"/>
  <c r="Q116" i="3"/>
  <c r="P116" i="3"/>
  <c r="L116" i="3"/>
  <c r="R116" i="3" s="1"/>
  <c r="Q115" i="3"/>
  <c r="P115" i="3"/>
  <c r="L115" i="3"/>
  <c r="R115" i="3" s="1"/>
  <c r="Q114" i="3"/>
  <c r="P114" i="3"/>
  <c r="L114" i="3"/>
  <c r="R114" i="3" s="1"/>
  <c r="Q113" i="3"/>
  <c r="P113" i="3"/>
  <c r="L113" i="3"/>
  <c r="R113" i="3" s="1"/>
  <c r="Q112" i="3"/>
  <c r="P112" i="3"/>
  <c r="L112" i="3"/>
  <c r="Q111" i="3"/>
  <c r="P111" i="3"/>
  <c r="L111" i="3"/>
  <c r="Q110" i="3"/>
  <c r="P110" i="3"/>
  <c r="L110" i="3"/>
  <c r="R110" i="3" s="1"/>
  <c r="Q109" i="3"/>
  <c r="P109" i="3"/>
  <c r="L109" i="3"/>
  <c r="R109" i="3" s="1"/>
  <c r="Q108" i="3"/>
  <c r="P108" i="3"/>
  <c r="L108" i="3"/>
  <c r="Q107" i="3"/>
  <c r="P107" i="3"/>
  <c r="L107" i="3"/>
  <c r="Q106" i="3"/>
  <c r="P106" i="3"/>
  <c r="L106" i="3"/>
  <c r="R106" i="3" s="1"/>
  <c r="Q105" i="3"/>
  <c r="P105" i="3"/>
  <c r="L105" i="3"/>
  <c r="R105" i="3" s="1"/>
  <c r="Q104" i="3"/>
  <c r="P104" i="3"/>
  <c r="L104" i="3"/>
  <c r="Q103" i="3"/>
  <c r="P103" i="3"/>
  <c r="L103" i="3"/>
  <c r="Q102" i="3"/>
  <c r="P102" i="3"/>
  <c r="L102" i="3"/>
  <c r="R102" i="3" s="1"/>
  <c r="Q101" i="3"/>
  <c r="P101" i="3"/>
  <c r="L101" i="3"/>
  <c r="R101" i="3" s="1"/>
  <c r="R100" i="3"/>
  <c r="Q100" i="3"/>
  <c r="P100" i="3"/>
  <c r="L100" i="3"/>
  <c r="R99" i="3"/>
  <c r="Q99" i="3"/>
  <c r="P99" i="3"/>
  <c r="L99" i="3"/>
  <c r="R98" i="3"/>
  <c r="Q98" i="3"/>
  <c r="P98" i="3"/>
  <c r="L98" i="3"/>
  <c r="R97" i="3"/>
  <c r="Q97" i="3"/>
  <c r="P97" i="3"/>
  <c r="L97" i="3"/>
  <c r="R96" i="3"/>
  <c r="Q96" i="3"/>
  <c r="P96" i="3"/>
  <c r="L96" i="3"/>
  <c r="R95" i="3"/>
  <c r="Q95" i="3"/>
  <c r="P95" i="3"/>
  <c r="L95" i="3"/>
  <c r="R94" i="3"/>
  <c r="Q94" i="3"/>
  <c r="P94" i="3"/>
  <c r="L94" i="3"/>
  <c r="R93" i="3"/>
  <c r="Q93" i="3"/>
  <c r="P93" i="3"/>
  <c r="L93" i="3"/>
  <c r="R92" i="3"/>
  <c r="Q92" i="3"/>
  <c r="P92" i="3"/>
  <c r="L92" i="3"/>
  <c r="R91" i="3"/>
  <c r="Q91" i="3"/>
  <c r="P91" i="3"/>
  <c r="L91" i="3"/>
  <c r="R90" i="3"/>
  <c r="Q90" i="3"/>
  <c r="P90" i="3"/>
  <c r="L90" i="3"/>
  <c r="R89" i="3"/>
  <c r="Q89" i="3"/>
  <c r="P89" i="3"/>
  <c r="L89" i="3"/>
  <c r="R88" i="3"/>
  <c r="Q88" i="3"/>
  <c r="P88" i="3"/>
  <c r="L88" i="3"/>
  <c r="R87" i="3"/>
  <c r="Q87" i="3"/>
  <c r="P87" i="3"/>
  <c r="L87" i="3"/>
  <c r="R86" i="3"/>
  <c r="Q86" i="3"/>
  <c r="P86" i="3"/>
  <c r="L86" i="3"/>
  <c r="R85" i="3"/>
  <c r="Q85" i="3"/>
  <c r="P85" i="3"/>
  <c r="L85" i="3"/>
  <c r="R84" i="3"/>
  <c r="Q84" i="3"/>
  <c r="P84" i="3"/>
  <c r="L84" i="3"/>
  <c r="R83" i="3"/>
  <c r="Q83" i="3"/>
  <c r="P83" i="3"/>
  <c r="L83" i="3"/>
  <c r="R82" i="3"/>
  <c r="Q82" i="3"/>
  <c r="P82" i="3"/>
  <c r="L82" i="3"/>
  <c r="R81" i="3"/>
  <c r="Q81" i="3"/>
  <c r="P81" i="3"/>
  <c r="L81" i="3"/>
  <c r="R80" i="3"/>
  <c r="Q80" i="3"/>
  <c r="P80" i="3"/>
  <c r="L80" i="3"/>
  <c r="R79" i="3"/>
  <c r="Q79" i="3"/>
  <c r="P79" i="3"/>
  <c r="L79" i="3"/>
  <c r="R78" i="3"/>
  <c r="Q78" i="3"/>
  <c r="P78" i="3"/>
  <c r="L78" i="3"/>
  <c r="R77" i="3"/>
  <c r="Q77" i="3"/>
  <c r="P77" i="3"/>
  <c r="L77" i="3"/>
  <c r="R76" i="3"/>
  <c r="Q76" i="3"/>
  <c r="P76" i="3"/>
  <c r="L76" i="3"/>
  <c r="R75" i="3"/>
  <c r="Q75" i="3"/>
  <c r="P75" i="3"/>
  <c r="L75" i="3"/>
  <c r="R74" i="3"/>
  <c r="Q74" i="3"/>
  <c r="P74" i="3"/>
  <c r="L74" i="3"/>
  <c r="R73" i="3"/>
  <c r="Q73" i="3"/>
  <c r="P73" i="3"/>
  <c r="L73" i="3"/>
  <c r="R72" i="3"/>
  <c r="Q72" i="3"/>
  <c r="P72" i="3"/>
  <c r="L72" i="3"/>
  <c r="R71" i="3"/>
  <c r="Q71" i="3"/>
  <c r="P71" i="3"/>
  <c r="L71" i="3"/>
  <c r="R70" i="3"/>
  <c r="Q70" i="3"/>
  <c r="P70" i="3"/>
  <c r="L70" i="3"/>
  <c r="R69" i="3"/>
  <c r="Q69" i="3"/>
  <c r="P69" i="3"/>
  <c r="L69" i="3"/>
  <c r="R68" i="3"/>
  <c r="Q68" i="3"/>
  <c r="P68" i="3"/>
  <c r="L68" i="3"/>
  <c r="R67" i="3"/>
  <c r="Q67" i="3"/>
  <c r="P67" i="3"/>
  <c r="L67" i="3"/>
  <c r="R66" i="3"/>
  <c r="Q66" i="3"/>
  <c r="P66" i="3"/>
  <c r="L66" i="3"/>
  <c r="R65" i="3"/>
  <c r="Q65" i="3"/>
  <c r="P65" i="3"/>
  <c r="L65" i="3"/>
  <c r="R64" i="3"/>
  <c r="Q64" i="3"/>
  <c r="P64" i="3"/>
  <c r="L64" i="3"/>
  <c r="R63" i="3"/>
  <c r="Q63" i="3"/>
  <c r="P63" i="3"/>
  <c r="L63" i="3"/>
  <c r="R62" i="3"/>
  <c r="Q62" i="3"/>
  <c r="P62" i="3"/>
  <c r="L62" i="3"/>
  <c r="R61" i="3"/>
  <c r="Q61" i="3"/>
  <c r="P61" i="3"/>
  <c r="L61" i="3"/>
  <c r="R60" i="3"/>
  <c r="Q60" i="3"/>
  <c r="P60" i="3"/>
  <c r="L60" i="3"/>
  <c r="R59" i="3"/>
  <c r="Q59" i="3"/>
  <c r="P59" i="3"/>
  <c r="L59" i="3"/>
  <c r="R58" i="3"/>
  <c r="Q58" i="3"/>
  <c r="P58" i="3"/>
  <c r="L58" i="3"/>
  <c r="R57" i="3"/>
  <c r="Q57" i="3"/>
  <c r="P57" i="3"/>
  <c r="L57" i="3"/>
  <c r="R56" i="3"/>
  <c r="Q56" i="3"/>
  <c r="P56" i="3"/>
  <c r="L56" i="3"/>
  <c r="R55" i="3"/>
  <c r="Q55" i="3"/>
  <c r="P55" i="3"/>
  <c r="L55" i="3"/>
  <c r="R54" i="3"/>
  <c r="Q54" i="3"/>
  <c r="P54" i="3"/>
  <c r="L54" i="3"/>
  <c r="R53" i="3"/>
  <c r="Q53" i="3"/>
  <c r="P53" i="3"/>
  <c r="L53" i="3"/>
  <c r="R52" i="3"/>
  <c r="Q52" i="3"/>
  <c r="P52" i="3"/>
  <c r="L52" i="3"/>
  <c r="R51" i="3"/>
  <c r="Q51" i="3"/>
  <c r="P51" i="3"/>
  <c r="L51" i="3"/>
  <c r="R50" i="3"/>
  <c r="Q50" i="3"/>
  <c r="P50" i="3"/>
  <c r="L50" i="3"/>
  <c r="R49" i="3"/>
  <c r="Q49" i="3"/>
  <c r="P49" i="3"/>
  <c r="L49" i="3"/>
  <c r="R48" i="3"/>
  <c r="Q48" i="3"/>
  <c r="P48" i="3"/>
  <c r="L48" i="3"/>
  <c r="R47" i="3"/>
  <c r="Q47" i="3"/>
  <c r="P47" i="3"/>
  <c r="L47" i="3"/>
  <c r="R46" i="3"/>
  <c r="Q46" i="3"/>
  <c r="P46" i="3"/>
  <c r="L46" i="3"/>
  <c r="R45" i="3"/>
  <c r="Q45" i="3"/>
  <c r="P45" i="3"/>
  <c r="L45" i="3"/>
  <c r="R44" i="3"/>
  <c r="Q44" i="3"/>
  <c r="P44" i="3"/>
  <c r="L44" i="3"/>
  <c r="R43" i="3"/>
  <c r="Q43" i="3"/>
  <c r="P43" i="3"/>
  <c r="L43" i="3"/>
  <c r="R42" i="3"/>
  <c r="Q42" i="3"/>
  <c r="P42" i="3"/>
  <c r="L42" i="3"/>
  <c r="R41" i="3"/>
  <c r="Q41" i="3"/>
  <c r="P41" i="3"/>
  <c r="L41" i="3"/>
  <c r="R40" i="3"/>
  <c r="Q40" i="3"/>
  <c r="P40" i="3"/>
  <c r="L40" i="3"/>
  <c r="R39" i="3"/>
  <c r="Q39" i="3"/>
  <c r="P39" i="3"/>
  <c r="L39" i="3"/>
  <c r="R38" i="3"/>
  <c r="Q38" i="3"/>
  <c r="P38" i="3"/>
  <c r="L38" i="3"/>
  <c r="R37" i="3"/>
  <c r="Q37" i="3"/>
  <c r="P37" i="3"/>
  <c r="L37" i="3"/>
  <c r="R36" i="3"/>
  <c r="Q36" i="3"/>
  <c r="P36" i="3"/>
  <c r="L36" i="3"/>
  <c r="R35" i="3"/>
  <c r="Q35" i="3"/>
  <c r="P35" i="3"/>
  <c r="L35" i="3"/>
  <c r="R34" i="3"/>
  <c r="Q34" i="3"/>
  <c r="P34" i="3"/>
  <c r="L34" i="3"/>
  <c r="R33" i="3"/>
  <c r="Q33" i="3"/>
  <c r="P33" i="3"/>
  <c r="L33" i="3"/>
  <c r="R32" i="3"/>
  <c r="Q32" i="3"/>
  <c r="P32" i="3"/>
  <c r="L32" i="3"/>
  <c r="R31" i="3"/>
  <c r="Q31" i="3"/>
  <c r="P31" i="3"/>
  <c r="L31" i="3"/>
  <c r="R30" i="3"/>
  <c r="Q30" i="3"/>
  <c r="P30" i="3"/>
  <c r="L30" i="3"/>
  <c r="R29" i="3"/>
  <c r="Q29" i="3"/>
  <c r="P29" i="3"/>
  <c r="L29" i="3"/>
  <c r="R28" i="3"/>
  <c r="Q28" i="3"/>
  <c r="P28" i="3"/>
  <c r="L28" i="3"/>
  <c r="R27" i="3"/>
  <c r="Q27" i="3"/>
  <c r="P27" i="3"/>
  <c r="L27" i="3"/>
  <c r="R26" i="3"/>
  <c r="Q26" i="3"/>
  <c r="P26" i="3"/>
  <c r="L26" i="3"/>
  <c r="R25" i="3"/>
  <c r="Q25" i="3"/>
  <c r="P25" i="3"/>
  <c r="L25" i="3"/>
  <c r="R24" i="3"/>
  <c r="Q24" i="3"/>
  <c r="P24" i="3"/>
  <c r="L24" i="3"/>
  <c r="R23" i="3"/>
  <c r="Q23" i="3"/>
  <c r="P23" i="3"/>
  <c r="L23" i="3"/>
  <c r="R22" i="3"/>
  <c r="Q22" i="3"/>
  <c r="P22" i="3"/>
  <c r="L22" i="3"/>
  <c r="R21" i="3"/>
  <c r="Q21" i="3"/>
  <c r="P21" i="3"/>
  <c r="L21" i="3"/>
  <c r="R20" i="3"/>
  <c r="Q20" i="3"/>
  <c r="P20" i="3"/>
  <c r="L20" i="3"/>
  <c r="R19" i="3"/>
  <c r="Q19" i="3"/>
  <c r="P19" i="3"/>
  <c r="L19" i="3"/>
  <c r="R18" i="3"/>
  <c r="Q18" i="3"/>
  <c r="P18" i="3"/>
  <c r="L18" i="3"/>
  <c r="R17" i="3"/>
  <c r="Q17" i="3"/>
  <c r="P17" i="3"/>
  <c r="L17" i="3"/>
  <c r="R16" i="3"/>
  <c r="Q16" i="3"/>
  <c r="P16" i="3"/>
  <c r="L16" i="3"/>
  <c r="R15" i="3"/>
  <c r="Q15" i="3"/>
  <c r="P15" i="3"/>
  <c r="L15" i="3"/>
  <c r="R14" i="3"/>
  <c r="Q14" i="3"/>
  <c r="P14" i="3"/>
  <c r="L14" i="3"/>
  <c r="R13" i="3"/>
  <c r="Q13" i="3"/>
  <c r="P13" i="3"/>
  <c r="L13" i="3"/>
  <c r="R12" i="3"/>
  <c r="Q12" i="3"/>
  <c r="P12" i="3"/>
  <c r="L12" i="3"/>
  <c r="R11" i="3"/>
  <c r="Q11" i="3"/>
  <c r="P11" i="3"/>
  <c r="L11" i="3"/>
  <c r="R10" i="3"/>
  <c r="Q10" i="3"/>
  <c r="P10" i="3"/>
  <c r="L10" i="3"/>
  <c r="R9" i="3"/>
  <c r="Q9" i="3"/>
  <c r="P9" i="3"/>
  <c r="L9" i="3"/>
  <c r="R8" i="3"/>
  <c r="Q8" i="3"/>
  <c r="P8" i="3"/>
  <c r="L8" i="3"/>
  <c r="R7" i="3"/>
  <c r="Q7" i="3"/>
  <c r="P7" i="3"/>
  <c r="L7" i="3"/>
  <c r="R6" i="3"/>
  <c r="Q6" i="3"/>
  <c r="P6" i="3"/>
  <c r="L6" i="3"/>
  <c r="R5" i="3"/>
  <c r="Q5" i="3"/>
  <c r="P5" i="3"/>
  <c r="L5" i="3"/>
  <c r="R4" i="3"/>
  <c r="Q14" i="2"/>
  <c r="P14" i="2"/>
  <c r="L14" i="2"/>
  <c r="R14" i="2" s="1"/>
  <c r="Q13" i="2"/>
  <c r="P13" i="2"/>
  <c r="L13" i="2"/>
  <c r="R13" i="2" s="1"/>
  <c r="Q12" i="2"/>
  <c r="P12" i="2"/>
  <c r="L12" i="2"/>
  <c r="R12" i="2" s="1"/>
  <c r="Q11" i="2"/>
  <c r="P11" i="2"/>
  <c r="L11" i="2"/>
  <c r="R11" i="2" s="1"/>
  <c r="Q10" i="2"/>
  <c r="P10" i="2"/>
  <c r="L10" i="2"/>
  <c r="R10" i="2" s="1"/>
  <c r="Q9" i="2"/>
  <c r="P9" i="2"/>
  <c r="L9" i="2"/>
  <c r="R9" i="2" s="1"/>
  <c r="Q8" i="2"/>
  <c r="P8" i="2"/>
  <c r="L8" i="2"/>
  <c r="R8" i="2" s="1"/>
  <c r="Q7" i="2"/>
  <c r="P7" i="2"/>
  <c r="L7" i="2"/>
  <c r="R7" i="2" s="1"/>
  <c r="Q6" i="2"/>
  <c r="P6" i="2"/>
  <c r="L6" i="2"/>
  <c r="R6" i="2" s="1"/>
  <c r="Q5" i="2"/>
  <c r="P5" i="2"/>
  <c r="L5" i="2"/>
  <c r="R5" i="2" s="1"/>
  <c r="R4" i="2"/>
  <c r="Q101" i="1"/>
  <c r="P101" i="1"/>
  <c r="L101" i="1"/>
  <c r="R101" i="1" s="1"/>
  <c r="Q100" i="1"/>
  <c r="P100" i="1"/>
  <c r="L100" i="1"/>
  <c r="R100" i="1" s="1"/>
  <c r="Q99" i="1"/>
  <c r="P99" i="1"/>
  <c r="L99" i="1"/>
  <c r="R99" i="1" s="1"/>
  <c r="Q98" i="1"/>
  <c r="P98" i="1"/>
  <c r="L98" i="1"/>
  <c r="R98" i="1" s="1"/>
  <c r="Q97" i="1"/>
  <c r="P97" i="1"/>
  <c r="L97" i="1"/>
  <c r="R97" i="1" s="1"/>
  <c r="Q96" i="1"/>
  <c r="P96" i="1"/>
  <c r="L96" i="1"/>
  <c r="R96" i="1" s="1"/>
  <c r="Q95" i="1"/>
  <c r="P95" i="1"/>
  <c r="L95" i="1"/>
  <c r="R95" i="1" s="1"/>
  <c r="Q94" i="1"/>
  <c r="P94" i="1"/>
  <c r="L94" i="1"/>
  <c r="R94" i="1" s="1"/>
  <c r="Q93" i="1"/>
  <c r="P93" i="1"/>
  <c r="L93" i="1"/>
  <c r="R93" i="1" s="1"/>
  <c r="Q92" i="1"/>
  <c r="P92" i="1"/>
  <c r="L92" i="1"/>
  <c r="R92" i="1" s="1"/>
  <c r="Q91" i="1"/>
  <c r="P91" i="1"/>
  <c r="L91" i="1"/>
  <c r="R91" i="1" s="1"/>
  <c r="Q90" i="1"/>
  <c r="P90" i="1"/>
  <c r="L90" i="1"/>
  <c r="R90" i="1" s="1"/>
  <c r="Q89" i="1"/>
  <c r="P89" i="1"/>
  <c r="L89" i="1"/>
  <c r="R89" i="1" s="1"/>
  <c r="Q88" i="1"/>
  <c r="P88" i="1"/>
  <c r="L88" i="1"/>
  <c r="R88" i="1" s="1"/>
  <c r="Q87" i="1"/>
  <c r="P87" i="1"/>
  <c r="L87" i="1"/>
  <c r="R87" i="1" s="1"/>
  <c r="Q86" i="1"/>
  <c r="P86" i="1"/>
  <c r="L86" i="1"/>
  <c r="R86" i="1" s="1"/>
  <c r="Q85" i="1"/>
  <c r="P85" i="1"/>
  <c r="L85" i="1"/>
  <c r="R85" i="1" s="1"/>
  <c r="Q84" i="1"/>
  <c r="P84" i="1"/>
  <c r="L84" i="1"/>
  <c r="R84" i="1" s="1"/>
  <c r="Q83" i="1"/>
  <c r="P83" i="1"/>
  <c r="L83" i="1"/>
  <c r="R83" i="1" s="1"/>
  <c r="Q82" i="1"/>
  <c r="P82" i="1"/>
  <c r="L82" i="1"/>
  <c r="R82" i="1" s="1"/>
  <c r="Q81" i="1"/>
  <c r="P81" i="1"/>
  <c r="L81" i="1"/>
  <c r="R81" i="1" s="1"/>
  <c r="Q80" i="1"/>
  <c r="P80" i="1"/>
  <c r="L80" i="1"/>
  <c r="R80" i="1" s="1"/>
  <c r="Q79" i="1"/>
  <c r="P79" i="1"/>
  <c r="L79" i="1"/>
  <c r="R79" i="1" s="1"/>
  <c r="Q78" i="1"/>
  <c r="P78" i="1"/>
  <c r="L78" i="1"/>
  <c r="R78" i="1" s="1"/>
  <c r="Q77" i="1"/>
  <c r="P77" i="1"/>
  <c r="L77" i="1"/>
  <c r="R77" i="1" s="1"/>
  <c r="Q76" i="1"/>
  <c r="P76" i="1"/>
  <c r="L76" i="1"/>
  <c r="R76" i="1" s="1"/>
  <c r="Q75" i="1"/>
  <c r="P75" i="1"/>
  <c r="L75" i="1"/>
  <c r="R75" i="1" s="1"/>
  <c r="Q74" i="1"/>
  <c r="P74" i="1"/>
  <c r="L74" i="1"/>
  <c r="R74" i="1" s="1"/>
  <c r="Q73" i="1"/>
  <c r="P73" i="1"/>
  <c r="L73" i="1"/>
  <c r="R73" i="1" s="1"/>
  <c r="Q72" i="1"/>
  <c r="P72" i="1"/>
  <c r="L72" i="1"/>
  <c r="R72" i="1" s="1"/>
  <c r="Q71" i="1"/>
  <c r="P71" i="1"/>
  <c r="L71" i="1"/>
  <c r="R71" i="1" s="1"/>
  <c r="Q70" i="1"/>
  <c r="P70" i="1"/>
  <c r="L70" i="1"/>
  <c r="R70" i="1" s="1"/>
  <c r="Q69" i="1"/>
  <c r="P69" i="1"/>
  <c r="L69" i="1"/>
  <c r="R69" i="1" s="1"/>
  <c r="Q68" i="1"/>
  <c r="P68" i="1"/>
  <c r="L68" i="1"/>
  <c r="R68" i="1" s="1"/>
  <c r="Q67" i="1"/>
  <c r="P67" i="1"/>
  <c r="L67" i="1"/>
  <c r="R67" i="1" s="1"/>
  <c r="Q66" i="1"/>
  <c r="P66" i="1"/>
  <c r="L66" i="1"/>
  <c r="R66" i="1" s="1"/>
  <c r="Q65" i="1"/>
  <c r="P65" i="1"/>
  <c r="L65" i="1"/>
  <c r="R65" i="1" s="1"/>
  <c r="Q64" i="1"/>
  <c r="P64" i="1"/>
  <c r="L64" i="1"/>
  <c r="R64" i="1" s="1"/>
  <c r="Q63" i="1"/>
  <c r="P63" i="1"/>
  <c r="L63" i="1"/>
  <c r="R63" i="1" s="1"/>
  <c r="Q62" i="1"/>
  <c r="P62" i="1"/>
  <c r="L62" i="1"/>
  <c r="R62" i="1" s="1"/>
  <c r="Q61" i="1"/>
  <c r="P61" i="1"/>
  <c r="L61" i="1"/>
  <c r="R61" i="1" s="1"/>
  <c r="Q60" i="1"/>
  <c r="P60" i="1"/>
  <c r="L60" i="1"/>
  <c r="R60" i="1" s="1"/>
  <c r="Q59" i="1"/>
  <c r="P59" i="1"/>
  <c r="L59" i="1"/>
  <c r="R59" i="1" s="1"/>
  <c r="Q58" i="1"/>
  <c r="P58" i="1"/>
  <c r="L58" i="1"/>
  <c r="R58" i="1" s="1"/>
  <c r="Q57" i="1"/>
  <c r="P57" i="1"/>
  <c r="L57" i="1"/>
  <c r="R57" i="1" s="1"/>
  <c r="Q56" i="1"/>
  <c r="P56" i="1"/>
  <c r="L56" i="1"/>
  <c r="R56" i="1" s="1"/>
  <c r="Q55" i="1"/>
  <c r="P55" i="1"/>
  <c r="L55" i="1"/>
  <c r="R55" i="1" s="1"/>
  <c r="Q54" i="1"/>
  <c r="P54" i="1"/>
  <c r="L54" i="1"/>
  <c r="R54" i="1" s="1"/>
  <c r="Q53" i="1"/>
  <c r="P53" i="1"/>
  <c r="L53" i="1"/>
  <c r="R53" i="1" s="1"/>
  <c r="Q52" i="1"/>
  <c r="P52" i="1"/>
  <c r="L52" i="1"/>
  <c r="R52" i="1" s="1"/>
  <c r="Q51" i="1"/>
  <c r="P51" i="1"/>
  <c r="L51" i="1"/>
  <c r="R51" i="1" s="1"/>
  <c r="Q50" i="1"/>
  <c r="P50" i="1"/>
  <c r="L50" i="1"/>
  <c r="R50" i="1" s="1"/>
  <c r="Q49" i="1"/>
  <c r="P49" i="1"/>
  <c r="L49" i="1"/>
  <c r="R49" i="1" s="1"/>
  <c r="Q48" i="1"/>
  <c r="P48" i="1"/>
  <c r="L48" i="1"/>
  <c r="R48" i="1" s="1"/>
  <c r="Q47" i="1"/>
  <c r="P47" i="1"/>
  <c r="L47" i="1"/>
  <c r="R47" i="1" s="1"/>
  <c r="Q46" i="1"/>
  <c r="P46" i="1"/>
  <c r="L46" i="1"/>
  <c r="R46" i="1" s="1"/>
  <c r="Q45" i="1"/>
  <c r="P45" i="1"/>
  <c r="L45" i="1"/>
  <c r="R45" i="1" s="1"/>
  <c r="Q44" i="1"/>
  <c r="P44" i="1"/>
  <c r="L44" i="1"/>
  <c r="R44" i="1" s="1"/>
  <c r="Q43" i="1"/>
  <c r="P43" i="1"/>
  <c r="L43" i="1"/>
  <c r="R43" i="1" s="1"/>
  <c r="Q42" i="1"/>
  <c r="P42" i="1"/>
  <c r="L42" i="1"/>
  <c r="R42" i="1" s="1"/>
  <c r="Q41" i="1"/>
  <c r="P41" i="1"/>
  <c r="L41" i="1"/>
  <c r="R41" i="1" s="1"/>
  <c r="Q40" i="1"/>
  <c r="P40" i="1"/>
  <c r="L40" i="1"/>
  <c r="R40" i="1" s="1"/>
  <c r="Q39" i="1"/>
  <c r="P39" i="1"/>
  <c r="L39" i="1"/>
  <c r="R39" i="1" s="1"/>
  <c r="Q38" i="1"/>
  <c r="P38" i="1"/>
  <c r="L38" i="1"/>
  <c r="R38" i="1" s="1"/>
  <c r="Q37" i="1"/>
  <c r="P37" i="1"/>
  <c r="L37" i="1"/>
  <c r="R37" i="1" s="1"/>
  <c r="Q36" i="1"/>
  <c r="P36" i="1"/>
  <c r="L36" i="1"/>
  <c r="R36" i="1" s="1"/>
  <c r="Q35" i="1"/>
  <c r="P35" i="1"/>
  <c r="L35" i="1"/>
  <c r="R35" i="1" s="1"/>
  <c r="Q34" i="1"/>
  <c r="P34" i="1"/>
  <c r="L34" i="1"/>
  <c r="R34" i="1" s="1"/>
  <c r="Q33" i="1"/>
  <c r="P33" i="1"/>
  <c r="L33" i="1"/>
  <c r="R33" i="1" s="1"/>
  <c r="Q32" i="1"/>
  <c r="P32" i="1"/>
  <c r="L32" i="1"/>
  <c r="R32" i="1" s="1"/>
  <c r="Q31" i="1"/>
  <c r="P31" i="1"/>
  <c r="L31" i="1"/>
  <c r="R31" i="1" s="1"/>
  <c r="Q30" i="1"/>
  <c r="P30" i="1"/>
  <c r="L30" i="1"/>
  <c r="R30" i="1" s="1"/>
  <c r="Q29" i="1"/>
  <c r="P29" i="1"/>
  <c r="L29" i="1"/>
  <c r="R29" i="1" s="1"/>
  <c r="Q28" i="1"/>
  <c r="P28" i="1"/>
  <c r="L28" i="1"/>
  <c r="R28" i="1" s="1"/>
  <c r="Q27" i="1"/>
  <c r="P27" i="1"/>
  <c r="L27" i="1"/>
  <c r="R27" i="1" s="1"/>
  <c r="Q26" i="1"/>
  <c r="P26" i="1"/>
  <c r="L26" i="1"/>
  <c r="R26" i="1" s="1"/>
  <c r="Q25" i="1"/>
  <c r="P25" i="1"/>
  <c r="L25" i="1"/>
  <c r="R25" i="1" s="1"/>
  <c r="Q24" i="1"/>
  <c r="P24" i="1"/>
  <c r="L24" i="1"/>
  <c r="R24" i="1" s="1"/>
  <c r="Q23" i="1"/>
  <c r="P23" i="1"/>
  <c r="L23" i="1"/>
  <c r="Q22" i="1"/>
  <c r="P22" i="1"/>
  <c r="L22" i="1"/>
  <c r="R22" i="1" s="1"/>
  <c r="Q21" i="1"/>
  <c r="P21" i="1"/>
  <c r="L21" i="1"/>
  <c r="R21" i="1" s="1"/>
  <c r="Q20" i="1"/>
  <c r="P20" i="1"/>
  <c r="L20" i="1"/>
  <c r="Q19" i="1"/>
  <c r="P19" i="1"/>
  <c r="L19" i="1"/>
  <c r="Q18" i="1"/>
  <c r="P18" i="1"/>
  <c r="L18" i="1"/>
  <c r="R18" i="1" s="1"/>
  <c r="Q17" i="1"/>
  <c r="P17" i="1"/>
  <c r="L17" i="1"/>
  <c r="R17" i="1" s="1"/>
  <c r="R16" i="1"/>
  <c r="Q16" i="1"/>
  <c r="P16" i="1"/>
  <c r="L16" i="1"/>
  <c r="R15" i="1"/>
  <c r="Q15" i="1"/>
  <c r="P15" i="1"/>
  <c r="L15" i="1"/>
  <c r="R14" i="1"/>
  <c r="Q14" i="1"/>
  <c r="P14" i="1"/>
  <c r="L14" i="1"/>
  <c r="R13" i="1"/>
  <c r="Q13" i="1"/>
  <c r="P13" i="1"/>
  <c r="L13" i="1"/>
  <c r="R12" i="1"/>
  <c r="Q12" i="1"/>
  <c r="P12" i="1"/>
  <c r="L12" i="1"/>
  <c r="R11" i="1"/>
  <c r="Q11" i="1"/>
  <c r="P11" i="1"/>
  <c r="L11" i="1"/>
  <c r="R10" i="1"/>
  <c r="Q10" i="1"/>
  <c r="P10" i="1"/>
  <c r="L10" i="1"/>
  <c r="R9" i="1"/>
  <c r="Q9" i="1"/>
  <c r="P9" i="1"/>
  <c r="L9" i="1"/>
  <c r="R8" i="1"/>
  <c r="Q8" i="1"/>
  <c r="P8" i="1"/>
  <c r="L8" i="1"/>
  <c r="R7" i="1"/>
  <c r="Q7" i="1"/>
  <c r="P7" i="1"/>
  <c r="L7" i="1"/>
  <c r="R6" i="1"/>
  <c r="Q6" i="1"/>
  <c r="P6" i="1"/>
  <c r="L6" i="1"/>
  <c r="R5" i="1"/>
  <c r="Q5" i="1"/>
  <c r="P5" i="1"/>
  <c r="L5" i="1"/>
  <c r="R4" i="1"/>
  <c r="R195" i="5" l="1"/>
  <c r="R199" i="5"/>
  <c r="R203" i="5"/>
  <c r="R207" i="5"/>
  <c r="R211" i="5"/>
  <c r="R215" i="5"/>
  <c r="R194" i="5"/>
  <c r="R198" i="5"/>
  <c r="R202" i="5"/>
  <c r="R206" i="5"/>
  <c r="R210" i="5"/>
  <c r="R214" i="5"/>
  <c r="R218" i="5"/>
  <c r="R104" i="3"/>
  <c r="R108" i="3"/>
  <c r="R112" i="3"/>
  <c r="R103" i="3"/>
  <c r="R107" i="3"/>
  <c r="R111" i="3"/>
  <c r="R20" i="1"/>
  <c r="R19" i="1"/>
  <c r="R23" i="1"/>
</calcChain>
</file>

<file path=xl/sharedStrings.xml><?xml version="1.0" encoding="utf-8"?>
<sst xmlns="http://schemas.openxmlformats.org/spreadsheetml/2006/main" count="2607" uniqueCount="597">
  <si>
    <t>`FAR</t>
  </si>
  <si>
    <t>As On</t>
  </si>
  <si>
    <t>31.03.2022</t>
  </si>
  <si>
    <t>Book Value as on</t>
  </si>
  <si>
    <t>Asset</t>
  </si>
  <si>
    <t>Subnumber</t>
  </si>
  <si>
    <t>A/c GL</t>
  </si>
  <si>
    <t>Asset description</t>
  </si>
  <si>
    <t>Plant</t>
  </si>
  <si>
    <t>Capitalized on</t>
  </si>
  <si>
    <t xml:space="preserve">  APC FY start</t>
  </si>
  <si>
    <t xml:space="preserve">   Acquisition</t>
  </si>
  <si>
    <t xml:space="preserve">      Transfer</t>
  </si>
  <si>
    <t xml:space="preserve">    Retirement</t>
  </si>
  <si>
    <t xml:space="preserve">   Current APC</t>
  </si>
  <si>
    <t xml:space="preserve"> Dep. FY start</t>
  </si>
  <si>
    <t xml:space="preserve"> Dep. for year</t>
  </si>
  <si>
    <t xml:space="preserve">    Dep.retir.</t>
  </si>
  <si>
    <t xml:space="preserve"> Accumul. dep.</t>
  </si>
  <si>
    <t>Book Value as on 31.03.21</t>
  </si>
  <si>
    <t>Head</t>
  </si>
  <si>
    <t>PC</t>
  </si>
  <si>
    <t>PC Decription</t>
  </si>
  <si>
    <t>Exp. GL</t>
  </si>
  <si>
    <t>Location</t>
  </si>
  <si>
    <t>UTR-FY.Building-F.E fluctuation</t>
  </si>
  <si>
    <t>Buildings</t>
  </si>
  <si>
    <t>Utraula-Sugar</t>
  </si>
  <si>
    <t>Utraula</t>
  </si>
  <si>
    <t>UTRSU - Addition Pan House</t>
  </si>
  <si>
    <t>UTRSU - Addition Boundary Wall</t>
  </si>
  <si>
    <t>UTRSU - Addition Sugar House</t>
  </si>
  <si>
    <t>UTRSU - Addition Boiler House Control  Room</t>
  </si>
  <si>
    <t>UTRSU - Addition Mill House</t>
  </si>
  <si>
    <t>UTRSU - Addition Mill House( Control /Panel Room)</t>
  </si>
  <si>
    <t>UTRSU-Power House</t>
  </si>
  <si>
    <t>UTRCO - Addition Power House</t>
  </si>
  <si>
    <t>Utraula-Co-Gen</t>
  </si>
  <si>
    <t>SUTL - Addition Cane Yard (Divider in Trolly Line)</t>
  </si>
  <si>
    <t>UTRCO-Power House Control Room</t>
  </si>
  <si>
    <t>UTRSU-D.G.Set House</t>
  </si>
  <si>
    <t>UTRSU-Work Shop Building</t>
  </si>
  <si>
    <t>UTRSU-Laborataory</t>
  </si>
  <si>
    <t>UTRSU-Clarification House</t>
  </si>
  <si>
    <t>UTRSU-Weigh Bridge Cabin</t>
  </si>
  <si>
    <t>UTRSU-Mill House( Control /Panel Room)</t>
  </si>
  <si>
    <t>UTRSU-Extension -Cane Yard</t>
  </si>
  <si>
    <t>UTRSU - Addition Cane Yard</t>
  </si>
  <si>
    <t>UTRSU-Cane Carrier Area Concrete Floor</t>
  </si>
  <si>
    <t>UTRSU-Boundary Wall</t>
  </si>
  <si>
    <t>UTRCO-Power House</t>
  </si>
  <si>
    <t>UTRSU-Cane Yard</t>
  </si>
  <si>
    <t>UTRSU-Sugar House</t>
  </si>
  <si>
    <t>UTRSU-Pan House</t>
  </si>
  <si>
    <t>UTRSU-Mill House</t>
  </si>
  <si>
    <t>UTRCO-Bagasse Yard</t>
  </si>
  <si>
    <t>UTRCO-Boiler House Control  Room</t>
  </si>
  <si>
    <t>UTRCO-Extension -Bagasse Yard</t>
  </si>
  <si>
    <t>UTR-Non FY.Building-F.E fluctuation</t>
  </si>
  <si>
    <t>SUTL- WATER TANK 2000 Ltrs CAPACITY - CMD KOTHI</t>
  </si>
  <si>
    <t>UTRSU - Addition Godown</t>
  </si>
  <si>
    <t>UTRSU- Addition Gunny Bags Godown</t>
  </si>
  <si>
    <t>SUTL - Constuction of Toilet ( Sales Office )</t>
  </si>
  <si>
    <t>UTRSU-Token Room</t>
  </si>
  <si>
    <t>UTRSU - Addition Cane Office</t>
  </si>
  <si>
    <t>SUTR - Shed Over -Sugar Bag Cnveyor</t>
  </si>
  <si>
    <t>UTRSU-Toilet &amp; Drinking Water</t>
  </si>
  <si>
    <t>UTRSU-Road - Boiling House To Sugar House</t>
  </si>
  <si>
    <t>UTRSU - Addition Security Hutment</t>
  </si>
  <si>
    <t>UTRSU – Addition Technical Block</t>
  </si>
  <si>
    <t>UTRSU-Barbed Wire Fencing Boundary Wall</t>
  </si>
  <si>
    <t>UTRSU-Canteen</t>
  </si>
  <si>
    <t>UTRSU - Addition Toilet Block</t>
  </si>
  <si>
    <t>SUTR - Addition - Additional Jobs inTechnical Bloc</t>
  </si>
  <si>
    <t>UTRSU-Drain Inside Factory Campus</t>
  </si>
  <si>
    <t>UTRSU-Sales Office / Excise Office</t>
  </si>
  <si>
    <t>UTRSU-Technical Block</t>
  </si>
  <si>
    <t>SUTR - Additional Job in Cane Yard</t>
  </si>
  <si>
    <t>UTRSU - SECURITY BARRAK (13 ROOMS)</t>
  </si>
  <si>
    <t>UTRSU-Toilet Block</t>
  </si>
  <si>
    <t>SUTL - Bagasse Approch Road &amp; Unloading Plateform</t>
  </si>
  <si>
    <t>UTRSU - Addition Under Ground Tank</t>
  </si>
  <si>
    <t>UTRSU-Time Office</t>
  </si>
  <si>
    <t>UTRSU- Helipad</t>
  </si>
  <si>
    <t>UTRSU-Road Main Gate to Boiler</t>
  </si>
  <si>
    <t>UTRSU-Gunny Bags Godown</t>
  </si>
  <si>
    <t>UTRSU-Security Hutment</t>
  </si>
  <si>
    <t>UTRSU - Addition Drain</t>
  </si>
  <si>
    <t>UTRSU-Bridge &amp; Culvert</t>
  </si>
  <si>
    <t>UTRSU-Under Ground Tank</t>
  </si>
  <si>
    <t>UTRSU - Addition Bridge &amp; Culvert</t>
  </si>
  <si>
    <t>UTRSU-Lime &amp; Sulpher Godown</t>
  </si>
  <si>
    <t>UTRSU-Adm. Building</t>
  </si>
  <si>
    <t>SUTR - Three Bed Room Flat (4 Nos)</t>
  </si>
  <si>
    <t>UTRSU-Cane Office</t>
  </si>
  <si>
    <t>UTRSU-Woreker Dormitory</t>
  </si>
  <si>
    <t>UTRSU- -Drain</t>
  </si>
  <si>
    <t>UTRSU - Addition  Road</t>
  </si>
  <si>
    <t>UTRSU-Addition Sugar Godown</t>
  </si>
  <si>
    <t>UTRSU-General Store</t>
  </si>
  <si>
    <t>UTRSU-Drain</t>
  </si>
  <si>
    <t>UTRSU-Officer Dormitory</t>
  </si>
  <si>
    <t>SUTR - Addition - Additional Interior Jobs of Adm.</t>
  </si>
  <si>
    <t>UTRSU -Road</t>
  </si>
  <si>
    <t>UTRSU - TEMPLE</t>
  </si>
  <si>
    <t>SUTR - Two Bed Room Flat (48 Nos)</t>
  </si>
  <si>
    <t>UTRSU-Road</t>
  </si>
  <si>
    <t>UTRSU-Sugar Godown</t>
  </si>
  <si>
    <t>UTRSU-Land</t>
  </si>
  <si>
    <t>Freehold Land</t>
  </si>
  <si>
    <t>UTRSU-Land-Revaluation as on 01.04.2015</t>
  </si>
  <si>
    <t>UTRSU-Land-Site Development Expenses</t>
  </si>
  <si>
    <t>UTRSU-Addition Land-Site Development Expenses</t>
  </si>
  <si>
    <t>UTRSU -  Land (Near Main Gate)</t>
  </si>
  <si>
    <t>UTRSU -Land-Revaluation as on 01.04.2015</t>
  </si>
  <si>
    <t>UTR COGEN-Land</t>
  </si>
  <si>
    <t>UTR COGEN-Land-Revaluation as on 01.04.2015</t>
  </si>
  <si>
    <t>UTRSU-Frntr,Almirah,Stl,Big</t>
  </si>
  <si>
    <t>Furniture, Fixtures &amp; Office Equipments</t>
  </si>
  <si>
    <t>UTRSU-Frntr,Chair,Plstc</t>
  </si>
  <si>
    <t>UTRSU-Frntr,Chair,Woden</t>
  </si>
  <si>
    <t>UTRSU -  Addition Chair,Woden</t>
  </si>
  <si>
    <t>UTRSU-Frntr,Dining Table</t>
  </si>
  <si>
    <t>UTRSU-Frntr,Table</t>
  </si>
  <si>
    <t>UTRSU-Frntr,Table,F/Cptr</t>
  </si>
  <si>
    <t>UTRSU-Frntr,Cab,Stl,F/Files</t>
  </si>
  <si>
    <t>UTRSU-Frntr,Takhat,6X3Ft,Woden</t>
  </si>
  <si>
    <t>UTRSU-Frntr,Rvlg Chr Cushnd W/Arm</t>
  </si>
  <si>
    <t>UTRSU-Frntr,Chair,Visitor,W/Hndl</t>
  </si>
  <si>
    <t>UTRSU-Gnrlitm,Misc,Wooden Table,3X2.1/2Ft</t>
  </si>
  <si>
    <t>UTRSU-Fan,Ceiling,48In</t>
  </si>
  <si>
    <t>UTRSU-Frntr,Bed Side Tble,37X30Cm,W/2 Drawer</t>
  </si>
  <si>
    <t>UTRSU-Extngsr,Fire,Co2,4.5Kg</t>
  </si>
  <si>
    <t>UTRSU-Extngsr,Fire,Abc,10Kg</t>
  </si>
  <si>
    <t>UTRSU-Extngsr,Fire,Mech Foam,45L</t>
  </si>
  <si>
    <t>UTRSU-Frntr,Table,Cntr</t>
  </si>
  <si>
    <t>UTRSU-Frntr,Table,F/Office</t>
  </si>
  <si>
    <t>UTRSU-Gnrlitm,Misc,Rack</t>
  </si>
  <si>
    <t>UTRSU-Mtrss,Coir/Foam</t>
  </si>
  <si>
    <t>SUTL-A.C.(WINDOW) 1.5 TON Make LG</t>
  </si>
  <si>
    <t>SUTL- TV Make LG</t>
  </si>
  <si>
    <t>SUTL- GYESER MAKE USHA</t>
  </si>
  <si>
    <t>SUTL- GYESER MAKE CROMPTON</t>
  </si>
  <si>
    <t>SUTL - Visitors Chair Godrej Make  -For Adm. Block</t>
  </si>
  <si>
    <t>SUTL-TV Colored ( Small )</t>
  </si>
  <si>
    <t>UTRSU- TABLE CENTER</t>
  </si>
  <si>
    <t>UTRSU- FAN EXH 12IN</t>
  </si>
  <si>
    <t>UTRSU -  Addition Takhat,6X3Ft,Woden</t>
  </si>
  <si>
    <t>UTRSU-PADESTAL FAN FOR CMD KOTHI</t>
  </si>
  <si>
    <t>SUTL- INSTANT GYZER 1 Ltr CAPACITY - CMD KOTHI</t>
  </si>
  <si>
    <t>UTRSU - Fake Note Detector</t>
  </si>
  <si>
    <t>UTRSU-FOOD PROCESSOR 1 NO-CMD KOTHI</t>
  </si>
  <si>
    <t>UTRSU- PLASTIC CHAIR WITH ARMS</t>
  </si>
  <si>
    <t>UTRSUVkj-Table 5206</t>
  </si>
  <si>
    <t>UTRSU-GAS STOVE 1 NO-CMD KOTHI</t>
  </si>
  <si>
    <t>UTRSU-CENTER TABLE 1 NO-CMD KOTHI</t>
  </si>
  <si>
    <t>UTRSU- CHAIR EXECUTIVE</t>
  </si>
  <si>
    <t>UTRSU - Box</t>
  </si>
  <si>
    <t>SUTL- OIL ROOM HEATER 9 FIN - CMD KOTHI</t>
  </si>
  <si>
    <t>UTRSU- CEILINF FAN WITH REGULATOR 230V</t>
  </si>
  <si>
    <t>UTRSU- WASHING MACHINE</t>
  </si>
  <si>
    <t>SUTL- R.O. KENT MAKE</t>
  </si>
  <si>
    <t>UTRSU-VACCUM CLEANER 1 NO-CMD KOTHI</t>
  </si>
  <si>
    <t>UTRSU-Furniture Desert Cooler 18/20 N</t>
  </si>
  <si>
    <t>UTRSU-Aqua Guard,Prfctn Sys,Hiflo/Classic</t>
  </si>
  <si>
    <t>UTRSU-DEEWAN WITH MATRESS (1 NO.)CMD</t>
  </si>
  <si>
    <t>UTRSU-R.O. (1 NO) FOR CMD KOTHI</t>
  </si>
  <si>
    <t>UTRSU-FRIDGE (1NO) FOR CMD KOTHI</t>
  </si>
  <si>
    <t>UTRSU-MICROWAVE OVEN 1 NO-CMD KOTHI</t>
  </si>
  <si>
    <t>UTRSU- TABLE</t>
  </si>
  <si>
    <t>UTRSU- DINNING TABLE</t>
  </si>
  <si>
    <t>SUTL- GYZER 50 Ltrs CAPACITY - CMD KOTHI</t>
  </si>
  <si>
    <t>UTRSUVkj-Chair Revolving</t>
  </si>
  <si>
    <t>UTRSU- SOFA WOODEN</t>
  </si>
  <si>
    <t>UTRSU-GYZER (2 NOS)-CMD KOTHI</t>
  </si>
  <si>
    <t>UTRSU- KITCHENWARE</t>
  </si>
  <si>
    <t>UTRSU-Computer Table</t>
  </si>
  <si>
    <t>UTRSU-Furniture Steel Almirah</t>
  </si>
  <si>
    <t>UTRSU-Wall Fan</t>
  </si>
  <si>
    <t>UTRSU-Pedstal Fan</t>
  </si>
  <si>
    <t>UTRSU- COOLER</t>
  </si>
  <si>
    <t>UTRSU- ACWINDOW1.5T</t>
  </si>
  <si>
    <t>UTRSU-Furniture Takhat 6x3 FT</t>
  </si>
  <si>
    <t>UTRSU -  Addition Almirah,Stl,Big</t>
  </si>
  <si>
    <t>UTRSU- REFRGRTOR</t>
  </si>
  <si>
    <t>UTRSU-MATRESS (2 SETS) 4 NOS-CMD KOT</t>
  </si>
  <si>
    <t>UTRSU-DRESSING TABLE (2 NOS)-CMD KOT</t>
  </si>
  <si>
    <t>UTRSU- MATRESS COIR FOAM</t>
  </si>
  <si>
    <t>UTRSU-SOFA SET(1 NO)-CMD KOTHI</t>
  </si>
  <si>
    <t>UTRSU-DINNING TABLE WITH 6 CHAIR(1NO)CMD</t>
  </si>
  <si>
    <t>UTRSU-Gizer</t>
  </si>
  <si>
    <t>UTRSU-Double Bed</t>
  </si>
  <si>
    <t>UTRSU- CHAIR REVOLVING CUSHIONED</t>
  </si>
  <si>
    <t>UTRSU-Frntr,Chair,F/Executive</t>
  </si>
  <si>
    <t>UTRSU-A.C.(SPLIT) 1 NOS -CMD KOTHI</t>
  </si>
  <si>
    <t>UTRSUVkj-Office Table T-104</t>
  </si>
  <si>
    <t>UTRSU - Desert Cooler</t>
  </si>
  <si>
    <t>UTRSU- CHAIR RVLG</t>
  </si>
  <si>
    <t>UTRSU- Voucher File Rake For Accounts</t>
  </si>
  <si>
    <t>UTRSU-Fridge</t>
  </si>
  <si>
    <t>UTRSU - Cash Counting Machine</t>
  </si>
  <si>
    <t>UTRSU-ALMIRAH(GODREJ) 2 NO-CMD KOTHI</t>
  </si>
  <si>
    <t>UTRSU-Frntr,Sofa Set</t>
  </si>
  <si>
    <t>UTRSU-Frntr,Dining Tble Set</t>
  </si>
  <si>
    <t>UTRSU-A.C.(WINDOW) 2 NOS-CMD KOTHI</t>
  </si>
  <si>
    <t>UTRSU-DOUBLE BED 2 NOS,CMD KOTHI</t>
  </si>
  <si>
    <t>UTRSU-TV LCD 22" (2 NOS)-CMD KOTHI</t>
  </si>
  <si>
    <t>UTRSU- DOUBLE BED WITH BOX SIMPLE</t>
  </si>
  <si>
    <t>UTRSU- Supply Of Cash Safe ( Defender )</t>
  </si>
  <si>
    <t>Vkj-Office Table</t>
  </si>
  <si>
    <t>UTRSU - Water Cooler</t>
  </si>
  <si>
    <t>UTRSUVkj-Office Table T-8</t>
  </si>
  <si>
    <t>UTRSU - Attendance Machine &amp; Cards</t>
  </si>
  <si>
    <t>UTRSU-Cash Safe</t>
  </si>
  <si>
    <t>UTRSUVkj-Almirah</t>
  </si>
  <si>
    <t>UTRSU- DEFENDER PLUS SAFE</t>
  </si>
  <si>
    <t>UTRSU - Air Conditioner</t>
  </si>
  <si>
    <t>UTRSU-Single Bed</t>
  </si>
  <si>
    <t>UTRSU-Frntr,Filing Cabinates,Four Drawer</t>
  </si>
  <si>
    <t>UTRSU- TABLE OFFICE</t>
  </si>
  <si>
    <t>UTRSU- OFFICE TABLE</t>
  </si>
  <si>
    <t>UTRSU- ALMIRAHSTLBIG</t>
  </si>
  <si>
    <t>UTRSU-Frntr,Chair,Rvlg</t>
  </si>
  <si>
    <t>UTRSU - Kitchenware</t>
  </si>
  <si>
    <t>UTRSU-Air  Conditionr</t>
  </si>
  <si>
    <t>UTRSU- Slotted Angle Rack For Store</t>
  </si>
  <si>
    <t>SUTL - A C Window 1.5 Ton LG Make  -For Adm. Block</t>
  </si>
  <si>
    <t>SUTL - A C Split 1.5 Ton LG Make  -For Adm. Block</t>
  </si>
  <si>
    <t>SUTL - A C Window 1.5 Ton Voltas Make  -For Adm. B</t>
  </si>
  <si>
    <t>SUTL - Water Cooler 120 Ltrs Voltas Make  -For Adm</t>
  </si>
  <si>
    <t>SUTL - Refrigerator 265 LG Make -For Adm. Block</t>
  </si>
  <si>
    <t>UTRSU-R.O ( WATER FILTER )</t>
  </si>
  <si>
    <t>UTRSU-DL-29” TV LG</t>
  </si>
  <si>
    <t>UTRSUVkj-Inverter</t>
  </si>
  <si>
    <t>UTRSU - CAMERA,DGTL,SONY,7.2 MEGA PIXEL</t>
  </si>
  <si>
    <t>UTRSU-MOTOROLA HAND SET 5 NOS.</t>
  </si>
  <si>
    <t>Utt-Motorola Gp-338 Walkie-Talkie</t>
  </si>
  <si>
    <t>UTRSU-Motorola Gp-338 (Walkie-Talkie) Set Com</t>
  </si>
  <si>
    <t>UTRSU-Plotter</t>
  </si>
  <si>
    <t>SUTL - Oven for ETP Lab</t>
  </si>
  <si>
    <t>SUTL - Electronic Balance for ETP Lab</t>
  </si>
  <si>
    <t>SUTL - BULB CONDENSOR B24 JOINT 300MM</t>
  </si>
  <si>
    <t>HP LASERJET PRINTER 1020 PLUS</t>
  </si>
  <si>
    <t>PRNTR, DOT MATRIX,9 PIN,STAR,MSP 250</t>
  </si>
  <si>
    <t>READER SAVIOR MOD 8603-01-K ACCES DEVICE WITH ACES</t>
  </si>
  <si>
    <t>READER SAVIOR MODEL: MSO 300 WITH SOFTWARE</t>
  </si>
  <si>
    <t>UTRSU-Compacc,Scan Jet 2400,Hp</t>
  </si>
  <si>
    <t>UTRSU-SCANNER HP G3110</t>
  </si>
  <si>
    <t>UTRSU-COMPUTER COLOUR MONITOR</t>
  </si>
  <si>
    <t>UTRSU-Gnrlitm,Misc,Computer,W/Colour Monitor</t>
  </si>
  <si>
    <t>SUTR - Wireless Recording System &amp; Net working</t>
  </si>
  <si>
    <t>SUTL-CCTV Camera with Digital Vedio Recorder 16 Ch</t>
  </si>
  <si>
    <t>UTRSU-Computer</t>
  </si>
  <si>
    <t>UTRSU-Add -IT Networking in Adm Block</t>
  </si>
  <si>
    <t>SUTL- SERVER HP Model ML 110 Gen9  8SFF</t>
  </si>
  <si>
    <t>SUTL-LIPI LINE PRINTER 6805</t>
  </si>
  <si>
    <t>LED,DESKTOP COMPUTER SYSTEM</t>
  </si>
  <si>
    <t>SUTL - HHT With 2" Printer &amp; GPS Module</t>
  </si>
  <si>
    <t>SUTL - GPS DEVICE</t>
  </si>
  <si>
    <t>SUTL-PRNTR,DOT MATRIX 9PIN,CHAMPION,MSP 250</t>
  </si>
  <si>
    <t>UTRSU-Hp Laser Jet Printer</t>
  </si>
  <si>
    <t>UTRSU-Prntr,Dot Matrix 9Pin,Champion,Msp 250</t>
  </si>
  <si>
    <t>UTRSU-Prntr,Line,Lipi T-6050</t>
  </si>
  <si>
    <t>UTRSU- Laser Printer For Accounts</t>
  </si>
  <si>
    <t>UTRSU- Fax Machine Samsung 4521 F Adm Block</t>
  </si>
  <si>
    <t>UTRSU-Prntr,Laser Jet,Hp</t>
  </si>
  <si>
    <t>SUTL - PRNTR,DOT MATRIX 9PIN,CHAMPION,MSP 250</t>
  </si>
  <si>
    <t>UTRSU- Fax Machine HP Leserjet M1319 F Sales Offic</t>
  </si>
  <si>
    <t>UTRSU-Prntr,Dot Matrix 24 Pin,Champion,Msp 345</t>
  </si>
  <si>
    <t>UTRSU-Lwnmwr,Elec,16In,F/W 2.5 Hp Mtr</t>
  </si>
  <si>
    <t>UTRSU - Ups 2Kva</t>
  </si>
  <si>
    <t>UTRSU- Lcd Projector</t>
  </si>
  <si>
    <t>UTRSU -Hand Held Terminal M/c with 2in Prntr &amp; GPR</t>
  </si>
  <si>
    <t>UTRSU - HAND HELD TERMINAL WITH 2IN PRNTR &amp; GPR</t>
  </si>
  <si>
    <t>UTRSU-Gnrlitm,Misc,Photocopy Machine</t>
  </si>
  <si>
    <t>UTRSU-Hand Held Terminal with Printer</t>
  </si>
  <si>
    <t>UTRSU-UPS 5KVA</t>
  </si>
  <si>
    <t>UTRSU-Compacc,Ups,5Kva,On Line</t>
  </si>
  <si>
    <t>UTLSU  - GPS DEVICE</t>
  </si>
  <si>
    <t>SUTL-HHT WITH 2"  PRINTER &amp; GPS MODULE</t>
  </si>
  <si>
    <t>SUTL - COMPUTER WITH COLOURED MONITOR</t>
  </si>
  <si>
    <t>SUTL - LAPTOP COMPUTER SYSTEM WITH BAG</t>
  </si>
  <si>
    <t>SUTL - HHT WITH 2"  PRINTER &amp; GPS MODULE</t>
  </si>
  <si>
    <t>SUTL - HP LASERJET PRINTER 1020 PLUS</t>
  </si>
  <si>
    <t>SUTL - LIPI DASCOM 2610 + HIGH SPEED PRINTER</t>
  </si>
  <si>
    <t>LIPI DASCOM 2610+ HIGH SPEED DMP</t>
  </si>
  <si>
    <t xml:space="preserve"> LED,DESKTOP COMPUTER SYSTEM</t>
  </si>
  <si>
    <t>SCANNER,CANON  LIDE 300</t>
  </si>
  <si>
    <t>LAPTOP COMPUTER SYSTEM</t>
  </si>
  <si>
    <t>HP NEVERSTOP LASER  1000N PRINTER</t>
  </si>
  <si>
    <t>HP LASERJET PRO M305 DN PRINTER</t>
  </si>
  <si>
    <t>HHT WITH 2"  PRINTER &amp; GPS MODULE</t>
  </si>
  <si>
    <t>UTRSU-Land Lease Hold For 99 Years</t>
  </si>
  <si>
    <t>Leasehold Land</t>
  </si>
  <si>
    <t>UTRSU - Digital Ph Meter</t>
  </si>
  <si>
    <t>Plant &amp; Machinery</t>
  </si>
  <si>
    <t>UTRCO-Ht Cable Terminatin Kit</t>
  </si>
  <si>
    <t>UTRSU-Ac Distribution.Board</t>
  </si>
  <si>
    <t>'UTRSU-Bagacillo Blower For Rvf 14' X 28'</t>
  </si>
  <si>
    <t>UTRCO-Protection Relay Panel</t>
  </si>
  <si>
    <t>UTRCO-Dc Motor Strong Panel</t>
  </si>
  <si>
    <t>UTRCO-Oil Cooling System</t>
  </si>
  <si>
    <t>UTRSU-Ups</t>
  </si>
  <si>
    <t>UTRCO-Lapt Panel</t>
  </si>
  <si>
    <t>UTRCO-Power House Crane (Eot)</t>
  </si>
  <si>
    <t>UTRCO-Metering Cum Synch. Panel</t>
  </si>
  <si>
    <t>UTRCO-Turbine Auxiliaries Mcc</t>
  </si>
  <si>
    <t>UTRCO-Turbine Supervisory System</t>
  </si>
  <si>
    <t>UTRSU -  Addition Pdrs</t>
  </si>
  <si>
    <t>UTRCO-Dc Batteries &amp; Battery Charger</t>
  </si>
  <si>
    <t>UTRSU-Forced Fan</t>
  </si>
  <si>
    <t>UTRCO-Vcb Incoming Panels</t>
  </si>
  <si>
    <t>UTRSU-Instrument Pannel</t>
  </si>
  <si>
    <t>UTRCO-Avr &amp; Excitation Panel</t>
  </si>
  <si>
    <t>UTRSU-Primary Air Fans</t>
  </si>
  <si>
    <t>UTRSU-Blow Down Arrangement</t>
  </si>
  <si>
    <t>UTRSU-Air Compressors</t>
  </si>
  <si>
    <t>UTRSU-Chemical Dosing Equipments</t>
  </si>
  <si>
    <t>UTRSU-Condensate&amp;Dm Storage Tank</t>
  </si>
  <si>
    <t>UTRCO-Power Generating Plant Allieds</t>
  </si>
  <si>
    <t>UTRSU-Soot Blowing Equipment</t>
  </si>
  <si>
    <t>UTRSU-Eot Crane Capacity 50 Ton</t>
  </si>
  <si>
    <t>UTRSU-H P Steam Distribution Header</t>
  </si>
  <si>
    <t>UTRCO-Earthing Work</t>
  </si>
  <si>
    <t>UTRSU-Drive For Induced Draft Fans</t>
  </si>
  <si>
    <t>UTRSU-Ash Handling Eqp.</t>
  </si>
  <si>
    <t>UTRCO-Air Ventilation System (Ph)</t>
  </si>
  <si>
    <t>UTRSU-Drive For Forced Draft Fans</t>
  </si>
  <si>
    <t>UTRSU-Bus Ducts(Transformer-Main D B )</t>
  </si>
  <si>
    <t>UTRSU-Distribution Transformer</t>
  </si>
  <si>
    <t>UTRCO-Turbine Control Panel</t>
  </si>
  <si>
    <t>UTRSU-Instrumentation</t>
  </si>
  <si>
    <t>UTRSU-Deaerator</t>
  </si>
  <si>
    <t>UTRSU-Secondary Air Fans</t>
  </si>
  <si>
    <t>UTRSU-Capacitors</t>
  </si>
  <si>
    <t>UTRSU-Dg Sets</t>
  </si>
  <si>
    <t>UTRSU-Air Preheater</t>
  </si>
  <si>
    <t>UTRSU-Insulation</t>
  </si>
  <si>
    <t>UTRSU-Furnace &amp; Refractory Material</t>
  </si>
  <si>
    <t>UTRSU-Induced Draft Fan</t>
  </si>
  <si>
    <t>UTRSU-Economiser</t>
  </si>
  <si>
    <t>UTRSU-Pdrs</t>
  </si>
  <si>
    <t>UTRSU-Wet Scrubber System</t>
  </si>
  <si>
    <t>UTRSU-D.G.Set 1500 Kva</t>
  </si>
  <si>
    <t>UTRSU-Rotary Feeders</t>
  </si>
  <si>
    <t>UTRSU-Distribution Panel</t>
  </si>
  <si>
    <t>UTRCO-Main Distribution Pannel/Board</t>
  </si>
  <si>
    <t>UTRSU-Convertor Trfr. For Mill Drives</t>
  </si>
  <si>
    <t>UTRSU-Main &amp; Sub Lighting D B</t>
  </si>
  <si>
    <t>UTRSU-Super Heaters</t>
  </si>
  <si>
    <t>UTRSU-Mcc</t>
  </si>
  <si>
    <t>UTRCO-Tg Set With Alternator</t>
  </si>
  <si>
    <t>UTRSU - Addition Rake Carrier</t>
  </si>
  <si>
    <t>UTRSU -  Addition Molasses Weighing Scale</t>
  </si>
  <si>
    <t>UTRSU -  Addition Mh&amp;Bh Cooling Tower</t>
  </si>
  <si>
    <t>UTRSU -  Addition Instrumentation &amp; Automation (Mi</t>
  </si>
  <si>
    <t>UTRSU - Addition Hot Water Imbi. Pumps, Pipelines</t>
  </si>
  <si>
    <t>UTRSU - Addition  Vacuum Crystallizer</t>
  </si>
  <si>
    <t>UTRSU -  Addition Molasses Conditioner, Ctrl Syste</t>
  </si>
  <si>
    <t>UTRSU-Imbibition Water Temp. Ctrl Sys</t>
  </si>
  <si>
    <t>UTRSU-Cooling Curing&amp;Grading Allieds</t>
  </si>
  <si>
    <t>UTRSU -   Addition Sugar Grader</t>
  </si>
  <si>
    <t>SUTR - Addition - Additional Job- Evaporator Conde</t>
  </si>
  <si>
    <t>UTRCO - REC Metering Pannel</t>
  </si>
  <si>
    <t>UTRSU - Ugr</t>
  </si>
  <si>
    <t>UTRSU-EHS Lab Equipments</t>
  </si>
  <si>
    <t>UTRSU -  Addition Sugar Hopper</t>
  </si>
  <si>
    <t>UTRSU -  Addition Injection Pumps For Cond.Of Vfd</t>
  </si>
  <si>
    <t>UTRCO - REC Energy Meter for LT Feeder</t>
  </si>
  <si>
    <t>UTRSU-Add - ClarificationFilm Type Sulpher Burner</t>
  </si>
  <si>
    <t>UTRSU -  Addition Air Cooled Crstalliser</t>
  </si>
  <si>
    <t>UTRCO - REC Energy Meter for HT Feeder</t>
  </si>
  <si>
    <t>UTRSU-Auto Ph Ctrl Sys For Ju.Sulphitn.</t>
  </si>
  <si>
    <t>UTRSU-Bag Stitching Machines</t>
  </si>
  <si>
    <t>UTRSU-Hot &amp; Cold Air Blowing System</t>
  </si>
  <si>
    <t>UTRSU – Addition Vacuum Filter</t>
  </si>
  <si>
    <t>UTRSU - Fire Fighting Pipeline</t>
  </si>
  <si>
    <t>UTRSU-Clear Juice Tower</t>
  </si>
  <si>
    <t>UTRCO - REC Potential Transformer</t>
  </si>
  <si>
    <t>UTRSU-Unsulphured/Sulphured Syrup Pump</t>
  </si>
  <si>
    <t>UTRSU-Sugar Weighing Machines</t>
  </si>
  <si>
    <t>UTRSU-Add -Sulphited Juice Automation</t>
  </si>
  <si>
    <t>UTRSU-Online Juice Flow Meter</t>
  </si>
  <si>
    <t>UTRSU -  Addition Batch Type Pans</t>
  </si>
  <si>
    <t>UTRCO - REC Transformer for current flow</t>
  </si>
  <si>
    <t>UTRSU-J Heaters Including Vljh/Dynamic</t>
  </si>
  <si>
    <t>UTRSU - Spectrophotometer</t>
  </si>
  <si>
    <t>UTRSU-Misc. Evap. &amp; Boiling Plant</t>
  </si>
  <si>
    <t>UTRSU -  Addition Structure Of Boiling House</t>
  </si>
  <si>
    <t>UTRSU-Sugar Bin &amp; Seed Bins</t>
  </si>
  <si>
    <t>UTRSU-Tube Well  No 3</t>
  </si>
  <si>
    <t>UTRSU-Filtrate Pumps</t>
  </si>
  <si>
    <t>UTRSU-Cake Wash</t>
  </si>
  <si>
    <t>UTRSU-Mud Belt Conveyor</t>
  </si>
  <si>
    <t>UTRCO - REC On Line Metering System</t>
  </si>
  <si>
    <t>SUTR - Addition -Additional Jobs for  Fire Fightin</t>
  </si>
  <si>
    <t>UTRSU-Add - Milling Tandom</t>
  </si>
  <si>
    <t>UTRSU- HYDRA MAKE ESCORTS-JCB</t>
  </si>
  <si>
    <t>UTRSU -  Addition Batch Pans Condensors</t>
  </si>
  <si>
    <t>UTRSU-Sugar Bin</t>
  </si>
  <si>
    <t>UTRSU-Add  Clarification Plant</t>
  </si>
  <si>
    <t>UTRSU-Condensate Pumps (Cp)</t>
  </si>
  <si>
    <t>UTRSU-Evaporators Condensors</t>
  </si>
  <si>
    <t>UTRSU-Mill Hydraulic System</t>
  </si>
  <si>
    <t>UTRSU-Clarification Plant Allieds</t>
  </si>
  <si>
    <t>UTRSU-Super Heated Wash Water System</t>
  </si>
  <si>
    <t>UTRSU-Transient Heaters</t>
  </si>
  <si>
    <t>UTRSU-Mill Lubrication System</t>
  </si>
  <si>
    <t>UTRSU-Continuous Pans Condensers</t>
  </si>
  <si>
    <t>UTRSU-On Line Conductivity</t>
  </si>
  <si>
    <t>UTRSU-Mud Pumps</t>
  </si>
  <si>
    <t>UTRSU-Injection Pumps For Cond.Of Vf</t>
  </si>
  <si>
    <t>UTRSU-5Th Body For Evaporators</t>
  </si>
  <si>
    <t>UTRSU -  Addition Batch Centrifugal Machines</t>
  </si>
  <si>
    <t>UTRSU-Molasses Conditioner, Ctrl System</t>
  </si>
  <si>
    <t>UTRCO-Transmission line 132 KV Factory-UPPCL Sbstn</t>
  </si>
  <si>
    <t>SUTR - Addition - Raw Sugar Refinary Equipment</t>
  </si>
  <si>
    <t>UTRSU-Structures, Platforms, Railings</t>
  </si>
  <si>
    <t>UTRSU-Pan Condensate Pumps</t>
  </si>
  <si>
    <t>UTRSU-Pug Mills</t>
  </si>
  <si>
    <t>UTRSU-Cane Carrier Drive &amp; Controls</t>
  </si>
  <si>
    <t>SUTR - Addition - Additional Jobs in Structure</t>
  </si>
  <si>
    <t>UTRSU-Truck Tripller, Drive</t>
  </si>
  <si>
    <t>UTRSU-Cane Chopper</t>
  </si>
  <si>
    <t>UTRSU-Seed Crystallizer</t>
  </si>
  <si>
    <t>UTRSU-Equipment For Raw Sugar Processing</t>
  </si>
  <si>
    <t>UTRSU-Jet Cooling Tower 500 M3</t>
  </si>
  <si>
    <t>UTRSU-Donnely Type Chute</t>
  </si>
  <si>
    <t>UTRSU-Imbi. Water Flow Meter &amp; Ctrl Sys</t>
  </si>
  <si>
    <t>UTRSU-Vacuum Pumps</t>
  </si>
  <si>
    <t>UTRSU-Cane Leveller Drive &amp; Controls</t>
  </si>
  <si>
    <t>UTRSU-Hot&amp;Cold Water Tanks At Pan</t>
  </si>
  <si>
    <t>UTRSU-Sugar Melters</t>
  </si>
  <si>
    <t>UTRSU-Cane Elevating Carrier Drive&amp;Ctrl</t>
  </si>
  <si>
    <t>UTRSU-Molasses Weighing Scale</t>
  </si>
  <si>
    <t>UTRSU-Cane Leveller&amp; Allied</t>
  </si>
  <si>
    <t>UTRSU-Vacuum Crystallizer</t>
  </si>
  <si>
    <t>UTRSU-Evap.,Cond.,Sy.,Caustic Soda Pumps</t>
  </si>
  <si>
    <t>UTRSU-Magma Mixer</t>
  </si>
  <si>
    <t>UTRSU-Instrumentation &amp; Automation</t>
  </si>
  <si>
    <t>UTRSU-Bagasse Bunkers &amp; System</t>
  </si>
  <si>
    <t>UTRSU-4Th Body For Evaporators</t>
  </si>
  <si>
    <t>UTRSU-Syrup Sulphiters</t>
  </si>
  <si>
    <t>UTRSU – Addition Rubber Belt Conveyer</t>
  </si>
  <si>
    <t>UTRSU-Cane Chopper Drive &amp; Controls</t>
  </si>
  <si>
    <t>UTRSU-3Rd Body For Evaporators</t>
  </si>
  <si>
    <t>UTRSU-Hot Water Imbi. Pumps, Pipelines</t>
  </si>
  <si>
    <t>UTRSU-Sugar Elevators</t>
  </si>
  <si>
    <t>UTRSU-Head On Cutter, Drive</t>
  </si>
  <si>
    <t>UTRSU-Vapor Pipelines From Pan To Cond.</t>
  </si>
  <si>
    <t>UTRSU-Inst.&amp;Auto. Of Cane Feed Ctrl Sys</t>
  </si>
  <si>
    <t>UTRSU-Under-Feed Roller</t>
  </si>
  <si>
    <t>UTRSU-Screen For Juice Screening</t>
  </si>
  <si>
    <t>UTRSU-Milk Of Lime Station</t>
  </si>
  <si>
    <t>UTRSU-Molasses, Massecute,Magma Pumps</t>
  </si>
  <si>
    <t>UTRSU-Grass Hopper</t>
  </si>
  <si>
    <t>UTRSU-Juice Sulphiters</t>
  </si>
  <si>
    <t>UTRSU-Auxillary Cane Carrier, Drive</t>
  </si>
  <si>
    <t>UTRSU-Cond.Inj&amp;Spray Allieds</t>
  </si>
  <si>
    <t>UTRSU-Juice Imbi.Pumps Tanks Pipelines</t>
  </si>
  <si>
    <t>UTRSU-Semi Kestner</t>
  </si>
  <si>
    <t>UTRSU-Vapour Bleeding Pipelines</t>
  </si>
  <si>
    <t>UTRSU-Rubber Belt Conveyer</t>
  </si>
  <si>
    <t>UTRSU-Vapour Cell</t>
  </si>
  <si>
    <t>UTRSU-Mh&amp;Bh Cooling Tower</t>
  </si>
  <si>
    <t>UTRSU-Various Pipelines &amp; Valves</t>
  </si>
  <si>
    <t>UTRSU-Structures, Platforms,Railings</t>
  </si>
  <si>
    <t>UTRSU-Sugar Graders</t>
  </si>
  <si>
    <t>UTRSU-Add Boiling House Regularization</t>
  </si>
  <si>
    <t>UTRSU-Rake Carrier</t>
  </si>
  <si>
    <t>UTRSU-Mill House Crane And Gantry</t>
  </si>
  <si>
    <t>UTRSU-Batch Pans Condensors</t>
  </si>
  <si>
    <t>UTRSU-Evap.&amp; Boling Allieds</t>
  </si>
  <si>
    <t>UTRSU-Sulphur Furnace</t>
  </si>
  <si>
    <t>UTRSU-Slat And Belt Conveyor</t>
  </si>
  <si>
    <t>UTRSU-MOLLASSES TANK No.4&amp;5-Capacity 62000 Qtleach</t>
  </si>
  <si>
    <t>UTRSU-Injection/Spary Water Pumps</t>
  </si>
  <si>
    <t>UTRSU-Encl Redu.Gear Boxes-Mill Drive</t>
  </si>
  <si>
    <t>UTRSU-Drive For Fibrizer &amp; Controls</t>
  </si>
  <si>
    <t>UTRSU-Cane Milling Allied</t>
  </si>
  <si>
    <t>UTRSU-Bagasse Elevator, Drive</t>
  </si>
  <si>
    <t>UTRSU-Vacuum Filters</t>
  </si>
  <si>
    <t>UTRSU-Clarifier</t>
  </si>
  <si>
    <t>UTRCO - 4400M3 / Hrs Cooling Tower 15 MW Turbine</t>
  </si>
  <si>
    <t>UTRSU-Syrup &amp; Molasses Storage Tank</t>
  </si>
  <si>
    <t>UTRSU-Batch Centrifugal Machines</t>
  </si>
  <si>
    <t>UTRSU-Water Cooled Crystallizer</t>
  </si>
  <si>
    <t>UTRSU-Ss/Brass Tubes For Juice Heaters</t>
  </si>
  <si>
    <t>UTRSU-Air Cooled Crstalliser</t>
  </si>
  <si>
    <t>UTRSU-Mill Drive , D.C.Motors &amp; Ctrl.</t>
  </si>
  <si>
    <t>UTRSU-Ss/Brass Tubes For Pans</t>
  </si>
  <si>
    <t>UTRSU-Fibrizer</t>
  </si>
  <si>
    <t>UTRSU-Rake Type Intermediate Carrier</t>
  </si>
  <si>
    <t>UTRSU-Cane Unloaders</t>
  </si>
  <si>
    <t>UTRSU-Cooling Tower For Inj. Water</t>
  </si>
  <si>
    <t>UTRSU-Continuous Centrifugal Machines</t>
  </si>
  <si>
    <t>UTRSU-Ss/Brass Tubes For Evaporators-21,794 No</t>
  </si>
  <si>
    <t>UTRSU-Structures&amp;Platforms (Mill House)</t>
  </si>
  <si>
    <t>UTRSU-Main Cane Carrier</t>
  </si>
  <si>
    <t>UTRSU-Structures &amp; Platforms</t>
  </si>
  <si>
    <t>UTRCO - 132 KV Switch Yard For 15 MW Turbine</t>
  </si>
  <si>
    <t>UTRSU-Structure.,Platforms &amp; Railings</t>
  </si>
  <si>
    <t>UTRSU-Grpf</t>
  </si>
  <si>
    <t>UTRSU-Final Molasses Storage Tank</t>
  </si>
  <si>
    <t>UTRSU-Batch Type Pans</t>
  </si>
  <si>
    <t>UTRSU-Open Mill Gearings-Mill Drive</t>
  </si>
  <si>
    <t>UTRCO - Turbine 15 MW</t>
  </si>
  <si>
    <t>UTRSU-Mills</t>
  </si>
  <si>
    <t>UTRSU-Gnrlitm,Misc,Rolr Trng Lth M/C,45X90In</t>
  </si>
  <si>
    <t>UTRSU-Workshop Equipments</t>
  </si>
  <si>
    <t>UTRSU-Tube Wells</t>
  </si>
  <si>
    <t>UTRSU-Effluent Treatment Plant</t>
  </si>
  <si>
    <t>SUTL - 2nd Phase Zero Liqid Dischage</t>
  </si>
  <si>
    <t>SUTL- ZLD PROJECT</t>
  </si>
  <si>
    <t>SUTL - Installation of online EQMS</t>
  </si>
  <si>
    <t>SUTL - Installation of online SEQMS</t>
  </si>
  <si>
    <t>UTRSU – Addition Dm Plant</t>
  </si>
  <si>
    <t>UTRCO-Add - Boiler</t>
  </si>
  <si>
    <t>UTRCO-Boiler Headers</t>
  </si>
  <si>
    <t>UTRCO-Boiler Feed Water Tank</t>
  </si>
  <si>
    <t>UTRCO-Boiler Feed Water Pumps</t>
  </si>
  <si>
    <t>UTRCO-Boiler Instruments</t>
  </si>
  <si>
    <t>UTRCO-Rcc Chimney</t>
  </si>
  <si>
    <t>UTRCO-Dm Plant</t>
  </si>
  <si>
    <t>UTRCO-Boiler  Pressure Parts</t>
  </si>
  <si>
    <t>UTRCO-Boiler Mountings, Pipelines</t>
  </si>
  <si>
    <t>UTRCO-Steam Generating Plant Allieds</t>
  </si>
  <si>
    <t>UTRSU - Turbine Flow Meter</t>
  </si>
  <si>
    <t>UTRSU - Addition Return Baggase Carrier, Drive</t>
  </si>
  <si>
    <t>UTRCO-Return Bagasse Carrier, Drive</t>
  </si>
  <si>
    <t>UTRCO-Bagasse Carrier, Drive</t>
  </si>
  <si>
    <t>KDKSU-ARC WELDING MACHINE SDX600HD</t>
  </si>
  <si>
    <t>SUTR - M S TANK FROM KDK 5M X 5 M</t>
  </si>
  <si>
    <t>SUTL - Pucca HDEP Lined Lagoon for Treated Eff</t>
  </si>
  <si>
    <t>SUTL - Pipe Line Arangement for Irrigation</t>
  </si>
  <si>
    <t>SUTL - Pipe Line Arangement for Tr Eff RecycleIe</t>
  </si>
  <si>
    <t>SUTL - Electro Magnetic Flow Meter</t>
  </si>
  <si>
    <t>SUTL - AIR COMPRESSOR</t>
  </si>
  <si>
    <t>MOTR,FOOT,KEC,SD315S,1480RPM,90KW,50HZ</t>
  </si>
  <si>
    <t>UTR-Plant &amp; Machinery-F.E fluctuation</t>
  </si>
  <si>
    <t>SUTL-DIGITIZER WITH S-TYPE LOAD CELL FOR W.BRIDGE</t>
  </si>
  <si>
    <t>UTRSU- Manual W/B Of 5 Tons</t>
  </si>
  <si>
    <t>UTRSU-Wghbrdge,Elctrnc,20Ton,Atlas</t>
  </si>
  <si>
    <t>UTRSU-Weighbridge Electronic 10 Tonne</t>
  </si>
  <si>
    <t>UTRSU- ELECTRONIC WGBRDG CPTY 100 TON</t>
  </si>
  <si>
    <t>UTRSU-M/C,Wghg,10Ton,4260X2440 from Gola &amp; BRK</t>
  </si>
  <si>
    <t>UTRSU-Wt,Ci,50Kg</t>
  </si>
  <si>
    <t>UTRSU-Wghbrdge,Elctrnc,60Ton,Mells,16X3M</t>
  </si>
  <si>
    <t>UTRSU-M/C,Wghg,10Ton,4260X2440</t>
  </si>
  <si>
    <t>CUTL- Online metering system</t>
  </si>
  <si>
    <t>SUTL - CARBON FILTER COMPLET UNIT</t>
  </si>
  <si>
    <t>SUTL - MULTIGRADE SAND FILTER MGF 2000</t>
  </si>
  <si>
    <t>UTRSU-Ambulance-Up-51-J-1271</t>
  </si>
  <si>
    <t>Vehicles &amp; Aircraft</t>
  </si>
  <si>
    <t>'SUTL -Trolla 18' x 7'-6" x5'  with Kamani</t>
  </si>
  <si>
    <t>UTRSU- VEH TATA 207-UP51T-1035</t>
  </si>
  <si>
    <t>UTRSU-Bajaj Discover-UP47B-9376</t>
  </si>
  <si>
    <t>Bajaj Hindusthan Sugar Ltd.</t>
  </si>
  <si>
    <t>Unit:</t>
  </si>
  <si>
    <t>Details of Building</t>
  </si>
  <si>
    <t xml:space="preserve">CIVIL/STRUCTURES VALUATION </t>
  </si>
  <si>
    <t>S.No.</t>
  </si>
  <si>
    <t>Block Name</t>
  </si>
  <si>
    <t>Total Slabs/ Floors</t>
  </si>
  <si>
    <t>Floor wise Height (ft.)</t>
  </si>
  <si>
    <t>Year of construction</t>
  </si>
  <si>
    <t>Type of construction     (select from drop down)</t>
  </si>
  <si>
    <t>Structure condition</t>
  </si>
  <si>
    <t>Area (in sq. mtr.)</t>
  </si>
  <si>
    <t>Area (sq. fts.)</t>
  </si>
  <si>
    <t>Ground</t>
  </si>
  <si>
    <t>01.04.2010</t>
  </si>
  <si>
    <t>RCC framed pillar beam column structure on RCC slab</t>
  </si>
  <si>
    <t>Included in UTRSU-Mill House</t>
  </si>
  <si>
    <t>Two</t>
  </si>
  <si>
    <t>Included in UTRSU-Technical Block</t>
  </si>
  <si>
    <t>One</t>
  </si>
  <si>
    <t>RB wall structure</t>
  </si>
  <si>
    <t>UTRSU-Boiler House Control  Room</t>
  </si>
  <si>
    <t>23.03.2013</t>
  </si>
  <si>
    <t>01.10.2010</t>
  </si>
  <si>
    <t>01.07.2010</t>
  </si>
  <si>
    <t>Floor</t>
  </si>
  <si>
    <t>Drain</t>
  </si>
  <si>
    <t>Three</t>
  </si>
  <si>
    <t>23.07.2011</t>
  </si>
  <si>
    <t>20.03.2013</t>
  </si>
  <si>
    <t>31.03.2011</t>
  </si>
  <si>
    <t>31.08.2010</t>
  </si>
  <si>
    <t>30.06.2012</t>
  </si>
  <si>
    <t>01.12.2010</t>
  </si>
  <si>
    <t>RCC column beams stone masonry wails in cement, bricks, steel etc.</t>
  </si>
  <si>
    <t>14.09.2011</t>
  </si>
  <si>
    <t>Included in Sl. No. 19</t>
  </si>
  <si>
    <t>25.07.2011</t>
  </si>
  <si>
    <t>Four</t>
  </si>
  <si>
    <t>31.12.2010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</si>
</sst>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14" fontId="0" fillId="0" borderId="2" xfId="0" applyNumberFormat="1" applyBorder="1" applyAlignment="1">
      <alignment horizontal="left"/>
    </xf>
    <xf numFmtId="165" fontId="0" fillId="0" borderId="2" xfId="1" applyNumberFormat="1" applyFont="1" applyFill="1" applyBorder="1" applyAlignment="1">
      <alignment horizontal="right"/>
    </xf>
    <xf numFmtId="0" fontId="4" fillId="0" borderId="2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222B-284A-422E-8F14-C553ED2E208B}">
  <dimension ref="B2:W101"/>
  <sheetViews>
    <sheetView workbookViewId="0">
      <selection activeCell="E25" sqref="E25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20000534</v>
      </c>
      <c r="C5" s="4">
        <v>2</v>
      </c>
      <c r="D5" s="5">
        <v>21020001</v>
      </c>
      <c r="E5" s="4" t="s">
        <v>25</v>
      </c>
      <c r="F5" s="4">
        <v>1301</v>
      </c>
      <c r="G5" s="6">
        <v>41806</v>
      </c>
      <c r="H5" s="7">
        <v>135706</v>
      </c>
      <c r="I5" s="7">
        <v>0</v>
      </c>
      <c r="J5" s="7">
        <v>0</v>
      </c>
      <c r="K5" s="7">
        <v>0</v>
      </c>
      <c r="L5" s="7">
        <f t="shared" ref="L5:L68" si="0">SUM(H5:K5)</f>
        <v>135706</v>
      </c>
      <c r="M5" s="7">
        <v>-34003</v>
      </c>
      <c r="N5" s="7">
        <v>-5007</v>
      </c>
      <c r="O5" s="7">
        <v>0</v>
      </c>
      <c r="P5" s="7">
        <f t="shared" ref="P5:P68" si="1">SUM(M5:O5)</f>
        <v>-39010</v>
      </c>
      <c r="Q5" s="7">
        <f t="shared" ref="Q5:Q68" si="2">H5+M5</f>
        <v>101703</v>
      </c>
      <c r="R5" s="7">
        <f t="shared" ref="R5:R68" si="3">L5+P5</f>
        <v>96696</v>
      </c>
      <c r="S5" s="5" t="s">
        <v>26</v>
      </c>
      <c r="T5" s="5">
        <v>101301</v>
      </c>
      <c r="U5" s="5" t="s">
        <v>27</v>
      </c>
      <c r="V5" s="5">
        <v>47020001</v>
      </c>
      <c r="W5" s="5" t="s">
        <v>28</v>
      </c>
    </row>
    <row r="6" spans="2:23" x14ac:dyDescent="0.25">
      <c r="B6" s="4">
        <v>20000534</v>
      </c>
      <c r="C6" s="4">
        <v>3</v>
      </c>
      <c r="D6" s="5">
        <v>21020001</v>
      </c>
      <c r="E6" s="4" t="s">
        <v>25</v>
      </c>
      <c r="F6" s="4">
        <v>1301</v>
      </c>
      <c r="G6" s="6">
        <v>41912</v>
      </c>
      <c r="H6" s="7">
        <v>1043440</v>
      </c>
      <c r="I6" s="7">
        <v>0</v>
      </c>
      <c r="J6" s="7">
        <v>0</v>
      </c>
      <c r="K6" s="7">
        <v>0</v>
      </c>
      <c r="L6" s="7">
        <f t="shared" si="0"/>
        <v>1043440</v>
      </c>
      <c r="M6" s="7">
        <v>-252715</v>
      </c>
      <c r="N6" s="7">
        <v>-38871</v>
      </c>
      <c r="O6" s="7">
        <v>0</v>
      </c>
      <c r="P6" s="7">
        <f t="shared" si="1"/>
        <v>-291586</v>
      </c>
      <c r="Q6" s="7">
        <f t="shared" si="2"/>
        <v>790725</v>
      </c>
      <c r="R6" s="7">
        <f t="shared" si="3"/>
        <v>751854</v>
      </c>
      <c r="S6" s="5" t="s">
        <v>26</v>
      </c>
      <c r="T6" s="5">
        <v>101301</v>
      </c>
      <c r="U6" s="5" t="s">
        <v>27</v>
      </c>
      <c r="V6" s="5">
        <v>47020001</v>
      </c>
      <c r="W6" s="5" t="s">
        <v>28</v>
      </c>
    </row>
    <row r="7" spans="2:23" x14ac:dyDescent="0.25">
      <c r="B7" s="4">
        <v>20000534</v>
      </c>
      <c r="C7" s="4">
        <v>4</v>
      </c>
      <c r="D7" s="5">
        <v>21020001</v>
      </c>
      <c r="E7" s="4" t="s">
        <v>25</v>
      </c>
      <c r="F7" s="4">
        <v>1301</v>
      </c>
      <c r="G7" s="6">
        <v>42004</v>
      </c>
      <c r="H7" s="7">
        <v>737199</v>
      </c>
      <c r="I7" s="7">
        <v>0</v>
      </c>
      <c r="J7" s="7">
        <v>0</v>
      </c>
      <c r="K7" s="7">
        <v>0</v>
      </c>
      <c r="L7" s="7">
        <f t="shared" si="0"/>
        <v>737199</v>
      </c>
      <c r="M7" s="7">
        <v>-173338</v>
      </c>
      <c r="N7" s="7">
        <v>-27737</v>
      </c>
      <c r="O7" s="7">
        <v>0</v>
      </c>
      <c r="P7" s="7">
        <f t="shared" si="1"/>
        <v>-201075</v>
      </c>
      <c r="Q7" s="7">
        <f t="shared" si="2"/>
        <v>563861</v>
      </c>
      <c r="R7" s="7">
        <f t="shared" si="3"/>
        <v>536124</v>
      </c>
      <c r="S7" s="5" t="s">
        <v>26</v>
      </c>
      <c r="T7" s="5">
        <v>101301</v>
      </c>
      <c r="U7" s="5" t="s">
        <v>27</v>
      </c>
      <c r="V7" s="5">
        <v>47020001</v>
      </c>
      <c r="W7" s="5" t="s">
        <v>28</v>
      </c>
    </row>
    <row r="8" spans="2:23" x14ac:dyDescent="0.25">
      <c r="B8" s="4">
        <v>20000884</v>
      </c>
      <c r="C8" s="4">
        <v>0</v>
      </c>
      <c r="D8" s="5">
        <v>21020001</v>
      </c>
      <c r="E8" s="4" t="s">
        <v>25</v>
      </c>
      <c r="F8" s="4">
        <v>1301</v>
      </c>
      <c r="G8" s="6">
        <v>41455</v>
      </c>
      <c r="H8" s="7">
        <v>8249590</v>
      </c>
      <c r="I8" s="7">
        <v>0</v>
      </c>
      <c r="J8" s="7">
        <v>0</v>
      </c>
      <c r="K8" s="7">
        <v>0</v>
      </c>
      <c r="L8" s="7">
        <f t="shared" si="0"/>
        <v>8249590</v>
      </c>
      <c r="M8" s="7">
        <v>-2316664</v>
      </c>
      <c r="N8" s="7">
        <v>-290592</v>
      </c>
      <c r="O8" s="7">
        <v>0</v>
      </c>
      <c r="P8" s="7">
        <f t="shared" si="1"/>
        <v>-2607256</v>
      </c>
      <c r="Q8" s="7">
        <f t="shared" si="2"/>
        <v>5932926</v>
      </c>
      <c r="R8" s="7">
        <f t="shared" si="3"/>
        <v>5642334</v>
      </c>
      <c r="S8" s="5" t="s">
        <v>26</v>
      </c>
      <c r="T8" s="5">
        <v>101301</v>
      </c>
      <c r="U8" s="5" t="s">
        <v>27</v>
      </c>
      <c r="V8" s="5">
        <v>47020001</v>
      </c>
      <c r="W8" s="5" t="s">
        <v>28</v>
      </c>
    </row>
    <row r="9" spans="2:23" x14ac:dyDescent="0.25">
      <c r="B9" s="4">
        <v>20000885</v>
      </c>
      <c r="C9" s="4">
        <v>0</v>
      </c>
      <c r="D9" s="5">
        <v>21020001</v>
      </c>
      <c r="E9" s="4" t="s">
        <v>25</v>
      </c>
      <c r="F9" s="4">
        <v>1301</v>
      </c>
      <c r="G9" s="6">
        <v>41547</v>
      </c>
      <c r="H9" s="7">
        <v>3001438</v>
      </c>
      <c r="I9" s="7">
        <v>0</v>
      </c>
      <c r="J9" s="7">
        <v>0</v>
      </c>
      <c r="K9" s="7">
        <v>0</v>
      </c>
      <c r="L9" s="7">
        <f t="shared" si="0"/>
        <v>3001438</v>
      </c>
      <c r="M9" s="7">
        <v>-817660</v>
      </c>
      <c r="N9" s="7">
        <v>-107037</v>
      </c>
      <c r="O9" s="7">
        <v>0</v>
      </c>
      <c r="P9" s="7">
        <f t="shared" si="1"/>
        <v>-924697</v>
      </c>
      <c r="Q9" s="7">
        <f t="shared" si="2"/>
        <v>2183778</v>
      </c>
      <c r="R9" s="7">
        <f t="shared" si="3"/>
        <v>2076741</v>
      </c>
      <c r="S9" s="5" t="s">
        <v>26</v>
      </c>
      <c r="T9" s="5">
        <v>101301</v>
      </c>
      <c r="U9" s="5" t="s">
        <v>27</v>
      </c>
      <c r="V9" s="5">
        <v>47020001</v>
      </c>
      <c r="W9" s="5" t="s">
        <v>28</v>
      </c>
    </row>
    <row r="10" spans="2:23" x14ac:dyDescent="0.25">
      <c r="B10" s="4">
        <v>20000891</v>
      </c>
      <c r="C10" s="4">
        <v>0</v>
      </c>
      <c r="D10" s="5">
        <v>21020001</v>
      </c>
      <c r="E10" s="4" t="s">
        <v>29</v>
      </c>
      <c r="F10" s="4">
        <v>1301</v>
      </c>
      <c r="G10" s="6">
        <v>40269</v>
      </c>
      <c r="H10" s="7">
        <v>27000</v>
      </c>
      <c r="I10" s="7">
        <v>0</v>
      </c>
      <c r="J10" s="7">
        <v>0</v>
      </c>
      <c r="K10" s="7">
        <v>0</v>
      </c>
      <c r="L10" s="7">
        <f t="shared" si="0"/>
        <v>27000</v>
      </c>
      <c r="M10" s="7">
        <v>-9723</v>
      </c>
      <c r="N10" s="7">
        <v>-838</v>
      </c>
      <c r="O10" s="7">
        <v>0</v>
      </c>
      <c r="P10" s="7">
        <f t="shared" si="1"/>
        <v>-10561</v>
      </c>
      <c r="Q10" s="7">
        <f t="shared" si="2"/>
        <v>17277</v>
      </c>
      <c r="R10" s="7">
        <f t="shared" si="3"/>
        <v>16439</v>
      </c>
      <c r="S10" s="5" t="s">
        <v>26</v>
      </c>
      <c r="T10" s="5">
        <v>101301</v>
      </c>
      <c r="U10" s="5" t="s">
        <v>27</v>
      </c>
      <c r="V10" s="5">
        <v>47020001</v>
      </c>
      <c r="W10" s="5" t="s">
        <v>28</v>
      </c>
    </row>
    <row r="11" spans="2:23" x14ac:dyDescent="0.25">
      <c r="B11" s="4">
        <v>20000902</v>
      </c>
      <c r="C11" s="4">
        <v>0</v>
      </c>
      <c r="D11" s="5">
        <v>21020001</v>
      </c>
      <c r="E11" s="4" t="s">
        <v>25</v>
      </c>
      <c r="F11" s="4">
        <v>1301</v>
      </c>
      <c r="G11" s="6">
        <v>40634</v>
      </c>
      <c r="H11" s="7">
        <v>77193</v>
      </c>
      <c r="I11" s="7">
        <v>0</v>
      </c>
      <c r="J11" s="7">
        <v>0</v>
      </c>
      <c r="K11" s="7">
        <v>0</v>
      </c>
      <c r="L11" s="7">
        <f t="shared" si="0"/>
        <v>77193</v>
      </c>
      <c r="M11" s="7">
        <v>-26014</v>
      </c>
      <c r="N11" s="7">
        <v>-2491</v>
      </c>
      <c r="O11" s="7">
        <v>0</v>
      </c>
      <c r="P11" s="7">
        <f t="shared" si="1"/>
        <v>-28505</v>
      </c>
      <c r="Q11" s="7">
        <f t="shared" si="2"/>
        <v>51179</v>
      </c>
      <c r="R11" s="7">
        <f t="shared" si="3"/>
        <v>48688</v>
      </c>
      <c r="S11" s="5" t="s">
        <v>26</v>
      </c>
      <c r="T11" s="5">
        <v>101301</v>
      </c>
      <c r="U11" s="5" t="s">
        <v>27</v>
      </c>
      <c r="V11" s="5">
        <v>47020001</v>
      </c>
      <c r="W11" s="5" t="s">
        <v>28</v>
      </c>
    </row>
    <row r="12" spans="2:23" x14ac:dyDescent="0.25">
      <c r="B12" s="4">
        <v>20000909</v>
      </c>
      <c r="C12" s="4">
        <v>0</v>
      </c>
      <c r="D12" s="5">
        <v>21020001</v>
      </c>
      <c r="E12" s="4" t="s">
        <v>30</v>
      </c>
      <c r="F12" s="4">
        <v>1301</v>
      </c>
      <c r="G12" s="6">
        <v>40269</v>
      </c>
      <c r="H12" s="7">
        <v>127000</v>
      </c>
      <c r="I12" s="7">
        <v>0</v>
      </c>
      <c r="J12" s="7">
        <v>0</v>
      </c>
      <c r="K12" s="7">
        <v>0</v>
      </c>
      <c r="L12" s="7">
        <f t="shared" si="0"/>
        <v>127000</v>
      </c>
      <c r="M12" s="7">
        <v>-45742</v>
      </c>
      <c r="N12" s="7">
        <v>-3943</v>
      </c>
      <c r="O12" s="7">
        <v>0</v>
      </c>
      <c r="P12" s="7">
        <f t="shared" si="1"/>
        <v>-49685</v>
      </c>
      <c r="Q12" s="7">
        <f t="shared" si="2"/>
        <v>81258</v>
      </c>
      <c r="R12" s="7">
        <f t="shared" si="3"/>
        <v>77315</v>
      </c>
      <c r="S12" s="5" t="s">
        <v>26</v>
      </c>
      <c r="T12" s="5">
        <v>101301</v>
      </c>
      <c r="U12" s="5" t="s">
        <v>27</v>
      </c>
      <c r="V12" s="5">
        <v>47020001</v>
      </c>
      <c r="W12" s="5" t="s">
        <v>28</v>
      </c>
    </row>
    <row r="13" spans="2:23" x14ac:dyDescent="0.25">
      <c r="B13" s="4">
        <v>20000912</v>
      </c>
      <c r="C13" s="4">
        <v>0</v>
      </c>
      <c r="D13" s="5">
        <v>21020001</v>
      </c>
      <c r="E13" s="4" t="s">
        <v>31</v>
      </c>
      <c r="F13" s="4">
        <v>1301</v>
      </c>
      <c r="G13" s="6">
        <v>40269</v>
      </c>
      <c r="H13" s="7">
        <v>156000</v>
      </c>
      <c r="I13" s="7">
        <v>0</v>
      </c>
      <c r="J13" s="7">
        <v>0</v>
      </c>
      <c r="K13" s="7">
        <v>0</v>
      </c>
      <c r="L13" s="7">
        <f t="shared" si="0"/>
        <v>156000</v>
      </c>
      <c r="M13" s="7">
        <v>-56187</v>
      </c>
      <c r="N13" s="7">
        <v>-4843</v>
      </c>
      <c r="O13" s="7">
        <v>0</v>
      </c>
      <c r="P13" s="7">
        <f t="shared" si="1"/>
        <v>-61030</v>
      </c>
      <c r="Q13" s="7">
        <f t="shared" si="2"/>
        <v>99813</v>
      </c>
      <c r="R13" s="7">
        <f t="shared" si="3"/>
        <v>94970</v>
      </c>
      <c r="S13" s="5" t="s">
        <v>26</v>
      </c>
      <c r="T13" s="5">
        <v>101301</v>
      </c>
      <c r="U13" s="5" t="s">
        <v>27</v>
      </c>
      <c r="V13" s="5">
        <v>47020001</v>
      </c>
      <c r="W13" s="5" t="s">
        <v>28</v>
      </c>
    </row>
    <row r="14" spans="2:23" x14ac:dyDescent="0.25">
      <c r="B14" s="4">
        <v>20000916</v>
      </c>
      <c r="C14" s="4">
        <v>0</v>
      </c>
      <c r="D14" s="5">
        <v>21020001</v>
      </c>
      <c r="E14" s="4" t="s">
        <v>32</v>
      </c>
      <c r="F14" s="4">
        <v>1301</v>
      </c>
      <c r="G14" s="6">
        <v>40269</v>
      </c>
      <c r="H14" s="7">
        <v>178000</v>
      </c>
      <c r="I14" s="7">
        <v>0</v>
      </c>
      <c r="J14" s="7">
        <v>0</v>
      </c>
      <c r="K14" s="7">
        <v>0</v>
      </c>
      <c r="L14" s="7">
        <f t="shared" si="0"/>
        <v>178000</v>
      </c>
      <c r="M14" s="7">
        <v>-64111</v>
      </c>
      <c r="N14" s="7">
        <v>-5526</v>
      </c>
      <c r="O14" s="7">
        <v>0</v>
      </c>
      <c r="P14" s="7">
        <f t="shared" si="1"/>
        <v>-69637</v>
      </c>
      <c r="Q14" s="7">
        <f t="shared" si="2"/>
        <v>113889</v>
      </c>
      <c r="R14" s="7">
        <f t="shared" si="3"/>
        <v>108363</v>
      </c>
      <c r="S14" s="5" t="s">
        <v>26</v>
      </c>
      <c r="T14" s="5">
        <v>101301</v>
      </c>
      <c r="U14" s="5" t="s">
        <v>27</v>
      </c>
      <c r="V14" s="5">
        <v>47020001</v>
      </c>
      <c r="W14" s="5" t="s">
        <v>28</v>
      </c>
    </row>
    <row r="15" spans="2:23" x14ac:dyDescent="0.25">
      <c r="B15" s="4">
        <v>20000918</v>
      </c>
      <c r="C15" s="4">
        <v>0</v>
      </c>
      <c r="D15" s="5">
        <v>21020001</v>
      </c>
      <c r="E15" s="4" t="s">
        <v>33</v>
      </c>
      <c r="F15" s="4">
        <v>1301</v>
      </c>
      <c r="G15" s="6">
        <v>40269</v>
      </c>
      <c r="H15" s="7">
        <v>213000</v>
      </c>
      <c r="I15" s="7">
        <v>0</v>
      </c>
      <c r="J15" s="7">
        <v>0</v>
      </c>
      <c r="K15" s="7">
        <v>0</v>
      </c>
      <c r="L15" s="7">
        <f t="shared" si="0"/>
        <v>213000</v>
      </c>
      <c r="M15" s="7">
        <v>-76713</v>
      </c>
      <c r="N15" s="7">
        <v>-6612</v>
      </c>
      <c r="O15" s="7">
        <v>0</v>
      </c>
      <c r="P15" s="7">
        <f t="shared" si="1"/>
        <v>-83325</v>
      </c>
      <c r="Q15" s="7">
        <f t="shared" si="2"/>
        <v>136287</v>
      </c>
      <c r="R15" s="7">
        <f t="shared" si="3"/>
        <v>129675</v>
      </c>
      <c r="S15" s="5" t="s">
        <v>26</v>
      </c>
      <c r="T15" s="5">
        <v>101301</v>
      </c>
      <c r="U15" s="5" t="s">
        <v>27</v>
      </c>
      <c r="V15" s="5">
        <v>47020001</v>
      </c>
      <c r="W15" s="5" t="s">
        <v>28</v>
      </c>
    </row>
    <row r="16" spans="2:23" x14ac:dyDescent="0.25">
      <c r="B16" s="4">
        <v>20000924</v>
      </c>
      <c r="C16" s="4">
        <v>0</v>
      </c>
      <c r="D16" s="5">
        <v>21020001</v>
      </c>
      <c r="E16" s="4" t="s">
        <v>34</v>
      </c>
      <c r="F16" s="4">
        <v>1301</v>
      </c>
      <c r="G16" s="6">
        <v>40269</v>
      </c>
      <c r="H16" s="7">
        <v>305000</v>
      </c>
      <c r="I16" s="7">
        <v>0</v>
      </c>
      <c r="J16" s="7">
        <v>0</v>
      </c>
      <c r="K16" s="7">
        <v>0</v>
      </c>
      <c r="L16" s="7">
        <f t="shared" si="0"/>
        <v>305000</v>
      </c>
      <c r="M16" s="7">
        <v>-109848</v>
      </c>
      <c r="N16" s="7">
        <v>-9469</v>
      </c>
      <c r="O16" s="7">
        <v>0</v>
      </c>
      <c r="P16" s="7">
        <f t="shared" si="1"/>
        <v>-119317</v>
      </c>
      <c r="Q16" s="7">
        <f t="shared" si="2"/>
        <v>195152</v>
      </c>
      <c r="R16" s="7">
        <f t="shared" si="3"/>
        <v>185683</v>
      </c>
      <c r="S16" s="5" t="s">
        <v>26</v>
      </c>
      <c r="T16" s="5">
        <v>101301</v>
      </c>
      <c r="U16" s="5" t="s">
        <v>27</v>
      </c>
      <c r="V16" s="5">
        <v>47020001</v>
      </c>
      <c r="W16" s="5" t="s">
        <v>28</v>
      </c>
    </row>
    <row r="17" spans="2:23" x14ac:dyDescent="0.25">
      <c r="B17" s="4">
        <v>20000956</v>
      </c>
      <c r="C17" s="4">
        <v>0</v>
      </c>
      <c r="D17" s="5">
        <v>21020001</v>
      </c>
      <c r="E17" s="4" t="s">
        <v>35</v>
      </c>
      <c r="F17" s="4">
        <v>1301</v>
      </c>
      <c r="G17" s="6">
        <v>40269</v>
      </c>
      <c r="H17" s="7">
        <v>1549000</v>
      </c>
      <c r="I17" s="7">
        <v>0</v>
      </c>
      <c r="J17" s="7">
        <v>0</v>
      </c>
      <c r="K17" s="7">
        <v>0</v>
      </c>
      <c r="L17" s="7">
        <f t="shared" si="0"/>
        <v>1549000</v>
      </c>
      <c r="M17" s="7">
        <v>-557895</v>
      </c>
      <c r="N17" s="7">
        <v>-48087</v>
      </c>
      <c r="O17" s="7">
        <v>0</v>
      </c>
      <c r="P17" s="7">
        <f t="shared" si="1"/>
        <v>-605982</v>
      </c>
      <c r="Q17" s="7">
        <f t="shared" si="2"/>
        <v>991105</v>
      </c>
      <c r="R17" s="7">
        <f t="shared" si="3"/>
        <v>943018</v>
      </c>
      <c r="S17" s="5" t="s">
        <v>26</v>
      </c>
      <c r="T17" s="5">
        <v>101301</v>
      </c>
      <c r="U17" s="5" t="s">
        <v>27</v>
      </c>
      <c r="V17" s="5">
        <v>47020001</v>
      </c>
      <c r="W17" s="5" t="s">
        <v>28</v>
      </c>
    </row>
    <row r="18" spans="2:23" x14ac:dyDescent="0.25">
      <c r="B18" s="4">
        <v>20000957</v>
      </c>
      <c r="C18" s="4">
        <v>0</v>
      </c>
      <c r="D18" s="5">
        <v>21020001</v>
      </c>
      <c r="E18" s="4" t="s">
        <v>36</v>
      </c>
      <c r="F18" s="4">
        <v>1303</v>
      </c>
      <c r="G18" s="6">
        <v>40269</v>
      </c>
      <c r="H18" s="7">
        <v>1549000</v>
      </c>
      <c r="I18" s="7">
        <v>0</v>
      </c>
      <c r="J18" s="7">
        <v>0</v>
      </c>
      <c r="K18" s="7">
        <v>0</v>
      </c>
      <c r="L18" s="7">
        <f t="shared" si="0"/>
        <v>1549000</v>
      </c>
      <c r="M18" s="7">
        <v>-557895</v>
      </c>
      <c r="N18" s="7">
        <v>-48087</v>
      </c>
      <c r="O18" s="7">
        <v>0</v>
      </c>
      <c r="P18" s="7">
        <f t="shared" si="1"/>
        <v>-605982</v>
      </c>
      <c r="Q18" s="7">
        <f t="shared" si="2"/>
        <v>991105</v>
      </c>
      <c r="R18" s="7">
        <f t="shared" si="3"/>
        <v>943018</v>
      </c>
      <c r="S18" s="5" t="s">
        <v>26</v>
      </c>
      <c r="T18" s="5">
        <v>101303</v>
      </c>
      <c r="U18" s="5" t="s">
        <v>37</v>
      </c>
      <c r="V18" s="5">
        <v>47020001</v>
      </c>
      <c r="W18" s="5" t="s">
        <v>28</v>
      </c>
    </row>
    <row r="19" spans="2:23" x14ac:dyDescent="0.25">
      <c r="B19" s="4">
        <v>20000960</v>
      </c>
      <c r="C19" s="4">
        <v>0</v>
      </c>
      <c r="D19" s="5">
        <v>21020001</v>
      </c>
      <c r="E19" s="4" t="s">
        <v>38</v>
      </c>
      <c r="F19" s="4">
        <v>1301</v>
      </c>
      <c r="G19" s="6">
        <v>41356</v>
      </c>
      <c r="H19" s="7">
        <v>1597391</v>
      </c>
      <c r="I19" s="7">
        <v>0</v>
      </c>
      <c r="J19" s="7">
        <v>0</v>
      </c>
      <c r="K19" s="7">
        <v>0</v>
      </c>
      <c r="L19" s="7">
        <f t="shared" si="0"/>
        <v>1597391</v>
      </c>
      <c r="M19" s="7">
        <v>-410943</v>
      </c>
      <c r="N19" s="7">
        <v>-50355</v>
      </c>
      <c r="O19" s="7">
        <v>0</v>
      </c>
      <c r="P19" s="7">
        <f t="shared" si="1"/>
        <v>-461298</v>
      </c>
      <c r="Q19" s="7">
        <f t="shared" si="2"/>
        <v>1186448</v>
      </c>
      <c r="R19" s="7">
        <f t="shared" si="3"/>
        <v>1136093</v>
      </c>
      <c r="S19" s="5" t="s">
        <v>26</v>
      </c>
      <c r="T19" s="5">
        <v>101301</v>
      </c>
      <c r="U19" s="5" t="s">
        <v>27</v>
      </c>
      <c r="V19" s="5">
        <v>47020001</v>
      </c>
      <c r="W19" s="5" t="s">
        <v>28</v>
      </c>
    </row>
    <row r="20" spans="2:23" x14ac:dyDescent="0.25">
      <c r="B20" s="4">
        <v>20000976</v>
      </c>
      <c r="C20" s="4">
        <v>0</v>
      </c>
      <c r="D20" s="5">
        <v>21020001</v>
      </c>
      <c r="E20" s="4" t="s">
        <v>25</v>
      </c>
      <c r="F20" s="4">
        <v>1301</v>
      </c>
      <c r="G20" s="6">
        <v>41274</v>
      </c>
      <c r="H20" s="7">
        <v>2950057</v>
      </c>
      <c r="I20" s="7">
        <v>0</v>
      </c>
      <c r="J20" s="7">
        <v>0</v>
      </c>
      <c r="K20" s="7">
        <v>0</v>
      </c>
      <c r="L20" s="7">
        <f t="shared" si="0"/>
        <v>2950057</v>
      </c>
      <c r="M20" s="7">
        <v>-854285</v>
      </c>
      <c r="N20" s="7">
        <v>-102541</v>
      </c>
      <c r="O20" s="7">
        <v>0</v>
      </c>
      <c r="P20" s="7">
        <f t="shared" si="1"/>
        <v>-956826</v>
      </c>
      <c r="Q20" s="7">
        <f t="shared" si="2"/>
        <v>2095772</v>
      </c>
      <c r="R20" s="7">
        <f t="shared" si="3"/>
        <v>1993231</v>
      </c>
      <c r="S20" s="5" t="s">
        <v>26</v>
      </c>
      <c r="T20" s="5">
        <v>101301</v>
      </c>
      <c r="U20" s="5" t="s">
        <v>27</v>
      </c>
      <c r="V20" s="5">
        <v>47020001</v>
      </c>
      <c r="W20" s="5" t="s">
        <v>28</v>
      </c>
    </row>
    <row r="21" spans="2:23" x14ac:dyDescent="0.25">
      <c r="B21" s="4">
        <v>20000984</v>
      </c>
      <c r="C21" s="4">
        <v>0</v>
      </c>
      <c r="D21" s="5">
        <v>21020001</v>
      </c>
      <c r="E21" s="4" t="s">
        <v>25</v>
      </c>
      <c r="F21" s="4">
        <v>1301</v>
      </c>
      <c r="G21" s="6">
        <v>41090</v>
      </c>
      <c r="H21" s="7">
        <v>3798992</v>
      </c>
      <c r="I21" s="7">
        <v>0</v>
      </c>
      <c r="J21" s="7">
        <v>0</v>
      </c>
      <c r="K21" s="7">
        <v>0</v>
      </c>
      <c r="L21" s="7">
        <f t="shared" si="0"/>
        <v>3798992</v>
      </c>
      <c r="M21" s="7">
        <v>-1152051</v>
      </c>
      <c r="N21" s="7">
        <v>-129334</v>
      </c>
      <c r="O21" s="7">
        <v>0</v>
      </c>
      <c r="P21" s="7">
        <f t="shared" si="1"/>
        <v>-1281385</v>
      </c>
      <c r="Q21" s="7">
        <f t="shared" si="2"/>
        <v>2646941</v>
      </c>
      <c r="R21" s="7">
        <f t="shared" si="3"/>
        <v>2517607</v>
      </c>
      <c r="S21" s="5" t="s">
        <v>26</v>
      </c>
      <c r="T21" s="5">
        <v>101301</v>
      </c>
      <c r="U21" s="5" t="s">
        <v>27</v>
      </c>
      <c r="V21" s="5">
        <v>47020001</v>
      </c>
      <c r="W21" s="5" t="s">
        <v>28</v>
      </c>
    </row>
    <row r="22" spans="2:23" x14ac:dyDescent="0.25">
      <c r="B22" s="4">
        <v>20000989</v>
      </c>
      <c r="C22" s="4">
        <v>0</v>
      </c>
      <c r="D22" s="5">
        <v>21020001</v>
      </c>
      <c r="E22" s="4" t="s">
        <v>25</v>
      </c>
      <c r="F22" s="4">
        <v>1301</v>
      </c>
      <c r="G22" s="6">
        <v>40908</v>
      </c>
      <c r="H22" s="7">
        <v>4655159</v>
      </c>
      <c r="I22" s="7">
        <v>0</v>
      </c>
      <c r="J22" s="7">
        <v>0</v>
      </c>
      <c r="K22" s="7">
        <v>0</v>
      </c>
      <c r="L22" s="7">
        <f t="shared" si="0"/>
        <v>4655159</v>
      </c>
      <c r="M22" s="7">
        <v>-1474427</v>
      </c>
      <c r="N22" s="7">
        <v>-155179</v>
      </c>
      <c r="O22" s="7">
        <v>0</v>
      </c>
      <c r="P22" s="7">
        <f t="shared" si="1"/>
        <v>-1629606</v>
      </c>
      <c r="Q22" s="7">
        <f t="shared" si="2"/>
        <v>3180732</v>
      </c>
      <c r="R22" s="7">
        <f t="shared" si="3"/>
        <v>3025553</v>
      </c>
      <c r="S22" s="5" t="s">
        <v>26</v>
      </c>
      <c r="T22" s="5">
        <v>101301</v>
      </c>
      <c r="U22" s="5" t="s">
        <v>27</v>
      </c>
      <c r="V22" s="5">
        <v>47020001</v>
      </c>
      <c r="W22" s="5" t="s">
        <v>28</v>
      </c>
    </row>
    <row r="23" spans="2:23" x14ac:dyDescent="0.25">
      <c r="B23" s="4">
        <v>20000992</v>
      </c>
      <c r="C23" s="4">
        <v>0</v>
      </c>
      <c r="D23" s="5">
        <v>21020001</v>
      </c>
      <c r="E23" s="4" t="s">
        <v>39</v>
      </c>
      <c r="F23" s="4">
        <v>1303</v>
      </c>
      <c r="G23" s="6">
        <v>40269</v>
      </c>
      <c r="H23" s="7">
        <v>5097000</v>
      </c>
      <c r="I23" s="7">
        <v>0</v>
      </c>
      <c r="J23" s="7">
        <v>0</v>
      </c>
      <c r="K23" s="7">
        <v>0</v>
      </c>
      <c r="L23" s="7">
        <f t="shared" si="0"/>
        <v>5097000</v>
      </c>
      <c r="M23" s="7">
        <v>-1835760</v>
      </c>
      <c r="N23" s="7">
        <v>-158231</v>
      </c>
      <c r="O23" s="7">
        <v>0</v>
      </c>
      <c r="P23" s="7">
        <f t="shared" si="1"/>
        <v>-1993991</v>
      </c>
      <c r="Q23" s="7">
        <f t="shared" si="2"/>
        <v>3261240</v>
      </c>
      <c r="R23" s="7">
        <f t="shared" si="3"/>
        <v>3103009</v>
      </c>
      <c r="S23" s="5" t="s">
        <v>26</v>
      </c>
      <c r="T23" s="5">
        <v>101303</v>
      </c>
      <c r="U23" s="5" t="s">
        <v>37</v>
      </c>
      <c r="V23" s="5">
        <v>47020001</v>
      </c>
      <c r="W23" s="5" t="s">
        <v>28</v>
      </c>
    </row>
    <row r="24" spans="2:23" x14ac:dyDescent="0.25">
      <c r="B24" s="4">
        <v>20000994</v>
      </c>
      <c r="C24" s="4">
        <v>0</v>
      </c>
      <c r="D24" s="5">
        <v>21020001</v>
      </c>
      <c r="E24" s="4" t="s">
        <v>40</v>
      </c>
      <c r="F24" s="4">
        <v>1301</v>
      </c>
      <c r="G24" s="6">
        <v>40269</v>
      </c>
      <c r="H24" s="7">
        <v>5206000</v>
      </c>
      <c r="I24" s="7">
        <v>0</v>
      </c>
      <c r="J24" s="7">
        <v>0</v>
      </c>
      <c r="K24" s="7">
        <v>0</v>
      </c>
      <c r="L24" s="7">
        <f t="shared" si="0"/>
        <v>5206000</v>
      </c>
      <c r="M24" s="7">
        <v>-1875019</v>
      </c>
      <c r="N24" s="7">
        <v>-161615</v>
      </c>
      <c r="O24" s="7">
        <v>0</v>
      </c>
      <c r="P24" s="7">
        <f t="shared" si="1"/>
        <v>-2036634</v>
      </c>
      <c r="Q24" s="7">
        <f t="shared" si="2"/>
        <v>3330981</v>
      </c>
      <c r="R24" s="7">
        <f t="shared" si="3"/>
        <v>3169366</v>
      </c>
      <c r="S24" s="5" t="s">
        <v>26</v>
      </c>
      <c r="T24" s="5">
        <v>101301</v>
      </c>
      <c r="U24" s="5" t="s">
        <v>27</v>
      </c>
      <c r="V24" s="5">
        <v>47020001</v>
      </c>
      <c r="W24" s="5" t="s">
        <v>28</v>
      </c>
    </row>
    <row r="25" spans="2:23" x14ac:dyDescent="0.25">
      <c r="B25" s="4">
        <v>20000999</v>
      </c>
      <c r="C25" s="4">
        <v>0</v>
      </c>
      <c r="D25" s="5">
        <v>21020001</v>
      </c>
      <c r="E25" s="4" t="s">
        <v>41</v>
      </c>
      <c r="F25" s="4">
        <v>1301</v>
      </c>
      <c r="G25" s="6">
        <v>40269</v>
      </c>
      <c r="H25" s="7">
        <v>5849000</v>
      </c>
      <c r="I25" s="7">
        <v>0</v>
      </c>
      <c r="J25" s="7">
        <v>0</v>
      </c>
      <c r="K25" s="7">
        <v>0</v>
      </c>
      <c r="L25" s="7">
        <f t="shared" si="0"/>
        <v>5849000</v>
      </c>
      <c r="M25" s="7">
        <v>-2106603</v>
      </c>
      <c r="N25" s="7">
        <v>-181576</v>
      </c>
      <c r="O25" s="7">
        <v>0</v>
      </c>
      <c r="P25" s="7">
        <f t="shared" si="1"/>
        <v>-2288179</v>
      </c>
      <c r="Q25" s="7">
        <f t="shared" si="2"/>
        <v>3742397</v>
      </c>
      <c r="R25" s="7">
        <f t="shared" si="3"/>
        <v>3560821</v>
      </c>
      <c r="S25" s="5" t="s">
        <v>26</v>
      </c>
      <c r="T25" s="5">
        <v>101301</v>
      </c>
      <c r="U25" s="5" t="s">
        <v>27</v>
      </c>
      <c r="V25" s="5">
        <v>47020001</v>
      </c>
      <c r="W25" s="5" t="s">
        <v>28</v>
      </c>
    </row>
    <row r="26" spans="2:23" x14ac:dyDescent="0.25">
      <c r="B26" s="4">
        <v>20001001</v>
      </c>
      <c r="C26" s="4">
        <v>0</v>
      </c>
      <c r="D26" s="5">
        <v>21020001</v>
      </c>
      <c r="E26" s="4" t="s">
        <v>42</v>
      </c>
      <c r="F26" s="4">
        <v>1301</v>
      </c>
      <c r="G26" s="6">
        <v>40269</v>
      </c>
      <c r="H26" s="7">
        <v>6086000</v>
      </c>
      <c r="I26" s="7">
        <v>0</v>
      </c>
      <c r="J26" s="7">
        <v>0</v>
      </c>
      <c r="K26" s="7">
        <v>0</v>
      </c>
      <c r="L26" s="7">
        <f t="shared" si="0"/>
        <v>6086000</v>
      </c>
      <c r="M26" s="7">
        <v>-2191963</v>
      </c>
      <c r="N26" s="7">
        <v>-188934</v>
      </c>
      <c r="O26" s="7">
        <v>0</v>
      </c>
      <c r="P26" s="7">
        <f t="shared" si="1"/>
        <v>-2380897</v>
      </c>
      <c r="Q26" s="7">
        <f t="shared" si="2"/>
        <v>3894037</v>
      </c>
      <c r="R26" s="7">
        <f t="shared" si="3"/>
        <v>3705103</v>
      </c>
      <c r="S26" s="5" t="s">
        <v>26</v>
      </c>
      <c r="T26" s="5">
        <v>101301</v>
      </c>
      <c r="U26" s="5" t="s">
        <v>27</v>
      </c>
      <c r="V26" s="5">
        <v>47020001</v>
      </c>
      <c r="W26" s="5" t="s">
        <v>28</v>
      </c>
    </row>
    <row r="27" spans="2:23" x14ac:dyDescent="0.25">
      <c r="B27" s="4">
        <v>20001002</v>
      </c>
      <c r="C27" s="4">
        <v>0</v>
      </c>
      <c r="D27" s="5">
        <v>21020001</v>
      </c>
      <c r="E27" s="4" t="s">
        <v>43</v>
      </c>
      <c r="F27" s="4">
        <v>1301</v>
      </c>
      <c r="G27" s="6">
        <v>40269</v>
      </c>
      <c r="H27" s="7">
        <v>6269000</v>
      </c>
      <c r="I27" s="7">
        <v>0</v>
      </c>
      <c r="J27" s="7">
        <v>0</v>
      </c>
      <c r="K27" s="7">
        <v>0</v>
      </c>
      <c r="L27" s="7">
        <f t="shared" si="0"/>
        <v>6269000</v>
      </c>
      <c r="M27" s="7">
        <v>-2257874</v>
      </c>
      <c r="N27" s="7">
        <v>-194615</v>
      </c>
      <c r="O27" s="7">
        <v>0</v>
      </c>
      <c r="P27" s="7">
        <f t="shared" si="1"/>
        <v>-2452489</v>
      </c>
      <c r="Q27" s="7">
        <f t="shared" si="2"/>
        <v>4011126</v>
      </c>
      <c r="R27" s="7">
        <f t="shared" si="3"/>
        <v>3816511</v>
      </c>
      <c r="S27" s="5" t="s">
        <v>26</v>
      </c>
      <c r="T27" s="5">
        <v>101301</v>
      </c>
      <c r="U27" s="5" t="s">
        <v>27</v>
      </c>
      <c r="V27" s="5">
        <v>47020001</v>
      </c>
      <c r="W27" s="5" t="s">
        <v>28</v>
      </c>
    </row>
    <row r="28" spans="2:23" x14ac:dyDescent="0.25">
      <c r="B28" s="4">
        <v>20001007</v>
      </c>
      <c r="C28" s="4">
        <v>0</v>
      </c>
      <c r="D28" s="5">
        <v>21020001</v>
      </c>
      <c r="E28" s="4" t="s">
        <v>44</v>
      </c>
      <c r="F28" s="4">
        <v>1301</v>
      </c>
      <c r="G28" s="6">
        <v>40269</v>
      </c>
      <c r="H28" s="7">
        <v>7356000</v>
      </c>
      <c r="I28" s="7">
        <v>0</v>
      </c>
      <c r="J28" s="7">
        <v>0</v>
      </c>
      <c r="K28" s="7">
        <v>0</v>
      </c>
      <c r="L28" s="7">
        <f t="shared" si="0"/>
        <v>7356000</v>
      </c>
      <c r="M28" s="7">
        <v>-2649370</v>
      </c>
      <c r="N28" s="7">
        <v>-228359</v>
      </c>
      <c r="O28" s="7">
        <v>0</v>
      </c>
      <c r="P28" s="7">
        <f t="shared" si="1"/>
        <v>-2877729</v>
      </c>
      <c r="Q28" s="7">
        <f t="shared" si="2"/>
        <v>4706630</v>
      </c>
      <c r="R28" s="7">
        <f t="shared" si="3"/>
        <v>4478271</v>
      </c>
      <c r="S28" s="5" t="s">
        <v>26</v>
      </c>
      <c r="T28" s="5">
        <v>101301</v>
      </c>
      <c r="U28" s="5" t="s">
        <v>27</v>
      </c>
      <c r="V28" s="5">
        <v>47020001</v>
      </c>
      <c r="W28" s="5" t="s">
        <v>28</v>
      </c>
    </row>
    <row r="29" spans="2:23" x14ac:dyDescent="0.25">
      <c r="B29" s="4">
        <v>20001014</v>
      </c>
      <c r="C29" s="4">
        <v>0</v>
      </c>
      <c r="D29" s="5">
        <v>21020001</v>
      </c>
      <c r="E29" s="4" t="s">
        <v>45</v>
      </c>
      <c r="F29" s="4">
        <v>1301</v>
      </c>
      <c r="G29" s="6">
        <v>40269</v>
      </c>
      <c r="H29" s="7">
        <v>9089000</v>
      </c>
      <c r="I29" s="7">
        <v>0</v>
      </c>
      <c r="J29" s="7">
        <v>0</v>
      </c>
      <c r="K29" s="7">
        <v>0</v>
      </c>
      <c r="L29" s="7">
        <f t="shared" si="0"/>
        <v>9089000</v>
      </c>
      <c r="M29" s="7">
        <v>-3273538</v>
      </c>
      <c r="N29" s="7">
        <v>-282159</v>
      </c>
      <c r="O29" s="7">
        <v>0</v>
      </c>
      <c r="P29" s="7">
        <f t="shared" si="1"/>
        <v>-3555697</v>
      </c>
      <c r="Q29" s="7">
        <f t="shared" si="2"/>
        <v>5815462</v>
      </c>
      <c r="R29" s="7">
        <f t="shared" si="3"/>
        <v>5533303</v>
      </c>
      <c r="S29" s="5" t="s">
        <v>26</v>
      </c>
      <c r="T29" s="5">
        <v>101301</v>
      </c>
      <c r="U29" s="5" t="s">
        <v>27</v>
      </c>
      <c r="V29" s="5">
        <v>47020001</v>
      </c>
      <c r="W29" s="5" t="s">
        <v>28</v>
      </c>
    </row>
    <row r="30" spans="2:23" x14ac:dyDescent="0.25">
      <c r="B30" s="4">
        <v>20001015</v>
      </c>
      <c r="C30" s="4">
        <v>0</v>
      </c>
      <c r="D30" s="5">
        <v>21020001</v>
      </c>
      <c r="E30" s="4" t="s">
        <v>25</v>
      </c>
      <c r="F30" s="4">
        <v>1301</v>
      </c>
      <c r="G30" s="6">
        <v>40816</v>
      </c>
      <c r="H30" s="7">
        <v>9494552</v>
      </c>
      <c r="I30" s="7">
        <v>0</v>
      </c>
      <c r="J30" s="7">
        <v>0</v>
      </c>
      <c r="K30" s="7">
        <v>0</v>
      </c>
      <c r="L30" s="7">
        <f t="shared" si="0"/>
        <v>9494552</v>
      </c>
      <c r="M30" s="7">
        <v>-3071811</v>
      </c>
      <c r="N30" s="7">
        <v>-313099</v>
      </c>
      <c r="O30" s="7">
        <v>0</v>
      </c>
      <c r="P30" s="7">
        <f t="shared" si="1"/>
        <v>-3384910</v>
      </c>
      <c r="Q30" s="7">
        <f t="shared" si="2"/>
        <v>6422741</v>
      </c>
      <c r="R30" s="7">
        <f t="shared" si="3"/>
        <v>6109642</v>
      </c>
      <c r="S30" s="5" t="s">
        <v>26</v>
      </c>
      <c r="T30" s="5">
        <v>101301</v>
      </c>
      <c r="U30" s="5" t="s">
        <v>27</v>
      </c>
      <c r="V30" s="5">
        <v>47020001</v>
      </c>
      <c r="W30" s="5" t="s">
        <v>28</v>
      </c>
    </row>
    <row r="31" spans="2:23" x14ac:dyDescent="0.25">
      <c r="B31" s="4">
        <v>20001018</v>
      </c>
      <c r="C31" s="4">
        <v>0</v>
      </c>
      <c r="D31" s="5">
        <v>21020001</v>
      </c>
      <c r="E31" s="4" t="s">
        <v>46</v>
      </c>
      <c r="F31" s="4">
        <v>1301</v>
      </c>
      <c r="G31" s="6">
        <v>40800</v>
      </c>
      <c r="H31" s="7">
        <v>11039793</v>
      </c>
      <c r="I31" s="7">
        <v>0</v>
      </c>
      <c r="J31" s="7">
        <v>0</v>
      </c>
      <c r="K31" s="7">
        <v>0</v>
      </c>
      <c r="L31" s="7">
        <f t="shared" si="0"/>
        <v>11039793</v>
      </c>
      <c r="M31" s="7">
        <v>-3422314</v>
      </c>
      <c r="N31" s="7">
        <v>-345466</v>
      </c>
      <c r="O31" s="7">
        <v>0</v>
      </c>
      <c r="P31" s="7">
        <f t="shared" si="1"/>
        <v>-3767780</v>
      </c>
      <c r="Q31" s="7">
        <f t="shared" si="2"/>
        <v>7617479</v>
      </c>
      <c r="R31" s="7">
        <f t="shared" si="3"/>
        <v>7272013</v>
      </c>
      <c r="S31" s="5" t="s">
        <v>26</v>
      </c>
      <c r="T31" s="5">
        <v>101301</v>
      </c>
      <c r="U31" s="5" t="s">
        <v>27</v>
      </c>
      <c r="V31" s="5">
        <v>47020001</v>
      </c>
      <c r="W31" s="5" t="s">
        <v>28</v>
      </c>
    </row>
    <row r="32" spans="2:23" x14ac:dyDescent="0.25">
      <c r="B32" s="4">
        <v>20001019</v>
      </c>
      <c r="C32" s="4">
        <v>0</v>
      </c>
      <c r="D32" s="5">
        <v>21020001</v>
      </c>
      <c r="E32" s="4" t="s">
        <v>47</v>
      </c>
      <c r="F32" s="4">
        <v>1301</v>
      </c>
      <c r="G32" s="6">
        <v>40269</v>
      </c>
      <c r="H32" s="7">
        <v>12213000</v>
      </c>
      <c r="I32" s="7">
        <v>0</v>
      </c>
      <c r="J32" s="7">
        <v>0</v>
      </c>
      <c r="K32" s="7">
        <v>0</v>
      </c>
      <c r="L32" s="7">
        <f t="shared" si="0"/>
        <v>12213000</v>
      </c>
      <c r="M32" s="7">
        <v>-4398694</v>
      </c>
      <c r="N32" s="7">
        <v>-379140</v>
      </c>
      <c r="O32" s="7">
        <v>0</v>
      </c>
      <c r="P32" s="7">
        <f t="shared" si="1"/>
        <v>-4777834</v>
      </c>
      <c r="Q32" s="7">
        <f t="shared" si="2"/>
        <v>7814306</v>
      </c>
      <c r="R32" s="7">
        <f t="shared" si="3"/>
        <v>7435166</v>
      </c>
      <c r="S32" s="5" t="s">
        <v>26</v>
      </c>
      <c r="T32" s="5">
        <v>101301</v>
      </c>
      <c r="U32" s="5" t="s">
        <v>27</v>
      </c>
      <c r="V32" s="5">
        <v>47020001</v>
      </c>
      <c r="W32" s="5" t="s">
        <v>28</v>
      </c>
    </row>
    <row r="33" spans="2:23" x14ac:dyDescent="0.25">
      <c r="B33" s="4">
        <v>20001028</v>
      </c>
      <c r="C33" s="4">
        <v>0</v>
      </c>
      <c r="D33" s="5">
        <v>21020001</v>
      </c>
      <c r="E33" s="4" t="s">
        <v>48</v>
      </c>
      <c r="F33" s="4">
        <v>1301</v>
      </c>
      <c r="G33" s="6">
        <v>40269</v>
      </c>
      <c r="H33" s="7">
        <v>17672000</v>
      </c>
      <c r="I33" s="7">
        <v>0</v>
      </c>
      <c r="J33" s="7">
        <v>0</v>
      </c>
      <c r="K33" s="7">
        <v>0</v>
      </c>
      <c r="L33" s="7">
        <f t="shared" si="0"/>
        <v>17672000</v>
      </c>
      <c r="M33" s="7">
        <v>-6364834</v>
      </c>
      <c r="N33" s="7">
        <v>-548609</v>
      </c>
      <c r="O33" s="7">
        <v>0</v>
      </c>
      <c r="P33" s="7">
        <f t="shared" si="1"/>
        <v>-6913443</v>
      </c>
      <c r="Q33" s="7">
        <f t="shared" si="2"/>
        <v>11307166</v>
      </c>
      <c r="R33" s="7">
        <f t="shared" si="3"/>
        <v>10758557</v>
      </c>
      <c r="S33" s="5" t="s">
        <v>26</v>
      </c>
      <c r="T33" s="5">
        <v>101301</v>
      </c>
      <c r="U33" s="5" t="s">
        <v>27</v>
      </c>
      <c r="V33" s="5">
        <v>47020001</v>
      </c>
      <c r="W33" s="5" t="s">
        <v>28</v>
      </c>
    </row>
    <row r="34" spans="2:23" x14ac:dyDescent="0.25">
      <c r="B34" s="4">
        <v>20001033</v>
      </c>
      <c r="C34" s="4">
        <v>0</v>
      </c>
      <c r="D34" s="5">
        <v>21020001</v>
      </c>
      <c r="E34" s="4" t="s">
        <v>49</v>
      </c>
      <c r="F34" s="4">
        <v>1301</v>
      </c>
      <c r="G34" s="6">
        <v>40269</v>
      </c>
      <c r="H34" s="7">
        <v>22037000</v>
      </c>
      <c r="I34" s="7">
        <v>0</v>
      </c>
      <c r="J34" s="7">
        <v>0</v>
      </c>
      <c r="K34" s="7">
        <v>0</v>
      </c>
      <c r="L34" s="7">
        <f t="shared" si="0"/>
        <v>22037000</v>
      </c>
      <c r="M34" s="7">
        <v>-7936955</v>
      </c>
      <c r="N34" s="7">
        <v>-684116</v>
      </c>
      <c r="O34" s="7">
        <v>0</v>
      </c>
      <c r="P34" s="7">
        <f t="shared" si="1"/>
        <v>-8621071</v>
      </c>
      <c r="Q34" s="7">
        <f t="shared" si="2"/>
        <v>14100045</v>
      </c>
      <c r="R34" s="7">
        <f t="shared" si="3"/>
        <v>13415929</v>
      </c>
      <c r="S34" s="5" t="s">
        <v>26</v>
      </c>
      <c r="T34" s="5">
        <v>101301</v>
      </c>
      <c r="U34" s="5" t="s">
        <v>27</v>
      </c>
      <c r="V34" s="5">
        <v>47020001</v>
      </c>
      <c r="W34" s="5" t="s">
        <v>28</v>
      </c>
    </row>
    <row r="35" spans="2:23" x14ac:dyDescent="0.25">
      <c r="B35" s="4">
        <v>20001036</v>
      </c>
      <c r="C35" s="4">
        <v>0</v>
      </c>
      <c r="D35" s="5">
        <v>21020001</v>
      </c>
      <c r="E35" s="4" t="s">
        <v>50</v>
      </c>
      <c r="F35" s="4">
        <v>1303</v>
      </c>
      <c r="G35" s="6">
        <v>40269</v>
      </c>
      <c r="H35" s="7">
        <v>24122000</v>
      </c>
      <c r="I35" s="7">
        <v>0</v>
      </c>
      <c r="J35" s="7">
        <v>0</v>
      </c>
      <c r="K35" s="7">
        <v>0</v>
      </c>
      <c r="L35" s="7">
        <f t="shared" si="0"/>
        <v>24122000</v>
      </c>
      <c r="M35" s="7">
        <v>-8687894</v>
      </c>
      <c r="N35" s="7">
        <v>-748842</v>
      </c>
      <c r="O35" s="7">
        <v>0</v>
      </c>
      <c r="P35" s="7">
        <f t="shared" si="1"/>
        <v>-9436736</v>
      </c>
      <c r="Q35" s="7">
        <f t="shared" si="2"/>
        <v>15434106</v>
      </c>
      <c r="R35" s="7">
        <f t="shared" si="3"/>
        <v>14685264</v>
      </c>
      <c r="S35" s="5" t="s">
        <v>26</v>
      </c>
      <c r="T35" s="5">
        <v>101303</v>
      </c>
      <c r="U35" s="5" t="s">
        <v>37</v>
      </c>
      <c r="V35" s="5">
        <v>47020001</v>
      </c>
      <c r="W35" s="5" t="s">
        <v>28</v>
      </c>
    </row>
    <row r="36" spans="2:23" x14ac:dyDescent="0.25">
      <c r="B36" s="4">
        <v>20001037</v>
      </c>
      <c r="C36" s="4">
        <v>0</v>
      </c>
      <c r="D36" s="5">
        <v>21020001</v>
      </c>
      <c r="E36" s="4" t="s">
        <v>51</v>
      </c>
      <c r="F36" s="4">
        <v>1301</v>
      </c>
      <c r="G36" s="6">
        <v>40269</v>
      </c>
      <c r="H36" s="7">
        <v>25162000</v>
      </c>
      <c r="I36" s="7">
        <v>0</v>
      </c>
      <c r="J36" s="7">
        <v>0</v>
      </c>
      <c r="K36" s="7">
        <v>0</v>
      </c>
      <c r="L36" s="7">
        <f t="shared" si="0"/>
        <v>25162000</v>
      </c>
      <c r="M36" s="7">
        <v>-9062467</v>
      </c>
      <c r="N36" s="7">
        <v>-781128</v>
      </c>
      <c r="O36" s="7">
        <v>0</v>
      </c>
      <c r="P36" s="7">
        <f t="shared" si="1"/>
        <v>-9843595</v>
      </c>
      <c r="Q36" s="7">
        <f t="shared" si="2"/>
        <v>16099533</v>
      </c>
      <c r="R36" s="7">
        <f t="shared" si="3"/>
        <v>15318405</v>
      </c>
      <c r="S36" s="5" t="s">
        <v>26</v>
      </c>
      <c r="T36" s="5">
        <v>101301</v>
      </c>
      <c r="U36" s="5" t="s">
        <v>27</v>
      </c>
      <c r="V36" s="5">
        <v>47020001</v>
      </c>
      <c r="W36" s="5" t="s">
        <v>28</v>
      </c>
    </row>
    <row r="37" spans="2:23" x14ac:dyDescent="0.25">
      <c r="B37" s="4">
        <v>20001039</v>
      </c>
      <c r="C37" s="4">
        <v>0</v>
      </c>
      <c r="D37" s="5">
        <v>21020001</v>
      </c>
      <c r="E37" s="4" t="s">
        <v>52</v>
      </c>
      <c r="F37" s="4">
        <v>1301</v>
      </c>
      <c r="G37" s="6">
        <v>40269</v>
      </c>
      <c r="H37" s="7">
        <v>25725000</v>
      </c>
      <c r="I37" s="7">
        <v>0</v>
      </c>
      <c r="J37" s="7">
        <v>0</v>
      </c>
      <c r="K37" s="7">
        <v>0</v>
      </c>
      <c r="L37" s="7">
        <f t="shared" si="0"/>
        <v>25725000</v>
      </c>
      <c r="M37" s="7">
        <v>-9265242</v>
      </c>
      <c r="N37" s="7">
        <v>-798606</v>
      </c>
      <c r="O37" s="7">
        <v>0</v>
      </c>
      <c r="P37" s="7">
        <f t="shared" si="1"/>
        <v>-10063848</v>
      </c>
      <c r="Q37" s="7">
        <f t="shared" si="2"/>
        <v>16459758</v>
      </c>
      <c r="R37" s="7">
        <f t="shared" si="3"/>
        <v>15661152</v>
      </c>
      <c r="S37" s="5" t="s">
        <v>26</v>
      </c>
      <c r="T37" s="5">
        <v>101301</v>
      </c>
      <c r="U37" s="5" t="s">
        <v>27</v>
      </c>
      <c r="V37" s="5">
        <v>47020001</v>
      </c>
      <c r="W37" s="5" t="s">
        <v>28</v>
      </c>
    </row>
    <row r="38" spans="2:23" x14ac:dyDescent="0.25">
      <c r="B38" s="4">
        <v>20001050</v>
      </c>
      <c r="C38" s="4">
        <v>0</v>
      </c>
      <c r="D38" s="5">
        <v>21020001</v>
      </c>
      <c r="E38" s="4" t="s">
        <v>53</v>
      </c>
      <c r="F38" s="4">
        <v>1301</v>
      </c>
      <c r="G38" s="6">
        <v>40269</v>
      </c>
      <c r="H38" s="7">
        <v>46351000</v>
      </c>
      <c r="I38" s="7">
        <v>0</v>
      </c>
      <c r="J38" s="7">
        <v>0</v>
      </c>
      <c r="K38" s="7">
        <v>0</v>
      </c>
      <c r="L38" s="7">
        <f t="shared" si="0"/>
        <v>46351000</v>
      </c>
      <c r="M38" s="7">
        <v>-16693998</v>
      </c>
      <c r="N38" s="7">
        <v>-1438919</v>
      </c>
      <c r="O38" s="7">
        <v>0</v>
      </c>
      <c r="P38" s="7">
        <f t="shared" si="1"/>
        <v>-18132917</v>
      </c>
      <c r="Q38" s="7">
        <f t="shared" si="2"/>
        <v>29657002</v>
      </c>
      <c r="R38" s="7">
        <f t="shared" si="3"/>
        <v>28218083</v>
      </c>
      <c r="S38" s="5" t="s">
        <v>26</v>
      </c>
      <c r="T38" s="5">
        <v>101301</v>
      </c>
      <c r="U38" s="5" t="s">
        <v>27</v>
      </c>
      <c r="V38" s="5">
        <v>47020001</v>
      </c>
      <c r="W38" s="5" t="s">
        <v>28</v>
      </c>
    </row>
    <row r="39" spans="2:23" x14ac:dyDescent="0.25">
      <c r="B39" s="4">
        <v>20001051</v>
      </c>
      <c r="C39" s="4">
        <v>0</v>
      </c>
      <c r="D39" s="5">
        <v>21020001</v>
      </c>
      <c r="E39" s="4" t="s">
        <v>54</v>
      </c>
      <c r="F39" s="4">
        <v>1301</v>
      </c>
      <c r="G39" s="6">
        <v>40269</v>
      </c>
      <c r="H39" s="7">
        <v>46752000</v>
      </c>
      <c r="I39" s="7">
        <v>0</v>
      </c>
      <c r="J39" s="7">
        <v>0</v>
      </c>
      <c r="K39" s="7">
        <v>0</v>
      </c>
      <c r="L39" s="7">
        <f t="shared" si="0"/>
        <v>46752000</v>
      </c>
      <c r="M39" s="7">
        <v>-16838426</v>
      </c>
      <c r="N39" s="7">
        <v>-1451367</v>
      </c>
      <c r="O39" s="7">
        <v>0</v>
      </c>
      <c r="P39" s="7">
        <f t="shared" si="1"/>
        <v>-18289793</v>
      </c>
      <c r="Q39" s="7">
        <f t="shared" si="2"/>
        <v>29913574</v>
      </c>
      <c r="R39" s="7">
        <f t="shared" si="3"/>
        <v>28462207</v>
      </c>
      <c r="S39" s="5" t="s">
        <v>26</v>
      </c>
      <c r="T39" s="5">
        <v>101301</v>
      </c>
      <c r="U39" s="5" t="s">
        <v>27</v>
      </c>
      <c r="V39" s="5">
        <v>47020001</v>
      </c>
      <c r="W39" s="5" t="s">
        <v>28</v>
      </c>
    </row>
    <row r="40" spans="2:23" x14ac:dyDescent="0.25">
      <c r="B40" s="4">
        <v>20001185</v>
      </c>
      <c r="C40" s="4">
        <v>0</v>
      </c>
      <c r="D40" s="5">
        <v>21020001</v>
      </c>
      <c r="E40" s="4" t="s">
        <v>55</v>
      </c>
      <c r="F40" s="4">
        <v>1303</v>
      </c>
      <c r="G40" s="6">
        <v>42826</v>
      </c>
      <c r="H40" s="7">
        <v>1758000</v>
      </c>
      <c r="I40" s="7">
        <v>0</v>
      </c>
      <c r="J40" s="7">
        <v>0</v>
      </c>
      <c r="K40" s="7">
        <v>0</v>
      </c>
      <c r="L40" s="7">
        <f t="shared" si="0"/>
        <v>1758000</v>
      </c>
      <c r="M40" s="7">
        <v>-622171</v>
      </c>
      <c r="N40" s="7">
        <v>-55154</v>
      </c>
      <c r="O40" s="7">
        <v>0</v>
      </c>
      <c r="P40" s="7">
        <f t="shared" si="1"/>
        <v>-677325</v>
      </c>
      <c r="Q40" s="7">
        <f t="shared" si="2"/>
        <v>1135829</v>
      </c>
      <c r="R40" s="7">
        <f t="shared" si="3"/>
        <v>1080675</v>
      </c>
      <c r="S40" s="5" t="s">
        <v>26</v>
      </c>
      <c r="T40" s="5">
        <v>101303</v>
      </c>
      <c r="U40" s="5" t="s">
        <v>37</v>
      </c>
      <c r="V40" s="5">
        <v>47020001</v>
      </c>
      <c r="W40" s="5" t="s">
        <v>28</v>
      </c>
    </row>
    <row r="41" spans="2:23" x14ac:dyDescent="0.25">
      <c r="B41" s="4">
        <v>20001186</v>
      </c>
      <c r="C41" s="4">
        <v>0</v>
      </c>
      <c r="D41" s="5">
        <v>21020001</v>
      </c>
      <c r="E41" s="4" t="s">
        <v>56</v>
      </c>
      <c r="F41" s="4">
        <v>1303</v>
      </c>
      <c r="G41" s="6">
        <v>42826</v>
      </c>
      <c r="H41" s="7">
        <v>13396000</v>
      </c>
      <c r="I41" s="7">
        <v>0</v>
      </c>
      <c r="J41" s="7">
        <v>0</v>
      </c>
      <c r="K41" s="7">
        <v>0</v>
      </c>
      <c r="L41" s="7">
        <f t="shared" si="0"/>
        <v>13396000</v>
      </c>
      <c r="M41" s="7">
        <v>-4740965</v>
      </c>
      <c r="N41" s="7">
        <v>-420276</v>
      </c>
      <c r="O41" s="7">
        <v>0</v>
      </c>
      <c r="P41" s="7">
        <f t="shared" si="1"/>
        <v>-5161241</v>
      </c>
      <c r="Q41" s="7">
        <f t="shared" si="2"/>
        <v>8655035</v>
      </c>
      <c r="R41" s="7">
        <f t="shared" si="3"/>
        <v>8234759</v>
      </c>
      <c r="S41" s="5" t="s">
        <v>26</v>
      </c>
      <c r="T41" s="5">
        <v>101303</v>
      </c>
      <c r="U41" s="5" t="s">
        <v>37</v>
      </c>
      <c r="V41" s="5">
        <v>47020001</v>
      </c>
      <c r="W41" s="5" t="s">
        <v>28</v>
      </c>
    </row>
    <row r="42" spans="2:23" x14ac:dyDescent="0.25">
      <c r="B42" s="4">
        <v>20001187</v>
      </c>
      <c r="C42" s="4">
        <v>0</v>
      </c>
      <c r="D42" s="5">
        <v>21020001</v>
      </c>
      <c r="E42" s="4" t="s">
        <v>57</v>
      </c>
      <c r="F42" s="4">
        <v>1303</v>
      </c>
      <c r="G42" s="6">
        <v>42826</v>
      </c>
      <c r="H42" s="7">
        <v>27558598</v>
      </c>
      <c r="I42" s="7">
        <v>0</v>
      </c>
      <c r="J42" s="7">
        <v>0</v>
      </c>
      <c r="K42" s="7">
        <v>0</v>
      </c>
      <c r="L42" s="7">
        <f t="shared" si="0"/>
        <v>27558598</v>
      </c>
      <c r="M42" s="7">
        <v>-8404031</v>
      </c>
      <c r="N42" s="7">
        <v>-869186</v>
      </c>
      <c r="O42" s="7">
        <v>0</v>
      </c>
      <c r="P42" s="7">
        <f t="shared" si="1"/>
        <v>-9273217</v>
      </c>
      <c r="Q42" s="7">
        <f t="shared" si="2"/>
        <v>19154567</v>
      </c>
      <c r="R42" s="7">
        <f t="shared" si="3"/>
        <v>18285381</v>
      </c>
      <c r="S42" s="5" t="s">
        <v>26</v>
      </c>
      <c r="T42" s="5">
        <v>101303</v>
      </c>
      <c r="U42" s="5" t="s">
        <v>37</v>
      </c>
      <c r="V42" s="5">
        <v>47020001</v>
      </c>
      <c r="W42" s="5" t="s">
        <v>28</v>
      </c>
    </row>
    <row r="43" spans="2:23" x14ac:dyDescent="0.25">
      <c r="B43" s="4">
        <v>21001013</v>
      </c>
      <c r="C43" s="4">
        <v>2</v>
      </c>
      <c r="D43" s="5">
        <v>21020011</v>
      </c>
      <c r="E43" s="4" t="s">
        <v>58</v>
      </c>
      <c r="F43" s="4">
        <v>1301</v>
      </c>
      <c r="G43" s="6">
        <v>41806</v>
      </c>
      <c r="H43" s="7">
        <v>108222</v>
      </c>
      <c r="I43" s="7">
        <v>0</v>
      </c>
      <c r="J43" s="7">
        <v>0</v>
      </c>
      <c r="K43" s="7">
        <v>0</v>
      </c>
      <c r="L43" s="7">
        <f t="shared" si="0"/>
        <v>108222</v>
      </c>
      <c r="M43" s="7">
        <v>-12524</v>
      </c>
      <c r="N43" s="7">
        <v>-1844</v>
      </c>
      <c r="O43" s="7">
        <v>0</v>
      </c>
      <c r="P43" s="7">
        <f t="shared" si="1"/>
        <v>-14368</v>
      </c>
      <c r="Q43" s="7">
        <f t="shared" si="2"/>
        <v>95698</v>
      </c>
      <c r="R43" s="7">
        <f t="shared" si="3"/>
        <v>93854</v>
      </c>
      <c r="S43" s="5" t="s">
        <v>26</v>
      </c>
      <c r="T43" s="5">
        <v>101301</v>
      </c>
      <c r="U43" s="5" t="s">
        <v>27</v>
      </c>
      <c r="V43" s="5">
        <v>47020001</v>
      </c>
      <c r="W43" s="5" t="s">
        <v>28</v>
      </c>
    </row>
    <row r="44" spans="2:23" x14ac:dyDescent="0.25">
      <c r="B44" s="4">
        <v>21001013</v>
      </c>
      <c r="C44" s="4">
        <v>3</v>
      </c>
      <c r="D44" s="5">
        <v>21020011</v>
      </c>
      <c r="E44" s="4" t="s">
        <v>58</v>
      </c>
      <c r="F44" s="4">
        <v>1301</v>
      </c>
      <c r="G44" s="6">
        <v>41912</v>
      </c>
      <c r="H44" s="7">
        <v>832110</v>
      </c>
      <c r="I44" s="7">
        <v>0</v>
      </c>
      <c r="J44" s="7">
        <v>0</v>
      </c>
      <c r="K44" s="7">
        <v>0</v>
      </c>
      <c r="L44" s="7">
        <f t="shared" si="0"/>
        <v>832110</v>
      </c>
      <c r="M44" s="7">
        <v>-92599</v>
      </c>
      <c r="N44" s="7">
        <v>-14243</v>
      </c>
      <c r="O44" s="7">
        <v>0</v>
      </c>
      <c r="P44" s="7">
        <f t="shared" si="1"/>
        <v>-106842</v>
      </c>
      <c r="Q44" s="7">
        <f t="shared" si="2"/>
        <v>739511</v>
      </c>
      <c r="R44" s="7">
        <f t="shared" si="3"/>
        <v>725268</v>
      </c>
      <c r="S44" s="5" t="s">
        <v>26</v>
      </c>
      <c r="T44" s="5">
        <v>101301</v>
      </c>
      <c r="U44" s="5" t="s">
        <v>27</v>
      </c>
      <c r="V44" s="5">
        <v>47020001</v>
      </c>
      <c r="W44" s="5" t="s">
        <v>28</v>
      </c>
    </row>
    <row r="45" spans="2:23" x14ac:dyDescent="0.25">
      <c r="B45" s="4">
        <v>21001013</v>
      </c>
      <c r="C45" s="4">
        <v>4</v>
      </c>
      <c r="D45" s="5">
        <v>21020011</v>
      </c>
      <c r="E45" s="4" t="s">
        <v>58</v>
      </c>
      <c r="F45" s="4">
        <v>1301</v>
      </c>
      <c r="G45" s="6">
        <v>42004</v>
      </c>
      <c r="H45" s="7">
        <v>587893</v>
      </c>
      <c r="I45" s="7">
        <v>0</v>
      </c>
      <c r="J45" s="7">
        <v>0</v>
      </c>
      <c r="K45" s="7">
        <v>0</v>
      </c>
      <c r="L45" s="7">
        <f t="shared" si="0"/>
        <v>587893</v>
      </c>
      <c r="M45" s="7">
        <v>-63174</v>
      </c>
      <c r="N45" s="7">
        <v>-10109</v>
      </c>
      <c r="O45" s="7">
        <v>0</v>
      </c>
      <c r="P45" s="7">
        <f t="shared" si="1"/>
        <v>-73283</v>
      </c>
      <c r="Q45" s="7">
        <f t="shared" si="2"/>
        <v>524719</v>
      </c>
      <c r="R45" s="7">
        <f t="shared" si="3"/>
        <v>514610</v>
      </c>
      <c r="S45" s="5" t="s">
        <v>26</v>
      </c>
      <c r="T45" s="5">
        <v>101301</v>
      </c>
      <c r="U45" s="5" t="s">
        <v>27</v>
      </c>
      <c r="V45" s="5">
        <v>47020001</v>
      </c>
      <c r="W45" s="5" t="s">
        <v>28</v>
      </c>
    </row>
    <row r="46" spans="2:23" x14ac:dyDescent="0.25">
      <c r="B46" s="4">
        <v>21001745</v>
      </c>
      <c r="C46" s="4">
        <v>0</v>
      </c>
      <c r="D46" s="5">
        <v>21020011</v>
      </c>
      <c r="E46" s="4" t="s">
        <v>58</v>
      </c>
      <c r="F46" s="4">
        <v>1301</v>
      </c>
      <c r="G46" s="6">
        <v>41455</v>
      </c>
      <c r="H46" s="7">
        <v>6578788</v>
      </c>
      <c r="I46" s="7">
        <v>0</v>
      </c>
      <c r="J46" s="7">
        <v>0</v>
      </c>
      <c r="K46" s="7">
        <v>0</v>
      </c>
      <c r="L46" s="7">
        <f t="shared" si="0"/>
        <v>6578788</v>
      </c>
      <c r="M46" s="7">
        <v>-864676</v>
      </c>
      <c r="N46" s="7">
        <v>-109908</v>
      </c>
      <c r="O46" s="7">
        <v>0</v>
      </c>
      <c r="P46" s="7">
        <f t="shared" si="1"/>
        <v>-974584</v>
      </c>
      <c r="Q46" s="7">
        <f t="shared" si="2"/>
        <v>5714112</v>
      </c>
      <c r="R46" s="7">
        <f t="shared" si="3"/>
        <v>5604204</v>
      </c>
      <c r="S46" s="5" t="s">
        <v>26</v>
      </c>
      <c r="T46" s="5">
        <v>101301</v>
      </c>
      <c r="U46" s="5" t="s">
        <v>27</v>
      </c>
      <c r="V46" s="5">
        <v>47020001</v>
      </c>
      <c r="W46" s="5" t="s">
        <v>28</v>
      </c>
    </row>
    <row r="47" spans="2:23" x14ac:dyDescent="0.25">
      <c r="B47" s="4">
        <v>21001746</v>
      </c>
      <c r="C47" s="4">
        <v>0</v>
      </c>
      <c r="D47" s="5">
        <v>21020011</v>
      </c>
      <c r="E47" s="4" t="s">
        <v>58</v>
      </c>
      <c r="F47" s="4">
        <v>1301</v>
      </c>
      <c r="G47" s="6">
        <v>41547</v>
      </c>
      <c r="H47" s="7">
        <v>2393553</v>
      </c>
      <c r="I47" s="7">
        <v>0</v>
      </c>
      <c r="J47" s="7">
        <v>0</v>
      </c>
      <c r="K47" s="7">
        <v>0</v>
      </c>
      <c r="L47" s="7">
        <f t="shared" si="0"/>
        <v>2393553</v>
      </c>
      <c r="M47" s="7">
        <v>-304429</v>
      </c>
      <c r="N47" s="7">
        <v>-40193</v>
      </c>
      <c r="O47" s="7">
        <v>0</v>
      </c>
      <c r="P47" s="7">
        <f t="shared" si="1"/>
        <v>-344622</v>
      </c>
      <c r="Q47" s="7">
        <f t="shared" si="2"/>
        <v>2089124</v>
      </c>
      <c r="R47" s="7">
        <f t="shared" si="3"/>
        <v>2048931</v>
      </c>
      <c r="S47" s="5" t="s">
        <v>26</v>
      </c>
      <c r="T47" s="5">
        <v>101301</v>
      </c>
      <c r="U47" s="5" t="s">
        <v>27</v>
      </c>
      <c r="V47" s="5">
        <v>47020001</v>
      </c>
      <c r="W47" s="5" t="s">
        <v>28</v>
      </c>
    </row>
    <row r="48" spans="2:23" x14ac:dyDescent="0.25">
      <c r="B48" s="4">
        <v>21001749</v>
      </c>
      <c r="C48" s="4">
        <v>0</v>
      </c>
      <c r="D48" s="5">
        <v>21020011</v>
      </c>
      <c r="E48" s="4" t="s">
        <v>59</v>
      </c>
      <c r="F48" s="4">
        <v>1301</v>
      </c>
      <c r="G48" s="6">
        <v>40968</v>
      </c>
      <c r="H48" s="7">
        <v>10001</v>
      </c>
      <c r="I48" s="7">
        <v>0</v>
      </c>
      <c r="J48" s="7">
        <v>0</v>
      </c>
      <c r="K48" s="7">
        <v>0</v>
      </c>
      <c r="L48" s="7">
        <f t="shared" si="0"/>
        <v>10001</v>
      </c>
      <c r="M48" s="7">
        <v>-1466</v>
      </c>
      <c r="N48" s="7">
        <v>-158</v>
      </c>
      <c r="O48" s="7">
        <v>0</v>
      </c>
      <c r="P48" s="7">
        <f t="shared" si="1"/>
        <v>-1624</v>
      </c>
      <c r="Q48" s="7">
        <f t="shared" si="2"/>
        <v>8535</v>
      </c>
      <c r="R48" s="7">
        <f t="shared" si="3"/>
        <v>8377</v>
      </c>
      <c r="S48" s="5" t="s">
        <v>26</v>
      </c>
      <c r="T48" s="5">
        <v>101301</v>
      </c>
      <c r="U48" s="5" t="s">
        <v>27</v>
      </c>
      <c r="V48" s="5">
        <v>47020001</v>
      </c>
      <c r="W48" s="5" t="s">
        <v>28</v>
      </c>
    </row>
    <row r="49" spans="2:23" x14ac:dyDescent="0.25">
      <c r="B49" s="4">
        <v>21001757</v>
      </c>
      <c r="C49" s="4">
        <v>0</v>
      </c>
      <c r="D49" s="5">
        <v>21020011</v>
      </c>
      <c r="E49" s="4" t="s">
        <v>58</v>
      </c>
      <c r="F49" s="4">
        <v>1301</v>
      </c>
      <c r="G49" s="6">
        <v>40634</v>
      </c>
      <c r="H49" s="7">
        <v>61559</v>
      </c>
      <c r="I49" s="7">
        <v>0</v>
      </c>
      <c r="J49" s="7">
        <v>0</v>
      </c>
      <c r="K49" s="7">
        <v>0</v>
      </c>
      <c r="L49" s="7">
        <f t="shared" si="0"/>
        <v>61559</v>
      </c>
      <c r="M49" s="7">
        <v>-10143</v>
      </c>
      <c r="N49" s="7">
        <v>-987</v>
      </c>
      <c r="O49" s="7">
        <v>0</v>
      </c>
      <c r="P49" s="7">
        <f t="shared" si="1"/>
        <v>-11130</v>
      </c>
      <c r="Q49" s="7">
        <f t="shared" si="2"/>
        <v>51416</v>
      </c>
      <c r="R49" s="7">
        <f t="shared" si="3"/>
        <v>50429</v>
      </c>
      <c r="S49" s="5" t="s">
        <v>26</v>
      </c>
      <c r="T49" s="5">
        <v>101301</v>
      </c>
      <c r="U49" s="5" t="s">
        <v>27</v>
      </c>
      <c r="V49" s="5">
        <v>47020001</v>
      </c>
      <c r="W49" s="5" t="s">
        <v>28</v>
      </c>
    </row>
    <row r="50" spans="2:23" x14ac:dyDescent="0.25">
      <c r="B50" s="4">
        <v>21001758</v>
      </c>
      <c r="C50" s="4">
        <v>0</v>
      </c>
      <c r="D50" s="5">
        <v>21020011</v>
      </c>
      <c r="E50" s="4" t="s">
        <v>60</v>
      </c>
      <c r="F50" s="4">
        <v>1301</v>
      </c>
      <c r="G50" s="6">
        <v>40269</v>
      </c>
      <c r="H50" s="7">
        <v>63000</v>
      </c>
      <c r="I50" s="7">
        <v>0</v>
      </c>
      <c r="J50" s="7">
        <v>0</v>
      </c>
      <c r="K50" s="7">
        <v>0</v>
      </c>
      <c r="L50" s="7">
        <f t="shared" si="0"/>
        <v>63000</v>
      </c>
      <c r="M50" s="7">
        <v>-11282</v>
      </c>
      <c r="N50" s="7">
        <v>-991</v>
      </c>
      <c r="O50" s="7">
        <v>0</v>
      </c>
      <c r="P50" s="7">
        <f t="shared" si="1"/>
        <v>-12273</v>
      </c>
      <c r="Q50" s="7">
        <f t="shared" si="2"/>
        <v>51718</v>
      </c>
      <c r="R50" s="7">
        <f t="shared" si="3"/>
        <v>50727</v>
      </c>
      <c r="S50" s="5" t="s">
        <v>26</v>
      </c>
      <c r="T50" s="5">
        <v>101301</v>
      </c>
      <c r="U50" s="5" t="s">
        <v>27</v>
      </c>
      <c r="V50" s="5">
        <v>47020001</v>
      </c>
      <c r="W50" s="5" t="s">
        <v>28</v>
      </c>
    </row>
    <row r="51" spans="2:23" x14ac:dyDescent="0.25">
      <c r="B51" s="4">
        <v>21001767</v>
      </c>
      <c r="C51" s="4">
        <v>0</v>
      </c>
      <c r="D51" s="5">
        <v>21020011</v>
      </c>
      <c r="E51" s="4" t="s">
        <v>61</v>
      </c>
      <c r="F51" s="4">
        <v>1301</v>
      </c>
      <c r="G51" s="6">
        <v>40269</v>
      </c>
      <c r="H51" s="7">
        <v>94000</v>
      </c>
      <c r="I51" s="7">
        <v>0</v>
      </c>
      <c r="J51" s="7">
        <v>0</v>
      </c>
      <c r="K51" s="7">
        <v>0</v>
      </c>
      <c r="L51" s="7">
        <f t="shared" si="0"/>
        <v>94000</v>
      </c>
      <c r="M51" s="7">
        <v>-16836</v>
      </c>
      <c r="N51" s="7">
        <v>-1479</v>
      </c>
      <c r="O51" s="7">
        <v>0</v>
      </c>
      <c r="P51" s="7">
        <f t="shared" si="1"/>
        <v>-18315</v>
      </c>
      <c r="Q51" s="7">
        <f t="shared" si="2"/>
        <v>77164</v>
      </c>
      <c r="R51" s="7">
        <f t="shared" si="3"/>
        <v>75685</v>
      </c>
      <c r="S51" s="5" t="s">
        <v>26</v>
      </c>
      <c r="T51" s="5">
        <v>101301</v>
      </c>
      <c r="U51" s="5" t="s">
        <v>27</v>
      </c>
      <c r="V51" s="5">
        <v>47020001</v>
      </c>
      <c r="W51" s="5" t="s">
        <v>28</v>
      </c>
    </row>
    <row r="52" spans="2:23" x14ac:dyDescent="0.25">
      <c r="B52" s="4">
        <v>21001777</v>
      </c>
      <c r="C52" s="4">
        <v>0</v>
      </c>
      <c r="D52" s="5">
        <v>21020011</v>
      </c>
      <c r="E52" s="4" t="s">
        <v>62</v>
      </c>
      <c r="F52" s="4">
        <v>1301</v>
      </c>
      <c r="G52" s="6">
        <v>41356</v>
      </c>
      <c r="H52" s="7">
        <v>154198</v>
      </c>
      <c r="I52" s="7">
        <v>0</v>
      </c>
      <c r="J52" s="7">
        <v>0</v>
      </c>
      <c r="K52" s="7">
        <v>0</v>
      </c>
      <c r="L52" s="7">
        <f t="shared" si="0"/>
        <v>154198</v>
      </c>
      <c r="M52" s="7">
        <v>-19790</v>
      </c>
      <c r="N52" s="7">
        <v>-2438</v>
      </c>
      <c r="O52" s="7">
        <v>0</v>
      </c>
      <c r="P52" s="7">
        <f t="shared" si="1"/>
        <v>-22228</v>
      </c>
      <c r="Q52" s="7">
        <f t="shared" si="2"/>
        <v>134408</v>
      </c>
      <c r="R52" s="7">
        <f t="shared" si="3"/>
        <v>131970</v>
      </c>
      <c r="S52" s="5" t="s">
        <v>26</v>
      </c>
      <c r="T52" s="5">
        <v>101301</v>
      </c>
      <c r="U52" s="5" t="s">
        <v>27</v>
      </c>
      <c r="V52" s="5">
        <v>47020001</v>
      </c>
      <c r="W52" s="5" t="s">
        <v>28</v>
      </c>
    </row>
    <row r="53" spans="2:23" x14ac:dyDescent="0.25">
      <c r="B53" s="4">
        <v>21001779</v>
      </c>
      <c r="C53" s="4">
        <v>0</v>
      </c>
      <c r="D53" s="5">
        <v>21020011</v>
      </c>
      <c r="E53" s="4" t="s">
        <v>63</v>
      </c>
      <c r="F53" s="4">
        <v>1301</v>
      </c>
      <c r="G53" s="6">
        <v>40269</v>
      </c>
      <c r="H53" s="7">
        <v>168000</v>
      </c>
      <c r="I53" s="7">
        <v>0</v>
      </c>
      <c r="J53" s="7">
        <v>0</v>
      </c>
      <c r="K53" s="7">
        <v>0</v>
      </c>
      <c r="L53" s="7">
        <f t="shared" si="0"/>
        <v>168000</v>
      </c>
      <c r="M53" s="7">
        <v>-30087</v>
      </c>
      <c r="N53" s="7">
        <v>-2643</v>
      </c>
      <c r="O53" s="7">
        <v>0</v>
      </c>
      <c r="P53" s="7">
        <f t="shared" si="1"/>
        <v>-32730</v>
      </c>
      <c r="Q53" s="7">
        <f t="shared" si="2"/>
        <v>137913</v>
      </c>
      <c r="R53" s="7">
        <f t="shared" si="3"/>
        <v>135270</v>
      </c>
      <c r="S53" s="5" t="s">
        <v>26</v>
      </c>
      <c r="T53" s="5">
        <v>101301</v>
      </c>
      <c r="U53" s="5" t="s">
        <v>27</v>
      </c>
      <c r="V53" s="5">
        <v>47020001</v>
      </c>
      <c r="W53" s="5" t="s">
        <v>28</v>
      </c>
    </row>
    <row r="54" spans="2:23" x14ac:dyDescent="0.25">
      <c r="B54" s="4">
        <v>21001783</v>
      </c>
      <c r="C54" s="4">
        <v>0</v>
      </c>
      <c r="D54" s="5">
        <v>21020011</v>
      </c>
      <c r="E54" s="4" t="s">
        <v>64</v>
      </c>
      <c r="F54" s="4">
        <v>1301</v>
      </c>
      <c r="G54" s="6">
        <v>40269</v>
      </c>
      <c r="H54" s="7">
        <v>177000</v>
      </c>
      <c r="I54" s="7">
        <v>0</v>
      </c>
      <c r="J54" s="7">
        <v>0</v>
      </c>
      <c r="K54" s="7">
        <v>0</v>
      </c>
      <c r="L54" s="7">
        <f t="shared" si="0"/>
        <v>177000</v>
      </c>
      <c r="M54" s="7">
        <v>-31702</v>
      </c>
      <c r="N54" s="7">
        <v>-2785</v>
      </c>
      <c r="O54" s="7">
        <v>0</v>
      </c>
      <c r="P54" s="7">
        <f t="shared" si="1"/>
        <v>-34487</v>
      </c>
      <c r="Q54" s="7">
        <f t="shared" si="2"/>
        <v>145298</v>
      </c>
      <c r="R54" s="7">
        <f t="shared" si="3"/>
        <v>142513</v>
      </c>
      <c r="S54" s="5" t="s">
        <v>26</v>
      </c>
      <c r="T54" s="5">
        <v>101301</v>
      </c>
      <c r="U54" s="5" t="s">
        <v>27</v>
      </c>
      <c r="V54" s="5">
        <v>47020001</v>
      </c>
      <c r="W54" s="5" t="s">
        <v>28</v>
      </c>
    </row>
    <row r="55" spans="2:23" x14ac:dyDescent="0.25">
      <c r="B55" s="4">
        <v>21001784</v>
      </c>
      <c r="C55" s="4">
        <v>0</v>
      </c>
      <c r="D55" s="5">
        <v>21020011</v>
      </c>
      <c r="E55" s="4" t="s">
        <v>65</v>
      </c>
      <c r="F55" s="4">
        <v>1301</v>
      </c>
      <c r="G55" s="6">
        <v>40452</v>
      </c>
      <c r="H55" s="7">
        <v>182928</v>
      </c>
      <c r="I55" s="7">
        <v>0</v>
      </c>
      <c r="J55" s="7">
        <v>0</v>
      </c>
      <c r="K55" s="7">
        <v>0</v>
      </c>
      <c r="L55" s="7">
        <f t="shared" si="0"/>
        <v>182928</v>
      </c>
      <c r="M55" s="7">
        <v>-31194</v>
      </c>
      <c r="N55" s="7">
        <v>-2880</v>
      </c>
      <c r="O55" s="7">
        <v>0</v>
      </c>
      <c r="P55" s="7">
        <f t="shared" si="1"/>
        <v>-34074</v>
      </c>
      <c r="Q55" s="7">
        <f t="shared" si="2"/>
        <v>151734</v>
      </c>
      <c r="R55" s="7">
        <f t="shared" si="3"/>
        <v>148854</v>
      </c>
      <c r="S55" s="5" t="s">
        <v>26</v>
      </c>
      <c r="T55" s="5">
        <v>101301</v>
      </c>
      <c r="U55" s="5" t="s">
        <v>27</v>
      </c>
      <c r="V55" s="5">
        <v>47020001</v>
      </c>
      <c r="W55" s="5" t="s">
        <v>28</v>
      </c>
    </row>
    <row r="56" spans="2:23" x14ac:dyDescent="0.25">
      <c r="B56" s="4">
        <v>21001785</v>
      </c>
      <c r="C56" s="4">
        <v>0</v>
      </c>
      <c r="D56" s="5">
        <v>21020011</v>
      </c>
      <c r="E56" s="4" t="s">
        <v>66</v>
      </c>
      <c r="F56" s="4">
        <v>1301</v>
      </c>
      <c r="G56" s="6">
        <v>40360</v>
      </c>
      <c r="H56" s="7">
        <v>183009</v>
      </c>
      <c r="I56" s="7">
        <v>0</v>
      </c>
      <c r="J56" s="7">
        <v>0</v>
      </c>
      <c r="K56" s="7">
        <v>0</v>
      </c>
      <c r="L56" s="7">
        <f t="shared" si="0"/>
        <v>183009</v>
      </c>
      <c r="M56" s="7">
        <v>-31996</v>
      </c>
      <c r="N56" s="7">
        <v>-2881</v>
      </c>
      <c r="O56" s="7">
        <v>0</v>
      </c>
      <c r="P56" s="7">
        <f t="shared" si="1"/>
        <v>-34877</v>
      </c>
      <c r="Q56" s="7">
        <f t="shared" si="2"/>
        <v>151013</v>
      </c>
      <c r="R56" s="7">
        <f t="shared" si="3"/>
        <v>148132</v>
      </c>
      <c r="S56" s="5" t="s">
        <v>26</v>
      </c>
      <c r="T56" s="5">
        <v>101301</v>
      </c>
      <c r="U56" s="5" t="s">
        <v>27</v>
      </c>
      <c r="V56" s="5">
        <v>47020001</v>
      </c>
      <c r="W56" s="5" t="s">
        <v>28</v>
      </c>
    </row>
    <row r="57" spans="2:23" x14ac:dyDescent="0.25">
      <c r="B57" s="4">
        <v>21001787</v>
      </c>
      <c r="C57" s="4">
        <v>0</v>
      </c>
      <c r="D57" s="5">
        <v>21020011</v>
      </c>
      <c r="E57" s="4" t="s">
        <v>67</v>
      </c>
      <c r="F57" s="4">
        <v>1301</v>
      </c>
      <c r="G57" s="6">
        <v>40360</v>
      </c>
      <c r="H57" s="7">
        <v>201843</v>
      </c>
      <c r="I57" s="7">
        <v>0</v>
      </c>
      <c r="J57" s="7">
        <v>0</v>
      </c>
      <c r="K57" s="7">
        <v>0</v>
      </c>
      <c r="L57" s="7">
        <f t="shared" si="0"/>
        <v>201843</v>
      </c>
      <c r="M57" s="7">
        <v>-35292</v>
      </c>
      <c r="N57" s="7">
        <v>-3177</v>
      </c>
      <c r="O57" s="7">
        <v>0</v>
      </c>
      <c r="P57" s="7">
        <f t="shared" si="1"/>
        <v>-38469</v>
      </c>
      <c r="Q57" s="7">
        <f t="shared" si="2"/>
        <v>166551</v>
      </c>
      <c r="R57" s="7">
        <f t="shared" si="3"/>
        <v>163374</v>
      </c>
      <c r="S57" s="5" t="s">
        <v>26</v>
      </c>
      <c r="T57" s="5">
        <v>101301</v>
      </c>
      <c r="U57" s="5" t="s">
        <v>27</v>
      </c>
      <c r="V57" s="5">
        <v>47020001</v>
      </c>
      <c r="W57" s="5" t="s">
        <v>28</v>
      </c>
    </row>
    <row r="58" spans="2:23" x14ac:dyDescent="0.25">
      <c r="B58" s="4">
        <v>21001791</v>
      </c>
      <c r="C58" s="4">
        <v>0</v>
      </c>
      <c r="D58" s="5">
        <v>21020011</v>
      </c>
      <c r="E58" s="4" t="s">
        <v>68</v>
      </c>
      <c r="F58" s="4">
        <v>1301</v>
      </c>
      <c r="G58" s="6">
        <v>40269</v>
      </c>
      <c r="H58" s="7">
        <v>213000</v>
      </c>
      <c r="I58" s="7">
        <v>0</v>
      </c>
      <c r="J58" s="7">
        <v>0</v>
      </c>
      <c r="K58" s="7">
        <v>0</v>
      </c>
      <c r="L58" s="7">
        <f t="shared" si="0"/>
        <v>213000</v>
      </c>
      <c r="M58" s="7">
        <v>-38147</v>
      </c>
      <c r="N58" s="7">
        <v>-3351</v>
      </c>
      <c r="O58" s="7">
        <v>0</v>
      </c>
      <c r="P58" s="7">
        <f t="shared" si="1"/>
        <v>-41498</v>
      </c>
      <c r="Q58" s="7">
        <f t="shared" si="2"/>
        <v>174853</v>
      </c>
      <c r="R58" s="7">
        <f t="shared" si="3"/>
        <v>171502</v>
      </c>
      <c r="S58" s="5" t="s">
        <v>26</v>
      </c>
      <c r="T58" s="5">
        <v>101301</v>
      </c>
      <c r="U58" s="5" t="s">
        <v>27</v>
      </c>
      <c r="V58" s="5">
        <v>47020001</v>
      </c>
      <c r="W58" s="5" t="s">
        <v>28</v>
      </c>
    </row>
    <row r="59" spans="2:23" x14ac:dyDescent="0.25">
      <c r="B59" s="4">
        <v>21001797</v>
      </c>
      <c r="C59" s="4">
        <v>0</v>
      </c>
      <c r="D59" s="5">
        <v>21020011</v>
      </c>
      <c r="E59" s="4" t="s">
        <v>69</v>
      </c>
      <c r="F59" s="4">
        <v>1301</v>
      </c>
      <c r="G59" s="6">
        <v>40269</v>
      </c>
      <c r="H59" s="7">
        <v>263000</v>
      </c>
      <c r="I59" s="7">
        <v>0</v>
      </c>
      <c r="J59" s="7">
        <v>0</v>
      </c>
      <c r="K59" s="7">
        <v>0</v>
      </c>
      <c r="L59" s="7">
        <f t="shared" si="0"/>
        <v>263000</v>
      </c>
      <c r="M59" s="7">
        <v>-47104</v>
      </c>
      <c r="N59" s="7">
        <v>-4138</v>
      </c>
      <c r="O59" s="7">
        <v>0</v>
      </c>
      <c r="P59" s="7">
        <f t="shared" si="1"/>
        <v>-51242</v>
      </c>
      <c r="Q59" s="7">
        <f t="shared" si="2"/>
        <v>215896</v>
      </c>
      <c r="R59" s="7">
        <f t="shared" si="3"/>
        <v>211758</v>
      </c>
      <c r="S59" s="5" t="s">
        <v>26</v>
      </c>
      <c r="T59" s="5">
        <v>101301</v>
      </c>
      <c r="U59" s="5" t="s">
        <v>27</v>
      </c>
      <c r="V59" s="5">
        <v>47020001</v>
      </c>
      <c r="W59" s="5" t="s">
        <v>28</v>
      </c>
    </row>
    <row r="60" spans="2:23" x14ac:dyDescent="0.25">
      <c r="B60" s="4">
        <v>21001809</v>
      </c>
      <c r="C60" s="4">
        <v>0</v>
      </c>
      <c r="D60" s="5">
        <v>21020011</v>
      </c>
      <c r="E60" s="4" t="s">
        <v>70</v>
      </c>
      <c r="F60" s="4">
        <v>1301</v>
      </c>
      <c r="G60" s="6">
        <v>40360</v>
      </c>
      <c r="H60" s="7">
        <v>402697</v>
      </c>
      <c r="I60" s="7">
        <v>0</v>
      </c>
      <c r="J60" s="7">
        <v>0</v>
      </c>
      <c r="K60" s="7">
        <v>0</v>
      </c>
      <c r="L60" s="7">
        <f t="shared" si="0"/>
        <v>402697</v>
      </c>
      <c r="M60" s="7">
        <v>-70407</v>
      </c>
      <c r="N60" s="7">
        <v>-6338</v>
      </c>
      <c r="O60" s="7">
        <v>0</v>
      </c>
      <c r="P60" s="7">
        <f t="shared" si="1"/>
        <v>-76745</v>
      </c>
      <c r="Q60" s="7">
        <f t="shared" si="2"/>
        <v>332290</v>
      </c>
      <c r="R60" s="7">
        <f t="shared" si="3"/>
        <v>325952</v>
      </c>
      <c r="S60" s="5" t="s">
        <v>26</v>
      </c>
      <c r="T60" s="5">
        <v>101301</v>
      </c>
      <c r="U60" s="5" t="s">
        <v>27</v>
      </c>
      <c r="V60" s="5">
        <v>47020001</v>
      </c>
      <c r="W60" s="5" t="s">
        <v>28</v>
      </c>
    </row>
    <row r="61" spans="2:23" x14ac:dyDescent="0.25">
      <c r="B61" s="4">
        <v>21001812</v>
      </c>
      <c r="C61" s="4">
        <v>0</v>
      </c>
      <c r="D61" s="5">
        <v>21020011</v>
      </c>
      <c r="E61" s="4" t="s">
        <v>71</v>
      </c>
      <c r="F61" s="4">
        <v>1301</v>
      </c>
      <c r="G61" s="6">
        <v>40269</v>
      </c>
      <c r="H61" s="7">
        <v>416000</v>
      </c>
      <c r="I61" s="7">
        <v>0</v>
      </c>
      <c r="J61" s="7">
        <v>0</v>
      </c>
      <c r="K61" s="7">
        <v>0</v>
      </c>
      <c r="L61" s="7">
        <f t="shared" si="0"/>
        <v>416000</v>
      </c>
      <c r="M61" s="7">
        <v>-74505</v>
      </c>
      <c r="N61" s="7">
        <v>-6545</v>
      </c>
      <c r="O61" s="7">
        <v>0</v>
      </c>
      <c r="P61" s="7">
        <f t="shared" si="1"/>
        <v>-81050</v>
      </c>
      <c r="Q61" s="7">
        <f t="shared" si="2"/>
        <v>341495</v>
      </c>
      <c r="R61" s="7">
        <f t="shared" si="3"/>
        <v>334950</v>
      </c>
      <c r="S61" s="5" t="s">
        <v>26</v>
      </c>
      <c r="T61" s="5">
        <v>101301</v>
      </c>
      <c r="U61" s="5" t="s">
        <v>27</v>
      </c>
      <c r="V61" s="5">
        <v>47020001</v>
      </c>
      <c r="W61" s="5" t="s">
        <v>28</v>
      </c>
    </row>
    <row r="62" spans="2:23" x14ac:dyDescent="0.25">
      <c r="B62" s="4">
        <v>21001818</v>
      </c>
      <c r="C62" s="4">
        <v>0</v>
      </c>
      <c r="D62" s="5">
        <v>21020011</v>
      </c>
      <c r="E62" s="4" t="s">
        <v>72</v>
      </c>
      <c r="F62" s="4">
        <v>1301</v>
      </c>
      <c r="G62" s="6">
        <v>40269</v>
      </c>
      <c r="H62" s="7">
        <v>461000</v>
      </c>
      <c r="I62" s="7">
        <v>0</v>
      </c>
      <c r="J62" s="7">
        <v>0</v>
      </c>
      <c r="K62" s="7">
        <v>0</v>
      </c>
      <c r="L62" s="7">
        <f t="shared" si="0"/>
        <v>461000</v>
      </c>
      <c r="M62" s="7">
        <v>-82564</v>
      </c>
      <c r="N62" s="7">
        <v>-7253</v>
      </c>
      <c r="O62" s="7">
        <v>0</v>
      </c>
      <c r="P62" s="7">
        <f t="shared" si="1"/>
        <v>-89817</v>
      </c>
      <c r="Q62" s="7">
        <f t="shared" si="2"/>
        <v>378436</v>
      </c>
      <c r="R62" s="7">
        <f t="shared" si="3"/>
        <v>371183</v>
      </c>
      <c r="S62" s="5" t="s">
        <v>26</v>
      </c>
      <c r="T62" s="5">
        <v>101301</v>
      </c>
      <c r="U62" s="5" t="s">
        <v>27</v>
      </c>
      <c r="V62" s="5">
        <v>47020001</v>
      </c>
      <c r="W62" s="5" t="s">
        <v>28</v>
      </c>
    </row>
    <row r="63" spans="2:23" x14ac:dyDescent="0.25">
      <c r="B63" s="4">
        <v>21001838</v>
      </c>
      <c r="C63" s="4">
        <v>0</v>
      </c>
      <c r="D63" s="5">
        <v>21020011</v>
      </c>
      <c r="E63" s="4" t="s">
        <v>73</v>
      </c>
      <c r="F63" s="4">
        <v>1301</v>
      </c>
      <c r="G63" s="6">
        <v>40543</v>
      </c>
      <c r="H63" s="7">
        <v>622836</v>
      </c>
      <c r="I63" s="7">
        <v>0</v>
      </c>
      <c r="J63" s="7">
        <v>0</v>
      </c>
      <c r="K63" s="7">
        <v>0</v>
      </c>
      <c r="L63" s="7">
        <f t="shared" si="0"/>
        <v>622836</v>
      </c>
      <c r="M63" s="7">
        <v>-103570</v>
      </c>
      <c r="N63" s="7">
        <v>-9811</v>
      </c>
      <c r="O63" s="7">
        <v>0</v>
      </c>
      <c r="P63" s="7">
        <f t="shared" si="1"/>
        <v>-113381</v>
      </c>
      <c r="Q63" s="7">
        <f t="shared" si="2"/>
        <v>519266</v>
      </c>
      <c r="R63" s="7">
        <f t="shared" si="3"/>
        <v>509455</v>
      </c>
      <c r="S63" s="5" t="s">
        <v>26</v>
      </c>
      <c r="T63" s="5">
        <v>101301</v>
      </c>
      <c r="U63" s="5" t="s">
        <v>27</v>
      </c>
      <c r="V63" s="5">
        <v>47020001</v>
      </c>
      <c r="W63" s="5" t="s">
        <v>28</v>
      </c>
    </row>
    <row r="64" spans="2:23" x14ac:dyDescent="0.25">
      <c r="B64" s="4">
        <v>21001842</v>
      </c>
      <c r="C64" s="4">
        <v>0</v>
      </c>
      <c r="D64" s="5">
        <v>21020011</v>
      </c>
      <c r="E64" s="4" t="s">
        <v>74</v>
      </c>
      <c r="F64" s="4">
        <v>1301</v>
      </c>
      <c r="G64" s="6">
        <v>40360</v>
      </c>
      <c r="H64" s="7">
        <v>644322</v>
      </c>
      <c r="I64" s="7">
        <v>0</v>
      </c>
      <c r="J64" s="7">
        <v>0</v>
      </c>
      <c r="K64" s="7">
        <v>0</v>
      </c>
      <c r="L64" s="7">
        <f t="shared" si="0"/>
        <v>644322</v>
      </c>
      <c r="M64" s="7">
        <v>-112653</v>
      </c>
      <c r="N64" s="7">
        <v>-10141</v>
      </c>
      <c r="O64" s="7">
        <v>0</v>
      </c>
      <c r="P64" s="7">
        <f t="shared" si="1"/>
        <v>-122794</v>
      </c>
      <c r="Q64" s="7">
        <f t="shared" si="2"/>
        <v>531669</v>
      </c>
      <c r="R64" s="7">
        <f t="shared" si="3"/>
        <v>521528</v>
      </c>
      <c r="S64" s="5" t="s">
        <v>26</v>
      </c>
      <c r="T64" s="5">
        <v>101301</v>
      </c>
      <c r="U64" s="5" t="s">
        <v>27</v>
      </c>
      <c r="V64" s="5">
        <v>47020001</v>
      </c>
      <c r="W64" s="5" t="s">
        <v>28</v>
      </c>
    </row>
    <row r="65" spans="2:23" x14ac:dyDescent="0.25">
      <c r="B65" s="4">
        <v>21001844</v>
      </c>
      <c r="C65" s="4">
        <v>0</v>
      </c>
      <c r="D65" s="5">
        <v>21020011</v>
      </c>
      <c r="E65" s="4" t="s">
        <v>75</v>
      </c>
      <c r="F65" s="4">
        <v>1301</v>
      </c>
      <c r="G65" s="6">
        <v>40269</v>
      </c>
      <c r="H65" s="7">
        <v>679000</v>
      </c>
      <c r="I65" s="7">
        <v>0</v>
      </c>
      <c r="J65" s="7">
        <v>0</v>
      </c>
      <c r="K65" s="7">
        <v>0</v>
      </c>
      <c r="L65" s="7">
        <f t="shared" si="0"/>
        <v>679000</v>
      </c>
      <c r="M65" s="7">
        <v>-121607</v>
      </c>
      <c r="N65" s="7">
        <v>-10683</v>
      </c>
      <c r="O65" s="7">
        <v>0</v>
      </c>
      <c r="P65" s="7">
        <f t="shared" si="1"/>
        <v>-132290</v>
      </c>
      <c r="Q65" s="7">
        <f t="shared" si="2"/>
        <v>557393</v>
      </c>
      <c r="R65" s="7">
        <f t="shared" si="3"/>
        <v>546710</v>
      </c>
      <c r="S65" s="5" t="s">
        <v>26</v>
      </c>
      <c r="T65" s="5">
        <v>101301</v>
      </c>
      <c r="U65" s="5" t="s">
        <v>27</v>
      </c>
      <c r="V65" s="5">
        <v>47020001</v>
      </c>
      <c r="W65" s="5" t="s">
        <v>28</v>
      </c>
    </row>
    <row r="66" spans="2:23" x14ac:dyDescent="0.25">
      <c r="B66" s="4">
        <v>21001851</v>
      </c>
      <c r="C66" s="4">
        <v>0</v>
      </c>
      <c r="D66" s="5">
        <v>21020011</v>
      </c>
      <c r="E66" s="4" t="s">
        <v>76</v>
      </c>
      <c r="F66" s="4">
        <v>1301</v>
      </c>
      <c r="G66" s="6">
        <v>40269</v>
      </c>
      <c r="H66" s="7">
        <v>735000</v>
      </c>
      <c r="I66" s="7">
        <v>0</v>
      </c>
      <c r="J66" s="7">
        <v>0</v>
      </c>
      <c r="K66" s="7">
        <v>0</v>
      </c>
      <c r="L66" s="7">
        <f t="shared" si="0"/>
        <v>735000</v>
      </c>
      <c r="M66" s="7">
        <v>-131638</v>
      </c>
      <c r="N66" s="7">
        <v>-11564</v>
      </c>
      <c r="O66" s="7">
        <v>0</v>
      </c>
      <c r="P66" s="7">
        <f t="shared" si="1"/>
        <v>-143202</v>
      </c>
      <c r="Q66" s="7">
        <f t="shared" si="2"/>
        <v>603362</v>
      </c>
      <c r="R66" s="7">
        <f t="shared" si="3"/>
        <v>591798</v>
      </c>
      <c r="S66" s="5" t="s">
        <v>26</v>
      </c>
      <c r="T66" s="5">
        <v>101301</v>
      </c>
      <c r="U66" s="5" t="s">
        <v>27</v>
      </c>
      <c r="V66" s="5">
        <v>47020001</v>
      </c>
      <c r="W66" s="5" t="s">
        <v>28</v>
      </c>
    </row>
    <row r="67" spans="2:23" x14ac:dyDescent="0.25">
      <c r="B67" s="4">
        <v>21001853</v>
      </c>
      <c r="C67" s="4">
        <v>0</v>
      </c>
      <c r="D67" s="5">
        <v>21020011</v>
      </c>
      <c r="E67" s="4" t="s">
        <v>77</v>
      </c>
      <c r="F67" s="4">
        <v>1301</v>
      </c>
      <c r="G67" s="6">
        <v>40543</v>
      </c>
      <c r="H67" s="7">
        <v>745372</v>
      </c>
      <c r="I67" s="7">
        <v>0</v>
      </c>
      <c r="J67" s="7">
        <v>0</v>
      </c>
      <c r="K67" s="7">
        <v>0</v>
      </c>
      <c r="L67" s="7">
        <f t="shared" si="0"/>
        <v>745372</v>
      </c>
      <c r="M67" s="7">
        <v>-123952</v>
      </c>
      <c r="N67" s="7">
        <v>-11742</v>
      </c>
      <c r="O67" s="7">
        <v>0</v>
      </c>
      <c r="P67" s="7">
        <f t="shared" si="1"/>
        <v>-135694</v>
      </c>
      <c r="Q67" s="7">
        <f t="shared" si="2"/>
        <v>621420</v>
      </c>
      <c r="R67" s="7">
        <f t="shared" si="3"/>
        <v>609678</v>
      </c>
      <c r="S67" s="5" t="s">
        <v>26</v>
      </c>
      <c r="T67" s="5">
        <v>101301</v>
      </c>
      <c r="U67" s="5" t="s">
        <v>27</v>
      </c>
      <c r="V67" s="5">
        <v>47020001</v>
      </c>
      <c r="W67" s="5" t="s">
        <v>28</v>
      </c>
    </row>
    <row r="68" spans="2:23" x14ac:dyDescent="0.25">
      <c r="B68" s="4">
        <v>21001860</v>
      </c>
      <c r="C68" s="4">
        <v>0</v>
      </c>
      <c r="D68" s="5">
        <v>21020011</v>
      </c>
      <c r="E68" s="4" t="s">
        <v>78</v>
      </c>
      <c r="F68" s="4">
        <v>1301</v>
      </c>
      <c r="G68" s="6">
        <v>40747</v>
      </c>
      <c r="H68" s="7">
        <v>889058</v>
      </c>
      <c r="I68" s="7">
        <v>0</v>
      </c>
      <c r="J68" s="7">
        <v>0</v>
      </c>
      <c r="K68" s="7">
        <v>0</v>
      </c>
      <c r="L68" s="7">
        <f t="shared" si="0"/>
        <v>889058</v>
      </c>
      <c r="M68" s="7">
        <v>-139380</v>
      </c>
      <c r="N68" s="7">
        <v>-14018</v>
      </c>
      <c r="O68" s="7">
        <v>0</v>
      </c>
      <c r="P68" s="7">
        <f t="shared" si="1"/>
        <v>-153398</v>
      </c>
      <c r="Q68" s="7">
        <f t="shared" si="2"/>
        <v>749678</v>
      </c>
      <c r="R68" s="7">
        <f t="shared" si="3"/>
        <v>735660</v>
      </c>
      <c r="S68" s="5" t="s">
        <v>26</v>
      </c>
      <c r="T68" s="5">
        <v>101301</v>
      </c>
      <c r="U68" s="5" t="s">
        <v>27</v>
      </c>
      <c r="V68" s="5">
        <v>47020001</v>
      </c>
      <c r="W68" s="5" t="s">
        <v>28</v>
      </c>
    </row>
    <row r="69" spans="2:23" x14ac:dyDescent="0.25">
      <c r="B69" s="4">
        <v>21001871</v>
      </c>
      <c r="C69" s="4">
        <v>0</v>
      </c>
      <c r="D69" s="5">
        <v>21020011</v>
      </c>
      <c r="E69" s="4" t="s">
        <v>79</v>
      </c>
      <c r="F69" s="4">
        <v>1301</v>
      </c>
      <c r="G69" s="6">
        <v>40269</v>
      </c>
      <c r="H69" s="7">
        <v>1107000</v>
      </c>
      <c r="I69" s="7">
        <v>0</v>
      </c>
      <c r="J69" s="7">
        <v>0</v>
      </c>
      <c r="K69" s="7">
        <v>0</v>
      </c>
      <c r="L69" s="7">
        <f t="shared" ref="L69:L101" si="4">SUM(H69:K69)</f>
        <v>1107000</v>
      </c>
      <c r="M69" s="7">
        <v>-198257</v>
      </c>
      <c r="N69" s="7">
        <v>-17416</v>
      </c>
      <c r="O69" s="7">
        <v>0</v>
      </c>
      <c r="P69" s="7">
        <f t="shared" ref="P69:P101" si="5">SUM(M69:O69)</f>
        <v>-215673</v>
      </c>
      <c r="Q69" s="7">
        <f t="shared" ref="Q69:Q101" si="6">H69+M69</f>
        <v>908743</v>
      </c>
      <c r="R69" s="7">
        <f t="shared" ref="R69:R101" si="7">L69+P69</f>
        <v>891327</v>
      </c>
      <c r="S69" s="5" t="s">
        <v>26</v>
      </c>
      <c r="T69" s="5">
        <v>101301</v>
      </c>
      <c r="U69" s="5" t="s">
        <v>27</v>
      </c>
      <c r="V69" s="5">
        <v>47020001</v>
      </c>
      <c r="W69" s="5" t="s">
        <v>28</v>
      </c>
    </row>
    <row r="70" spans="2:23" x14ac:dyDescent="0.25">
      <c r="B70" s="4">
        <v>21001875</v>
      </c>
      <c r="C70" s="4">
        <v>0</v>
      </c>
      <c r="D70" s="5">
        <v>21020011</v>
      </c>
      <c r="E70" s="4" t="s">
        <v>80</v>
      </c>
      <c r="F70" s="4">
        <v>1301</v>
      </c>
      <c r="G70" s="6">
        <v>41353</v>
      </c>
      <c r="H70" s="7">
        <v>1189541</v>
      </c>
      <c r="I70" s="7">
        <v>0</v>
      </c>
      <c r="J70" s="7">
        <v>0</v>
      </c>
      <c r="K70" s="7">
        <v>0</v>
      </c>
      <c r="L70" s="7">
        <f t="shared" si="4"/>
        <v>1189541</v>
      </c>
      <c r="M70" s="7">
        <v>-152819</v>
      </c>
      <c r="N70" s="7">
        <v>-18805</v>
      </c>
      <c r="O70" s="7">
        <v>0</v>
      </c>
      <c r="P70" s="7">
        <f t="shared" si="5"/>
        <v>-171624</v>
      </c>
      <c r="Q70" s="7">
        <f t="shared" si="6"/>
        <v>1036722</v>
      </c>
      <c r="R70" s="7">
        <f t="shared" si="7"/>
        <v>1017917</v>
      </c>
      <c r="S70" s="5" t="s">
        <v>26</v>
      </c>
      <c r="T70" s="5">
        <v>101301</v>
      </c>
      <c r="U70" s="5" t="s">
        <v>27</v>
      </c>
      <c r="V70" s="5">
        <v>47020001</v>
      </c>
      <c r="W70" s="5" t="s">
        <v>28</v>
      </c>
    </row>
    <row r="71" spans="2:23" x14ac:dyDescent="0.25">
      <c r="B71" s="4">
        <v>21001878</v>
      </c>
      <c r="C71" s="4">
        <v>0</v>
      </c>
      <c r="D71" s="5">
        <v>21020011</v>
      </c>
      <c r="E71" s="4" t="s">
        <v>81</v>
      </c>
      <c r="F71" s="4">
        <v>1301</v>
      </c>
      <c r="G71" s="6">
        <v>40269</v>
      </c>
      <c r="H71" s="7">
        <v>1288000</v>
      </c>
      <c r="I71" s="7">
        <v>0</v>
      </c>
      <c r="J71" s="7">
        <v>0</v>
      </c>
      <c r="K71" s="7">
        <v>0</v>
      </c>
      <c r="L71" s="7">
        <f t="shared" si="4"/>
        <v>1288000</v>
      </c>
      <c r="M71" s="7">
        <v>-230676</v>
      </c>
      <c r="N71" s="7">
        <v>-20264</v>
      </c>
      <c r="O71" s="7">
        <v>0</v>
      </c>
      <c r="P71" s="7">
        <f t="shared" si="5"/>
        <v>-250940</v>
      </c>
      <c r="Q71" s="7">
        <f t="shared" si="6"/>
        <v>1057324</v>
      </c>
      <c r="R71" s="7">
        <f t="shared" si="7"/>
        <v>1037060</v>
      </c>
      <c r="S71" s="5" t="s">
        <v>26</v>
      </c>
      <c r="T71" s="5">
        <v>101301</v>
      </c>
      <c r="U71" s="5" t="s">
        <v>27</v>
      </c>
      <c r="V71" s="5">
        <v>47020001</v>
      </c>
      <c r="W71" s="5" t="s">
        <v>28</v>
      </c>
    </row>
    <row r="72" spans="2:23" x14ac:dyDescent="0.25">
      <c r="B72" s="4">
        <v>21001879</v>
      </c>
      <c r="C72" s="4">
        <v>0</v>
      </c>
      <c r="D72" s="5">
        <v>21020011</v>
      </c>
      <c r="E72" s="4" t="s">
        <v>82</v>
      </c>
      <c r="F72" s="4">
        <v>1301</v>
      </c>
      <c r="G72" s="6">
        <v>40269</v>
      </c>
      <c r="H72" s="7">
        <v>1305000</v>
      </c>
      <c r="I72" s="7">
        <v>0</v>
      </c>
      <c r="J72" s="7">
        <v>0</v>
      </c>
      <c r="K72" s="7">
        <v>0</v>
      </c>
      <c r="L72" s="7">
        <f t="shared" si="4"/>
        <v>1305000</v>
      </c>
      <c r="M72" s="7">
        <v>-233717</v>
      </c>
      <c r="N72" s="7">
        <v>-20531</v>
      </c>
      <c r="O72" s="7">
        <v>0</v>
      </c>
      <c r="P72" s="7">
        <f t="shared" si="5"/>
        <v>-254248</v>
      </c>
      <c r="Q72" s="7">
        <f t="shared" si="6"/>
        <v>1071283</v>
      </c>
      <c r="R72" s="7">
        <f t="shared" si="7"/>
        <v>1050752</v>
      </c>
      <c r="S72" s="5" t="s">
        <v>26</v>
      </c>
      <c r="T72" s="5">
        <v>101301</v>
      </c>
      <c r="U72" s="5" t="s">
        <v>27</v>
      </c>
      <c r="V72" s="5">
        <v>47020001</v>
      </c>
      <c r="W72" s="5" t="s">
        <v>28</v>
      </c>
    </row>
    <row r="73" spans="2:23" x14ac:dyDescent="0.25">
      <c r="B73" s="4">
        <v>21001882</v>
      </c>
      <c r="C73" s="4">
        <v>0</v>
      </c>
      <c r="D73" s="5">
        <v>21020011</v>
      </c>
      <c r="E73" s="4" t="s">
        <v>83</v>
      </c>
      <c r="F73" s="4">
        <v>1301</v>
      </c>
      <c r="G73" s="6">
        <v>40633</v>
      </c>
      <c r="H73" s="7">
        <v>1411613</v>
      </c>
      <c r="I73" s="7">
        <v>0</v>
      </c>
      <c r="J73" s="7">
        <v>0</v>
      </c>
      <c r="K73" s="7">
        <v>0</v>
      </c>
      <c r="L73" s="7">
        <f t="shared" si="4"/>
        <v>1411613</v>
      </c>
      <c r="M73" s="7">
        <v>-228803</v>
      </c>
      <c r="N73" s="7">
        <v>-22246</v>
      </c>
      <c r="O73" s="7">
        <v>0</v>
      </c>
      <c r="P73" s="7">
        <f t="shared" si="5"/>
        <v>-251049</v>
      </c>
      <c r="Q73" s="7">
        <f t="shared" si="6"/>
        <v>1182810</v>
      </c>
      <c r="R73" s="7">
        <f t="shared" si="7"/>
        <v>1160564</v>
      </c>
      <c r="S73" s="5" t="s">
        <v>26</v>
      </c>
      <c r="T73" s="5">
        <v>101301</v>
      </c>
      <c r="U73" s="5" t="s">
        <v>27</v>
      </c>
      <c r="V73" s="5">
        <v>47020001</v>
      </c>
      <c r="W73" s="5" t="s">
        <v>28</v>
      </c>
    </row>
    <row r="74" spans="2:23" x14ac:dyDescent="0.25">
      <c r="B74" s="4">
        <v>21001888</v>
      </c>
      <c r="C74" s="4">
        <v>0</v>
      </c>
      <c r="D74" s="5">
        <v>21020011</v>
      </c>
      <c r="E74" s="4" t="s">
        <v>84</v>
      </c>
      <c r="F74" s="4">
        <v>1301</v>
      </c>
      <c r="G74" s="6">
        <v>40421</v>
      </c>
      <c r="H74" s="7">
        <v>1598751</v>
      </c>
      <c r="I74" s="7">
        <v>0</v>
      </c>
      <c r="J74" s="7">
        <v>0</v>
      </c>
      <c r="K74" s="7">
        <v>0</v>
      </c>
      <c r="L74" s="7">
        <f t="shared" si="4"/>
        <v>1598751</v>
      </c>
      <c r="M74" s="7">
        <v>-274977</v>
      </c>
      <c r="N74" s="7">
        <v>-25171</v>
      </c>
      <c r="O74" s="7">
        <v>0</v>
      </c>
      <c r="P74" s="7">
        <f t="shared" si="5"/>
        <v>-300148</v>
      </c>
      <c r="Q74" s="7">
        <f t="shared" si="6"/>
        <v>1323774</v>
      </c>
      <c r="R74" s="7">
        <f t="shared" si="7"/>
        <v>1298603</v>
      </c>
      <c r="S74" s="5" t="s">
        <v>26</v>
      </c>
      <c r="T74" s="5">
        <v>101301</v>
      </c>
      <c r="U74" s="5" t="s">
        <v>27</v>
      </c>
      <c r="V74" s="5">
        <v>47020001</v>
      </c>
      <c r="W74" s="5" t="s">
        <v>28</v>
      </c>
    </row>
    <row r="75" spans="2:23" x14ac:dyDescent="0.25">
      <c r="B75" s="4">
        <v>21001906</v>
      </c>
      <c r="C75" s="4">
        <v>0</v>
      </c>
      <c r="D75" s="5">
        <v>21020011</v>
      </c>
      <c r="E75" s="4" t="s">
        <v>58</v>
      </c>
      <c r="F75" s="4">
        <v>1301</v>
      </c>
      <c r="G75" s="6">
        <v>41274</v>
      </c>
      <c r="H75" s="7">
        <v>2352578</v>
      </c>
      <c r="I75" s="7">
        <v>0</v>
      </c>
      <c r="J75" s="7">
        <v>0</v>
      </c>
      <c r="K75" s="7">
        <v>0</v>
      </c>
      <c r="L75" s="7">
        <f t="shared" si="4"/>
        <v>2352578</v>
      </c>
      <c r="M75" s="7">
        <v>-324486</v>
      </c>
      <c r="N75" s="7">
        <v>-38989</v>
      </c>
      <c r="O75" s="7">
        <v>0</v>
      </c>
      <c r="P75" s="7">
        <f t="shared" si="5"/>
        <v>-363475</v>
      </c>
      <c r="Q75" s="7">
        <f t="shared" si="6"/>
        <v>2028092</v>
      </c>
      <c r="R75" s="7">
        <f t="shared" si="7"/>
        <v>1989103</v>
      </c>
      <c r="S75" s="5" t="s">
        <v>26</v>
      </c>
      <c r="T75" s="5">
        <v>101301</v>
      </c>
      <c r="U75" s="5" t="s">
        <v>27</v>
      </c>
      <c r="V75" s="5">
        <v>47020001</v>
      </c>
      <c r="W75" s="5" t="s">
        <v>28</v>
      </c>
    </row>
    <row r="76" spans="2:23" x14ac:dyDescent="0.25">
      <c r="B76" s="4">
        <v>21001907</v>
      </c>
      <c r="C76" s="4">
        <v>0</v>
      </c>
      <c r="D76" s="5">
        <v>21020011</v>
      </c>
      <c r="E76" s="4" t="s">
        <v>85</v>
      </c>
      <c r="F76" s="4">
        <v>1301</v>
      </c>
      <c r="G76" s="6">
        <v>40269</v>
      </c>
      <c r="H76" s="7">
        <v>2470000</v>
      </c>
      <c r="I76" s="7">
        <v>0</v>
      </c>
      <c r="J76" s="7">
        <v>0</v>
      </c>
      <c r="K76" s="7">
        <v>0</v>
      </c>
      <c r="L76" s="7">
        <f t="shared" si="4"/>
        <v>2470000</v>
      </c>
      <c r="M76" s="7">
        <v>-442365</v>
      </c>
      <c r="N76" s="7">
        <v>-38860</v>
      </c>
      <c r="O76" s="7">
        <v>0</v>
      </c>
      <c r="P76" s="7">
        <f t="shared" si="5"/>
        <v>-481225</v>
      </c>
      <c r="Q76" s="7">
        <f t="shared" si="6"/>
        <v>2027635</v>
      </c>
      <c r="R76" s="7">
        <f t="shared" si="7"/>
        <v>1988775</v>
      </c>
      <c r="S76" s="5" t="s">
        <v>26</v>
      </c>
      <c r="T76" s="5">
        <v>101301</v>
      </c>
      <c r="U76" s="5" t="s">
        <v>27</v>
      </c>
      <c r="V76" s="5">
        <v>47020001</v>
      </c>
      <c r="W76" s="5" t="s">
        <v>28</v>
      </c>
    </row>
    <row r="77" spans="2:23" x14ac:dyDescent="0.25">
      <c r="B77" s="4">
        <v>21001908</v>
      </c>
      <c r="C77" s="4">
        <v>0</v>
      </c>
      <c r="D77" s="5">
        <v>21020011</v>
      </c>
      <c r="E77" s="4" t="s">
        <v>86</v>
      </c>
      <c r="F77" s="4">
        <v>1301</v>
      </c>
      <c r="G77" s="6">
        <v>40269</v>
      </c>
      <c r="H77" s="7">
        <v>2478000</v>
      </c>
      <c r="I77" s="7">
        <v>0</v>
      </c>
      <c r="J77" s="7">
        <v>0</v>
      </c>
      <c r="K77" s="7">
        <v>0</v>
      </c>
      <c r="L77" s="7">
        <f t="shared" si="4"/>
        <v>2478000</v>
      </c>
      <c r="M77" s="7">
        <v>-443799</v>
      </c>
      <c r="N77" s="7">
        <v>-38986</v>
      </c>
      <c r="O77" s="7">
        <v>0</v>
      </c>
      <c r="P77" s="7">
        <f t="shared" si="5"/>
        <v>-482785</v>
      </c>
      <c r="Q77" s="7">
        <f t="shared" si="6"/>
        <v>2034201</v>
      </c>
      <c r="R77" s="7">
        <f t="shared" si="7"/>
        <v>1995215</v>
      </c>
      <c r="S77" s="5" t="s">
        <v>26</v>
      </c>
      <c r="T77" s="5">
        <v>101301</v>
      </c>
      <c r="U77" s="5" t="s">
        <v>27</v>
      </c>
      <c r="V77" s="5">
        <v>47020001</v>
      </c>
      <c r="W77" s="5" t="s">
        <v>28</v>
      </c>
    </row>
    <row r="78" spans="2:23" x14ac:dyDescent="0.25">
      <c r="B78" s="4">
        <v>21001916</v>
      </c>
      <c r="C78" s="4">
        <v>0</v>
      </c>
      <c r="D78" s="5">
        <v>21020011</v>
      </c>
      <c r="E78" s="4" t="s">
        <v>58</v>
      </c>
      <c r="F78" s="4">
        <v>1301</v>
      </c>
      <c r="G78" s="6">
        <v>41090</v>
      </c>
      <c r="H78" s="7">
        <v>3029575</v>
      </c>
      <c r="I78" s="7">
        <v>0</v>
      </c>
      <c r="J78" s="7">
        <v>0</v>
      </c>
      <c r="K78" s="7">
        <v>0</v>
      </c>
      <c r="L78" s="7">
        <f t="shared" si="4"/>
        <v>3029575</v>
      </c>
      <c r="M78" s="7">
        <v>-441326</v>
      </c>
      <c r="N78" s="7">
        <v>-49733</v>
      </c>
      <c r="O78" s="7">
        <v>0</v>
      </c>
      <c r="P78" s="7">
        <f t="shared" si="5"/>
        <v>-491059</v>
      </c>
      <c r="Q78" s="7">
        <f t="shared" si="6"/>
        <v>2588249</v>
      </c>
      <c r="R78" s="7">
        <f t="shared" si="7"/>
        <v>2538516</v>
      </c>
      <c r="S78" s="5" t="s">
        <v>26</v>
      </c>
      <c r="T78" s="5">
        <v>101301</v>
      </c>
      <c r="U78" s="5" t="s">
        <v>27</v>
      </c>
      <c r="V78" s="5">
        <v>47020001</v>
      </c>
      <c r="W78" s="5" t="s">
        <v>28</v>
      </c>
    </row>
    <row r="79" spans="2:23" x14ac:dyDescent="0.25">
      <c r="B79" s="4">
        <v>21001920</v>
      </c>
      <c r="C79" s="4">
        <v>0</v>
      </c>
      <c r="D79" s="5">
        <v>21020011</v>
      </c>
      <c r="E79" s="4" t="s">
        <v>87</v>
      </c>
      <c r="F79" s="4">
        <v>1301</v>
      </c>
      <c r="G79" s="6">
        <v>40269</v>
      </c>
      <c r="H79" s="7">
        <v>3191000</v>
      </c>
      <c r="I79" s="7">
        <v>0</v>
      </c>
      <c r="J79" s="7">
        <v>0</v>
      </c>
      <c r="K79" s="7">
        <v>0</v>
      </c>
      <c r="L79" s="7">
        <f t="shared" si="4"/>
        <v>3191000</v>
      </c>
      <c r="M79" s="7">
        <v>-571490</v>
      </c>
      <c r="N79" s="7">
        <v>-50203</v>
      </c>
      <c r="O79" s="7">
        <v>0</v>
      </c>
      <c r="P79" s="7">
        <f t="shared" si="5"/>
        <v>-621693</v>
      </c>
      <c r="Q79" s="7">
        <f t="shared" si="6"/>
        <v>2619510</v>
      </c>
      <c r="R79" s="7">
        <f t="shared" si="7"/>
        <v>2569307</v>
      </c>
      <c r="S79" s="5" t="s">
        <v>26</v>
      </c>
      <c r="T79" s="5">
        <v>101301</v>
      </c>
      <c r="U79" s="5" t="s">
        <v>27</v>
      </c>
      <c r="V79" s="5">
        <v>47020001</v>
      </c>
      <c r="W79" s="5" t="s">
        <v>28</v>
      </c>
    </row>
    <row r="80" spans="2:23" x14ac:dyDescent="0.25">
      <c r="B80" s="4">
        <v>21001921</v>
      </c>
      <c r="C80" s="4">
        <v>0</v>
      </c>
      <c r="D80" s="5">
        <v>21020011</v>
      </c>
      <c r="E80" s="4" t="s">
        <v>88</v>
      </c>
      <c r="F80" s="4">
        <v>1301</v>
      </c>
      <c r="G80" s="6">
        <v>40269</v>
      </c>
      <c r="H80" s="7">
        <v>3260000</v>
      </c>
      <c r="I80" s="7">
        <v>0</v>
      </c>
      <c r="J80" s="7">
        <v>0</v>
      </c>
      <c r="K80" s="7">
        <v>0</v>
      </c>
      <c r="L80" s="7">
        <f t="shared" si="4"/>
        <v>3260000</v>
      </c>
      <c r="M80" s="7">
        <v>-583851</v>
      </c>
      <c r="N80" s="7">
        <v>-51289</v>
      </c>
      <c r="O80" s="7">
        <v>0</v>
      </c>
      <c r="P80" s="7">
        <f t="shared" si="5"/>
        <v>-635140</v>
      </c>
      <c r="Q80" s="7">
        <f t="shared" si="6"/>
        <v>2676149</v>
      </c>
      <c r="R80" s="7">
        <f t="shared" si="7"/>
        <v>2624860</v>
      </c>
      <c r="S80" s="5" t="s">
        <v>26</v>
      </c>
      <c r="T80" s="5">
        <v>101301</v>
      </c>
      <c r="U80" s="5" t="s">
        <v>27</v>
      </c>
      <c r="V80" s="5">
        <v>47020001</v>
      </c>
      <c r="W80" s="5" t="s">
        <v>28</v>
      </c>
    </row>
    <row r="81" spans="2:23" x14ac:dyDescent="0.25">
      <c r="B81" s="4">
        <v>21001923</v>
      </c>
      <c r="C81" s="4">
        <v>0</v>
      </c>
      <c r="D81" s="5">
        <v>21020011</v>
      </c>
      <c r="E81" s="4" t="s">
        <v>89</v>
      </c>
      <c r="F81" s="4">
        <v>1301</v>
      </c>
      <c r="G81" s="6">
        <v>40269</v>
      </c>
      <c r="H81" s="7">
        <v>3415000</v>
      </c>
      <c r="I81" s="7">
        <v>0</v>
      </c>
      <c r="J81" s="7">
        <v>0</v>
      </c>
      <c r="K81" s="7">
        <v>0</v>
      </c>
      <c r="L81" s="7">
        <f t="shared" si="4"/>
        <v>3415000</v>
      </c>
      <c r="M81" s="7">
        <v>-611606</v>
      </c>
      <c r="N81" s="7">
        <v>-53727</v>
      </c>
      <c r="O81" s="7">
        <v>0</v>
      </c>
      <c r="P81" s="7">
        <f t="shared" si="5"/>
        <v>-665333</v>
      </c>
      <c r="Q81" s="7">
        <f t="shared" si="6"/>
        <v>2803394</v>
      </c>
      <c r="R81" s="7">
        <f t="shared" si="7"/>
        <v>2749667</v>
      </c>
      <c r="S81" s="5" t="s">
        <v>26</v>
      </c>
      <c r="T81" s="5">
        <v>101301</v>
      </c>
      <c r="U81" s="5" t="s">
        <v>27</v>
      </c>
      <c r="V81" s="5">
        <v>47020001</v>
      </c>
      <c r="W81" s="5" t="s">
        <v>28</v>
      </c>
    </row>
    <row r="82" spans="2:23" x14ac:dyDescent="0.25">
      <c r="B82" s="4">
        <v>21001928</v>
      </c>
      <c r="C82" s="4">
        <v>0</v>
      </c>
      <c r="D82" s="5">
        <v>21020011</v>
      </c>
      <c r="E82" s="4" t="s">
        <v>58</v>
      </c>
      <c r="F82" s="4">
        <v>1301</v>
      </c>
      <c r="G82" s="6">
        <v>40908</v>
      </c>
      <c r="H82" s="7">
        <v>3712342</v>
      </c>
      <c r="I82" s="7">
        <v>0</v>
      </c>
      <c r="J82" s="7">
        <v>0</v>
      </c>
      <c r="K82" s="7">
        <v>0</v>
      </c>
      <c r="L82" s="7">
        <f t="shared" si="4"/>
        <v>3712342</v>
      </c>
      <c r="M82" s="7">
        <v>-569164</v>
      </c>
      <c r="N82" s="7">
        <v>-60362</v>
      </c>
      <c r="O82" s="7">
        <v>0</v>
      </c>
      <c r="P82" s="7">
        <f t="shared" si="5"/>
        <v>-629526</v>
      </c>
      <c r="Q82" s="7">
        <f t="shared" si="6"/>
        <v>3143178</v>
      </c>
      <c r="R82" s="7">
        <f t="shared" si="7"/>
        <v>3082816</v>
      </c>
      <c r="S82" s="5" t="s">
        <v>26</v>
      </c>
      <c r="T82" s="5">
        <v>101301</v>
      </c>
      <c r="U82" s="5" t="s">
        <v>27</v>
      </c>
      <c r="V82" s="5">
        <v>47020001</v>
      </c>
      <c r="W82" s="5" t="s">
        <v>28</v>
      </c>
    </row>
    <row r="83" spans="2:23" x14ac:dyDescent="0.25">
      <c r="B83" s="4">
        <v>21001930</v>
      </c>
      <c r="C83" s="4">
        <v>0</v>
      </c>
      <c r="D83" s="5">
        <v>21020011</v>
      </c>
      <c r="E83" s="4" t="s">
        <v>90</v>
      </c>
      <c r="F83" s="4">
        <v>1301</v>
      </c>
      <c r="G83" s="6">
        <v>40269</v>
      </c>
      <c r="H83" s="7">
        <v>3837000</v>
      </c>
      <c r="I83" s="7">
        <v>0</v>
      </c>
      <c r="J83" s="7">
        <v>0</v>
      </c>
      <c r="K83" s="7">
        <v>0</v>
      </c>
      <c r="L83" s="7">
        <f t="shared" si="4"/>
        <v>3837000</v>
      </c>
      <c r="M83" s="7">
        <v>-687190</v>
      </c>
      <c r="N83" s="7">
        <v>-60367</v>
      </c>
      <c r="O83" s="7">
        <v>0</v>
      </c>
      <c r="P83" s="7">
        <f t="shared" si="5"/>
        <v>-747557</v>
      </c>
      <c r="Q83" s="7">
        <f t="shared" si="6"/>
        <v>3149810</v>
      </c>
      <c r="R83" s="7">
        <f t="shared" si="7"/>
        <v>3089443</v>
      </c>
      <c r="S83" s="5" t="s">
        <v>26</v>
      </c>
      <c r="T83" s="5">
        <v>101301</v>
      </c>
      <c r="U83" s="5" t="s">
        <v>27</v>
      </c>
      <c r="V83" s="5">
        <v>47020001</v>
      </c>
      <c r="W83" s="5" t="s">
        <v>28</v>
      </c>
    </row>
    <row r="84" spans="2:23" x14ac:dyDescent="0.25">
      <c r="B84" s="4">
        <v>21001931</v>
      </c>
      <c r="C84" s="4">
        <v>0</v>
      </c>
      <c r="D84" s="5">
        <v>21020011</v>
      </c>
      <c r="E84" s="4" t="s">
        <v>91</v>
      </c>
      <c r="F84" s="4">
        <v>1301</v>
      </c>
      <c r="G84" s="6">
        <v>40269</v>
      </c>
      <c r="H84" s="7">
        <v>3875000</v>
      </c>
      <c r="I84" s="7">
        <v>0</v>
      </c>
      <c r="J84" s="7">
        <v>0</v>
      </c>
      <c r="K84" s="7">
        <v>0</v>
      </c>
      <c r="L84" s="7">
        <f t="shared" si="4"/>
        <v>3875000</v>
      </c>
      <c r="M84" s="7">
        <v>-693989</v>
      </c>
      <c r="N84" s="7">
        <v>-60965</v>
      </c>
      <c r="O84" s="7">
        <v>0</v>
      </c>
      <c r="P84" s="7">
        <f t="shared" si="5"/>
        <v>-754954</v>
      </c>
      <c r="Q84" s="7">
        <f t="shared" si="6"/>
        <v>3181011</v>
      </c>
      <c r="R84" s="7">
        <f t="shared" si="7"/>
        <v>3120046</v>
      </c>
      <c r="S84" s="5" t="s">
        <v>26</v>
      </c>
      <c r="T84" s="5">
        <v>101301</v>
      </c>
      <c r="U84" s="5" t="s">
        <v>27</v>
      </c>
      <c r="V84" s="5">
        <v>47020001</v>
      </c>
      <c r="W84" s="5" t="s">
        <v>28</v>
      </c>
    </row>
    <row r="85" spans="2:23" x14ac:dyDescent="0.25">
      <c r="B85" s="4">
        <v>21001935</v>
      </c>
      <c r="C85" s="4">
        <v>0</v>
      </c>
      <c r="D85" s="5">
        <v>21020011</v>
      </c>
      <c r="E85" s="4" t="s">
        <v>92</v>
      </c>
      <c r="F85" s="4">
        <v>1301</v>
      </c>
      <c r="G85" s="6">
        <v>40269</v>
      </c>
      <c r="H85" s="7">
        <v>4156000</v>
      </c>
      <c r="I85" s="7">
        <v>0</v>
      </c>
      <c r="J85" s="7">
        <v>0</v>
      </c>
      <c r="K85" s="7">
        <v>0</v>
      </c>
      <c r="L85" s="7">
        <f t="shared" si="4"/>
        <v>4156000</v>
      </c>
      <c r="M85" s="7">
        <v>-744316</v>
      </c>
      <c r="N85" s="7">
        <v>-65385</v>
      </c>
      <c r="O85" s="7">
        <v>0</v>
      </c>
      <c r="P85" s="7">
        <f t="shared" si="5"/>
        <v>-809701</v>
      </c>
      <c r="Q85" s="7">
        <f t="shared" si="6"/>
        <v>3411684</v>
      </c>
      <c r="R85" s="7">
        <f t="shared" si="7"/>
        <v>3346299</v>
      </c>
      <c r="S85" s="5" t="s">
        <v>26</v>
      </c>
      <c r="T85" s="5">
        <v>101301</v>
      </c>
      <c r="U85" s="5" t="s">
        <v>27</v>
      </c>
      <c r="V85" s="5">
        <v>47020001</v>
      </c>
      <c r="W85" s="5" t="s">
        <v>28</v>
      </c>
    </row>
    <row r="86" spans="2:23" x14ac:dyDescent="0.25">
      <c r="B86" s="4">
        <v>21001939</v>
      </c>
      <c r="C86" s="4">
        <v>0</v>
      </c>
      <c r="D86" s="5">
        <v>21020011</v>
      </c>
      <c r="E86" s="4" t="s">
        <v>93</v>
      </c>
      <c r="F86" s="4">
        <v>1301</v>
      </c>
      <c r="G86" s="6">
        <v>40513</v>
      </c>
      <c r="H86" s="7">
        <v>4434800</v>
      </c>
      <c r="I86" s="7">
        <v>0</v>
      </c>
      <c r="J86" s="7">
        <v>0</v>
      </c>
      <c r="K86" s="7">
        <v>0</v>
      </c>
      <c r="L86" s="7">
        <f t="shared" si="4"/>
        <v>4434800</v>
      </c>
      <c r="M86" s="7">
        <v>-743691</v>
      </c>
      <c r="N86" s="7">
        <v>-69850</v>
      </c>
      <c r="O86" s="7">
        <v>0</v>
      </c>
      <c r="P86" s="7">
        <f t="shared" si="5"/>
        <v>-813541</v>
      </c>
      <c r="Q86" s="7">
        <f t="shared" si="6"/>
        <v>3691109</v>
      </c>
      <c r="R86" s="7">
        <f t="shared" si="7"/>
        <v>3621259</v>
      </c>
      <c r="S86" s="5" t="s">
        <v>26</v>
      </c>
      <c r="T86" s="5">
        <v>101301</v>
      </c>
      <c r="U86" s="5" t="s">
        <v>27</v>
      </c>
      <c r="V86" s="5">
        <v>47020001</v>
      </c>
      <c r="W86" s="5" t="s">
        <v>28</v>
      </c>
    </row>
    <row r="87" spans="2:23" x14ac:dyDescent="0.25">
      <c r="B87" s="4">
        <v>21001942</v>
      </c>
      <c r="C87" s="4">
        <v>0</v>
      </c>
      <c r="D87" s="5">
        <v>21020011</v>
      </c>
      <c r="E87" s="4" t="s">
        <v>94</v>
      </c>
      <c r="F87" s="4">
        <v>1301</v>
      </c>
      <c r="G87" s="6">
        <v>40269</v>
      </c>
      <c r="H87" s="7">
        <v>4522000</v>
      </c>
      <c r="I87" s="7">
        <v>0</v>
      </c>
      <c r="J87" s="7">
        <v>0</v>
      </c>
      <c r="K87" s="7">
        <v>0</v>
      </c>
      <c r="L87" s="7">
        <f t="shared" si="4"/>
        <v>4522000</v>
      </c>
      <c r="M87" s="7">
        <v>-809868</v>
      </c>
      <c r="N87" s="7">
        <v>-71144</v>
      </c>
      <c r="O87" s="7">
        <v>0</v>
      </c>
      <c r="P87" s="7">
        <f t="shared" si="5"/>
        <v>-881012</v>
      </c>
      <c r="Q87" s="7">
        <f t="shared" si="6"/>
        <v>3712132</v>
      </c>
      <c r="R87" s="7">
        <f t="shared" si="7"/>
        <v>3640988</v>
      </c>
      <c r="S87" s="5" t="s">
        <v>26</v>
      </c>
      <c r="T87" s="5">
        <v>101301</v>
      </c>
      <c r="U87" s="5" t="s">
        <v>27</v>
      </c>
      <c r="V87" s="5">
        <v>47020001</v>
      </c>
      <c r="W87" s="5" t="s">
        <v>28</v>
      </c>
    </row>
    <row r="88" spans="2:23" x14ac:dyDescent="0.25">
      <c r="B88" s="4">
        <v>21001953</v>
      </c>
      <c r="C88" s="4">
        <v>0</v>
      </c>
      <c r="D88" s="5">
        <v>21020011</v>
      </c>
      <c r="E88" s="4" t="s">
        <v>95</v>
      </c>
      <c r="F88" s="4">
        <v>1301</v>
      </c>
      <c r="G88" s="6">
        <v>40269</v>
      </c>
      <c r="H88" s="7">
        <v>5756000</v>
      </c>
      <c r="I88" s="7">
        <v>0</v>
      </c>
      <c r="J88" s="7">
        <v>0</v>
      </c>
      <c r="K88" s="7">
        <v>0</v>
      </c>
      <c r="L88" s="7">
        <f t="shared" si="4"/>
        <v>5756000</v>
      </c>
      <c r="M88" s="7">
        <v>-1030872</v>
      </c>
      <c r="N88" s="7">
        <v>-90558</v>
      </c>
      <c r="O88" s="7">
        <v>0</v>
      </c>
      <c r="P88" s="7">
        <f t="shared" si="5"/>
        <v>-1121430</v>
      </c>
      <c r="Q88" s="7">
        <f t="shared" si="6"/>
        <v>4725128</v>
      </c>
      <c r="R88" s="7">
        <f t="shared" si="7"/>
        <v>4634570</v>
      </c>
      <c r="S88" s="5" t="s">
        <v>26</v>
      </c>
      <c r="T88" s="5">
        <v>101301</v>
      </c>
      <c r="U88" s="5" t="s">
        <v>27</v>
      </c>
      <c r="V88" s="5">
        <v>47020001</v>
      </c>
      <c r="W88" s="5" t="s">
        <v>28</v>
      </c>
    </row>
    <row r="89" spans="2:23" x14ac:dyDescent="0.25">
      <c r="B89" s="4">
        <v>21001967</v>
      </c>
      <c r="C89" s="4">
        <v>0</v>
      </c>
      <c r="D89" s="5">
        <v>21020011</v>
      </c>
      <c r="E89" s="4" t="s">
        <v>58</v>
      </c>
      <c r="F89" s="4">
        <v>1301</v>
      </c>
      <c r="G89" s="6">
        <v>40816</v>
      </c>
      <c r="H89" s="7">
        <v>7571605</v>
      </c>
      <c r="I89" s="7">
        <v>0</v>
      </c>
      <c r="J89" s="7">
        <v>0</v>
      </c>
      <c r="K89" s="7">
        <v>0</v>
      </c>
      <c r="L89" s="7">
        <f t="shared" si="4"/>
        <v>7571605</v>
      </c>
      <c r="M89" s="7">
        <v>-1190069</v>
      </c>
      <c r="N89" s="7">
        <v>-122516</v>
      </c>
      <c r="O89" s="7">
        <v>0</v>
      </c>
      <c r="P89" s="7">
        <f t="shared" si="5"/>
        <v>-1312585</v>
      </c>
      <c r="Q89" s="7">
        <f t="shared" si="6"/>
        <v>6381536</v>
      </c>
      <c r="R89" s="7">
        <f t="shared" si="7"/>
        <v>6259020</v>
      </c>
      <c r="S89" s="5" t="s">
        <v>26</v>
      </c>
      <c r="T89" s="5">
        <v>101301</v>
      </c>
      <c r="U89" s="5" t="s">
        <v>27</v>
      </c>
      <c r="V89" s="5">
        <v>47020001</v>
      </c>
      <c r="W89" s="5" t="s">
        <v>28</v>
      </c>
    </row>
    <row r="90" spans="2:23" x14ac:dyDescent="0.25">
      <c r="B90" s="4">
        <v>21001977</v>
      </c>
      <c r="C90" s="4">
        <v>0</v>
      </c>
      <c r="D90" s="5">
        <v>21020011</v>
      </c>
      <c r="E90" s="4" t="s">
        <v>96</v>
      </c>
      <c r="F90" s="4">
        <v>1301</v>
      </c>
      <c r="G90" s="6">
        <v>40800</v>
      </c>
      <c r="H90" s="7">
        <v>8553251</v>
      </c>
      <c r="I90" s="7">
        <v>0</v>
      </c>
      <c r="J90" s="7">
        <v>0</v>
      </c>
      <c r="K90" s="7">
        <v>0</v>
      </c>
      <c r="L90" s="7">
        <f t="shared" si="4"/>
        <v>8553251</v>
      </c>
      <c r="M90" s="7">
        <v>-1319804</v>
      </c>
      <c r="N90" s="7">
        <v>-134896</v>
      </c>
      <c r="O90" s="7">
        <v>0</v>
      </c>
      <c r="P90" s="7">
        <f t="shared" si="5"/>
        <v>-1454700</v>
      </c>
      <c r="Q90" s="7">
        <f t="shared" si="6"/>
        <v>7233447</v>
      </c>
      <c r="R90" s="7">
        <f t="shared" si="7"/>
        <v>7098551</v>
      </c>
      <c r="S90" s="5" t="s">
        <v>26</v>
      </c>
      <c r="T90" s="5">
        <v>101301</v>
      </c>
      <c r="U90" s="5" t="s">
        <v>27</v>
      </c>
      <c r="V90" s="5">
        <v>47020001</v>
      </c>
      <c r="W90" s="5" t="s">
        <v>28</v>
      </c>
    </row>
    <row r="91" spans="2:23" x14ac:dyDescent="0.25">
      <c r="B91" s="4">
        <v>21001980</v>
      </c>
      <c r="C91" s="4">
        <v>0</v>
      </c>
      <c r="D91" s="5">
        <v>21020011</v>
      </c>
      <c r="E91" s="4" t="s">
        <v>97</v>
      </c>
      <c r="F91" s="4">
        <v>1301</v>
      </c>
      <c r="G91" s="6">
        <v>40269</v>
      </c>
      <c r="H91" s="7">
        <v>8946000</v>
      </c>
      <c r="I91" s="7">
        <v>0</v>
      </c>
      <c r="J91" s="7">
        <v>0</v>
      </c>
      <c r="K91" s="7">
        <v>0</v>
      </c>
      <c r="L91" s="7">
        <f t="shared" si="4"/>
        <v>8946000</v>
      </c>
      <c r="M91" s="7">
        <v>-1602181</v>
      </c>
      <c r="N91" s="7">
        <v>-140745</v>
      </c>
      <c r="O91" s="7">
        <v>0</v>
      </c>
      <c r="P91" s="7">
        <f t="shared" si="5"/>
        <v>-1742926</v>
      </c>
      <c r="Q91" s="7">
        <f t="shared" si="6"/>
        <v>7343819</v>
      </c>
      <c r="R91" s="7">
        <f t="shared" si="7"/>
        <v>7203074</v>
      </c>
      <c r="S91" s="5" t="s">
        <v>26</v>
      </c>
      <c r="T91" s="5">
        <v>101301</v>
      </c>
      <c r="U91" s="5" t="s">
        <v>27</v>
      </c>
      <c r="V91" s="5">
        <v>47020001</v>
      </c>
      <c r="W91" s="5" t="s">
        <v>28</v>
      </c>
    </row>
    <row r="92" spans="2:23" x14ac:dyDescent="0.25">
      <c r="B92" s="4">
        <v>21001981</v>
      </c>
      <c r="C92" s="4">
        <v>0</v>
      </c>
      <c r="D92" s="5">
        <v>21020011</v>
      </c>
      <c r="E92" s="4" t="s">
        <v>98</v>
      </c>
      <c r="F92" s="4">
        <v>1301</v>
      </c>
      <c r="G92" s="6">
        <v>40800</v>
      </c>
      <c r="H92" s="7">
        <v>9048987</v>
      </c>
      <c r="I92" s="7">
        <v>0</v>
      </c>
      <c r="J92" s="7">
        <v>0</v>
      </c>
      <c r="K92" s="7">
        <v>0</v>
      </c>
      <c r="L92" s="7">
        <f t="shared" si="4"/>
        <v>9048987</v>
      </c>
      <c r="M92" s="7">
        <v>-1396298</v>
      </c>
      <c r="N92" s="7">
        <v>-142714</v>
      </c>
      <c r="O92" s="7">
        <v>0</v>
      </c>
      <c r="P92" s="7">
        <f t="shared" si="5"/>
        <v>-1539012</v>
      </c>
      <c r="Q92" s="7">
        <f t="shared" si="6"/>
        <v>7652689</v>
      </c>
      <c r="R92" s="7">
        <f t="shared" si="7"/>
        <v>7509975</v>
      </c>
      <c r="S92" s="5" t="s">
        <v>26</v>
      </c>
      <c r="T92" s="5">
        <v>101301</v>
      </c>
      <c r="U92" s="5" t="s">
        <v>27</v>
      </c>
      <c r="V92" s="5">
        <v>47020001</v>
      </c>
      <c r="W92" s="5" t="s">
        <v>28</v>
      </c>
    </row>
    <row r="93" spans="2:23" x14ac:dyDescent="0.25">
      <c r="B93" s="4">
        <v>21001986</v>
      </c>
      <c r="C93" s="4">
        <v>0</v>
      </c>
      <c r="D93" s="5">
        <v>21020011</v>
      </c>
      <c r="E93" s="4" t="s">
        <v>99</v>
      </c>
      <c r="F93" s="4">
        <v>1301</v>
      </c>
      <c r="G93" s="6">
        <v>40269</v>
      </c>
      <c r="H93" s="7">
        <v>9899000</v>
      </c>
      <c r="I93" s="7">
        <v>0</v>
      </c>
      <c r="J93" s="7">
        <v>0</v>
      </c>
      <c r="K93" s="7">
        <v>0</v>
      </c>
      <c r="L93" s="7">
        <f t="shared" si="4"/>
        <v>9899000</v>
      </c>
      <c r="M93" s="7">
        <v>-1772863</v>
      </c>
      <c r="N93" s="7">
        <v>-155739</v>
      </c>
      <c r="O93" s="7">
        <v>0</v>
      </c>
      <c r="P93" s="7">
        <f t="shared" si="5"/>
        <v>-1928602</v>
      </c>
      <c r="Q93" s="7">
        <f t="shared" si="6"/>
        <v>8126137</v>
      </c>
      <c r="R93" s="7">
        <f t="shared" si="7"/>
        <v>7970398</v>
      </c>
      <c r="S93" s="5" t="s">
        <v>26</v>
      </c>
      <c r="T93" s="5">
        <v>101301</v>
      </c>
      <c r="U93" s="5" t="s">
        <v>27</v>
      </c>
      <c r="V93" s="5">
        <v>47020001</v>
      </c>
      <c r="W93" s="5" t="s">
        <v>28</v>
      </c>
    </row>
    <row r="94" spans="2:23" x14ac:dyDescent="0.25">
      <c r="B94" s="4">
        <v>21001988</v>
      </c>
      <c r="C94" s="4">
        <v>0</v>
      </c>
      <c r="D94" s="5">
        <v>21020011</v>
      </c>
      <c r="E94" s="4" t="s">
        <v>100</v>
      </c>
      <c r="F94" s="4">
        <v>1301</v>
      </c>
      <c r="G94" s="6">
        <v>40269</v>
      </c>
      <c r="H94" s="7">
        <v>10930000</v>
      </c>
      <c r="I94" s="7">
        <v>0</v>
      </c>
      <c r="J94" s="7">
        <v>0</v>
      </c>
      <c r="K94" s="7">
        <v>0</v>
      </c>
      <c r="L94" s="7">
        <f t="shared" si="4"/>
        <v>10930000</v>
      </c>
      <c r="M94" s="7">
        <v>-1957506</v>
      </c>
      <c r="N94" s="7">
        <v>-171959</v>
      </c>
      <c r="O94" s="7">
        <v>0</v>
      </c>
      <c r="P94" s="7">
        <f t="shared" si="5"/>
        <v>-2129465</v>
      </c>
      <c r="Q94" s="7">
        <f t="shared" si="6"/>
        <v>8972494</v>
      </c>
      <c r="R94" s="7">
        <f t="shared" si="7"/>
        <v>8800535</v>
      </c>
      <c r="S94" s="5" t="s">
        <v>26</v>
      </c>
      <c r="T94" s="5">
        <v>101301</v>
      </c>
      <c r="U94" s="5" t="s">
        <v>27</v>
      </c>
      <c r="V94" s="5">
        <v>47020001</v>
      </c>
      <c r="W94" s="5" t="s">
        <v>28</v>
      </c>
    </row>
    <row r="95" spans="2:23" x14ac:dyDescent="0.25">
      <c r="B95" s="4">
        <v>21001992</v>
      </c>
      <c r="C95" s="4">
        <v>0</v>
      </c>
      <c r="D95" s="5">
        <v>21020011</v>
      </c>
      <c r="E95" s="4" t="s">
        <v>101</v>
      </c>
      <c r="F95" s="4">
        <v>1301</v>
      </c>
      <c r="G95" s="6">
        <v>40269</v>
      </c>
      <c r="H95" s="7">
        <v>11549000</v>
      </c>
      <c r="I95" s="7">
        <v>0</v>
      </c>
      <c r="J95" s="7">
        <v>0</v>
      </c>
      <c r="K95" s="7">
        <v>0</v>
      </c>
      <c r="L95" s="7">
        <f t="shared" si="4"/>
        <v>11549000</v>
      </c>
      <c r="M95" s="7">
        <v>-2068369</v>
      </c>
      <c r="N95" s="7">
        <v>-181698</v>
      </c>
      <c r="O95" s="7">
        <v>0</v>
      </c>
      <c r="P95" s="7">
        <f t="shared" si="5"/>
        <v>-2250067</v>
      </c>
      <c r="Q95" s="7">
        <f t="shared" si="6"/>
        <v>9480631</v>
      </c>
      <c r="R95" s="7">
        <f t="shared" si="7"/>
        <v>9298933</v>
      </c>
      <c r="S95" s="5" t="s">
        <v>26</v>
      </c>
      <c r="T95" s="5">
        <v>101301</v>
      </c>
      <c r="U95" s="5" t="s">
        <v>27</v>
      </c>
      <c r="V95" s="5">
        <v>47020001</v>
      </c>
      <c r="W95" s="5" t="s">
        <v>28</v>
      </c>
    </row>
    <row r="96" spans="2:23" x14ac:dyDescent="0.25">
      <c r="B96" s="4">
        <v>21002009</v>
      </c>
      <c r="C96" s="4">
        <v>0</v>
      </c>
      <c r="D96" s="5">
        <v>21020011</v>
      </c>
      <c r="E96" s="4" t="s">
        <v>102</v>
      </c>
      <c r="F96" s="4">
        <v>1301</v>
      </c>
      <c r="G96" s="6">
        <v>40543</v>
      </c>
      <c r="H96" s="7">
        <v>16085425</v>
      </c>
      <c r="I96" s="7">
        <v>0</v>
      </c>
      <c r="J96" s="7">
        <v>0</v>
      </c>
      <c r="K96" s="7">
        <v>0</v>
      </c>
      <c r="L96" s="7">
        <f t="shared" si="4"/>
        <v>16085425</v>
      </c>
      <c r="M96" s="7">
        <v>-2674872</v>
      </c>
      <c r="N96" s="7">
        <v>-253389</v>
      </c>
      <c r="O96" s="7">
        <v>0</v>
      </c>
      <c r="P96" s="7">
        <f t="shared" si="5"/>
        <v>-2928261</v>
      </c>
      <c r="Q96" s="7">
        <f t="shared" si="6"/>
        <v>13410553</v>
      </c>
      <c r="R96" s="7">
        <f t="shared" si="7"/>
        <v>13157164</v>
      </c>
      <c r="S96" s="5" t="s">
        <v>26</v>
      </c>
      <c r="T96" s="5">
        <v>101301</v>
      </c>
      <c r="U96" s="5" t="s">
        <v>27</v>
      </c>
      <c r="V96" s="5">
        <v>47020001</v>
      </c>
      <c r="W96" s="5" t="s">
        <v>28</v>
      </c>
    </row>
    <row r="97" spans="2:23" x14ac:dyDescent="0.25">
      <c r="B97" s="4">
        <v>21002011</v>
      </c>
      <c r="C97" s="4">
        <v>0</v>
      </c>
      <c r="D97" s="5">
        <v>21020011</v>
      </c>
      <c r="E97" s="4" t="s">
        <v>103</v>
      </c>
      <c r="F97" s="4">
        <v>1301</v>
      </c>
      <c r="G97" s="6">
        <v>40800</v>
      </c>
      <c r="H97" s="7">
        <v>16861796</v>
      </c>
      <c r="I97" s="7">
        <v>0</v>
      </c>
      <c r="J97" s="7">
        <v>0</v>
      </c>
      <c r="K97" s="7">
        <v>0</v>
      </c>
      <c r="L97" s="7">
        <f t="shared" si="4"/>
        <v>16861796</v>
      </c>
      <c r="M97" s="7">
        <v>-2601851</v>
      </c>
      <c r="N97" s="7">
        <v>-265933</v>
      </c>
      <c r="O97" s="7">
        <v>0</v>
      </c>
      <c r="P97" s="7">
        <f t="shared" si="5"/>
        <v>-2867784</v>
      </c>
      <c r="Q97" s="7">
        <f t="shared" si="6"/>
        <v>14259945</v>
      </c>
      <c r="R97" s="7">
        <f t="shared" si="7"/>
        <v>13994012</v>
      </c>
      <c r="S97" s="5" t="s">
        <v>26</v>
      </c>
      <c r="T97" s="5">
        <v>101301</v>
      </c>
      <c r="U97" s="5" t="s">
        <v>27</v>
      </c>
      <c r="V97" s="5">
        <v>47020001</v>
      </c>
      <c r="W97" s="5" t="s">
        <v>28</v>
      </c>
    </row>
    <row r="98" spans="2:23" x14ac:dyDescent="0.25">
      <c r="B98" s="4">
        <v>21002033</v>
      </c>
      <c r="C98" s="4">
        <v>0</v>
      </c>
      <c r="D98" s="5">
        <v>21020011</v>
      </c>
      <c r="E98" s="4" t="s">
        <v>104</v>
      </c>
      <c r="F98" s="4">
        <v>1301</v>
      </c>
      <c r="G98" s="6">
        <v>40749</v>
      </c>
      <c r="H98" s="7">
        <v>32023598</v>
      </c>
      <c r="I98" s="7">
        <v>0</v>
      </c>
      <c r="J98" s="7">
        <v>0</v>
      </c>
      <c r="K98" s="7">
        <v>0</v>
      </c>
      <c r="L98" s="7">
        <f t="shared" si="4"/>
        <v>32023598</v>
      </c>
      <c r="M98" s="7">
        <v>-5017546</v>
      </c>
      <c r="N98" s="7">
        <v>-504943</v>
      </c>
      <c r="O98" s="7">
        <v>0</v>
      </c>
      <c r="P98" s="7">
        <f t="shared" si="5"/>
        <v>-5522489</v>
      </c>
      <c r="Q98" s="7">
        <f t="shared" si="6"/>
        <v>27006052</v>
      </c>
      <c r="R98" s="7">
        <f t="shared" si="7"/>
        <v>26501109</v>
      </c>
      <c r="S98" s="5" t="s">
        <v>26</v>
      </c>
      <c r="T98" s="5">
        <v>101301</v>
      </c>
      <c r="U98" s="5" t="s">
        <v>27</v>
      </c>
      <c r="V98" s="5">
        <v>47020001</v>
      </c>
      <c r="W98" s="5" t="s">
        <v>28</v>
      </c>
    </row>
    <row r="99" spans="2:23" x14ac:dyDescent="0.25">
      <c r="B99" s="4">
        <v>21002042</v>
      </c>
      <c r="C99" s="4">
        <v>0</v>
      </c>
      <c r="D99" s="5">
        <v>21020011</v>
      </c>
      <c r="E99" s="4" t="s">
        <v>105</v>
      </c>
      <c r="F99" s="4">
        <v>1301</v>
      </c>
      <c r="G99" s="6">
        <v>40543</v>
      </c>
      <c r="H99" s="7">
        <v>51760826</v>
      </c>
      <c r="I99" s="7">
        <v>0</v>
      </c>
      <c r="J99" s="7">
        <v>0</v>
      </c>
      <c r="K99" s="7">
        <v>0</v>
      </c>
      <c r="L99" s="7">
        <f t="shared" si="4"/>
        <v>51760826</v>
      </c>
      <c r="M99" s="7">
        <v>-8607395</v>
      </c>
      <c r="N99" s="7">
        <v>-815373</v>
      </c>
      <c r="O99" s="7">
        <v>0</v>
      </c>
      <c r="P99" s="7">
        <f t="shared" si="5"/>
        <v>-9422768</v>
      </c>
      <c r="Q99" s="7">
        <f t="shared" si="6"/>
        <v>43153431</v>
      </c>
      <c r="R99" s="7">
        <f t="shared" si="7"/>
        <v>42338058</v>
      </c>
      <c r="S99" s="5" t="s">
        <v>26</v>
      </c>
      <c r="T99" s="5">
        <v>101301</v>
      </c>
      <c r="U99" s="5" t="s">
        <v>27</v>
      </c>
      <c r="V99" s="5">
        <v>47020001</v>
      </c>
      <c r="W99" s="5" t="s">
        <v>28</v>
      </c>
    </row>
    <row r="100" spans="2:23" x14ac:dyDescent="0.25">
      <c r="B100" s="4">
        <v>21002044</v>
      </c>
      <c r="C100" s="4">
        <v>0</v>
      </c>
      <c r="D100" s="5">
        <v>21020011</v>
      </c>
      <c r="E100" s="4" t="s">
        <v>106</v>
      </c>
      <c r="F100" s="4">
        <v>1301</v>
      </c>
      <c r="G100" s="6">
        <v>40269</v>
      </c>
      <c r="H100" s="7">
        <v>59134000</v>
      </c>
      <c r="I100" s="7">
        <v>0</v>
      </c>
      <c r="J100" s="7">
        <v>0</v>
      </c>
      <c r="K100" s="7">
        <v>0</v>
      </c>
      <c r="L100" s="7">
        <f t="shared" si="4"/>
        <v>59134000</v>
      </c>
      <c r="M100" s="7">
        <v>-10590594</v>
      </c>
      <c r="N100" s="7">
        <v>-930341</v>
      </c>
      <c r="O100" s="7">
        <v>0</v>
      </c>
      <c r="P100" s="7">
        <f t="shared" si="5"/>
        <v>-11520935</v>
      </c>
      <c r="Q100" s="7">
        <f t="shared" si="6"/>
        <v>48543406</v>
      </c>
      <c r="R100" s="7">
        <f t="shared" si="7"/>
        <v>47613065</v>
      </c>
      <c r="S100" s="5" t="s">
        <v>26</v>
      </c>
      <c r="T100" s="5">
        <v>101301</v>
      </c>
      <c r="U100" s="5" t="s">
        <v>27</v>
      </c>
      <c r="V100" s="5">
        <v>47020001</v>
      </c>
      <c r="W100" s="5" t="s">
        <v>28</v>
      </c>
    </row>
    <row r="101" spans="2:23" x14ac:dyDescent="0.25">
      <c r="B101" s="4">
        <v>21002050</v>
      </c>
      <c r="C101" s="4">
        <v>0</v>
      </c>
      <c r="D101" s="5">
        <v>21020011</v>
      </c>
      <c r="E101" s="4" t="s">
        <v>107</v>
      </c>
      <c r="F101" s="4">
        <v>1301</v>
      </c>
      <c r="G101" s="6">
        <v>40269</v>
      </c>
      <c r="H101" s="7">
        <v>88668000</v>
      </c>
      <c r="I101" s="7">
        <v>0</v>
      </c>
      <c r="J101" s="7">
        <v>0</v>
      </c>
      <c r="K101" s="7">
        <v>0</v>
      </c>
      <c r="L101" s="7">
        <f t="shared" si="4"/>
        <v>88668000</v>
      </c>
      <c r="M101" s="7">
        <v>-15879978</v>
      </c>
      <c r="N101" s="7">
        <v>-1394992</v>
      </c>
      <c r="O101" s="7">
        <v>0</v>
      </c>
      <c r="P101" s="7">
        <f t="shared" si="5"/>
        <v>-17274970</v>
      </c>
      <c r="Q101" s="7">
        <f t="shared" si="6"/>
        <v>72788022</v>
      </c>
      <c r="R101" s="7">
        <f t="shared" si="7"/>
        <v>71393030</v>
      </c>
      <c r="S101" s="5" t="s">
        <v>26</v>
      </c>
      <c r="T101" s="5">
        <v>101301</v>
      </c>
      <c r="U101" s="5" t="s">
        <v>27</v>
      </c>
      <c r="V101" s="5">
        <v>47020001</v>
      </c>
      <c r="W101" s="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6393B-7165-4AF5-B362-BE1C4A2C8CF8}">
  <dimension ref="B2:W14"/>
  <sheetViews>
    <sheetView workbookViewId="0">
      <selection activeCell="H21" sqref="H21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10000052</v>
      </c>
      <c r="C5" s="4">
        <v>0</v>
      </c>
      <c r="D5" s="5">
        <v>21010001</v>
      </c>
      <c r="E5" s="4" t="s">
        <v>108</v>
      </c>
      <c r="F5" s="4">
        <v>1301</v>
      </c>
      <c r="G5" s="6">
        <v>40269</v>
      </c>
      <c r="H5" s="7">
        <v>229235239.40000001</v>
      </c>
      <c r="I5" s="7">
        <v>0</v>
      </c>
      <c r="J5" s="7">
        <v>0</v>
      </c>
      <c r="K5" s="7">
        <v>0</v>
      </c>
      <c r="L5" s="7">
        <f t="shared" ref="L5:L14" si="0">SUM(H5:K5)</f>
        <v>229235239.40000001</v>
      </c>
      <c r="M5" s="7">
        <v>0</v>
      </c>
      <c r="N5" s="7">
        <v>0</v>
      </c>
      <c r="O5" s="7">
        <v>0</v>
      </c>
      <c r="P5" s="7">
        <f t="shared" ref="P5:P14" si="1">SUM(M5:O5)</f>
        <v>0</v>
      </c>
      <c r="Q5" s="7">
        <f t="shared" ref="Q5:Q14" si="2">H5+M5</f>
        <v>229235239.40000001</v>
      </c>
      <c r="R5" s="7">
        <f t="shared" ref="R5:R14" si="3">L5+P5</f>
        <v>229235239.40000001</v>
      </c>
      <c r="S5" s="5" t="s">
        <v>109</v>
      </c>
      <c r="T5" s="5">
        <v>101301</v>
      </c>
      <c r="U5" s="5" t="s">
        <v>27</v>
      </c>
      <c r="V5" s="5">
        <v>0</v>
      </c>
      <c r="W5" s="5" t="s">
        <v>28</v>
      </c>
    </row>
    <row r="6" spans="2:23" x14ac:dyDescent="0.25">
      <c r="B6" s="4">
        <v>10000052</v>
      </c>
      <c r="C6" s="4">
        <v>1</v>
      </c>
      <c r="D6" s="5">
        <v>21010001</v>
      </c>
      <c r="E6" s="4" t="s">
        <v>110</v>
      </c>
      <c r="F6" s="4">
        <v>1301</v>
      </c>
      <c r="G6" s="6">
        <v>42461</v>
      </c>
      <c r="H6" s="7">
        <v>2578712363.5999999</v>
      </c>
      <c r="I6" s="7">
        <v>0</v>
      </c>
      <c r="J6" s="7">
        <v>0</v>
      </c>
      <c r="K6" s="7">
        <v>0</v>
      </c>
      <c r="L6" s="7">
        <f t="shared" si="0"/>
        <v>2578712363.5999999</v>
      </c>
      <c r="M6" s="7">
        <v>0</v>
      </c>
      <c r="N6" s="7">
        <v>0</v>
      </c>
      <c r="O6" s="7">
        <v>0</v>
      </c>
      <c r="P6" s="7">
        <f t="shared" si="1"/>
        <v>0</v>
      </c>
      <c r="Q6" s="7">
        <f t="shared" si="2"/>
        <v>2578712363.5999999</v>
      </c>
      <c r="R6" s="7">
        <f t="shared" si="3"/>
        <v>2578712363.5999999</v>
      </c>
      <c r="S6" s="5" t="s">
        <v>109</v>
      </c>
      <c r="T6" s="5">
        <v>101301</v>
      </c>
      <c r="U6" s="5" t="s">
        <v>27</v>
      </c>
      <c r="V6" s="5">
        <v>0</v>
      </c>
      <c r="W6" s="5" t="s">
        <v>28</v>
      </c>
    </row>
    <row r="7" spans="2:23" x14ac:dyDescent="0.25">
      <c r="B7" s="4">
        <v>10000053</v>
      </c>
      <c r="C7" s="4">
        <v>0</v>
      </c>
      <c r="D7" s="5">
        <v>21010001</v>
      </c>
      <c r="E7" s="4" t="s">
        <v>111</v>
      </c>
      <c r="F7" s="4">
        <v>1301</v>
      </c>
      <c r="G7" s="6">
        <v>40269</v>
      </c>
      <c r="H7" s="7">
        <v>30464898</v>
      </c>
      <c r="I7" s="7">
        <v>0</v>
      </c>
      <c r="J7" s="7">
        <v>0</v>
      </c>
      <c r="K7" s="7">
        <v>0</v>
      </c>
      <c r="L7" s="7">
        <f t="shared" si="0"/>
        <v>30464898</v>
      </c>
      <c r="M7" s="7">
        <v>0</v>
      </c>
      <c r="N7" s="7">
        <v>0</v>
      </c>
      <c r="O7" s="7">
        <v>0</v>
      </c>
      <c r="P7" s="7">
        <f t="shared" si="1"/>
        <v>0</v>
      </c>
      <c r="Q7" s="7">
        <f t="shared" si="2"/>
        <v>30464898</v>
      </c>
      <c r="R7" s="7">
        <f t="shared" si="3"/>
        <v>30464898</v>
      </c>
      <c r="S7" s="5" t="s">
        <v>109</v>
      </c>
      <c r="T7" s="5">
        <v>101301</v>
      </c>
      <c r="U7" s="5" t="s">
        <v>27</v>
      </c>
      <c r="V7" s="5">
        <v>0</v>
      </c>
      <c r="W7" s="5" t="s">
        <v>28</v>
      </c>
    </row>
    <row r="8" spans="2:23" x14ac:dyDescent="0.25">
      <c r="B8" s="4">
        <v>10000053</v>
      </c>
      <c r="C8" s="4">
        <v>1</v>
      </c>
      <c r="D8" s="5">
        <v>21010001</v>
      </c>
      <c r="E8" s="4" t="s">
        <v>110</v>
      </c>
      <c r="F8" s="4">
        <v>1301</v>
      </c>
      <c r="G8" s="6">
        <v>42461</v>
      </c>
      <c r="H8" s="7">
        <v>346398807</v>
      </c>
      <c r="I8" s="7">
        <v>0</v>
      </c>
      <c r="J8" s="7">
        <v>0</v>
      </c>
      <c r="K8" s="7">
        <v>0</v>
      </c>
      <c r="L8" s="7">
        <f t="shared" si="0"/>
        <v>346398807</v>
      </c>
      <c r="M8" s="7">
        <v>0</v>
      </c>
      <c r="N8" s="7">
        <v>0</v>
      </c>
      <c r="O8" s="7">
        <v>0</v>
      </c>
      <c r="P8" s="7">
        <f t="shared" si="1"/>
        <v>0</v>
      </c>
      <c r="Q8" s="7">
        <f t="shared" si="2"/>
        <v>346398807</v>
      </c>
      <c r="R8" s="7">
        <f t="shared" si="3"/>
        <v>346398807</v>
      </c>
      <c r="S8" s="5" t="s">
        <v>109</v>
      </c>
      <c r="T8" s="5">
        <v>101301</v>
      </c>
      <c r="U8" s="5" t="s">
        <v>27</v>
      </c>
      <c r="V8" s="5">
        <v>0</v>
      </c>
      <c r="W8" s="5" t="s">
        <v>28</v>
      </c>
    </row>
    <row r="9" spans="2:23" x14ac:dyDescent="0.25">
      <c r="B9" s="4">
        <v>10000054</v>
      </c>
      <c r="C9" s="4">
        <v>0</v>
      </c>
      <c r="D9" s="5">
        <v>21010001</v>
      </c>
      <c r="E9" s="4" t="s">
        <v>112</v>
      </c>
      <c r="F9" s="4">
        <v>1301</v>
      </c>
      <c r="G9" s="6">
        <v>40269</v>
      </c>
      <c r="H9" s="7">
        <v>3477910.63</v>
      </c>
      <c r="I9" s="7">
        <v>0</v>
      </c>
      <c r="J9" s="7">
        <v>0</v>
      </c>
      <c r="K9" s="7">
        <v>0</v>
      </c>
      <c r="L9" s="7">
        <f t="shared" si="0"/>
        <v>3477910.63</v>
      </c>
      <c r="M9" s="7">
        <v>0</v>
      </c>
      <c r="N9" s="7">
        <v>0</v>
      </c>
      <c r="O9" s="7">
        <v>0</v>
      </c>
      <c r="P9" s="7">
        <f t="shared" si="1"/>
        <v>0</v>
      </c>
      <c r="Q9" s="7">
        <f t="shared" si="2"/>
        <v>3477910.63</v>
      </c>
      <c r="R9" s="7">
        <f t="shared" si="3"/>
        <v>3477910.63</v>
      </c>
      <c r="S9" s="5" t="s">
        <v>109</v>
      </c>
      <c r="T9" s="5">
        <v>101301</v>
      </c>
      <c r="U9" s="5" t="s">
        <v>27</v>
      </c>
      <c r="V9" s="5">
        <v>0</v>
      </c>
      <c r="W9" s="5" t="s">
        <v>28</v>
      </c>
    </row>
    <row r="10" spans="2:23" x14ac:dyDescent="0.25">
      <c r="B10" s="4">
        <v>10000054</v>
      </c>
      <c r="C10" s="4">
        <v>1</v>
      </c>
      <c r="D10" s="5">
        <v>21010001</v>
      </c>
      <c r="E10" s="4" t="s">
        <v>110</v>
      </c>
      <c r="F10" s="4">
        <v>1301</v>
      </c>
      <c r="G10" s="6">
        <v>42461</v>
      </c>
      <c r="H10" s="7">
        <v>39545318.369999997</v>
      </c>
      <c r="I10" s="7">
        <v>0</v>
      </c>
      <c r="J10" s="7">
        <v>0</v>
      </c>
      <c r="K10" s="7">
        <v>0</v>
      </c>
      <c r="L10" s="7">
        <f t="shared" si="0"/>
        <v>39545318.369999997</v>
      </c>
      <c r="M10" s="7">
        <v>0</v>
      </c>
      <c r="N10" s="7">
        <v>0</v>
      </c>
      <c r="O10" s="7">
        <v>0</v>
      </c>
      <c r="P10" s="7">
        <f t="shared" si="1"/>
        <v>0</v>
      </c>
      <c r="Q10" s="7">
        <f t="shared" si="2"/>
        <v>39545318.369999997</v>
      </c>
      <c r="R10" s="7">
        <f t="shared" si="3"/>
        <v>39545318.369999997</v>
      </c>
      <c r="S10" s="5" t="s">
        <v>109</v>
      </c>
      <c r="T10" s="5">
        <v>101301</v>
      </c>
      <c r="U10" s="5" t="s">
        <v>27</v>
      </c>
      <c r="V10" s="5">
        <v>0</v>
      </c>
      <c r="W10" s="5" t="s">
        <v>28</v>
      </c>
    </row>
    <row r="11" spans="2:23" x14ac:dyDescent="0.25">
      <c r="B11" s="4">
        <v>10000070</v>
      </c>
      <c r="C11" s="4">
        <v>0</v>
      </c>
      <c r="D11" s="5">
        <v>21010001</v>
      </c>
      <c r="E11" s="4" t="s">
        <v>113</v>
      </c>
      <c r="F11" s="4">
        <v>1301</v>
      </c>
      <c r="G11" s="6">
        <v>41275</v>
      </c>
      <c r="H11" s="7">
        <v>509640</v>
      </c>
      <c r="I11" s="7">
        <v>0</v>
      </c>
      <c r="J11" s="7">
        <v>0</v>
      </c>
      <c r="K11" s="7">
        <v>0</v>
      </c>
      <c r="L11" s="7">
        <f t="shared" si="0"/>
        <v>509640</v>
      </c>
      <c r="M11" s="7">
        <v>0</v>
      </c>
      <c r="N11" s="7">
        <v>0</v>
      </c>
      <c r="O11" s="7">
        <v>0</v>
      </c>
      <c r="P11" s="7">
        <f t="shared" si="1"/>
        <v>0</v>
      </c>
      <c r="Q11" s="7">
        <f t="shared" si="2"/>
        <v>509640</v>
      </c>
      <c r="R11" s="7">
        <f t="shared" si="3"/>
        <v>509640</v>
      </c>
      <c r="S11" s="5" t="s">
        <v>109</v>
      </c>
      <c r="T11" s="5">
        <v>101301</v>
      </c>
      <c r="U11" s="5" t="s">
        <v>27</v>
      </c>
      <c r="V11" s="5">
        <v>0</v>
      </c>
      <c r="W11" s="5" t="s">
        <v>28</v>
      </c>
    </row>
    <row r="12" spans="2:23" x14ac:dyDescent="0.25">
      <c r="B12" s="4">
        <v>10000070</v>
      </c>
      <c r="C12" s="4">
        <v>1</v>
      </c>
      <c r="D12" s="5">
        <v>21010001</v>
      </c>
      <c r="E12" s="4" t="s">
        <v>114</v>
      </c>
      <c r="F12" s="4">
        <v>1301</v>
      </c>
      <c r="G12" s="6">
        <v>42461</v>
      </c>
      <c r="H12" s="7">
        <v>5794823</v>
      </c>
      <c r="I12" s="7">
        <v>0</v>
      </c>
      <c r="J12" s="7">
        <v>0</v>
      </c>
      <c r="K12" s="7">
        <v>0</v>
      </c>
      <c r="L12" s="7">
        <f t="shared" si="0"/>
        <v>5794823</v>
      </c>
      <c r="M12" s="7">
        <v>0</v>
      </c>
      <c r="N12" s="7">
        <v>0</v>
      </c>
      <c r="O12" s="7">
        <v>0</v>
      </c>
      <c r="P12" s="7">
        <f t="shared" si="1"/>
        <v>0</v>
      </c>
      <c r="Q12" s="7">
        <f t="shared" si="2"/>
        <v>5794823</v>
      </c>
      <c r="R12" s="7">
        <f t="shared" si="3"/>
        <v>5794823</v>
      </c>
      <c r="S12" s="5" t="s">
        <v>109</v>
      </c>
      <c r="T12" s="5">
        <v>101301</v>
      </c>
      <c r="U12" s="5" t="s">
        <v>27</v>
      </c>
      <c r="V12" s="5">
        <v>0</v>
      </c>
      <c r="W12" s="5" t="s">
        <v>28</v>
      </c>
    </row>
    <row r="13" spans="2:23" x14ac:dyDescent="0.25">
      <c r="B13" s="4">
        <v>10000088</v>
      </c>
      <c r="C13" s="4">
        <v>0</v>
      </c>
      <c r="D13" s="5">
        <v>21010001</v>
      </c>
      <c r="E13" s="4" t="s">
        <v>115</v>
      </c>
      <c r="F13" s="4">
        <v>1303</v>
      </c>
      <c r="G13" s="6">
        <v>42826</v>
      </c>
      <c r="H13" s="7">
        <v>16259952</v>
      </c>
      <c r="I13" s="7">
        <v>0</v>
      </c>
      <c r="J13" s="7">
        <v>0</v>
      </c>
      <c r="K13" s="7">
        <v>0</v>
      </c>
      <c r="L13" s="7">
        <f t="shared" si="0"/>
        <v>16259952</v>
      </c>
      <c r="M13" s="7">
        <v>0</v>
      </c>
      <c r="N13" s="7">
        <v>0</v>
      </c>
      <c r="O13" s="7">
        <v>0</v>
      </c>
      <c r="P13" s="7">
        <f t="shared" si="1"/>
        <v>0</v>
      </c>
      <c r="Q13" s="7">
        <f t="shared" si="2"/>
        <v>16259952</v>
      </c>
      <c r="R13" s="7">
        <f t="shared" si="3"/>
        <v>16259952</v>
      </c>
      <c r="S13" s="5" t="s">
        <v>109</v>
      </c>
      <c r="T13" s="5">
        <v>101303</v>
      </c>
      <c r="U13" s="5" t="s">
        <v>37</v>
      </c>
      <c r="V13" s="5">
        <v>0</v>
      </c>
      <c r="W13" s="5" t="s">
        <v>28</v>
      </c>
    </row>
    <row r="14" spans="2:23" x14ac:dyDescent="0.25">
      <c r="B14" s="4">
        <v>10000088</v>
      </c>
      <c r="C14" s="4">
        <v>1</v>
      </c>
      <c r="D14" s="5">
        <v>21010001</v>
      </c>
      <c r="E14" s="4" t="s">
        <v>116</v>
      </c>
      <c r="F14" s="4">
        <v>1303</v>
      </c>
      <c r="G14" s="6">
        <v>42826</v>
      </c>
      <c r="H14" s="7">
        <v>212672048</v>
      </c>
      <c r="I14" s="7">
        <v>0</v>
      </c>
      <c r="J14" s="7">
        <v>0</v>
      </c>
      <c r="K14" s="7">
        <v>0</v>
      </c>
      <c r="L14" s="7">
        <f t="shared" si="0"/>
        <v>212672048</v>
      </c>
      <c r="M14" s="7">
        <v>0</v>
      </c>
      <c r="N14" s="7">
        <v>0</v>
      </c>
      <c r="O14" s="7">
        <v>0</v>
      </c>
      <c r="P14" s="7">
        <f t="shared" si="1"/>
        <v>0</v>
      </c>
      <c r="Q14" s="7">
        <f t="shared" si="2"/>
        <v>212672048</v>
      </c>
      <c r="R14" s="7">
        <f t="shared" si="3"/>
        <v>212672048</v>
      </c>
      <c r="S14" s="5" t="s">
        <v>109</v>
      </c>
      <c r="T14" s="5">
        <v>101303</v>
      </c>
      <c r="U14" s="5" t="s">
        <v>37</v>
      </c>
      <c r="V14" s="5">
        <v>0</v>
      </c>
      <c r="W14" s="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9324E-440F-454D-AC12-C7EB5F6D382C}">
  <dimension ref="B2:W185"/>
  <sheetViews>
    <sheetView workbookViewId="0">
      <selection activeCell="B2" sqref="B2:W185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50004404</v>
      </c>
      <c r="C5" s="4">
        <v>0</v>
      </c>
      <c r="D5" s="5">
        <v>21040001</v>
      </c>
      <c r="E5" s="4" t="s">
        <v>117</v>
      </c>
      <c r="F5" s="4">
        <v>1301</v>
      </c>
      <c r="G5" s="6">
        <v>40269</v>
      </c>
      <c r="H5" s="7">
        <v>1</v>
      </c>
      <c r="I5" s="7">
        <v>0</v>
      </c>
      <c r="J5" s="7">
        <v>0</v>
      </c>
      <c r="K5" s="7">
        <v>0</v>
      </c>
      <c r="L5" s="7">
        <f t="shared" ref="L5:L68" si="0">SUM(H5:K5)</f>
        <v>1</v>
      </c>
      <c r="M5" s="7">
        <v>0</v>
      </c>
      <c r="N5" s="7">
        <v>0</v>
      </c>
      <c r="O5" s="7">
        <v>0</v>
      </c>
      <c r="P5" s="7">
        <f t="shared" ref="P5:P68" si="1">SUM(M5:O5)</f>
        <v>0</v>
      </c>
      <c r="Q5" s="7">
        <f t="shared" ref="Q5:Q68" si="2">H5+M5</f>
        <v>1</v>
      </c>
      <c r="R5" s="7">
        <f t="shared" ref="R5:R68" si="3">L5+P5</f>
        <v>1</v>
      </c>
      <c r="S5" s="5" t="s">
        <v>118</v>
      </c>
      <c r="T5" s="5">
        <v>101301</v>
      </c>
      <c r="U5" s="5" t="s">
        <v>27</v>
      </c>
      <c r="V5" s="5">
        <v>47040001</v>
      </c>
      <c r="W5" s="5" t="s">
        <v>28</v>
      </c>
    </row>
    <row r="6" spans="2:23" x14ac:dyDescent="0.25">
      <c r="B6" s="4">
        <v>50004406</v>
      </c>
      <c r="C6" s="4">
        <v>0</v>
      </c>
      <c r="D6" s="5">
        <v>21040001</v>
      </c>
      <c r="E6" s="4" t="s">
        <v>119</v>
      </c>
      <c r="F6" s="4">
        <v>1301</v>
      </c>
      <c r="G6" s="6">
        <v>40269</v>
      </c>
      <c r="H6" s="7">
        <v>1</v>
      </c>
      <c r="I6" s="7">
        <v>0</v>
      </c>
      <c r="J6" s="7">
        <v>0</v>
      </c>
      <c r="K6" s="7">
        <v>0</v>
      </c>
      <c r="L6" s="7">
        <f t="shared" si="0"/>
        <v>1</v>
      </c>
      <c r="M6" s="7">
        <v>0</v>
      </c>
      <c r="N6" s="7">
        <v>0</v>
      </c>
      <c r="O6" s="7">
        <v>0</v>
      </c>
      <c r="P6" s="7">
        <f t="shared" si="1"/>
        <v>0</v>
      </c>
      <c r="Q6" s="7">
        <f t="shared" si="2"/>
        <v>1</v>
      </c>
      <c r="R6" s="7">
        <f t="shared" si="3"/>
        <v>1</v>
      </c>
      <c r="S6" s="5" t="s">
        <v>118</v>
      </c>
      <c r="T6" s="5">
        <v>101301</v>
      </c>
      <c r="U6" s="5" t="s">
        <v>27</v>
      </c>
      <c r="V6" s="5">
        <v>47040001</v>
      </c>
      <c r="W6" s="5" t="s">
        <v>28</v>
      </c>
    </row>
    <row r="7" spans="2:23" x14ac:dyDescent="0.25">
      <c r="B7" s="4">
        <v>50004407</v>
      </c>
      <c r="C7" s="4">
        <v>0</v>
      </c>
      <c r="D7" s="5">
        <v>21040001</v>
      </c>
      <c r="E7" s="4" t="s">
        <v>120</v>
      </c>
      <c r="F7" s="4">
        <v>1301</v>
      </c>
      <c r="G7" s="6">
        <v>40269</v>
      </c>
      <c r="H7" s="7">
        <v>1</v>
      </c>
      <c r="I7" s="7">
        <v>0</v>
      </c>
      <c r="J7" s="7">
        <v>0</v>
      </c>
      <c r="K7" s="7">
        <v>0</v>
      </c>
      <c r="L7" s="7">
        <f t="shared" si="0"/>
        <v>1</v>
      </c>
      <c r="M7" s="7">
        <v>0</v>
      </c>
      <c r="N7" s="7">
        <v>0</v>
      </c>
      <c r="O7" s="7">
        <v>0</v>
      </c>
      <c r="P7" s="7">
        <f t="shared" si="1"/>
        <v>0</v>
      </c>
      <c r="Q7" s="7">
        <f t="shared" si="2"/>
        <v>1</v>
      </c>
      <c r="R7" s="7">
        <f t="shared" si="3"/>
        <v>1</v>
      </c>
      <c r="S7" s="5" t="s">
        <v>118</v>
      </c>
      <c r="T7" s="5">
        <v>101301</v>
      </c>
      <c r="U7" s="5" t="s">
        <v>27</v>
      </c>
      <c r="V7" s="5">
        <v>47040001</v>
      </c>
      <c r="W7" s="5" t="s">
        <v>28</v>
      </c>
    </row>
    <row r="8" spans="2:23" x14ac:dyDescent="0.25">
      <c r="B8" s="4">
        <v>50004408</v>
      </c>
      <c r="C8" s="4">
        <v>0</v>
      </c>
      <c r="D8" s="5">
        <v>21040001</v>
      </c>
      <c r="E8" s="4" t="s">
        <v>121</v>
      </c>
      <c r="F8" s="4">
        <v>1301</v>
      </c>
      <c r="G8" s="6">
        <v>40269</v>
      </c>
      <c r="H8" s="7">
        <v>1</v>
      </c>
      <c r="I8" s="7">
        <v>0</v>
      </c>
      <c r="J8" s="7">
        <v>0</v>
      </c>
      <c r="K8" s="7">
        <v>0</v>
      </c>
      <c r="L8" s="7">
        <f t="shared" si="0"/>
        <v>1</v>
      </c>
      <c r="M8" s="7">
        <v>0</v>
      </c>
      <c r="N8" s="7">
        <v>0</v>
      </c>
      <c r="O8" s="7">
        <v>0</v>
      </c>
      <c r="P8" s="7">
        <f t="shared" si="1"/>
        <v>0</v>
      </c>
      <c r="Q8" s="7">
        <f t="shared" si="2"/>
        <v>1</v>
      </c>
      <c r="R8" s="7">
        <f t="shared" si="3"/>
        <v>1</v>
      </c>
      <c r="S8" s="5" t="s">
        <v>118</v>
      </c>
      <c r="T8" s="5">
        <v>101301</v>
      </c>
      <c r="U8" s="5" t="s">
        <v>27</v>
      </c>
      <c r="V8" s="5">
        <v>47040001</v>
      </c>
      <c r="W8" s="5" t="s">
        <v>28</v>
      </c>
    </row>
    <row r="9" spans="2:23" x14ac:dyDescent="0.25">
      <c r="B9" s="4">
        <v>50004409</v>
      </c>
      <c r="C9" s="4">
        <v>0</v>
      </c>
      <c r="D9" s="5">
        <v>21040001</v>
      </c>
      <c r="E9" s="4" t="s">
        <v>122</v>
      </c>
      <c r="F9" s="4">
        <v>1301</v>
      </c>
      <c r="G9" s="6">
        <v>40269</v>
      </c>
      <c r="H9" s="7">
        <v>1</v>
      </c>
      <c r="I9" s="7">
        <v>0</v>
      </c>
      <c r="J9" s="7">
        <v>0</v>
      </c>
      <c r="K9" s="7">
        <v>0</v>
      </c>
      <c r="L9" s="7">
        <f t="shared" si="0"/>
        <v>1</v>
      </c>
      <c r="M9" s="7">
        <v>0</v>
      </c>
      <c r="N9" s="7">
        <v>0</v>
      </c>
      <c r="O9" s="7">
        <v>0</v>
      </c>
      <c r="P9" s="7">
        <f t="shared" si="1"/>
        <v>0</v>
      </c>
      <c r="Q9" s="7">
        <f t="shared" si="2"/>
        <v>1</v>
      </c>
      <c r="R9" s="7">
        <f t="shared" si="3"/>
        <v>1</v>
      </c>
      <c r="S9" s="5" t="s">
        <v>118</v>
      </c>
      <c r="T9" s="5">
        <v>101301</v>
      </c>
      <c r="U9" s="5" t="s">
        <v>27</v>
      </c>
      <c r="V9" s="5">
        <v>47040001</v>
      </c>
      <c r="W9" s="5" t="s">
        <v>28</v>
      </c>
    </row>
    <row r="10" spans="2:23" x14ac:dyDescent="0.25">
      <c r="B10" s="4">
        <v>50004410</v>
      </c>
      <c r="C10" s="4">
        <v>0</v>
      </c>
      <c r="D10" s="5">
        <v>21040001</v>
      </c>
      <c r="E10" s="4" t="s">
        <v>123</v>
      </c>
      <c r="F10" s="4">
        <v>1301</v>
      </c>
      <c r="G10" s="6">
        <v>40269</v>
      </c>
      <c r="H10" s="7">
        <v>1</v>
      </c>
      <c r="I10" s="7">
        <v>0</v>
      </c>
      <c r="J10" s="7">
        <v>0</v>
      </c>
      <c r="K10" s="7">
        <v>0</v>
      </c>
      <c r="L10" s="7">
        <f t="shared" si="0"/>
        <v>1</v>
      </c>
      <c r="M10" s="7">
        <v>0</v>
      </c>
      <c r="N10" s="7">
        <v>0</v>
      </c>
      <c r="O10" s="7">
        <v>0</v>
      </c>
      <c r="P10" s="7">
        <f t="shared" si="1"/>
        <v>0</v>
      </c>
      <c r="Q10" s="7">
        <f t="shared" si="2"/>
        <v>1</v>
      </c>
      <c r="R10" s="7">
        <f t="shared" si="3"/>
        <v>1</v>
      </c>
      <c r="S10" s="5" t="s">
        <v>118</v>
      </c>
      <c r="T10" s="5">
        <v>101301</v>
      </c>
      <c r="U10" s="5" t="s">
        <v>27</v>
      </c>
      <c r="V10" s="5">
        <v>47040001</v>
      </c>
      <c r="W10" s="5" t="s">
        <v>28</v>
      </c>
    </row>
    <row r="11" spans="2:23" x14ac:dyDescent="0.25">
      <c r="B11" s="4">
        <v>50004412</v>
      </c>
      <c r="C11" s="4">
        <v>0</v>
      </c>
      <c r="D11" s="5">
        <v>21040001</v>
      </c>
      <c r="E11" s="4" t="s">
        <v>124</v>
      </c>
      <c r="F11" s="4">
        <v>1301</v>
      </c>
      <c r="G11" s="6">
        <v>40269</v>
      </c>
      <c r="H11" s="7">
        <v>1</v>
      </c>
      <c r="I11" s="7">
        <v>0</v>
      </c>
      <c r="J11" s="7">
        <v>0</v>
      </c>
      <c r="K11" s="7">
        <v>0</v>
      </c>
      <c r="L11" s="7">
        <f t="shared" si="0"/>
        <v>1</v>
      </c>
      <c r="M11" s="7">
        <v>0</v>
      </c>
      <c r="N11" s="7">
        <v>0</v>
      </c>
      <c r="O11" s="7">
        <v>0</v>
      </c>
      <c r="P11" s="7">
        <f t="shared" si="1"/>
        <v>0</v>
      </c>
      <c r="Q11" s="7">
        <f t="shared" si="2"/>
        <v>1</v>
      </c>
      <c r="R11" s="7">
        <f t="shared" si="3"/>
        <v>1</v>
      </c>
      <c r="S11" s="5" t="s">
        <v>118</v>
      </c>
      <c r="T11" s="5">
        <v>101301</v>
      </c>
      <c r="U11" s="5" t="s">
        <v>27</v>
      </c>
      <c r="V11" s="5">
        <v>47040001</v>
      </c>
      <c r="W11" s="5" t="s">
        <v>28</v>
      </c>
    </row>
    <row r="12" spans="2:23" x14ac:dyDescent="0.25">
      <c r="B12" s="4">
        <v>50004414</v>
      </c>
      <c r="C12" s="4">
        <v>0</v>
      </c>
      <c r="D12" s="5">
        <v>21040001</v>
      </c>
      <c r="E12" s="4" t="s">
        <v>125</v>
      </c>
      <c r="F12" s="4">
        <v>1301</v>
      </c>
      <c r="G12" s="6">
        <v>40269</v>
      </c>
      <c r="H12" s="7">
        <v>1</v>
      </c>
      <c r="I12" s="7">
        <v>0</v>
      </c>
      <c r="J12" s="7">
        <v>0</v>
      </c>
      <c r="K12" s="7">
        <v>0</v>
      </c>
      <c r="L12" s="7">
        <f t="shared" si="0"/>
        <v>1</v>
      </c>
      <c r="M12" s="7">
        <v>0</v>
      </c>
      <c r="N12" s="7">
        <v>0</v>
      </c>
      <c r="O12" s="7">
        <v>0</v>
      </c>
      <c r="P12" s="7">
        <f t="shared" si="1"/>
        <v>0</v>
      </c>
      <c r="Q12" s="7">
        <f t="shared" si="2"/>
        <v>1</v>
      </c>
      <c r="R12" s="7">
        <f t="shared" si="3"/>
        <v>1</v>
      </c>
      <c r="S12" s="5" t="s">
        <v>118</v>
      </c>
      <c r="T12" s="5">
        <v>101301</v>
      </c>
      <c r="U12" s="5" t="s">
        <v>27</v>
      </c>
      <c r="V12" s="5">
        <v>47040001</v>
      </c>
      <c r="W12" s="5" t="s">
        <v>28</v>
      </c>
    </row>
    <row r="13" spans="2:23" x14ac:dyDescent="0.25">
      <c r="B13" s="4">
        <v>50004415</v>
      </c>
      <c r="C13" s="4">
        <v>0</v>
      </c>
      <c r="D13" s="5">
        <v>21040001</v>
      </c>
      <c r="E13" s="4" t="s">
        <v>126</v>
      </c>
      <c r="F13" s="4">
        <v>1301</v>
      </c>
      <c r="G13" s="6">
        <v>40269</v>
      </c>
      <c r="H13" s="7">
        <v>1</v>
      </c>
      <c r="I13" s="7">
        <v>0</v>
      </c>
      <c r="J13" s="7">
        <v>0</v>
      </c>
      <c r="K13" s="7">
        <v>0</v>
      </c>
      <c r="L13" s="7">
        <f t="shared" si="0"/>
        <v>1</v>
      </c>
      <c r="M13" s="7">
        <v>0</v>
      </c>
      <c r="N13" s="7">
        <v>0</v>
      </c>
      <c r="O13" s="7">
        <v>0</v>
      </c>
      <c r="P13" s="7">
        <f t="shared" si="1"/>
        <v>0</v>
      </c>
      <c r="Q13" s="7">
        <f t="shared" si="2"/>
        <v>1</v>
      </c>
      <c r="R13" s="7">
        <f t="shared" si="3"/>
        <v>1</v>
      </c>
      <c r="S13" s="5" t="s">
        <v>118</v>
      </c>
      <c r="T13" s="5">
        <v>101301</v>
      </c>
      <c r="U13" s="5" t="s">
        <v>27</v>
      </c>
      <c r="V13" s="5">
        <v>47040001</v>
      </c>
      <c r="W13" s="5" t="s">
        <v>28</v>
      </c>
    </row>
    <row r="14" spans="2:23" x14ac:dyDescent="0.25">
      <c r="B14" s="4">
        <v>50004417</v>
      </c>
      <c r="C14" s="4">
        <v>0</v>
      </c>
      <c r="D14" s="5">
        <v>21040001</v>
      </c>
      <c r="E14" s="4" t="s">
        <v>127</v>
      </c>
      <c r="F14" s="4">
        <v>1301</v>
      </c>
      <c r="G14" s="6">
        <v>40269</v>
      </c>
      <c r="H14" s="7">
        <v>1</v>
      </c>
      <c r="I14" s="7">
        <v>0</v>
      </c>
      <c r="J14" s="7">
        <v>0</v>
      </c>
      <c r="K14" s="7">
        <v>0</v>
      </c>
      <c r="L14" s="7">
        <f t="shared" si="0"/>
        <v>1</v>
      </c>
      <c r="M14" s="7">
        <v>0</v>
      </c>
      <c r="N14" s="7">
        <v>0</v>
      </c>
      <c r="O14" s="7">
        <v>0</v>
      </c>
      <c r="P14" s="7">
        <f t="shared" si="1"/>
        <v>0</v>
      </c>
      <c r="Q14" s="7">
        <f t="shared" si="2"/>
        <v>1</v>
      </c>
      <c r="R14" s="7">
        <f t="shared" si="3"/>
        <v>1</v>
      </c>
      <c r="S14" s="5" t="s">
        <v>118</v>
      </c>
      <c r="T14" s="5">
        <v>101301</v>
      </c>
      <c r="U14" s="5" t="s">
        <v>27</v>
      </c>
      <c r="V14" s="5">
        <v>47040001</v>
      </c>
      <c r="W14" s="5" t="s">
        <v>28</v>
      </c>
    </row>
    <row r="15" spans="2:23" x14ac:dyDescent="0.25">
      <c r="B15" s="4">
        <v>50004418</v>
      </c>
      <c r="C15" s="4">
        <v>0</v>
      </c>
      <c r="D15" s="5">
        <v>21040001</v>
      </c>
      <c r="E15" s="4" t="s">
        <v>128</v>
      </c>
      <c r="F15" s="4">
        <v>1301</v>
      </c>
      <c r="G15" s="6">
        <v>40269</v>
      </c>
      <c r="H15" s="7">
        <v>1</v>
      </c>
      <c r="I15" s="7">
        <v>0</v>
      </c>
      <c r="J15" s="7">
        <v>0</v>
      </c>
      <c r="K15" s="7">
        <v>0</v>
      </c>
      <c r="L15" s="7">
        <f t="shared" si="0"/>
        <v>1</v>
      </c>
      <c r="M15" s="7">
        <v>0</v>
      </c>
      <c r="N15" s="7">
        <v>0</v>
      </c>
      <c r="O15" s="7">
        <v>0</v>
      </c>
      <c r="P15" s="7">
        <f t="shared" si="1"/>
        <v>0</v>
      </c>
      <c r="Q15" s="7">
        <f t="shared" si="2"/>
        <v>1</v>
      </c>
      <c r="R15" s="7">
        <f t="shared" si="3"/>
        <v>1</v>
      </c>
      <c r="S15" s="5" t="s">
        <v>118</v>
      </c>
      <c r="T15" s="5">
        <v>101301</v>
      </c>
      <c r="U15" s="5" t="s">
        <v>27</v>
      </c>
      <c r="V15" s="5">
        <v>47040001</v>
      </c>
      <c r="W15" s="5" t="s">
        <v>28</v>
      </c>
    </row>
    <row r="16" spans="2:23" x14ac:dyDescent="0.25">
      <c r="B16" s="4">
        <v>50004419</v>
      </c>
      <c r="C16" s="4">
        <v>0</v>
      </c>
      <c r="D16" s="5">
        <v>21040001</v>
      </c>
      <c r="E16" s="4" t="s">
        <v>129</v>
      </c>
      <c r="F16" s="4">
        <v>1301</v>
      </c>
      <c r="G16" s="6">
        <v>40269</v>
      </c>
      <c r="H16" s="7">
        <v>1</v>
      </c>
      <c r="I16" s="7">
        <v>0</v>
      </c>
      <c r="J16" s="7">
        <v>0</v>
      </c>
      <c r="K16" s="7">
        <v>0</v>
      </c>
      <c r="L16" s="7">
        <f t="shared" si="0"/>
        <v>1</v>
      </c>
      <c r="M16" s="7">
        <v>0</v>
      </c>
      <c r="N16" s="7">
        <v>0</v>
      </c>
      <c r="O16" s="7">
        <v>0</v>
      </c>
      <c r="P16" s="7">
        <f t="shared" si="1"/>
        <v>0</v>
      </c>
      <c r="Q16" s="7">
        <f t="shared" si="2"/>
        <v>1</v>
      </c>
      <c r="R16" s="7">
        <f t="shared" si="3"/>
        <v>1</v>
      </c>
      <c r="S16" s="5" t="s">
        <v>118</v>
      </c>
      <c r="T16" s="5">
        <v>101301</v>
      </c>
      <c r="U16" s="5" t="s">
        <v>27</v>
      </c>
      <c r="V16" s="5">
        <v>47040001</v>
      </c>
      <c r="W16" s="5" t="s">
        <v>28</v>
      </c>
    </row>
    <row r="17" spans="2:23" x14ac:dyDescent="0.25">
      <c r="B17" s="4">
        <v>50004420</v>
      </c>
      <c r="C17" s="4">
        <v>0</v>
      </c>
      <c r="D17" s="5">
        <v>21040001</v>
      </c>
      <c r="E17" s="4" t="s">
        <v>130</v>
      </c>
      <c r="F17" s="4">
        <v>1301</v>
      </c>
      <c r="G17" s="6">
        <v>40269</v>
      </c>
      <c r="H17" s="7">
        <v>1</v>
      </c>
      <c r="I17" s="7">
        <v>0</v>
      </c>
      <c r="J17" s="7">
        <v>0</v>
      </c>
      <c r="K17" s="7">
        <v>0</v>
      </c>
      <c r="L17" s="7">
        <f t="shared" si="0"/>
        <v>1</v>
      </c>
      <c r="M17" s="7">
        <v>0</v>
      </c>
      <c r="N17" s="7">
        <v>0</v>
      </c>
      <c r="O17" s="7">
        <v>0</v>
      </c>
      <c r="P17" s="7">
        <f t="shared" si="1"/>
        <v>0</v>
      </c>
      <c r="Q17" s="7">
        <f t="shared" si="2"/>
        <v>1</v>
      </c>
      <c r="R17" s="7">
        <f t="shared" si="3"/>
        <v>1</v>
      </c>
      <c r="S17" s="5" t="s">
        <v>118</v>
      </c>
      <c r="T17" s="5">
        <v>101301</v>
      </c>
      <c r="U17" s="5" t="s">
        <v>27</v>
      </c>
      <c r="V17" s="5">
        <v>47040001</v>
      </c>
      <c r="W17" s="5" t="s">
        <v>28</v>
      </c>
    </row>
    <row r="18" spans="2:23" x14ac:dyDescent="0.25">
      <c r="B18" s="4">
        <v>50004421</v>
      </c>
      <c r="C18" s="4">
        <v>0</v>
      </c>
      <c r="D18" s="5">
        <v>21040001</v>
      </c>
      <c r="E18" s="4" t="s">
        <v>131</v>
      </c>
      <c r="F18" s="4">
        <v>1301</v>
      </c>
      <c r="G18" s="6">
        <v>40269</v>
      </c>
      <c r="H18" s="7">
        <v>1</v>
      </c>
      <c r="I18" s="7">
        <v>0</v>
      </c>
      <c r="J18" s="7">
        <v>0</v>
      </c>
      <c r="K18" s="7">
        <v>0</v>
      </c>
      <c r="L18" s="7">
        <f t="shared" si="0"/>
        <v>1</v>
      </c>
      <c r="M18" s="7">
        <v>0</v>
      </c>
      <c r="N18" s="7">
        <v>0</v>
      </c>
      <c r="O18" s="7">
        <v>0</v>
      </c>
      <c r="P18" s="7">
        <f t="shared" si="1"/>
        <v>0</v>
      </c>
      <c r="Q18" s="7">
        <f t="shared" si="2"/>
        <v>1</v>
      </c>
      <c r="R18" s="7">
        <f t="shared" si="3"/>
        <v>1</v>
      </c>
      <c r="S18" s="5" t="s">
        <v>118</v>
      </c>
      <c r="T18" s="5">
        <v>101301</v>
      </c>
      <c r="U18" s="5" t="s">
        <v>27</v>
      </c>
      <c r="V18" s="5">
        <v>47040001</v>
      </c>
      <c r="W18" s="5" t="s">
        <v>28</v>
      </c>
    </row>
    <row r="19" spans="2:23" x14ac:dyDescent="0.25">
      <c r="B19" s="4">
        <v>50004422</v>
      </c>
      <c r="C19" s="4">
        <v>0</v>
      </c>
      <c r="D19" s="5">
        <v>21040001</v>
      </c>
      <c r="E19" s="4" t="s">
        <v>132</v>
      </c>
      <c r="F19" s="4">
        <v>1301</v>
      </c>
      <c r="G19" s="6">
        <v>40269</v>
      </c>
      <c r="H19" s="7">
        <v>1</v>
      </c>
      <c r="I19" s="7">
        <v>0</v>
      </c>
      <c r="J19" s="7">
        <v>0</v>
      </c>
      <c r="K19" s="7">
        <v>0</v>
      </c>
      <c r="L19" s="7">
        <f t="shared" si="0"/>
        <v>1</v>
      </c>
      <c r="M19" s="7">
        <v>0</v>
      </c>
      <c r="N19" s="7">
        <v>0</v>
      </c>
      <c r="O19" s="7">
        <v>0</v>
      </c>
      <c r="P19" s="7">
        <f t="shared" si="1"/>
        <v>0</v>
      </c>
      <c r="Q19" s="7">
        <f t="shared" si="2"/>
        <v>1</v>
      </c>
      <c r="R19" s="7">
        <f t="shared" si="3"/>
        <v>1</v>
      </c>
      <c r="S19" s="5" t="s">
        <v>118</v>
      </c>
      <c r="T19" s="5">
        <v>101301</v>
      </c>
      <c r="U19" s="5" t="s">
        <v>27</v>
      </c>
      <c r="V19" s="5">
        <v>47040001</v>
      </c>
      <c r="W19" s="5" t="s">
        <v>28</v>
      </c>
    </row>
    <row r="20" spans="2:23" x14ac:dyDescent="0.25">
      <c r="B20" s="4">
        <v>50004423</v>
      </c>
      <c r="C20" s="4">
        <v>0</v>
      </c>
      <c r="D20" s="5">
        <v>21040001</v>
      </c>
      <c r="E20" s="4" t="s">
        <v>133</v>
      </c>
      <c r="F20" s="4">
        <v>1301</v>
      </c>
      <c r="G20" s="6">
        <v>40269</v>
      </c>
      <c r="H20" s="7">
        <v>1</v>
      </c>
      <c r="I20" s="7">
        <v>0</v>
      </c>
      <c r="J20" s="7">
        <v>0</v>
      </c>
      <c r="K20" s="7">
        <v>0</v>
      </c>
      <c r="L20" s="7">
        <f t="shared" si="0"/>
        <v>1</v>
      </c>
      <c r="M20" s="7">
        <v>0</v>
      </c>
      <c r="N20" s="7">
        <v>0</v>
      </c>
      <c r="O20" s="7">
        <v>0</v>
      </c>
      <c r="P20" s="7">
        <f t="shared" si="1"/>
        <v>0</v>
      </c>
      <c r="Q20" s="7">
        <f t="shared" si="2"/>
        <v>1</v>
      </c>
      <c r="R20" s="7">
        <f t="shared" si="3"/>
        <v>1</v>
      </c>
      <c r="S20" s="5" t="s">
        <v>118</v>
      </c>
      <c r="T20" s="5">
        <v>101301</v>
      </c>
      <c r="U20" s="5" t="s">
        <v>27</v>
      </c>
      <c r="V20" s="5">
        <v>47040001</v>
      </c>
      <c r="W20" s="5" t="s">
        <v>28</v>
      </c>
    </row>
    <row r="21" spans="2:23" x14ac:dyDescent="0.25">
      <c r="B21" s="4">
        <v>50004424</v>
      </c>
      <c r="C21" s="4">
        <v>0</v>
      </c>
      <c r="D21" s="5">
        <v>21040001</v>
      </c>
      <c r="E21" s="4" t="s">
        <v>134</v>
      </c>
      <c r="F21" s="4">
        <v>1301</v>
      </c>
      <c r="G21" s="6">
        <v>40269</v>
      </c>
      <c r="H21" s="7">
        <v>1</v>
      </c>
      <c r="I21" s="7">
        <v>0</v>
      </c>
      <c r="J21" s="7">
        <v>0</v>
      </c>
      <c r="K21" s="7">
        <v>0</v>
      </c>
      <c r="L21" s="7">
        <f t="shared" si="0"/>
        <v>1</v>
      </c>
      <c r="M21" s="7">
        <v>0</v>
      </c>
      <c r="N21" s="7">
        <v>0</v>
      </c>
      <c r="O21" s="7">
        <v>0</v>
      </c>
      <c r="P21" s="7">
        <f t="shared" si="1"/>
        <v>0</v>
      </c>
      <c r="Q21" s="7">
        <f t="shared" si="2"/>
        <v>1</v>
      </c>
      <c r="R21" s="7">
        <f t="shared" si="3"/>
        <v>1</v>
      </c>
      <c r="S21" s="5" t="s">
        <v>118</v>
      </c>
      <c r="T21" s="5">
        <v>101301</v>
      </c>
      <c r="U21" s="5" t="s">
        <v>27</v>
      </c>
      <c r="V21" s="5">
        <v>47040001</v>
      </c>
      <c r="W21" s="5" t="s">
        <v>28</v>
      </c>
    </row>
    <row r="22" spans="2:23" x14ac:dyDescent="0.25">
      <c r="B22" s="4">
        <v>50004431</v>
      </c>
      <c r="C22" s="4">
        <v>0</v>
      </c>
      <c r="D22" s="5">
        <v>21040001</v>
      </c>
      <c r="E22" s="4" t="s">
        <v>135</v>
      </c>
      <c r="F22" s="4">
        <v>1301</v>
      </c>
      <c r="G22" s="6">
        <v>40269</v>
      </c>
      <c r="H22" s="7">
        <v>1</v>
      </c>
      <c r="I22" s="7">
        <v>0</v>
      </c>
      <c r="J22" s="7">
        <v>0</v>
      </c>
      <c r="K22" s="7">
        <v>0</v>
      </c>
      <c r="L22" s="7">
        <f t="shared" si="0"/>
        <v>1</v>
      </c>
      <c r="M22" s="7">
        <v>0</v>
      </c>
      <c r="N22" s="7">
        <v>0</v>
      </c>
      <c r="O22" s="7">
        <v>0</v>
      </c>
      <c r="P22" s="7">
        <f t="shared" si="1"/>
        <v>0</v>
      </c>
      <c r="Q22" s="7">
        <f t="shared" si="2"/>
        <v>1</v>
      </c>
      <c r="R22" s="7">
        <f t="shared" si="3"/>
        <v>1</v>
      </c>
      <c r="S22" s="5" t="s">
        <v>118</v>
      </c>
      <c r="T22" s="5">
        <v>101301</v>
      </c>
      <c r="U22" s="5" t="s">
        <v>27</v>
      </c>
      <c r="V22" s="5">
        <v>47040001</v>
      </c>
      <c r="W22" s="5" t="s">
        <v>28</v>
      </c>
    </row>
    <row r="23" spans="2:23" x14ac:dyDescent="0.25">
      <c r="B23" s="4">
        <v>50004432</v>
      </c>
      <c r="C23" s="4">
        <v>0</v>
      </c>
      <c r="D23" s="5">
        <v>21040001</v>
      </c>
      <c r="E23" s="4" t="s">
        <v>136</v>
      </c>
      <c r="F23" s="4">
        <v>1301</v>
      </c>
      <c r="G23" s="6">
        <v>40269</v>
      </c>
      <c r="H23" s="7">
        <v>1</v>
      </c>
      <c r="I23" s="7">
        <v>0</v>
      </c>
      <c r="J23" s="7">
        <v>0</v>
      </c>
      <c r="K23" s="7">
        <v>0</v>
      </c>
      <c r="L23" s="7">
        <f t="shared" si="0"/>
        <v>1</v>
      </c>
      <c r="M23" s="7">
        <v>0</v>
      </c>
      <c r="N23" s="7">
        <v>0</v>
      </c>
      <c r="O23" s="7">
        <v>0</v>
      </c>
      <c r="P23" s="7">
        <f t="shared" si="1"/>
        <v>0</v>
      </c>
      <c r="Q23" s="7">
        <f t="shared" si="2"/>
        <v>1</v>
      </c>
      <c r="R23" s="7">
        <f t="shared" si="3"/>
        <v>1</v>
      </c>
      <c r="S23" s="5" t="s">
        <v>118</v>
      </c>
      <c r="T23" s="5">
        <v>101301</v>
      </c>
      <c r="U23" s="5" t="s">
        <v>27</v>
      </c>
      <c r="V23" s="5">
        <v>47040001</v>
      </c>
      <c r="W23" s="5" t="s">
        <v>28</v>
      </c>
    </row>
    <row r="24" spans="2:23" x14ac:dyDescent="0.25">
      <c r="B24" s="4">
        <v>50004434</v>
      </c>
      <c r="C24" s="4">
        <v>0</v>
      </c>
      <c r="D24" s="5">
        <v>21040001</v>
      </c>
      <c r="E24" s="4" t="s">
        <v>137</v>
      </c>
      <c r="F24" s="4">
        <v>1301</v>
      </c>
      <c r="G24" s="6">
        <v>40269</v>
      </c>
      <c r="H24" s="7">
        <v>1</v>
      </c>
      <c r="I24" s="7">
        <v>0</v>
      </c>
      <c r="J24" s="7">
        <v>0</v>
      </c>
      <c r="K24" s="7">
        <v>0</v>
      </c>
      <c r="L24" s="7">
        <f t="shared" si="0"/>
        <v>1</v>
      </c>
      <c r="M24" s="7">
        <v>0</v>
      </c>
      <c r="N24" s="7">
        <v>0</v>
      </c>
      <c r="O24" s="7">
        <v>0</v>
      </c>
      <c r="P24" s="7">
        <f t="shared" si="1"/>
        <v>0</v>
      </c>
      <c r="Q24" s="7">
        <f t="shared" si="2"/>
        <v>1</v>
      </c>
      <c r="R24" s="7">
        <f t="shared" si="3"/>
        <v>1</v>
      </c>
      <c r="S24" s="5" t="s">
        <v>118</v>
      </c>
      <c r="T24" s="5">
        <v>101301</v>
      </c>
      <c r="U24" s="5" t="s">
        <v>27</v>
      </c>
      <c r="V24" s="5">
        <v>47040001</v>
      </c>
      <c r="W24" s="5" t="s">
        <v>28</v>
      </c>
    </row>
    <row r="25" spans="2:23" x14ac:dyDescent="0.25">
      <c r="B25" s="4">
        <v>50004435</v>
      </c>
      <c r="C25" s="4">
        <v>0</v>
      </c>
      <c r="D25" s="5">
        <v>21040001</v>
      </c>
      <c r="E25" s="4" t="s">
        <v>138</v>
      </c>
      <c r="F25" s="4">
        <v>1301</v>
      </c>
      <c r="G25" s="6">
        <v>40269</v>
      </c>
      <c r="H25" s="7">
        <v>1</v>
      </c>
      <c r="I25" s="7">
        <v>0</v>
      </c>
      <c r="J25" s="7">
        <v>0</v>
      </c>
      <c r="K25" s="7">
        <v>0</v>
      </c>
      <c r="L25" s="7">
        <f t="shared" si="0"/>
        <v>1</v>
      </c>
      <c r="M25" s="7">
        <v>0</v>
      </c>
      <c r="N25" s="7">
        <v>0</v>
      </c>
      <c r="O25" s="7">
        <v>0</v>
      </c>
      <c r="P25" s="7">
        <f t="shared" si="1"/>
        <v>0</v>
      </c>
      <c r="Q25" s="7">
        <f t="shared" si="2"/>
        <v>1</v>
      </c>
      <c r="R25" s="7">
        <f t="shared" si="3"/>
        <v>1</v>
      </c>
      <c r="S25" s="5" t="s">
        <v>118</v>
      </c>
      <c r="T25" s="5">
        <v>101301</v>
      </c>
      <c r="U25" s="5" t="s">
        <v>27</v>
      </c>
      <c r="V25" s="5">
        <v>47040001</v>
      </c>
      <c r="W25" s="5" t="s">
        <v>28</v>
      </c>
    </row>
    <row r="26" spans="2:23" x14ac:dyDescent="0.25">
      <c r="B26" s="4">
        <v>50005262</v>
      </c>
      <c r="C26" s="4">
        <v>0</v>
      </c>
      <c r="D26" s="5">
        <v>21040001</v>
      </c>
      <c r="E26" s="4" t="s">
        <v>139</v>
      </c>
      <c r="F26" s="4">
        <v>1301</v>
      </c>
      <c r="G26" s="6">
        <v>41531</v>
      </c>
      <c r="H26" s="7">
        <v>1</v>
      </c>
      <c r="I26" s="7">
        <v>0</v>
      </c>
      <c r="J26" s="7">
        <v>0</v>
      </c>
      <c r="K26" s="7">
        <v>0</v>
      </c>
      <c r="L26" s="7">
        <f t="shared" si="0"/>
        <v>1</v>
      </c>
      <c r="M26" s="7">
        <v>0</v>
      </c>
      <c r="N26" s="7">
        <v>0</v>
      </c>
      <c r="O26" s="7">
        <v>0</v>
      </c>
      <c r="P26" s="7">
        <f t="shared" si="1"/>
        <v>0</v>
      </c>
      <c r="Q26" s="7">
        <f t="shared" si="2"/>
        <v>1</v>
      </c>
      <c r="R26" s="7">
        <f t="shared" si="3"/>
        <v>1</v>
      </c>
      <c r="S26" s="5" t="s">
        <v>118</v>
      </c>
      <c r="T26" s="5">
        <v>101301</v>
      </c>
      <c r="U26" s="5" t="s">
        <v>27</v>
      </c>
      <c r="V26" s="5">
        <v>47040001</v>
      </c>
      <c r="W26" s="5" t="s">
        <v>28</v>
      </c>
    </row>
    <row r="27" spans="2:23" x14ac:dyDescent="0.25">
      <c r="B27" s="4">
        <v>50005263</v>
      </c>
      <c r="C27" s="4">
        <v>0</v>
      </c>
      <c r="D27" s="5">
        <v>21040001</v>
      </c>
      <c r="E27" s="4" t="s">
        <v>140</v>
      </c>
      <c r="F27" s="4">
        <v>1301</v>
      </c>
      <c r="G27" s="6">
        <v>41531</v>
      </c>
      <c r="H27" s="7">
        <v>3</v>
      </c>
      <c r="I27" s="7">
        <v>0</v>
      </c>
      <c r="J27" s="7">
        <v>0</v>
      </c>
      <c r="K27" s="7">
        <v>0</v>
      </c>
      <c r="L27" s="7">
        <f t="shared" si="0"/>
        <v>3</v>
      </c>
      <c r="M27" s="7">
        <v>-1</v>
      </c>
      <c r="N27" s="7">
        <v>0</v>
      </c>
      <c r="O27" s="7">
        <v>0</v>
      </c>
      <c r="P27" s="7">
        <f t="shared" si="1"/>
        <v>-1</v>
      </c>
      <c r="Q27" s="7">
        <f t="shared" si="2"/>
        <v>2</v>
      </c>
      <c r="R27" s="7">
        <f t="shared" si="3"/>
        <v>2</v>
      </c>
      <c r="S27" s="5" t="s">
        <v>118</v>
      </c>
      <c r="T27" s="5">
        <v>101301</v>
      </c>
      <c r="U27" s="5" t="s">
        <v>27</v>
      </c>
      <c r="V27" s="5">
        <v>47040001</v>
      </c>
      <c r="W27" s="5" t="s">
        <v>28</v>
      </c>
    </row>
    <row r="28" spans="2:23" x14ac:dyDescent="0.25">
      <c r="B28" s="4">
        <v>50005264</v>
      </c>
      <c r="C28" s="4">
        <v>0</v>
      </c>
      <c r="D28" s="5">
        <v>21040001</v>
      </c>
      <c r="E28" s="4" t="s">
        <v>141</v>
      </c>
      <c r="F28" s="4">
        <v>1301</v>
      </c>
      <c r="G28" s="6">
        <v>41531</v>
      </c>
      <c r="H28" s="7">
        <v>1</v>
      </c>
      <c r="I28" s="7">
        <v>0</v>
      </c>
      <c r="J28" s="7">
        <v>0</v>
      </c>
      <c r="K28" s="7">
        <v>0</v>
      </c>
      <c r="L28" s="7">
        <f t="shared" si="0"/>
        <v>1</v>
      </c>
      <c r="M28" s="7">
        <v>0</v>
      </c>
      <c r="N28" s="7">
        <v>0</v>
      </c>
      <c r="O28" s="7">
        <v>0</v>
      </c>
      <c r="P28" s="7">
        <f t="shared" si="1"/>
        <v>0</v>
      </c>
      <c r="Q28" s="7">
        <f t="shared" si="2"/>
        <v>1</v>
      </c>
      <c r="R28" s="7">
        <f t="shared" si="3"/>
        <v>1</v>
      </c>
      <c r="S28" s="5" t="s">
        <v>118</v>
      </c>
      <c r="T28" s="5">
        <v>101301</v>
      </c>
      <c r="U28" s="5" t="s">
        <v>27</v>
      </c>
      <c r="V28" s="5">
        <v>47040001</v>
      </c>
      <c r="W28" s="5" t="s">
        <v>28</v>
      </c>
    </row>
    <row r="29" spans="2:23" x14ac:dyDescent="0.25">
      <c r="B29" s="4">
        <v>50005265</v>
      </c>
      <c r="C29" s="4">
        <v>0</v>
      </c>
      <c r="D29" s="5">
        <v>21040001</v>
      </c>
      <c r="E29" s="4" t="s">
        <v>142</v>
      </c>
      <c r="F29" s="4">
        <v>1301</v>
      </c>
      <c r="G29" s="6">
        <v>41531</v>
      </c>
      <c r="H29" s="7">
        <v>1</v>
      </c>
      <c r="I29" s="7">
        <v>0</v>
      </c>
      <c r="J29" s="7">
        <v>0</v>
      </c>
      <c r="K29" s="7">
        <v>0</v>
      </c>
      <c r="L29" s="7">
        <f t="shared" si="0"/>
        <v>1</v>
      </c>
      <c r="M29" s="7">
        <v>0</v>
      </c>
      <c r="N29" s="7">
        <v>0</v>
      </c>
      <c r="O29" s="7">
        <v>0</v>
      </c>
      <c r="P29" s="7">
        <f t="shared" si="1"/>
        <v>0</v>
      </c>
      <c r="Q29" s="7">
        <f t="shared" si="2"/>
        <v>1</v>
      </c>
      <c r="R29" s="7">
        <f t="shared" si="3"/>
        <v>1</v>
      </c>
      <c r="S29" s="5" t="s">
        <v>118</v>
      </c>
      <c r="T29" s="5">
        <v>101301</v>
      </c>
      <c r="U29" s="5" t="s">
        <v>27</v>
      </c>
      <c r="V29" s="5">
        <v>47040001</v>
      </c>
      <c r="W29" s="5" t="s">
        <v>28</v>
      </c>
    </row>
    <row r="30" spans="2:23" x14ac:dyDescent="0.25">
      <c r="B30" s="4">
        <v>50005412</v>
      </c>
      <c r="C30" s="4">
        <v>0</v>
      </c>
      <c r="D30" s="5">
        <v>21040001</v>
      </c>
      <c r="E30" s="4" t="s">
        <v>143</v>
      </c>
      <c r="F30" s="4">
        <v>1301</v>
      </c>
      <c r="G30" s="6">
        <v>41425</v>
      </c>
      <c r="H30" s="7">
        <v>110533.6</v>
      </c>
      <c r="I30" s="7">
        <v>0</v>
      </c>
      <c r="J30" s="7">
        <v>0</v>
      </c>
      <c r="K30" s="7">
        <v>0</v>
      </c>
      <c r="L30" s="7">
        <f t="shared" si="0"/>
        <v>110533.6</v>
      </c>
      <c r="M30" s="7">
        <v>-81661.600000000006</v>
      </c>
      <c r="N30" s="7">
        <v>-10786</v>
      </c>
      <c r="O30" s="7">
        <v>0</v>
      </c>
      <c r="P30" s="7">
        <f t="shared" si="1"/>
        <v>-92447.6</v>
      </c>
      <c r="Q30" s="7">
        <f t="shared" si="2"/>
        <v>28872</v>
      </c>
      <c r="R30" s="7">
        <f t="shared" si="3"/>
        <v>18086</v>
      </c>
      <c r="S30" s="5" t="s">
        <v>118</v>
      </c>
      <c r="T30" s="5">
        <v>101301</v>
      </c>
      <c r="U30" s="5" t="s">
        <v>27</v>
      </c>
      <c r="V30" s="5">
        <v>47040001</v>
      </c>
      <c r="W30" s="5" t="s">
        <v>28</v>
      </c>
    </row>
    <row r="31" spans="2:23" x14ac:dyDescent="0.25">
      <c r="B31" s="4">
        <v>50005413</v>
      </c>
      <c r="C31" s="4">
        <v>0</v>
      </c>
      <c r="D31" s="5">
        <v>21040001</v>
      </c>
      <c r="E31" s="4" t="s">
        <v>144</v>
      </c>
      <c r="F31" s="4">
        <v>1301</v>
      </c>
      <c r="G31" s="6">
        <v>41547</v>
      </c>
      <c r="H31" s="7">
        <v>13050</v>
      </c>
      <c r="I31" s="7">
        <v>0</v>
      </c>
      <c r="J31" s="7">
        <v>0</v>
      </c>
      <c r="K31" s="7">
        <v>0</v>
      </c>
      <c r="L31" s="7">
        <f t="shared" si="0"/>
        <v>13050</v>
      </c>
      <c r="M31" s="7">
        <v>-9251</v>
      </c>
      <c r="N31" s="7">
        <v>-1259</v>
      </c>
      <c r="O31" s="7">
        <v>0</v>
      </c>
      <c r="P31" s="7">
        <f t="shared" si="1"/>
        <v>-10510</v>
      </c>
      <c r="Q31" s="7">
        <f t="shared" si="2"/>
        <v>3799</v>
      </c>
      <c r="R31" s="7">
        <f t="shared" si="3"/>
        <v>2540</v>
      </c>
      <c r="S31" s="5" t="s">
        <v>118</v>
      </c>
      <c r="T31" s="5">
        <v>101301</v>
      </c>
      <c r="U31" s="5" t="s">
        <v>27</v>
      </c>
      <c r="V31" s="5">
        <v>47040001</v>
      </c>
      <c r="W31" s="5" t="s">
        <v>28</v>
      </c>
    </row>
    <row r="32" spans="2:23" x14ac:dyDescent="0.25">
      <c r="B32" s="4">
        <v>50005916</v>
      </c>
      <c r="C32" s="4">
        <v>0</v>
      </c>
      <c r="D32" s="5">
        <v>21040001</v>
      </c>
      <c r="E32" s="4" t="s">
        <v>145</v>
      </c>
      <c r="F32" s="4">
        <v>1301</v>
      </c>
      <c r="G32" s="6">
        <v>40310</v>
      </c>
      <c r="H32" s="7">
        <v>1500</v>
      </c>
      <c r="I32" s="7">
        <v>0</v>
      </c>
      <c r="J32" s="7">
        <v>0</v>
      </c>
      <c r="K32" s="7">
        <v>0</v>
      </c>
      <c r="L32" s="7">
        <f t="shared" si="0"/>
        <v>1500</v>
      </c>
      <c r="M32" s="7">
        <v>-1425</v>
      </c>
      <c r="N32" s="7">
        <v>0</v>
      </c>
      <c r="O32" s="7">
        <v>0</v>
      </c>
      <c r="P32" s="7">
        <f t="shared" si="1"/>
        <v>-1425</v>
      </c>
      <c r="Q32" s="7">
        <f t="shared" si="2"/>
        <v>75</v>
      </c>
      <c r="R32" s="7">
        <f t="shared" si="3"/>
        <v>75</v>
      </c>
      <c r="S32" s="5" t="s">
        <v>118</v>
      </c>
      <c r="T32" s="5">
        <v>101301</v>
      </c>
      <c r="U32" s="5" t="s">
        <v>27</v>
      </c>
      <c r="V32" s="5">
        <v>47040001</v>
      </c>
      <c r="W32" s="5" t="s">
        <v>28</v>
      </c>
    </row>
    <row r="33" spans="2:23" x14ac:dyDescent="0.25">
      <c r="B33" s="4">
        <v>50006036</v>
      </c>
      <c r="C33" s="4">
        <v>0</v>
      </c>
      <c r="D33" s="5">
        <v>21040001</v>
      </c>
      <c r="E33" s="4" t="s">
        <v>146</v>
      </c>
      <c r="F33" s="4">
        <v>1301</v>
      </c>
      <c r="G33" s="6">
        <v>40310</v>
      </c>
      <c r="H33" s="7">
        <v>1814</v>
      </c>
      <c r="I33" s="7">
        <v>0</v>
      </c>
      <c r="J33" s="7">
        <v>0</v>
      </c>
      <c r="K33" s="7">
        <v>0</v>
      </c>
      <c r="L33" s="7">
        <f t="shared" si="0"/>
        <v>1814</v>
      </c>
      <c r="M33" s="7">
        <v>-1724</v>
      </c>
      <c r="N33" s="7">
        <v>0</v>
      </c>
      <c r="O33" s="7">
        <v>0</v>
      </c>
      <c r="P33" s="7">
        <f t="shared" si="1"/>
        <v>-1724</v>
      </c>
      <c r="Q33" s="7">
        <f t="shared" si="2"/>
        <v>90</v>
      </c>
      <c r="R33" s="7">
        <f t="shared" si="3"/>
        <v>90</v>
      </c>
      <c r="S33" s="5" t="s">
        <v>118</v>
      </c>
      <c r="T33" s="5">
        <v>101301</v>
      </c>
      <c r="U33" s="5" t="s">
        <v>27</v>
      </c>
      <c r="V33" s="5">
        <v>47040001</v>
      </c>
      <c r="W33" s="5" t="s">
        <v>28</v>
      </c>
    </row>
    <row r="34" spans="2:23" x14ac:dyDescent="0.25">
      <c r="B34" s="4">
        <v>50006045</v>
      </c>
      <c r="C34" s="4">
        <v>0</v>
      </c>
      <c r="D34" s="5">
        <v>21040001</v>
      </c>
      <c r="E34" s="4" t="s">
        <v>147</v>
      </c>
      <c r="F34" s="4">
        <v>1301</v>
      </c>
      <c r="G34" s="6">
        <v>40269</v>
      </c>
      <c r="H34" s="7">
        <v>1396.88</v>
      </c>
      <c r="I34" s="7">
        <v>0</v>
      </c>
      <c r="J34" s="7">
        <v>0</v>
      </c>
      <c r="K34" s="7">
        <v>0</v>
      </c>
      <c r="L34" s="7">
        <f t="shared" si="0"/>
        <v>1396.88</v>
      </c>
      <c r="M34" s="7">
        <v>-1327.88</v>
      </c>
      <c r="N34" s="7">
        <v>0</v>
      </c>
      <c r="O34" s="7">
        <v>0</v>
      </c>
      <c r="P34" s="7">
        <f t="shared" si="1"/>
        <v>-1327.88</v>
      </c>
      <c r="Q34" s="7">
        <f t="shared" si="2"/>
        <v>69</v>
      </c>
      <c r="R34" s="7">
        <f t="shared" si="3"/>
        <v>69</v>
      </c>
      <c r="S34" s="5" t="s">
        <v>118</v>
      </c>
      <c r="T34" s="5">
        <v>101301</v>
      </c>
      <c r="U34" s="5" t="s">
        <v>27</v>
      </c>
      <c r="V34" s="5">
        <v>47040001</v>
      </c>
      <c r="W34" s="5" t="s">
        <v>28</v>
      </c>
    </row>
    <row r="35" spans="2:23" x14ac:dyDescent="0.25">
      <c r="B35" s="4">
        <v>50006123</v>
      </c>
      <c r="C35" s="4">
        <v>0</v>
      </c>
      <c r="D35" s="5">
        <v>21040001</v>
      </c>
      <c r="E35" s="4" t="s">
        <v>148</v>
      </c>
      <c r="F35" s="4">
        <v>1301</v>
      </c>
      <c r="G35" s="6">
        <v>40724</v>
      </c>
      <c r="H35" s="7">
        <v>2150</v>
      </c>
      <c r="I35" s="7">
        <v>0</v>
      </c>
      <c r="J35" s="7">
        <v>0</v>
      </c>
      <c r="K35" s="7">
        <v>0</v>
      </c>
      <c r="L35" s="7">
        <f t="shared" si="0"/>
        <v>2150</v>
      </c>
      <c r="M35" s="7">
        <v>-1988</v>
      </c>
      <c r="N35" s="7">
        <v>-55</v>
      </c>
      <c r="O35" s="7">
        <v>0</v>
      </c>
      <c r="P35" s="7">
        <f t="shared" si="1"/>
        <v>-2043</v>
      </c>
      <c r="Q35" s="7">
        <f t="shared" si="2"/>
        <v>162</v>
      </c>
      <c r="R35" s="7">
        <f t="shared" si="3"/>
        <v>107</v>
      </c>
      <c r="S35" s="5" t="s">
        <v>118</v>
      </c>
      <c r="T35" s="5">
        <v>101301</v>
      </c>
      <c r="U35" s="5" t="s">
        <v>27</v>
      </c>
      <c r="V35" s="5">
        <v>47040001</v>
      </c>
      <c r="W35" s="5" t="s">
        <v>28</v>
      </c>
    </row>
    <row r="36" spans="2:23" x14ac:dyDescent="0.25">
      <c r="B36" s="4">
        <v>50006159</v>
      </c>
      <c r="C36" s="4">
        <v>0</v>
      </c>
      <c r="D36" s="5">
        <v>21040001</v>
      </c>
      <c r="E36" s="4" t="s">
        <v>149</v>
      </c>
      <c r="F36" s="4">
        <v>1301</v>
      </c>
      <c r="G36" s="6">
        <v>40968</v>
      </c>
      <c r="H36" s="7">
        <v>2301</v>
      </c>
      <c r="I36" s="7">
        <v>0</v>
      </c>
      <c r="J36" s="7">
        <v>0</v>
      </c>
      <c r="K36" s="7">
        <v>0</v>
      </c>
      <c r="L36" s="7">
        <f t="shared" si="0"/>
        <v>2301</v>
      </c>
      <c r="M36" s="7">
        <v>-1971</v>
      </c>
      <c r="N36" s="7">
        <v>-215</v>
      </c>
      <c r="O36" s="7">
        <v>0</v>
      </c>
      <c r="P36" s="7">
        <f t="shared" si="1"/>
        <v>-2186</v>
      </c>
      <c r="Q36" s="7">
        <f t="shared" si="2"/>
        <v>330</v>
      </c>
      <c r="R36" s="7">
        <f t="shared" si="3"/>
        <v>115</v>
      </c>
      <c r="S36" s="5" t="s">
        <v>118</v>
      </c>
      <c r="T36" s="5">
        <v>101301</v>
      </c>
      <c r="U36" s="5" t="s">
        <v>27</v>
      </c>
      <c r="V36" s="5">
        <v>47040001</v>
      </c>
      <c r="W36" s="5" t="s">
        <v>28</v>
      </c>
    </row>
    <row r="37" spans="2:23" x14ac:dyDescent="0.25">
      <c r="B37" s="4">
        <v>50006200</v>
      </c>
      <c r="C37" s="4">
        <v>0</v>
      </c>
      <c r="D37" s="5">
        <v>21040001</v>
      </c>
      <c r="E37" s="4" t="s">
        <v>150</v>
      </c>
      <c r="F37" s="4">
        <v>1301</v>
      </c>
      <c r="G37" s="6">
        <v>40269</v>
      </c>
      <c r="H37" s="7">
        <v>2438</v>
      </c>
      <c r="I37" s="7">
        <v>0</v>
      </c>
      <c r="J37" s="7">
        <v>0</v>
      </c>
      <c r="K37" s="7">
        <v>0</v>
      </c>
      <c r="L37" s="7">
        <f t="shared" si="0"/>
        <v>2438</v>
      </c>
      <c r="M37" s="7">
        <v>-2317</v>
      </c>
      <c r="N37" s="7">
        <v>0</v>
      </c>
      <c r="O37" s="7">
        <v>0</v>
      </c>
      <c r="P37" s="7">
        <f t="shared" si="1"/>
        <v>-2317</v>
      </c>
      <c r="Q37" s="7">
        <f t="shared" si="2"/>
        <v>121</v>
      </c>
      <c r="R37" s="7">
        <f t="shared" si="3"/>
        <v>121</v>
      </c>
      <c r="S37" s="5" t="s">
        <v>118</v>
      </c>
      <c r="T37" s="5">
        <v>101301</v>
      </c>
      <c r="U37" s="5" t="s">
        <v>27</v>
      </c>
      <c r="V37" s="5">
        <v>47040001</v>
      </c>
      <c r="W37" s="5" t="s">
        <v>28</v>
      </c>
    </row>
    <row r="38" spans="2:23" x14ac:dyDescent="0.25">
      <c r="B38" s="4">
        <v>50006354</v>
      </c>
      <c r="C38" s="4">
        <v>0</v>
      </c>
      <c r="D38" s="5">
        <v>21040001</v>
      </c>
      <c r="E38" s="4" t="s">
        <v>151</v>
      </c>
      <c r="F38" s="4">
        <v>1301</v>
      </c>
      <c r="G38" s="6">
        <v>40724</v>
      </c>
      <c r="H38" s="7">
        <v>2995</v>
      </c>
      <c r="I38" s="7">
        <v>0</v>
      </c>
      <c r="J38" s="7">
        <v>0</v>
      </c>
      <c r="K38" s="7">
        <v>0</v>
      </c>
      <c r="L38" s="7">
        <f t="shared" si="0"/>
        <v>2995</v>
      </c>
      <c r="M38" s="7">
        <v>-2769</v>
      </c>
      <c r="N38" s="7">
        <v>-77</v>
      </c>
      <c r="O38" s="7">
        <v>0</v>
      </c>
      <c r="P38" s="7">
        <f t="shared" si="1"/>
        <v>-2846</v>
      </c>
      <c r="Q38" s="7">
        <f t="shared" si="2"/>
        <v>226</v>
      </c>
      <c r="R38" s="7">
        <f t="shared" si="3"/>
        <v>149</v>
      </c>
      <c r="S38" s="5" t="s">
        <v>118</v>
      </c>
      <c r="T38" s="5">
        <v>101301</v>
      </c>
      <c r="U38" s="5" t="s">
        <v>27</v>
      </c>
      <c r="V38" s="5">
        <v>47040001</v>
      </c>
      <c r="W38" s="5" t="s">
        <v>28</v>
      </c>
    </row>
    <row r="39" spans="2:23" x14ac:dyDescent="0.25">
      <c r="B39" s="4">
        <v>50006396</v>
      </c>
      <c r="C39" s="4">
        <v>0</v>
      </c>
      <c r="D39" s="5">
        <v>21040001</v>
      </c>
      <c r="E39" s="4" t="s">
        <v>152</v>
      </c>
      <c r="F39" s="4">
        <v>1301</v>
      </c>
      <c r="G39" s="6">
        <v>40310</v>
      </c>
      <c r="H39" s="7">
        <v>1260</v>
      </c>
      <c r="I39" s="7">
        <v>0</v>
      </c>
      <c r="J39" s="7">
        <v>0</v>
      </c>
      <c r="K39" s="7">
        <v>0</v>
      </c>
      <c r="L39" s="7">
        <f t="shared" si="0"/>
        <v>1260</v>
      </c>
      <c r="M39" s="7">
        <v>-1197</v>
      </c>
      <c r="N39" s="7">
        <v>0</v>
      </c>
      <c r="O39" s="7">
        <v>0</v>
      </c>
      <c r="P39" s="7">
        <f t="shared" si="1"/>
        <v>-1197</v>
      </c>
      <c r="Q39" s="7">
        <f t="shared" si="2"/>
        <v>63</v>
      </c>
      <c r="R39" s="7">
        <f t="shared" si="3"/>
        <v>63</v>
      </c>
      <c r="S39" s="5" t="s">
        <v>118</v>
      </c>
      <c r="T39" s="5">
        <v>101301</v>
      </c>
      <c r="U39" s="5" t="s">
        <v>27</v>
      </c>
      <c r="V39" s="5">
        <v>47040001</v>
      </c>
      <c r="W39" s="5" t="s">
        <v>28</v>
      </c>
    </row>
    <row r="40" spans="2:23" x14ac:dyDescent="0.25">
      <c r="B40" s="4">
        <v>50006764</v>
      </c>
      <c r="C40" s="4">
        <v>0</v>
      </c>
      <c r="D40" s="5">
        <v>21040001</v>
      </c>
      <c r="E40" s="4" t="s">
        <v>153</v>
      </c>
      <c r="F40" s="4">
        <v>1301</v>
      </c>
      <c r="G40" s="6">
        <v>40269</v>
      </c>
      <c r="H40" s="7">
        <v>4625</v>
      </c>
      <c r="I40" s="7">
        <v>0</v>
      </c>
      <c r="J40" s="7">
        <v>0</v>
      </c>
      <c r="K40" s="7">
        <v>0</v>
      </c>
      <c r="L40" s="7">
        <f t="shared" si="0"/>
        <v>4625</v>
      </c>
      <c r="M40" s="7">
        <v>-4394</v>
      </c>
      <c r="N40" s="7">
        <v>0</v>
      </c>
      <c r="O40" s="7">
        <v>0</v>
      </c>
      <c r="P40" s="7">
        <f t="shared" si="1"/>
        <v>-4394</v>
      </c>
      <c r="Q40" s="7">
        <f t="shared" si="2"/>
        <v>231</v>
      </c>
      <c r="R40" s="7">
        <f t="shared" si="3"/>
        <v>231</v>
      </c>
      <c r="S40" s="5" t="s">
        <v>118</v>
      </c>
      <c r="T40" s="5">
        <v>101301</v>
      </c>
      <c r="U40" s="5" t="s">
        <v>27</v>
      </c>
      <c r="V40" s="5">
        <v>47040001</v>
      </c>
      <c r="W40" s="5" t="s">
        <v>28</v>
      </c>
    </row>
    <row r="41" spans="2:23" x14ac:dyDescent="0.25">
      <c r="B41" s="4">
        <v>50006864</v>
      </c>
      <c r="C41" s="4">
        <v>0</v>
      </c>
      <c r="D41" s="5">
        <v>21040001</v>
      </c>
      <c r="E41" s="4" t="s">
        <v>154</v>
      </c>
      <c r="F41" s="4">
        <v>1301</v>
      </c>
      <c r="G41" s="6">
        <v>40724</v>
      </c>
      <c r="H41" s="7">
        <v>5000</v>
      </c>
      <c r="I41" s="7">
        <v>0</v>
      </c>
      <c r="J41" s="7">
        <v>0</v>
      </c>
      <c r="K41" s="7">
        <v>0</v>
      </c>
      <c r="L41" s="7">
        <f t="shared" si="0"/>
        <v>5000</v>
      </c>
      <c r="M41" s="7">
        <v>-4621</v>
      </c>
      <c r="N41" s="7">
        <v>-129</v>
      </c>
      <c r="O41" s="7">
        <v>0</v>
      </c>
      <c r="P41" s="7">
        <f t="shared" si="1"/>
        <v>-4750</v>
      </c>
      <c r="Q41" s="7">
        <f t="shared" si="2"/>
        <v>379</v>
      </c>
      <c r="R41" s="7">
        <f t="shared" si="3"/>
        <v>250</v>
      </c>
      <c r="S41" s="5" t="s">
        <v>118</v>
      </c>
      <c r="T41" s="5">
        <v>101301</v>
      </c>
      <c r="U41" s="5" t="s">
        <v>27</v>
      </c>
      <c r="V41" s="5">
        <v>47040001</v>
      </c>
      <c r="W41" s="5" t="s">
        <v>28</v>
      </c>
    </row>
    <row r="42" spans="2:23" x14ac:dyDescent="0.25">
      <c r="B42" s="4">
        <v>50006881</v>
      </c>
      <c r="C42" s="4">
        <v>0</v>
      </c>
      <c r="D42" s="5">
        <v>21040001</v>
      </c>
      <c r="E42" s="4" t="s">
        <v>155</v>
      </c>
      <c r="F42" s="4">
        <v>1301</v>
      </c>
      <c r="G42" s="6">
        <v>40724</v>
      </c>
      <c r="H42" s="7">
        <v>5108</v>
      </c>
      <c r="I42" s="7">
        <v>0</v>
      </c>
      <c r="J42" s="7">
        <v>0</v>
      </c>
      <c r="K42" s="7">
        <v>0</v>
      </c>
      <c r="L42" s="7">
        <f t="shared" si="0"/>
        <v>5108</v>
      </c>
      <c r="M42" s="7">
        <v>-4721</v>
      </c>
      <c r="N42" s="7">
        <v>-132</v>
      </c>
      <c r="O42" s="7">
        <v>0</v>
      </c>
      <c r="P42" s="7">
        <f t="shared" si="1"/>
        <v>-4853</v>
      </c>
      <c r="Q42" s="7">
        <f t="shared" si="2"/>
        <v>387</v>
      </c>
      <c r="R42" s="7">
        <f t="shared" si="3"/>
        <v>255</v>
      </c>
      <c r="S42" s="5" t="s">
        <v>118</v>
      </c>
      <c r="T42" s="5">
        <v>101301</v>
      </c>
      <c r="U42" s="5" t="s">
        <v>27</v>
      </c>
      <c r="V42" s="5">
        <v>47040001</v>
      </c>
      <c r="W42" s="5" t="s">
        <v>28</v>
      </c>
    </row>
    <row r="43" spans="2:23" x14ac:dyDescent="0.25">
      <c r="B43" s="4">
        <v>50007054</v>
      </c>
      <c r="C43" s="4">
        <v>0</v>
      </c>
      <c r="D43" s="5">
        <v>21040001</v>
      </c>
      <c r="E43" s="4" t="s">
        <v>156</v>
      </c>
      <c r="F43" s="4">
        <v>1301</v>
      </c>
      <c r="G43" s="6">
        <v>40310</v>
      </c>
      <c r="H43" s="7">
        <v>4920</v>
      </c>
      <c r="I43" s="7">
        <v>0</v>
      </c>
      <c r="J43" s="7">
        <v>0</v>
      </c>
      <c r="K43" s="7">
        <v>-738</v>
      </c>
      <c r="L43" s="7">
        <f t="shared" si="0"/>
        <v>4182</v>
      </c>
      <c r="M43" s="7">
        <v>-4674</v>
      </c>
      <c r="N43" s="7">
        <v>0</v>
      </c>
      <c r="O43" s="7">
        <v>701.1</v>
      </c>
      <c r="P43" s="7">
        <f t="shared" si="1"/>
        <v>-3972.9</v>
      </c>
      <c r="Q43" s="7">
        <f t="shared" si="2"/>
        <v>246</v>
      </c>
      <c r="R43" s="7">
        <f t="shared" si="3"/>
        <v>209.09999999999991</v>
      </c>
      <c r="S43" s="5" t="s">
        <v>118</v>
      </c>
      <c r="T43" s="5">
        <v>101301</v>
      </c>
      <c r="U43" s="5" t="s">
        <v>27</v>
      </c>
      <c r="V43" s="5">
        <v>47040001</v>
      </c>
      <c r="W43" s="5" t="s">
        <v>28</v>
      </c>
    </row>
    <row r="44" spans="2:23" x14ac:dyDescent="0.25">
      <c r="B44" s="4">
        <v>50007058</v>
      </c>
      <c r="C44" s="4">
        <v>0</v>
      </c>
      <c r="D44" s="5">
        <v>21040001</v>
      </c>
      <c r="E44" s="4" t="s">
        <v>157</v>
      </c>
      <c r="F44" s="4">
        <v>1301</v>
      </c>
      <c r="G44" s="6">
        <v>40269</v>
      </c>
      <c r="H44" s="7">
        <v>5937</v>
      </c>
      <c r="I44" s="7">
        <v>0</v>
      </c>
      <c r="J44" s="7">
        <v>0</v>
      </c>
      <c r="K44" s="7">
        <v>0</v>
      </c>
      <c r="L44" s="7">
        <f t="shared" si="0"/>
        <v>5937</v>
      </c>
      <c r="M44" s="7">
        <v>-5641</v>
      </c>
      <c r="N44" s="7">
        <v>0</v>
      </c>
      <c r="O44" s="7">
        <v>0</v>
      </c>
      <c r="P44" s="7">
        <f t="shared" si="1"/>
        <v>-5641</v>
      </c>
      <c r="Q44" s="7">
        <f t="shared" si="2"/>
        <v>296</v>
      </c>
      <c r="R44" s="7">
        <f t="shared" si="3"/>
        <v>296</v>
      </c>
      <c r="S44" s="5" t="s">
        <v>118</v>
      </c>
      <c r="T44" s="5">
        <v>101301</v>
      </c>
      <c r="U44" s="5" t="s">
        <v>27</v>
      </c>
      <c r="V44" s="5">
        <v>47040001</v>
      </c>
      <c r="W44" s="5" t="s">
        <v>28</v>
      </c>
    </row>
    <row r="45" spans="2:23" x14ac:dyDescent="0.25">
      <c r="B45" s="4">
        <v>50007191</v>
      </c>
      <c r="C45" s="4">
        <v>0</v>
      </c>
      <c r="D45" s="5">
        <v>21040001</v>
      </c>
      <c r="E45" s="4" t="s">
        <v>158</v>
      </c>
      <c r="F45" s="4">
        <v>1301</v>
      </c>
      <c r="G45" s="6">
        <v>40968</v>
      </c>
      <c r="H45" s="7">
        <v>6800</v>
      </c>
      <c r="I45" s="7">
        <v>0</v>
      </c>
      <c r="J45" s="7">
        <v>0</v>
      </c>
      <c r="K45" s="7">
        <v>0</v>
      </c>
      <c r="L45" s="7">
        <f t="shared" si="0"/>
        <v>6800</v>
      </c>
      <c r="M45" s="7">
        <v>-5825</v>
      </c>
      <c r="N45" s="7">
        <v>-635</v>
      </c>
      <c r="O45" s="7">
        <v>0</v>
      </c>
      <c r="P45" s="7">
        <f t="shared" si="1"/>
        <v>-6460</v>
      </c>
      <c r="Q45" s="7">
        <f t="shared" si="2"/>
        <v>975</v>
      </c>
      <c r="R45" s="7">
        <f t="shared" si="3"/>
        <v>340</v>
      </c>
      <c r="S45" s="5" t="s">
        <v>118</v>
      </c>
      <c r="T45" s="5">
        <v>101301</v>
      </c>
      <c r="U45" s="5" t="s">
        <v>27</v>
      </c>
      <c r="V45" s="5">
        <v>47040001</v>
      </c>
      <c r="W45" s="5" t="s">
        <v>28</v>
      </c>
    </row>
    <row r="46" spans="2:23" x14ac:dyDescent="0.25">
      <c r="B46" s="4">
        <v>50007257</v>
      </c>
      <c r="C46" s="4">
        <v>0</v>
      </c>
      <c r="D46" s="5">
        <v>21040001</v>
      </c>
      <c r="E46" s="4" t="s">
        <v>159</v>
      </c>
      <c r="F46" s="4">
        <v>1301</v>
      </c>
      <c r="G46" s="6">
        <v>40310</v>
      </c>
      <c r="H46" s="7">
        <v>7260</v>
      </c>
      <c r="I46" s="7">
        <v>0</v>
      </c>
      <c r="J46" s="7">
        <v>0</v>
      </c>
      <c r="K46" s="7">
        <v>0</v>
      </c>
      <c r="L46" s="7">
        <f t="shared" si="0"/>
        <v>7260</v>
      </c>
      <c r="M46" s="7">
        <v>-6897</v>
      </c>
      <c r="N46" s="7">
        <v>0</v>
      </c>
      <c r="O46" s="7">
        <v>0</v>
      </c>
      <c r="P46" s="7">
        <f t="shared" si="1"/>
        <v>-6897</v>
      </c>
      <c r="Q46" s="7">
        <f t="shared" si="2"/>
        <v>363</v>
      </c>
      <c r="R46" s="7">
        <f t="shared" si="3"/>
        <v>363</v>
      </c>
      <c r="S46" s="5" t="s">
        <v>118</v>
      </c>
      <c r="T46" s="5">
        <v>101301</v>
      </c>
      <c r="U46" s="5" t="s">
        <v>27</v>
      </c>
      <c r="V46" s="5">
        <v>47040001</v>
      </c>
      <c r="W46" s="5" t="s">
        <v>28</v>
      </c>
    </row>
    <row r="47" spans="2:23" x14ac:dyDescent="0.25">
      <c r="B47" s="4">
        <v>50007295</v>
      </c>
      <c r="C47" s="4">
        <v>0</v>
      </c>
      <c r="D47" s="5">
        <v>21040001</v>
      </c>
      <c r="E47" s="4" t="s">
        <v>160</v>
      </c>
      <c r="F47" s="4">
        <v>1301</v>
      </c>
      <c r="G47" s="6">
        <v>40310</v>
      </c>
      <c r="H47" s="7">
        <v>7490</v>
      </c>
      <c r="I47" s="7">
        <v>0</v>
      </c>
      <c r="J47" s="7">
        <v>0</v>
      </c>
      <c r="K47" s="7">
        <v>0</v>
      </c>
      <c r="L47" s="7">
        <f t="shared" si="0"/>
        <v>7490</v>
      </c>
      <c r="M47" s="7">
        <v>-7116</v>
      </c>
      <c r="N47" s="7">
        <v>0</v>
      </c>
      <c r="O47" s="7">
        <v>0</v>
      </c>
      <c r="P47" s="7">
        <f t="shared" si="1"/>
        <v>-7116</v>
      </c>
      <c r="Q47" s="7">
        <f t="shared" si="2"/>
        <v>374</v>
      </c>
      <c r="R47" s="7">
        <f t="shared" si="3"/>
        <v>374</v>
      </c>
      <c r="S47" s="5" t="s">
        <v>118</v>
      </c>
      <c r="T47" s="5">
        <v>101301</v>
      </c>
      <c r="U47" s="5" t="s">
        <v>27</v>
      </c>
      <c r="V47" s="5">
        <v>47040001</v>
      </c>
      <c r="W47" s="5" t="s">
        <v>28</v>
      </c>
    </row>
    <row r="48" spans="2:23" x14ac:dyDescent="0.25">
      <c r="B48" s="4">
        <v>50007334</v>
      </c>
      <c r="C48" s="4">
        <v>0</v>
      </c>
      <c r="D48" s="5">
        <v>21040001</v>
      </c>
      <c r="E48" s="4" t="s">
        <v>161</v>
      </c>
      <c r="F48" s="4">
        <v>1301</v>
      </c>
      <c r="G48" s="6">
        <v>40968</v>
      </c>
      <c r="H48" s="7">
        <v>7989</v>
      </c>
      <c r="I48" s="7">
        <v>0</v>
      </c>
      <c r="J48" s="7">
        <v>0</v>
      </c>
      <c r="K48" s="7">
        <v>0</v>
      </c>
      <c r="L48" s="7">
        <f t="shared" si="0"/>
        <v>7989</v>
      </c>
      <c r="M48" s="7">
        <v>-6843</v>
      </c>
      <c r="N48" s="7">
        <v>-747</v>
      </c>
      <c r="O48" s="7">
        <v>0</v>
      </c>
      <c r="P48" s="7">
        <f t="shared" si="1"/>
        <v>-7590</v>
      </c>
      <c r="Q48" s="7">
        <f t="shared" si="2"/>
        <v>1146</v>
      </c>
      <c r="R48" s="7">
        <f t="shared" si="3"/>
        <v>399</v>
      </c>
      <c r="S48" s="5" t="s">
        <v>118</v>
      </c>
      <c r="T48" s="5">
        <v>101301</v>
      </c>
      <c r="U48" s="5" t="s">
        <v>27</v>
      </c>
      <c r="V48" s="5">
        <v>47040001</v>
      </c>
      <c r="W48" s="5" t="s">
        <v>28</v>
      </c>
    </row>
    <row r="49" spans="2:23" x14ac:dyDescent="0.25">
      <c r="B49" s="4">
        <v>50007335</v>
      </c>
      <c r="C49" s="4">
        <v>0</v>
      </c>
      <c r="D49" s="5">
        <v>21040001</v>
      </c>
      <c r="E49" s="4" t="s">
        <v>162</v>
      </c>
      <c r="F49" s="4">
        <v>1301</v>
      </c>
      <c r="G49" s="6">
        <v>40724</v>
      </c>
      <c r="H49" s="7">
        <v>7990</v>
      </c>
      <c r="I49" s="7">
        <v>0</v>
      </c>
      <c r="J49" s="7">
        <v>0</v>
      </c>
      <c r="K49" s="7">
        <v>0</v>
      </c>
      <c r="L49" s="7">
        <f t="shared" si="0"/>
        <v>7990</v>
      </c>
      <c r="M49" s="7">
        <v>-7385</v>
      </c>
      <c r="N49" s="7">
        <v>-206</v>
      </c>
      <c r="O49" s="7">
        <v>0</v>
      </c>
      <c r="P49" s="7">
        <f t="shared" si="1"/>
        <v>-7591</v>
      </c>
      <c r="Q49" s="7">
        <f t="shared" si="2"/>
        <v>605</v>
      </c>
      <c r="R49" s="7">
        <f t="shared" si="3"/>
        <v>399</v>
      </c>
      <c r="S49" s="5" t="s">
        <v>118</v>
      </c>
      <c r="T49" s="5">
        <v>101301</v>
      </c>
      <c r="U49" s="5" t="s">
        <v>27</v>
      </c>
      <c r="V49" s="5">
        <v>47040001</v>
      </c>
      <c r="W49" s="5" t="s">
        <v>28</v>
      </c>
    </row>
    <row r="50" spans="2:23" x14ac:dyDescent="0.25">
      <c r="B50" s="4">
        <v>50007337</v>
      </c>
      <c r="C50" s="4">
        <v>0</v>
      </c>
      <c r="D50" s="5">
        <v>21040001</v>
      </c>
      <c r="E50" s="4" t="s">
        <v>163</v>
      </c>
      <c r="F50" s="4">
        <v>1301</v>
      </c>
      <c r="G50" s="6">
        <v>40360</v>
      </c>
      <c r="H50" s="7">
        <v>7999</v>
      </c>
      <c r="I50" s="7">
        <v>0</v>
      </c>
      <c r="J50" s="7">
        <v>0</v>
      </c>
      <c r="K50" s="7">
        <v>0</v>
      </c>
      <c r="L50" s="7">
        <f t="shared" si="0"/>
        <v>7999</v>
      </c>
      <c r="M50" s="7">
        <v>-7600</v>
      </c>
      <c r="N50" s="7">
        <v>0</v>
      </c>
      <c r="O50" s="7">
        <v>0</v>
      </c>
      <c r="P50" s="7">
        <f t="shared" si="1"/>
        <v>-7600</v>
      </c>
      <c r="Q50" s="7">
        <f t="shared" si="2"/>
        <v>399</v>
      </c>
      <c r="R50" s="7">
        <f t="shared" si="3"/>
        <v>399</v>
      </c>
      <c r="S50" s="5" t="s">
        <v>118</v>
      </c>
      <c r="T50" s="5">
        <v>101301</v>
      </c>
      <c r="U50" s="5" t="s">
        <v>27</v>
      </c>
      <c r="V50" s="5">
        <v>47040001</v>
      </c>
      <c r="W50" s="5" t="s">
        <v>28</v>
      </c>
    </row>
    <row r="51" spans="2:23" x14ac:dyDescent="0.25">
      <c r="B51" s="4">
        <v>50007345</v>
      </c>
      <c r="C51" s="4">
        <v>0</v>
      </c>
      <c r="D51" s="5">
        <v>21040001</v>
      </c>
      <c r="E51" s="4" t="s">
        <v>164</v>
      </c>
      <c r="F51" s="4">
        <v>1301</v>
      </c>
      <c r="G51" s="6">
        <v>40269</v>
      </c>
      <c r="H51" s="7">
        <v>8041</v>
      </c>
      <c r="I51" s="7">
        <v>0</v>
      </c>
      <c r="J51" s="7">
        <v>0</v>
      </c>
      <c r="K51" s="7">
        <v>0</v>
      </c>
      <c r="L51" s="7">
        <f t="shared" si="0"/>
        <v>8041</v>
      </c>
      <c r="M51" s="7">
        <v>-7639</v>
      </c>
      <c r="N51" s="7">
        <v>0</v>
      </c>
      <c r="O51" s="7">
        <v>0</v>
      </c>
      <c r="P51" s="7">
        <f t="shared" si="1"/>
        <v>-7639</v>
      </c>
      <c r="Q51" s="7">
        <f t="shared" si="2"/>
        <v>402</v>
      </c>
      <c r="R51" s="7">
        <f t="shared" si="3"/>
        <v>402</v>
      </c>
      <c r="S51" s="5" t="s">
        <v>118</v>
      </c>
      <c r="T51" s="5">
        <v>101301</v>
      </c>
      <c r="U51" s="5" t="s">
        <v>27</v>
      </c>
      <c r="V51" s="5">
        <v>47040001</v>
      </c>
      <c r="W51" s="5" t="s">
        <v>28</v>
      </c>
    </row>
    <row r="52" spans="2:23" x14ac:dyDescent="0.25">
      <c r="B52" s="4">
        <v>50007399</v>
      </c>
      <c r="C52" s="4">
        <v>0</v>
      </c>
      <c r="D52" s="5">
        <v>21040001</v>
      </c>
      <c r="E52" s="4" t="s">
        <v>165</v>
      </c>
      <c r="F52" s="4">
        <v>1301</v>
      </c>
      <c r="G52" s="6">
        <v>40724</v>
      </c>
      <c r="H52" s="7">
        <v>8399</v>
      </c>
      <c r="I52" s="7">
        <v>0</v>
      </c>
      <c r="J52" s="7">
        <v>0</v>
      </c>
      <c r="K52" s="7">
        <v>0</v>
      </c>
      <c r="L52" s="7">
        <f t="shared" si="0"/>
        <v>8399</v>
      </c>
      <c r="M52" s="7">
        <v>-7763</v>
      </c>
      <c r="N52" s="7">
        <v>-217</v>
      </c>
      <c r="O52" s="7">
        <v>0</v>
      </c>
      <c r="P52" s="7">
        <f t="shared" si="1"/>
        <v>-7980</v>
      </c>
      <c r="Q52" s="7">
        <f t="shared" si="2"/>
        <v>636</v>
      </c>
      <c r="R52" s="7">
        <f t="shared" si="3"/>
        <v>419</v>
      </c>
      <c r="S52" s="5" t="s">
        <v>118</v>
      </c>
      <c r="T52" s="5">
        <v>101301</v>
      </c>
      <c r="U52" s="5" t="s">
        <v>27</v>
      </c>
      <c r="V52" s="5">
        <v>47040001</v>
      </c>
      <c r="W52" s="5" t="s">
        <v>28</v>
      </c>
    </row>
    <row r="53" spans="2:23" x14ac:dyDescent="0.25">
      <c r="B53" s="4">
        <v>50007410</v>
      </c>
      <c r="C53" s="4">
        <v>0</v>
      </c>
      <c r="D53" s="5">
        <v>21040001</v>
      </c>
      <c r="E53" s="4" t="s">
        <v>166</v>
      </c>
      <c r="F53" s="4">
        <v>1301</v>
      </c>
      <c r="G53" s="6">
        <v>40724</v>
      </c>
      <c r="H53" s="7">
        <v>8490</v>
      </c>
      <c r="I53" s="7">
        <v>0</v>
      </c>
      <c r="J53" s="7">
        <v>0</v>
      </c>
      <c r="K53" s="7">
        <v>0</v>
      </c>
      <c r="L53" s="7">
        <f t="shared" si="0"/>
        <v>8490</v>
      </c>
      <c r="M53" s="7">
        <v>-7847</v>
      </c>
      <c r="N53" s="7">
        <v>-219</v>
      </c>
      <c r="O53" s="7">
        <v>0</v>
      </c>
      <c r="P53" s="7">
        <f t="shared" si="1"/>
        <v>-8066</v>
      </c>
      <c r="Q53" s="7">
        <f t="shared" si="2"/>
        <v>643</v>
      </c>
      <c r="R53" s="7">
        <f t="shared" si="3"/>
        <v>424</v>
      </c>
      <c r="S53" s="5" t="s">
        <v>118</v>
      </c>
      <c r="T53" s="5">
        <v>101301</v>
      </c>
      <c r="U53" s="5" t="s">
        <v>27</v>
      </c>
      <c r="V53" s="5">
        <v>47040001</v>
      </c>
      <c r="W53" s="5" t="s">
        <v>28</v>
      </c>
    </row>
    <row r="54" spans="2:23" x14ac:dyDescent="0.25">
      <c r="B54" s="4">
        <v>50007416</v>
      </c>
      <c r="C54" s="4">
        <v>0</v>
      </c>
      <c r="D54" s="5">
        <v>21040001</v>
      </c>
      <c r="E54" s="4" t="s">
        <v>167</v>
      </c>
      <c r="F54" s="4">
        <v>1301</v>
      </c>
      <c r="G54" s="6">
        <v>40724</v>
      </c>
      <c r="H54" s="7">
        <v>8500</v>
      </c>
      <c r="I54" s="7">
        <v>0</v>
      </c>
      <c r="J54" s="7">
        <v>0</v>
      </c>
      <c r="K54" s="7">
        <v>0</v>
      </c>
      <c r="L54" s="7">
        <f t="shared" si="0"/>
        <v>8500</v>
      </c>
      <c r="M54" s="7">
        <v>-7856</v>
      </c>
      <c r="N54" s="7">
        <v>-219</v>
      </c>
      <c r="O54" s="7">
        <v>0</v>
      </c>
      <c r="P54" s="7">
        <f t="shared" si="1"/>
        <v>-8075</v>
      </c>
      <c r="Q54" s="7">
        <f t="shared" si="2"/>
        <v>644</v>
      </c>
      <c r="R54" s="7">
        <f t="shared" si="3"/>
        <v>425</v>
      </c>
      <c r="S54" s="5" t="s">
        <v>118</v>
      </c>
      <c r="T54" s="5">
        <v>101301</v>
      </c>
      <c r="U54" s="5" t="s">
        <v>27</v>
      </c>
      <c r="V54" s="5">
        <v>47040001</v>
      </c>
      <c r="W54" s="5" t="s">
        <v>28</v>
      </c>
    </row>
    <row r="55" spans="2:23" x14ac:dyDescent="0.25">
      <c r="B55" s="4">
        <v>50007458</v>
      </c>
      <c r="C55" s="4">
        <v>0</v>
      </c>
      <c r="D55" s="5">
        <v>21040001</v>
      </c>
      <c r="E55" s="4" t="s">
        <v>168</v>
      </c>
      <c r="F55" s="4">
        <v>1301</v>
      </c>
      <c r="G55" s="6">
        <v>40724</v>
      </c>
      <c r="H55" s="7">
        <v>8800</v>
      </c>
      <c r="I55" s="7">
        <v>0</v>
      </c>
      <c r="J55" s="7">
        <v>0</v>
      </c>
      <c r="K55" s="7">
        <v>0</v>
      </c>
      <c r="L55" s="7">
        <f t="shared" si="0"/>
        <v>8800</v>
      </c>
      <c r="M55" s="7">
        <v>-8133</v>
      </c>
      <c r="N55" s="7">
        <v>-227</v>
      </c>
      <c r="O55" s="7">
        <v>0</v>
      </c>
      <c r="P55" s="7">
        <f t="shared" si="1"/>
        <v>-8360</v>
      </c>
      <c r="Q55" s="7">
        <f t="shared" si="2"/>
        <v>667</v>
      </c>
      <c r="R55" s="7">
        <f t="shared" si="3"/>
        <v>440</v>
      </c>
      <c r="S55" s="5" t="s">
        <v>118</v>
      </c>
      <c r="T55" s="5">
        <v>101301</v>
      </c>
      <c r="U55" s="5" t="s">
        <v>27</v>
      </c>
      <c r="V55" s="5">
        <v>47040001</v>
      </c>
      <c r="W55" s="5" t="s">
        <v>28</v>
      </c>
    </row>
    <row r="56" spans="2:23" x14ac:dyDescent="0.25">
      <c r="B56" s="4">
        <v>50007508</v>
      </c>
      <c r="C56" s="4">
        <v>0</v>
      </c>
      <c r="D56" s="5">
        <v>21040001</v>
      </c>
      <c r="E56" s="4" t="s">
        <v>169</v>
      </c>
      <c r="F56" s="4">
        <v>1301</v>
      </c>
      <c r="G56" s="6">
        <v>40310</v>
      </c>
      <c r="H56" s="7">
        <v>9467</v>
      </c>
      <c r="I56" s="7">
        <v>0</v>
      </c>
      <c r="J56" s="7">
        <v>0</v>
      </c>
      <c r="K56" s="7">
        <v>0</v>
      </c>
      <c r="L56" s="7">
        <f t="shared" si="0"/>
        <v>9467</v>
      </c>
      <c r="M56" s="7">
        <v>-8994</v>
      </c>
      <c r="N56" s="7">
        <v>0</v>
      </c>
      <c r="O56" s="7">
        <v>0</v>
      </c>
      <c r="P56" s="7">
        <f t="shared" si="1"/>
        <v>-8994</v>
      </c>
      <c r="Q56" s="7">
        <f t="shared" si="2"/>
        <v>473</v>
      </c>
      <c r="R56" s="7">
        <f t="shared" si="3"/>
        <v>473</v>
      </c>
      <c r="S56" s="5" t="s">
        <v>118</v>
      </c>
      <c r="T56" s="5">
        <v>101301</v>
      </c>
      <c r="U56" s="5" t="s">
        <v>27</v>
      </c>
      <c r="V56" s="5">
        <v>47040001</v>
      </c>
      <c r="W56" s="5" t="s">
        <v>28</v>
      </c>
    </row>
    <row r="57" spans="2:23" x14ac:dyDescent="0.25">
      <c r="B57" s="4">
        <v>50007608</v>
      </c>
      <c r="C57" s="4">
        <v>0</v>
      </c>
      <c r="D57" s="5">
        <v>21040001</v>
      </c>
      <c r="E57" s="4" t="s">
        <v>170</v>
      </c>
      <c r="F57" s="4">
        <v>1301</v>
      </c>
      <c r="G57" s="6">
        <v>40310</v>
      </c>
      <c r="H57" s="7">
        <v>10500</v>
      </c>
      <c r="I57" s="7">
        <v>0</v>
      </c>
      <c r="J57" s="7">
        <v>0</v>
      </c>
      <c r="K57" s="7">
        <v>0</v>
      </c>
      <c r="L57" s="7">
        <f t="shared" si="0"/>
        <v>10500</v>
      </c>
      <c r="M57" s="7">
        <v>-9975</v>
      </c>
      <c r="N57" s="7">
        <v>0</v>
      </c>
      <c r="O57" s="7">
        <v>0</v>
      </c>
      <c r="P57" s="7">
        <f t="shared" si="1"/>
        <v>-9975</v>
      </c>
      <c r="Q57" s="7">
        <f t="shared" si="2"/>
        <v>525</v>
      </c>
      <c r="R57" s="7">
        <f t="shared" si="3"/>
        <v>525</v>
      </c>
      <c r="S57" s="5" t="s">
        <v>118</v>
      </c>
      <c r="T57" s="5">
        <v>101301</v>
      </c>
      <c r="U57" s="5" t="s">
        <v>27</v>
      </c>
      <c r="V57" s="5">
        <v>47040001</v>
      </c>
      <c r="W57" s="5" t="s">
        <v>28</v>
      </c>
    </row>
    <row r="58" spans="2:23" x14ac:dyDescent="0.25">
      <c r="B58" s="4">
        <v>50007642</v>
      </c>
      <c r="C58" s="4">
        <v>0</v>
      </c>
      <c r="D58" s="5">
        <v>21040001</v>
      </c>
      <c r="E58" s="4" t="s">
        <v>171</v>
      </c>
      <c r="F58" s="4">
        <v>1301</v>
      </c>
      <c r="G58" s="6">
        <v>40968</v>
      </c>
      <c r="H58" s="7">
        <v>10800</v>
      </c>
      <c r="I58" s="7">
        <v>0</v>
      </c>
      <c r="J58" s="7">
        <v>0</v>
      </c>
      <c r="K58" s="7">
        <v>0</v>
      </c>
      <c r="L58" s="7">
        <f t="shared" si="0"/>
        <v>10800</v>
      </c>
      <c r="M58" s="7">
        <v>-9250</v>
      </c>
      <c r="N58" s="7">
        <v>-1010</v>
      </c>
      <c r="O58" s="7">
        <v>0</v>
      </c>
      <c r="P58" s="7">
        <f t="shared" si="1"/>
        <v>-10260</v>
      </c>
      <c r="Q58" s="7">
        <f t="shared" si="2"/>
        <v>1550</v>
      </c>
      <c r="R58" s="7">
        <f t="shared" si="3"/>
        <v>540</v>
      </c>
      <c r="S58" s="5" t="s">
        <v>118</v>
      </c>
      <c r="T58" s="5">
        <v>101301</v>
      </c>
      <c r="U58" s="5" t="s">
        <v>27</v>
      </c>
      <c r="V58" s="5">
        <v>47040001</v>
      </c>
      <c r="W58" s="5" t="s">
        <v>28</v>
      </c>
    </row>
    <row r="59" spans="2:23" x14ac:dyDescent="0.25">
      <c r="B59" s="4">
        <v>50007672</v>
      </c>
      <c r="C59" s="4">
        <v>0</v>
      </c>
      <c r="D59" s="5">
        <v>21040001</v>
      </c>
      <c r="E59" s="4" t="s">
        <v>172</v>
      </c>
      <c r="F59" s="4">
        <v>1301</v>
      </c>
      <c r="G59" s="6">
        <v>40269</v>
      </c>
      <c r="H59" s="7">
        <v>11120</v>
      </c>
      <c r="I59" s="7">
        <v>0</v>
      </c>
      <c r="J59" s="7">
        <v>0</v>
      </c>
      <c r="K59" s="7">
        <v>0</v>
      </c>
      <c r="L59" s="7">
        <f t="shared" si="0"/>
        <v>11120</v>
      </c>
      <c r="M59" s="7">
        <v>-10564</v>
      </c>
      <c r="N59" s="7">
        <v>0</v>
      </c>
      <c r="O59" s="7">
        <v>0</v>
      </c>
      <c r="P59" s="7">
        <f t="shared" si="1"/>
        <v>-10564</v>
      </c>
      <c r="Q59" s="7">
        <f t="shared" si="2"/>
        <v>556</v>
      </c>
      <c r="R59" s="7">
        <f t="shared" si="3"/>
        <v>556</v>
      </c>
      <c r="S59" s="5" t="s">
        <v>118</v>
      </c>
      <c r="T59" s="5">
        <v>101301</v>
      </c>
      <c r="U59" s="5" t="s">
        <v>27</v>
      </c>
      <c r="V59" s="5">
        <v>47040001</v>
      </c>
      <c r="W59" s="5" t="s">
        <v>28</v>
      </c>
    </row>
    <row r="60" spans="2:23" x14ac:dyDescent="0.25">
      <c r="B60" s="4">
        <v>50007705</v>
      </c>
      <c r="C60" s="4">
        <v>0</v>
      </c>
      <c r="D60" s="5">
        <v>21040001</v>
      </c>
      <c r="E60" s="4" t="s">
        <v>173</v>
      </c>
      <c r="F60" s="4">
        <v>1301</v>
      </c>
      <c r="G60" s="6">
        <v>40310</v>
      </c>
      <c r="H60" s="7">
        <v>11500</v>
      </c>
      <c r="I60" s="7">
        <v>0</v>
      </c>
      <c r="J60" s="7">
        <v>0</v>
      </c>
      <c r="K60" s="7">
        <v>0</v>
      </c>
      <c r="L60" s="7">
        <f t="shared" si="0"/>
        <v>11500</v>
      </c>
      <c r="M60" s="7">
        <v>-10925</v>
      </c>
      <c r="N60" s="7">
        <v>0</v>
      </c>
      <c r="O60" s="7">
        <v>0</v>
      </c>
      <c r="P60" s="7">
        <f t="shared" si="1"/>
        <v>-10925</v>
      </c>
      <c r="Q60" s="7">
        <f t="shared" si="2"/>
        <v>575</v>
      </c>
      <c r="R60" s="7">
        <f t="shared" si="3"/>
        <v>575</v>
      </c>
      <c r="S60" s="5" t="s">
        <v>118</v>
      </c>
      <c r="T60" s="5">
        <v>101301</v>
      </c>
      <c r="U60" s="5" t="s">
        <v>27</v>
      </c>
      <c r="V60" s="5">
        <v>47040001</v>
      </c>
      <c r="W60" s="5" t="s">
        <v>28</v>
      </c>
    </row>
    <row r="61" spans="2:23" x14ac:dyDescent="0.25">
      <c r="B61" s="4">
        <v>50007706</v>
      </c>
      <c r="C61" s="4">
        <v>0</v>
      </c>
      <c r="D61" s="5">
        <v>21040001</v>
      </c>
      <c r="E61" s="4" t="s">
        <v>174</v>
      </c>
      <c r="F61" s="4">
        <v>1301</v>
      </c>
      <c r="G61" s="6">
        <v>40724</v>
      </c>
      <c r="H61" s="7">
        <v>11500</v>
      </c>
      <c r="I61" s="7">
        <v>0</v>
      </c>
      <c r="J61" s="7">
        <v>0</v>
      </c>
      <c r="K61" s="7">
        <v>0</v>
      </c>
      <c r="L61" s="7">
        <f t="shared" si="0"/>
        <v>11500</v>
      </c>
      <c r="M61" s="7">
        <v>-10628</v>
      </c>
      <c r="N61" s="7">
        <v>-297</v>
      </c>
      <c r="O61" s="7">
        <v>0</v>
      </c>
      <c r="P61" s="7">
        <f t="shared" si="1"/>
        <v>-10925</v>
      </c>
      <c r="Q61" s="7">
        <f t="shared" si="2"/>
        <v>872</v>
      </c>
      <c r="R61" s="7">
        <f t="shared" si="3"/>
        <v>575</v>
      </c>
      <c r="S61" s="5" t="s">
        <v>118</v>
      </c>
      <c r="T61" s="5">
        <v>101301</v>
      </c>
      <c r="U61" s="5" t="s">
        <v>27</v>
      </c>
      <c r="V61" s="5">
        <v>47040001</v>
      </c>
      <c r="W61" s="5" t="s">
        <v>28</v>
      </c>
    </row>
    <row r="62" spans="2:23" x14ac:dyDescent="0.25">
      <c r="B62" s="4">
        <v>50007761</v>
      </c>
      <c r="C62" s="4">
        <v>0</v>
      </c>
      <c r="D62" s="5">
        <v>21040001</v>
      </c>
      <c r="E62" s="4" t="s">
        <v>175</v>
      </c>
      <c r="F62" s="4">
        <v>1301</v>
      </c>
      <c r="G62" s="6">
        <v>40310</v>
      </c>
      <c r="H62" s="7">
        <v>12295</v>
      </c>
      <c r="I62" s="7">
        <v>0</v>
      </c>
      <c r="J62" s="7">
        <v>0</v>
      </c>
      <c r="K62" s="7">
        <v>0</v>
      </c>
      <c r="L62" s="7">
        <f t="shared" si="0"/>
        <v>12295</v>
      </c>
      <c r="M62" s="7">
        <v>-11681</v>
      </c>
      <c r="N62" s="7">
        <v>0</v>
      </c>
      <c r="O62" s="7">
        <v>0</v>
      </c>
      <c r="P62" s="7">
        <f t="shared" si="1"/>
        <v>-11681</v>
      </c>
      <c r="Q62" s="7">
        <f t="shared" si="2"/>
        <v>614</v>
      </c>
      <c r="R62" s="7">
        <f t="shared" si="3"/>
        <v>614</v>
      </c>
      <c r="S62" s="5" t="s">
        <v>118</v>
      </c>
      <c r="T62" s="5">
        <v>101301</v>
      </c>
      <c r="U62" s="5" t="s">
        <v>27</v>
      </c>
      <c r="V62" s="5">
        <v>47040001</v>
      </c>
      <c r="W62" s="5" t="s">
        <v>28</v>
      </c>
    </row>
    <row r="63" spans="2:23" x14ac:dyDescent="0.25">
      <c r="B63" s="4">
        <v>50007769</v>
      </c>
      <c r="C63" s="4">
        <v>0</v>
      </c>
      <c r="D63" s="5">
        <v>21040001</v>
      </c>
      <c r="E63" s="4" t="s">
        <v>176</v>
      </c>
      <c r="F63" s="4">
        <v>1301</v>
      </c>
      <c r="G63" s="6">
        <v>40269</v>
      </c>
      <c r="H63" s="7">
        <v>9916.7999999999993</v>
      </c>
      <c r="I63" s="7">
        <v>0</v>
      </c>
      <c r="J63" s="7">
        <v>0</v>
      </c>
      <c r="K63" s="7">
        <v>0</v>
      </c>
      <c r="L63" s="7">
        <f t="shared" si="0"/>
        <v>9916.7999999999993</v>
      </c>
      <c r="M63" s="7">
        <v>-9421.7999999999993</v>
      </c>
      <c r="N63" s="7">
        <v>0</v>
      </c>
      <c r="O63" s="7">
        <v>0</v>
      </c>
      <c r="P63" s="7">
        <f t="shared" si="1"/>
        <v>-9421.7999999999993</v>
      </c>
      <c r="Q63" s="7">
        <f t="shared" si="2"/>
        <v>495</v>
      </c>
      <c r="R63" s="7">
        <f t="shared" si="3"/>
        <v>495</v>
      </c>
      <c r="S63" s="5" t="s">
        <v>118</v>
      </c>
      <c r="T63" s="5">
        <v>101301</v>
      </c>
      <c r="U63" s="5" t="s">
        <v>27</v>
      </c>
      <c r="V63" s="5">
        <v>47040001</v>
      </c>
      <c r="W63" s="5" t="s">
        <v>28</v>
      </c>
    </row>
    <row r="64" spans="2:23" x14ac:dyDescent="0.25">
      <c r="B64" s="4">
        <v>50007798</v>
      </c>
      <c r="C64" s="4">
        <v>0</v>
      </c>
      <c r="D64" s="5">
        <v>21040001</v>
      </c>
      <c r="E64" s="4" t="s">
        <v>177</v>
      </c>
      <c r="F64" s="4">
        <v>1301</v>
      </c>
      <c r="G64" s="6">
        <v>40360</v>
      </c>
      <c r="H64" s="7">
        <v>12850</v>
      </c>
      <c r="I64" s="7">
        <v>0</v>
      </c>
      <c r="J64" s="7">
        <v>0</v>
      </c>
      <c r="K64" s="7">
        <v>0</v>
      </c>
      <c r="L64" s="7">
        <f t="shared" si="0"/>
        <v>12850</v>
      </c>
      <c r="M64" s="7">
        <v>-12208</v>
      </c>
      <c r="N64" s="7">
        <v>0</v>
      </c>
      <c r="O64" s="7">
        <v>0</v>
      </c>
      <c r="P64" s="7">
        <f t="shared" si="1"/>
        <v>-12208</v>
      </c>
      <c r="Q64" s="7">
        <f t="shared" si="2"/>
        <v>642</v>
      </c>
      <c r="R64" s="7">
        <f t="shared" si="3"/>
        <v>642</v>
      </c>
      <c r="S64" s="5" t="s">
        <v>118</v>
      </c>
      <c r="T64" s="5">
        <v>101301</v>
      </c>
      <c r="U64" s="5" t="s">
        <v>27</v>
      </c>
      <c r="V64" s="5">
        <v>47040001</v>
      </c>
      <c r="W64" s="5" t="s">
        <v>28</v>
      </c>
    </row>
    <row r="65" spans="2:23" x14ac:dyDescent="0.25">
      <c r="B65" s="4">
        <v>50007815</v>
      </c>
      <c r="C65" s="4">
        <v>0</v>
      </c>
      <c r="D65" s="5">
        <v>21040001</v>
      </c>
      <c r="E65" s="4" t="s">
        <v>178</v>
      </c>
      <c r="F65" s="4">
        <v>1301</v>
      </c>
      <c r="G65" s="6">
        <v>40269</v>
      </c>
      <c r="H65" s="7">
        <v>13036</v>
      </c>
      <c r="I65" s="7">
        <v>0</v>
      </c>
      <c r="J65" s="7">
        <v>0</v>
      </c>
      <c r="K65" s="7">
        <v>0</v>
      </c>
      <c r="L65" s="7">
        <f t="shared" si="0"/>
        <v>13036</v>
      </c>
      <c r="M65" s="7">
        <v>-12385</v>
      </c>
      <c r="N65" s="7">
        <v>0</v>
      </c>
      <c r="O65" s="7">
        <v>0</v>
      </c>
      <c r="P65" s="7">
        <f t="shared" si="1"/>
        <v>-12385</v>
      </c>
      <c r="Q65" s="7">
        <f t="shared" si="2"/>
        <v>651</v>
      </c>
      <c r="R65" s="7">
        <f t="shared" si="3"/>
        <v>651</v>
      </c>
      <c r="S65" s="5" t="s">
        <v>118</v>
      </c>
      <c r="T65" s="5">
        <v>101301</v>
      </c>
      <c r="U65" s="5" t="s">
        <v>27</v>
      </c>
      <c r="V65" s="5">
        <v>47040001</v>
      </c>
      <c r="W65" s="5" t="s">
        <v>28</v>
      </c>
    </row>
    <row r="66" spans="2:23" x14ac:dyDescent="0.25">
      <c r="B66" s="4">
        <v>50007822</v>
      </c>
      <c r="C66" s="4">
        <v>0</v>
      </c>
      <c r="D66" s="5">
        <v>21040001</v>
      </c>
      <c r="E66" s="4" t="s">
        <v>179</v>
      </c>
      <c r="F66" s="4">
        <v>1301</v>
      </c>
      <c r="G66" s="6">
        <v>40269</v>
      </c>
      <c r="H66" s="7">
        <v>8071.91</v>
      </c>
      <c r="I66" s="7">
        <v>0</v>
      </c>
      <c r="J66" s="7">
        <v>0</v>
      </c>
      <c r="K66" s="7">
        <v>-1729.69</v>
      </c>
      <c r="L66" s="7">
        <f t="shared" si="0"/>
        <v>6342.2199999999993</v>
      </c>
      <c r="M66" s="7">
        <v>-7668.91</v>
      </c>
      <c r="N66" s="7">
        <v>0</v>
      </c>
      <c r="O66" s="7">
        <v>1643.34</v>
      </c>
      <c r="P66" s="7">
        <f t="shared" si="1"/>
        <v>-6025.57</v>
      </c>
      <c r="Q66" s="7">
        <f t="shared" si="2"/>
        <v>403</v>
      </c>
      <c r="R66" s="7">
        <f t="shared" si="3"/>
        <v>316.64999999999964</v>
      </c>
      <c r="S66" s="5" t="s">
        <v>118</v>
      </c>
      <c r="T66" s="5">
        <v>101301</v>
      </c>
      <c r="U66" s="5" t="s">
        <v>27</v>
      </c>
      <c r="V66" s="5">
        <v>47040001</v>
      </c>
      <c r="W66" s="5" t="s">
        <v>28</v>
      </c>
    </row>
    <row r="67" spans="2:23" x14ac:dyDescent="0.25">
      <c r="B67" s="4">
        <v>50007827</v>
      </c>
      <c r="C67" s="4">
        <v>0</v>
      </c>
      <c r="D67" s="5">
        <v>21040001</v>
      </c>
      <c r="E67" s="4" t="s">
        <v>180</v>
      </c>
      <c r="F67" s="4">
        <v>1301</v>
      </c>
      <c r="G67" s="6">
        <v>40310</v>
      </c>
      <c r="H67" s="7">
        <v>13380</v>
      </c>
      <c r="I67" s="7">
        <v>0</v>
      </c>
      <c r="J67" s="7">
        <v>0</v>
      </c>
      <c r="K67" s="7">
        <v>0</v>
      </c>
      <c r="L67" s="7">
        <f t="shared" si="0"/>
        <v>13380</v>
      </c>
      <c r="M67" s="7">
        <v>-12711</v>
      </c>
      <c r="N67" s="7">
        <v>0</v>
      </c>
      <c r="O67" s="7">
        <v>0</v>
      </c>
      <c r="P67" s="7">
        <f t="shared" si="1"/>
        <v>-12711</v>
      </c>
      <c r="Q67" s="7">
        <f t="shared" si="2"/>
        <v>669</v>
      </c>
      <c r="R67" s="7">
        <f t="shared" si="3"/>
        <v>669</v>
      </c>
      <c r="S67" s="5" t="s">
        <v>118</v>
      </c>
      <c r="T67" s="5">
        <v>101301</v>
      </c>
      <c r="U67" s="5" t="s">
        <v>27</v>
      </c>
      <c r="V67" s="5">
        <v>47040001</v>
      </c>
      <c r="W67" s="5" t="s">
        <v>28</v>
      </c>
    </row>
    <row r="68" spans="2:23" x14ac:dyDescent="0.25">
      <c r="B68" s="4">
        <v>50007901</v>
      </c>
      <c r="C68" s="4">
        <v>0</v>
      </c>
      <c r="D68" s="5">
        <v>21040001</v>
      </c>
      <c r="E68" s="4" t="s">
        <v>181</v>
      </c>
      <c r="F68" s="4">
        <v>1301</v>
      </c>
      <c r="G68" s="6">
        <v>40310</v>
      </c>
      <c r="H68" s="7">
        <v>14500</v>
      </c>
      <c r="I68" s="7">
        <v>0</v>
      </c>
      <c r="J68" s="7">
        <v>0</v>
      </c>
      <c r="K68" s="7">
        <v>0</v>
      </c>
      <c r="L68" s="7">
        <f t="shared" si="0"/>
        <v>14500</v>
      </c>
      <c r="M68" s="7">
        <v>-13775</v>
      </c>
      <c r="N68" s="7">
        <v>0</v>
      </c>
      <c r="O68" s="7">
        <v>0</v>
      </c>
      <c r="P68" s="7">
        <f t="shared" si="1"/>
        <v>-13775</v>
      </c>
      <c r="Q68" s="7">
        <f t="shared" si="2"/>
        <v>725</v>
      </c>
      <c r="R68" s="7">
        <f t="shared" si="3"/>
        <v>725</v>
      </c>
      <c r="S68" s="5" t="s">
        <v>118</v>
      </c>
      <c r="T68" s="5">
        <v>101301</v>
      </c>
      <c r="U68" s="5" t="s">
        <v>27</v>
      </c>
      <c r="V68" s="5">
        <v>47040001</v>
      </c>
      <c r="W68" s="5" t="s">
        <v>28</v>
      </c>
    </row>
    <row r="69" spans="2:23" x14ac:dyDescent="0.25">
      <c r="B69" s="4">
        <v>50007933</v>
      </c>
      <c r="C69" s="4">
        <v>0</v>
      </c>
      <c r="D69" s="5">
        <v>21040001</v>
      </c>
      <c r="E69" s="4" t="s">
        <v>182</v>
      </c>
      <c r="F69" s="4">
        <v>1301</v>
      </c>
      <c r="G69" s="6">
        <v>40360</v>
      </c>
      <c r="H69" s="7">
        <v>11703.91</v>
      </c>
      <c r="I69" s="7">
        <v>0</v>
      </c>
      <c r="J69" s="7">
        <v>0</v>
      </c>
      <c r="K69" s="7">
        <v>0</v>
      </c>
      <c r="L69" s="7">
        <f t="shared" ref="L69:L132" si="4">SUM(H69:K69)</f>
        <v>11703.91</v>
      </c>
      <c r="M69" s="7">
        <v>-11118.91</v>
      </c>
      <c r="N69" s="7">
        <v>0</v>
      </c>
      <c r="O69" s="7">
        <v>0</v>
      </c>
      <c r="P69" s="7">
        <f t="shared" ref="P69:P132" si="5">SUM(M69:O69)</f>
        <v>-11118.91</v>
      </c>
      <c r="Q69" s="7">
        <f t="shared" ref="Q69:Q132" si="6">H69+M69</f>
        <v>585</v>
      </c>
      <c r="R69" s="7">
        <f t="shared" ref="R69:R132" si="7">L69+P69</f>
        <v>585</v>
      </c>
      <c r="S69" s="5" t="s">
        <v>118</v>
      </c>
      <c r="T69" s="5">
        <v>101301</v>
      </c>
      <c r="U69" s="5" t="s">
        <v>27</v>
      </c>
      <c r="V69" s="5">
        <v>47040001</v>
      </c>
      <c r="W69" s="5" t="s">
        <v>28</v>
      </c>
    </row>
    <row r="70" spans="2:23" x14ac:dyDescent="0.25">
      <c r="B70" s="4">
        <v>50007942</v>
      </c>
      <c r="C70" s="4">
        <v>0</v>
      </c>
      <c r="D70" s="5">
        <v>21040001</v>
      </c>
      <c r="E70" s="4" t="s">
        <v>183</v>
      </c>
      <c r="F70" s="4">
        <v>1301</v>
      </c>
      <c r="G70" s="6">
        <v>40269</v>
      </c>
      <c r="H70" s="7">
        <v>15081</v>
      </c>
      <c r="I70" s="7">
        <v>0</v>
      </c>
      <c r="J70" s="7">
        <v>0</v>
      </c>
      <c r="K70" s="7">
        <v>0</v>
      </c>
      <c r="L70" s="7">
        <f t="shared" si="4"/>
        <v>15081</v>
      </c>
      <c r="M70" s="7">
        <v>-14327</v>
      </c>
      <c r="N70" s="7">
        <v>0</v>
      </c>
      <c r="O70" s="7">
        <v>0</v>
      </c>
      <c r="P70" s="7">
        <f t="shared" si="5"/>
        <v>-14327</v>
      </c>
      <c r="Q70" s="7">
        <f t="shared" si="6"/>
        <v>754</v>
      </c>
      <c r="R70" s="7">
        <f t="shared" si="7"/>
        <v>754</v>
      </c>
      <c r="S70" s="5" t="s">
        <v>118</v>
      </c>
      <c r="T70" s="5">
        <v>101301</v>
      </c>
      <c r="U70" s="5" t="s">
        <v>27</v>
      </c>
      <c r="V70" s="5">
        <v>47040001</v>
      </c>
      <c r="W70" s="5" t="s">
        <v>28</v>
      </c>
    </row>
    <row r="71" spans="2:23" x14ac:dyDescent="0.25">
      <c r="B71" s="4">
        <v>50007950</v>
      </c>
      <c r="C71" s="4">
        <v>0</v>
      </c>
      <c r="D71" s="5">
        <v>21040001</v>
      </c>
      <c r="E71" s="4" t="s">
        <v>184</v>
      </c>
      <c r="F71" s="4">
        <v>1301</v>
      </c>
      <c r="G71" s="6">
        <v>40310</v>
      </c>
      <c r="H71" s="7">
        <v>15200</v>
      </c>
      <c r="I71" s="7">
        <v>0</v>
      </c>
      <c r="J71" s="7">
        <v>0</v>
      </c>
      <c r="K71" s="7">
        <v>0</v>
      </c>
      <c r="L71" s="7">
        <f t="shared" si="4"/>
        <v>15200</v>
      </c>
      <c r="M71" s="7">
        <v>-14440</v>
      </c>
      <c r="N71" s="7">
        <v>0</v>
      </c>
      <c r="O71" s="7">
        <v>0</v>
      </c>
      <c r="P71" s="7">
        <f t="shared" si="5"/>
        <v>-14440</v>
      </c>
      <c r="Q71" s="7">
        <f t="shared" si="6"/>
        <v>760</v>
      </c>
      <c r="R71" s="7">
        <f t="shared" si="7"/>
        <v>760</v>
      </c>
      <c r="S71" s="5" t="s">
        <v>118</v>
      </c>
      <c r="T71" s="5">
        <v>101301</v>
      </c>
      <c r="U71" s="5" t="s">
        <v>27</v>
      </c>
      <c r="V71" s="5">
        <v>47040001</v>
      </c>
      <c r="W71" s="5" t="s">
        <v>28</v>
      </c>
    </row>
    <row r="72" spans="2:23" x14ac:dyDescent="0.25">
      <c r="B72" s="4">
        <v>50008089</v>
      </c>
      <c r="C72" s="4">
        <v>0</v>
      </c>
      <c r="D72" s="5">
        <v>21040001</v>
      </c>
      <c r="E72" s="4" t="s">
        <v>185</v>
      </c>
      <c r="F72" s="4">
        <v>1301</v>
      </c>
      <c r="G72" s="6">
        <v>40724</v>
      </c>
      <c r="H72" s="7">
        <v>18614</v>
      </c>
      <c r="I72" s="7">
        <v>0</v>
      </c>
      <c r="J72" s="7">
        <v>0</v>
      </c>
      <c r="K72" s="7">
        <v>0</v>
      </c>
      <c r="L72" s="7">
        <f t="shared" si="4"/>
        <v>18614</v>
      </c>
      <c r="M72" s="7">
        <v>-17204</v>
      </c>
      <c r="N72" s="7">
        <v>-480</v>
      </c>
      <c r="O72" s="7">
        <v>0</v>
      </c>
      <c r="P72" s="7">
        <f t="shared" si="5"/>
        <v>-17684</v>
      </c>
      <c r="Q72" s="7">
        <f t="shared" si="6"/>
        <v>1410</v>
      </c>
      <c r="R72" s="7">
        <f t="shared" si="7"/>
        <v>930</v>
      </c>
      <c r="S72" s="5" t="s">
        <v>118</v>
      </c>
      <c r="T72" s="5">
        <v>101301</v>
      </c>
      <c r="U72" s="5" t="s">
        <v>27</v>
      </c>
      <c r="V72" s="5">
        <v>47040001</v>
      </c>
      <c r="W72" s="5" t="s">
        <v>28</v>
      </c>
    </row>
    <row r="73" spans="2:23" x14ac:dyDescent="0.25">
      <c r="B73" s="4">
        <v>50008090</v>
      </c>
      <c r="C73" s="4">
        <v>0</v>
      </c>
      <c r="D73" s="5">
        <v>21040001</v>
      </c>
      <c r="E73" s="4" t="s">
        <v>186</v>
      </c>
      <c r="F73" s="4">
        <v>1301</v>
      </c>
      <c r="G73" s="6">
        <v>40724</v>
      </c>
      <c r="H73" s="7">
        <v>18614</v>
      </c>
      <c r="I73" s="7">
        <v>0</v>
      </c>
      <c r="J73" s="7">
        <v>0</v>
      </c>
      <c r="K73" s="7">
        <v>0</v>
      </c>
      <c r="L73" s="7">
        <f t="shared" si="4"/>
        <v>18614</v>
      </c>
      <c r="M73" s="7">
        <v>-17204</v>
      </c>
      <c r="N73" s="7">
        <v>-480</v>
      </c>
      <c r="O73" s="7">
        <v>0</v>
      </c>
      <c r="P73" s="7">
        <f t="shared" si="5"/>
        <v>-17684</v>
      </c>
      <c r="Q73" s="7">
        <f t="shared" si="6"/>
        <v>1410</v>
      </c>
      <c r="R73" s="7">
        <f t="shared" si="7"/>
        <v>930</v>
      </c>
      <c r="S73" s="5" t="s">
        <v>118</v>
      </c>
      <c r="T73" s="5">
        <v>101301</v>
      </c>
      <c r="U73" s="5" t="s">
        <v>27</v>
      </c>
      <c r="V73" s="5">
        <v>47040001</v>
      </c>
      <c r="W73" s="5" t="s">
        <v>28</v>
      </c>
    </row>
    <row r="74" spans="2:23" x14ac:dyDescent="0.25">
      <c r="B74" s="4">
        <v>50008098</v>
      </c>
      <c r="C74" s="4">
        <v>0</v>
      </c>
      <c r="D74" s="5">
        <v>21040001</v>
      </c>
      <c r="E74" s="4" t="s">
        <v>187</v>
      </c>
      <c r="F74" s="4">
        <v>1301</v>
      </c>
      <c r="G74" s="6">
        <v>40310</v>
      </c>
      <c r="H74" s="7">
        <v>18892</v>
      </c>
      <c r="I74" s="7">
        <v>0</v>
      </c>
      <c r="J74" s="7">
        <v>0</v>
      </c>
      <c r="K74" s="7">
        <v>0</v>
      </c>
      <c r="L74" s="7">
        <f t="shared" si="4"/>
        <v>18892</v>
      </c>
      <c r="M74" s="7">
        <v>-17948</v>
      </c>
      <c r="N74" s="7">
        <v>0</v>
      </c>
      <c r="O74" s="7">
        <v>0</v>
      </c>
      <c r="P74" s="7">
        <f t="shared" si="5"/>
        <v>-17948</v>
      </c>
      <c r="Q74" s="7">
        <f t="shared" si="6"/>
        <v>944</v>
      </c>
      <c r="R74" s="7">
        <f t="shared" si="7"/>
        <v>944</v>
      </c>
      <c r="S74" s="5" t="s">
        <v>118</v>
      </c>
      <c r="T74" s="5">
        <v>101301</v>
      </c>
      <c r="U74" s="5" t="s">
        <v>27</v>
      </c>
      <c r="V74" s="5">
        <v>47040001</v>
      </c>
      <c r="W74" s="5" t="s">
        <v>28</v>
      </c>
    </row>
    <row r="75" spans="2:23" x14ac:dyDescent="0.25">
      <c r="B75" s="4">
        <v>50008164</v>
      </c>
      <c r="C75" s="4">
        <v>0</v>
      </c>
      <c r="D75" s="5">
        <v>21040001</v>
      </c>
      <c r="E75" s="4" t="s">
        <v>188</v>
      </c>
      <c r="F75" s="4">
        <v>1301</v>
      </c>
      <c r="G75" s="6">
        <v>40724</v>
      </c>
      <c r="H75" s="7">
        <v>20430</v>
      </c>
      <c r="I75" s="7">
        <v>0</v>
      </c>
      <c r="J75" s="7">
        <v>0</v>
      </c>
      <c r="K75" s="7">
        <v>0</v>
      </c>
      <c r="L75" s="7">
        <f t="shared" si="4"/>
        <v>20430</v>
      </c>
      <c r="M75" s="7">
        <v>-18882</v>
      </c>
      <c r="N75" s="7">
        <v>-527</v>
      </c>
      <c r="O75" s="7">
        <v>0</v>
      </c>
      <c r="P75" s="7">
        <f t="shared" si="5"/>
        <v>-19409</v>
      </c>
      <c r="Q75" s="7">
        <f t="shared" si="6"/>
        <v>1548</v>
      </c>
      <c r="R75" s="7">
        <f t="shared" si="7"/>
        <v>1021</v>
      </c>
      <c r="S75" s="5" t="s">
        <v>118</v>
      </c>
      <c r="T75" s="5">
        <v>101301</v>
      </c>
      <c r="U75" s="5" t="s">
        <v>27</v>
      </c>
      <c r="V75" s="5">
        <v>47040001</v>
      </c>
      <c r="W75" s="5" t="s">
        <v>28</v>
      </c>
    </row>
    <row r="76" spans="2:23" x14ac:dyDescent="0.25">
      <c r="B76" s="4">
        <v>50008185</v>
      </c>
      <c r="C76" s="4">
        <v>0</v>
      </c>
      <c r="D76" s="5">
        <v>21040001</v>
      </c>
      <c r="E76" s="4" t="s">
        <v>189</v>
      </c>
      <c r="F76" s="4">
        <v>1301</v>
      </c>
      <c r="G76" s="6">
        <v>40724</v>
      </c>
      <c r="H76" s="7">
        <v>21225</v>
      </c>
      <c r="I76" s="7">
        <v>0</v>
      </c>
      <c r="J76" s="7">
        <v>0</v>
      </c>
      <c r="K76" s="7">
        <v>0</v>
      </c>
      <c r="L76" s="7">
        <f t="shared" si="4"/>
        <v>21225</v>
      </c>
      <c r="M76" s="7">
        <v>-19616</v>
      </c>
      <c r="N76" s="7">
        <v>-548</v>
      </c>
      <c r="O76" s="7">
        <v>0</v>
      </c>
      <c r="P76" s="7">
        <f t="shared" si="5"/>
        <v>-20164</v>
      </c>
      <c r="Q76" s="7">
        <f t="shared" si="6"/>
        <v>1609</v>
      </c>
      <c r="R76" s="7">
        <f t="shared" si="7"/>
        <v>1061</v>
      </c>
      <c r="S76" s="5" t="s">
        <v>118</v>
      </c>
      <c r="T76" s="5">
        <v>101301</v>
      </c>
      <c r="U76" s="5" t="s">
        <v>27</v>
      </c>
      <c r="V76" s="5">
        <v>47040001</v>
      </c>
      <c r="W76" s="5" t="s">
        <v>28</v>
      </c>
    </row>
    <row r="77" spans="2:23" x14ac:dyDescent="0.25">
      <c r="B77" s="4">
        <v>50008193</v>
      </c>
      <c r="C77" s="4">
        <v>0</v>
      </c>
      <c r="D77" s="5">
        <v>21040001</v>
      </c>
      <c r="E77" s="4" t="s">
        <v>190</v>
      </c>
      <c r="F77" s="4">
        <v>1301</v>
      </c>
      <c r="G77" s="6">
        <v>40269</v>
      </c>
      <c r="H77" s="7">
        <v>21652</v>
      </c>
      <c r="I77" s="7">
        <v>0</v>
      </c>
      <c r="J77" s="7">
        <v>0</v>
      </c>
      <c r="K77" s="7">
        <v>0</v>
      </c>
      <c r="L77" s="7">
        <f t="shared" si="4"/>
        <v>21652</v>
      </c>
      <c r="M77" s="7">
        <v>-20570</v>
      </c>
      <c r="N77" s="7">
        <v>0</v>
      </c>
      <c r="O77" s="7">
        <v>0</v>
      </c>
      <c r="P77" s="7">
        <f t="shared" si="5"/>
        <v>-20570</v>
      </c>
      <c r="Q77" s="7">
        <f t="shared" si="6"/>
        <v>1082</v>
      </c>
      <c r="R77" s="7">
        <f t="shared" si="7"/>
        <v>1082</v>
      </c>
      <c r="S77" s="5" t="s">
        <v>118</v>
      </c>
      <c r="T77" s="5">
        <v>101301</v>
      </c>
      <c r="U77" s="5" t="s">
        <v>27</v>
      </c>
      <c r="V77" s="5">
        <v>47040001</v>
      </c>
      <c r="W77" s="5" t="s">
        <v>28</v>
      </c>
    </row>
    <row r="78" spans="2:23" x14ac:dyDescent="0.25">
      <c r="B78" s="4">
        <v>50008197</v>
      </c>
      <c r="C78" s="4">
        <v>0</v>
      </c>
      <c r="D78" s="5">
        <v>21040001</v>
      </c>
      <c r="E78" s="4" t="s">
        <v>191</v>
      </c>
      <c r="F78" s="4">
        <v>1301</v>
      </c>
      <c r="G78" s="6">
        <v>40269</v>
      </c>
      <c r="H78" s="7">
        <v>21834</v>
      </c>
      <c r="I78" s="7">
        <v>0</v>
      </c>
      <c r="J78" s="7">
        <v>0</v>
      </c>
      <c r="K78" s="7">
        <v>0</v>
      </c>
      <c r="L78" s="7">
        <f t="shared" si="4"/>
        <v>21834</v>
      </c>
      <c r="M78" s="7">
        <v>-20743</v>
      </c>
      <c r="N78" s="7">
        <v>0</v>
      </c>
      <c r="O78" s="7">
        <v>0</v>
      </c>
      <c r="P78" s="7">
        <f t="shared" si="5"/>
        <v>-20743</v>
      </c>
      <c r="Q78" s="7">
        <f t="shared" si="6"/>
        <v>1091</v>
      </c>
      <c r="R78" s="7">
        <f t="shared" si="7"/>
        <v>1091</v>
      </c>
      <c r="S78" s="5" t="s">
        <v>118</v>
      </c>
      <c r="T78" s="5">
        <v>101301</v>
      </c>
      <c r="U78" s="5" t="s">
        <v>27</v>
      </c>
      <c r="V78" s="5">
        <v>47040001</v>
      </c>
      <c r="W78" s="5" t="s">
        <v>28</v>
      </c>
    </row>
    <row r="79" spans="2:23" x14ac:dyDescent="0.25">
      <c r="B79" s="4">
        <v>50008227</v>
      </c>
      <c r="C79" s="4">
        <v>0</v>
      </c>
      <c r="D79" s="5">
        <v>21040001</v>
      </c>
      <c r="E79" s="4" t="s">
        <v>192</v>
      </c>
      <c r="F79" s="4">
        <v>1301</v>
      </c>
      <c r="G79" s="6">
        <v>40310</v>
      </c>
      <c r="H79" s="7">
        <v>22757</v>
      </c>
      <c r="I79" s="7">
        <v>0</v>
      </c>
      <c r="J79" s="7">
        <v>0</v>
      </c>
      <c r="K79" s="7">
        <v>0</v>
      </c>
      <c r="L79" s="7">
        <f t="shared" si="4"/>
        <v>22757</v>
      </c>
      <c r="M79" s="7">
        <v>-21620</v>
      </c>
      <c r="N79" s="7">
        <v>0</v>
      </c>
      <c r="O79" s="7">
        <v>0</v>
      </c>
      <c r="P79" s="7">
        <f t="shared" si="5"/>
        <v>-21620</v>
      </c>
      <c r="Q79" s="7">
        <f t="shared" si="6"/>
        <v>1137</v>
      </c>
      <c r="R79" s="7">
        <f t="shared" si="7"/>
        <v>1137</v>
      </c>
      <c r="S79" s="5" t="s">
        <v>118</v>
      </c>
      <c r="T79" s="5">
        <v>101301</v>
      </c>
      <c r="U79" s="5" t="s">
        <v>27</v>
      </c>
      <c r="V79" s="5">
        <v>47040001</v>
      </c>
      <c r="W79" s="5" t="s">
        <v>28</v>
      </c>
    </row>
    <row r="80" spans="2:23" x14ac:dyDescent="0.25">
      <c r="B80" s="4">
        <v>50008257</v>
      </c>
      <c r="C80" s="4">
        <v>0</v>
      </c>
      <c r="D80" s="5">
        <v>21040001</v>
      </c>
      <c r="E80" s="4" t="s">
        <v>193</v>
      </c>
      <c r="F80" s="4">
        <v>1301</v>
      </c>
      <c r="G80" s="6">
        <v>40269</v>
      </c>
      <c r="H80" s="7">
        <v>16044</v>
      </c>
      <c r="I80" s="7">
        <v>0</v>
      </c>
      <c r="J80" s="7">
        <v>0</v>
      </c>
      <c r="K80" s="7">
        <v>0</v>
      </c>
      <c r="L80" s="7">
        <f t="shared" si="4"/>
        <v>16044</v>
      </c>
      <c r="M80" s="7">
        <v>-15242</v>
      </c>
      <c r="N80" s="7">
        <v>0</v>
      </c>
      <c r="O80" s="7">
        <v>0</v>
      </c>
      <c r="P80" s="7">
        <f t="shared" si="5"/>
        <v>-15242</v>
      </c>
      <c r="Q80" s="7">
        <f t="shared" si="6"/>
        <v>802</v>
      </c>
      <c r="R80" s="7">
        <f t="shared" si="7"/>
        <v>802</v>
      </c>
      <c r="S80" s="5" t="s">
        <v>118</v>
      </c>
      <c r="T80" s="5">
        <v>101301</v>
      </c>
      <c r="U80" s="5" t="s">
        <v>27</v>
      </c>
      <c r="V80" s="5">
        <v>47040001</v>
      </c>
      <c r="W80" s="5" t="s">
        <v>28</v>
      </c>
    </row>
    <row r="81" spans="2:23" x14ac:dyDescent="0.25">
      <c r="B81" s="4">
        <v>50008270</v>
      </c>
      <c r="C81" s="4">
        <v>0</v>
      </c>
      <c r="D81" s="5">
        <v>21040001</v>
      </c>
      <c r="E81" s="4" t="s">
        <v>194</v>
      </c>
      <c r="F81" s="4">
        <v>1301</v>
      </c>
      <c r="G81" s="6">
        <v>40724</v>
      </c>
      <c r="H81" s="7">
        <v>24657</v>
      </c>
      <c r="I81" s="7">
        <v>0</v>
      </c>
      <c r="J81" s="7">
        <v>0</v>
      </c>
      <c r="K81" s="7">
        <v>0</v>
      </c>
      <c r="L81" s="7">
        <f t="shared" si="4"/>
        <v>24657</v>
      </c>
      <c r="M81" s="7">
        <v>-22789</v>
      </c>
      <c r="N81" s="7">
        <v>-636</v>
      </c>
      <c r="O81" s="7">
        <v>0</v>
      </c>
      <c r="P81" s="7">
        <f t="shared" si="5"/>
        <v>-23425</v>
      </c>
      <c r="Q81" s="7">
        <f t="shared" si="6"/>
        <v>1868</v>
      </c>
      <c r="R81" s="7">
        <f t="shared" si="7"/>
        <v>1232</v>
      </c>
      <c r="S81" s="5" t="s">
        <v>118</v>
      </c>
      <c r="T81" s="5">
        <v>101301</v>
      </c>
      <c r="U81" s="5" t="s">
        <v>27</v>
      </c>
      <c r="V81" s="5">
        <v>47040001</v>
      </c>
      <c r="W81" s="5" t="s">
        <v>28</v>
      </c>
    </row>
    <row r="82" spans="2:23" x14ac:dyDescent="0.25">
      <c r="B82" s="4">
        <v>50008294</v>
      </c>
      <c r="C82" s="4">
        <v>0</v>
      </c>
      <c r="D82" s="5">
        <v>21040001</v>
      </c>
      <c r="E82" s="4" t="s">
        <v>195</v>
      </c>
      <c r="F82" s="4">
        <v>1301</v>
      </c>
      <c r="G82" s="6">
        <v>40269</v>
      </c>
      <c r="H82" s="7">
        <v>25724</v>
      </c>
      <c r="I82" s="7">
        <v>0</v>
      </c>
      <c r="J82" s="7">
        <v>0</v>
      </c>
      <c r="K82" s="7">
        <v>0</v>
      </c>
      <c r="L82" s="7">
        <f t="shared" si="4"/>
        <v>25724</v>
      </c>
      <c r="M82" s="7">
        <v>-24438</v>
      </c>
      <c r="N82" s="7">
        <v>0</v>
      </c>
      <c r="O82" s="7">
        <v>0</v>
      </c>
      <c r="P82" s="7">
        <f t="shared" si="5"/>
        <v>-24438</v>
      </c>
      <c r="Q82" s="7">
        <f t="shared" si="6"/>
        <v>1286</v>
      </c>
      <c r="R82" s="7">
        <f t="shared" si="7"/>
        <v>1286</v>
      </c>
      <c r="S82" s="5" t="s">
        <v>118</v>
      </c>
      <c r="T82" s="5">
        <v>101301</v>
      </c>
      <c r="U82" s="5" t="s">
        <v>27</v>
      </c>
      <c r="V82" s="5">
        <v>47040001</v>
      </c>
      <c r="W82" s="5" t="s">
        <v>28</v>
      </c>
    </row>
    <row r="83" spans="2:23" x14ac:dyDescent="0.25">
      <c r="B83" s="4">
        <v>50008303</v>
      </c>
      <c r="C83" s="4">
        <v>0</v>
      </c>
      <c r="D83" s="5">
        <v>21040001</v>
      </c>
      <c r="E83" s="4" t="s">
        <v>196</v>
      </c>
      <c r="F83" s="4">
        <v>1301</v>
      </c>
      <c r="G83" s="6">
        <v>40269</v>
      </c>
      <c r="H83" s="7">
        <v>17650.32</v>
      </c>
      <c r="I83" s="7">
        <v>0</v>
      </c>
      <c r="J83" s="7">
        <v>0</v>
      </c>
      <c r="K83" s="7">
        <v>-3715.86</v>
      </c>
      <c r="L83" s="7">
        <f t="shared" si="4"/>
        <v>13934.46</v>
      </c>
      <c r="M83" s="7">
        <v>-16768.32</v>
      </c>
      <c r="N83" s="7">
        <v>0</v>
      </c>
      <c r="O83" s="7">
        <v>3530.17</v>
      </c>
      <c r="P83" s="7">
        <f t="shared" si="5"/>
        <v>-13238.15</v>
      </c>
      <c r="Q83" s="7">
        <f t="shared" si="6"/>
        <v>882</v>
      </c>
      <c r="R83" s="7">
        <f t="shared" si="7"/>
        <v>696.30999999999949</v>
      </c>
      <c r="S83" s="5" t="s">
        <v>118</v>
      </c>
      <c r="T83" s="5">
        <v>101301</v>
      </c>
      <c r="U83" s="5" t="s">
        <v>27</v>
      </c>
      <c r="V83" s="5">
        <v>47040001</v>
      </c>
      <c r="W83" s="5" t="s">
        <v>28</v>
      </c>
    </row>
    <row r="84" spans="2:23" x14ac:dyDescent="0.25">
      <c r="B84" s="4">
        <v>50008313</v>
      </c>
      <c r="C84" s="4">
        <v>0</v>
      </c>
      <c r="D84" s="5">
        <v>21040001</v>
      </c>
      <c r="E84" s="4" t="s">
        <v>197</v>
      </c>
      <c r="F84" s="4">
        <v>1301</v>
      </c>
      <c r="G84" s="6">
        <v>40310</v>
      </c>
      <c r="H84" s="7">
        <v>26493</v>
      </c>
      <c r="I84" s="7">
        <v>0</v>
      </c>
      <c r="J84" s="7">
        <v>0</v>
      </c>
      <c r="K84" s="7">
        <v>0</v>
      </c>
      <c r="L84" s="7">
        <f t="shared" si="4"/>
        <v>26493</v>
      </c>
      <c r="M84" s="7">
        <v>-25169</v>
      </c>
      <c r="N84" s="7">
        <v>0</v>
      </c>
      <c r="O84" s="7">
        <v>0</v>
      </c>
      <c r="P84" s="7">
        <f t="shared" si="5"/>
        <v>-25169</v>
      </c>
      <c r="Q84" s="7">
        <f t="shared" si="6"/>
        <v>1324</v>
      </c>
      <c r="R84" s="7">
        <f t="shared" si="7"/>
        <v>1324</v>
      </c>
      <c r="S84" s="5" t="s">
        <v>118</v>
      </c>
      <c r="T84" s="5">
        <v>101301</v>
      </c>
      <c r="U84" s="5" t="s">
        <v>27</v>
      </c>
      <c r="V84" s="5">
        <v>47040001</v>
      </c>
      <c r="W84" s="5" t="s">
        <v>28</v>
      </c>
    </row>
    <row r="85" spans="2:23" x14ac:dyDescent="0.25">
      <c r="B85" s="4">
        <v>50008363</v>
      </c>
      <c r="C85" s="4">
        <v>0</v>
      </c>
      <c r="D85" s="5">
        <v>21040001</v>
      </c>
      <c r="E85" s="4" t="s">
        <v>198</v>
      </c>
      <c r="F85" s="4">
        <v>1301</v>
      </c>
      <c r="G85" s="6">
        <v>40269</v>
      </c>
      <c r="H85" s="7">
        <v>29161</v>
      </c>
      <c r="I85" s="7">
        <v>0</v>
      </c>
      <c r="J85" s="7">
        <v>0</v>
      </c>
      <c r="K85" s="7">
        <v>0</v>
      </c>
      <c r="L85" s="7">
        <f t="shared" si="4"/>
        <v>29161</v>
      </c>
      <c r="M85" s="7">
        <v>-27703</v>
      </c>
      <c r="N85" s="7">
        <v>0</v>
      </c>
      <c r="O85" s="7">
        <v>0</v>
      </c>
      <c r="P85" s="7">
        <f t="shared" si="5"/>
        <v>-27703</v>
      </c>
      <c r="Q85" s="7">
        <f t="shared" si="6"/>
        <v>1458</v>
      </c>
      <c r="R85" s="7">
        <f t="shared" si="7"/>
        <v>1458</v>
      </c>
      <c r="S85" s="5" t="s">
        <v>118</v>
      </c>
      <c r="T85" s="5">
        <v>101301</v>
      </c>
      <c r="U85" s="5" t="s">
        <v>27</v>
      </c>
      <c r="V85" s="5">
        <v>47040001</v>
      </c>
      <c r="W85" s="5" t="s">
        <v>28</v>
      </c>
    </row>
    <row r="86" spans="2:23" x14ac:dyDescent="0.25">
      <c r="B86" s="4">
        <v>50008367</v>
      </c>
      <c r="C86" s="4">
        <v>0</v>
      </c>
      <c r="D86" s="5">
        <v>21040001</v>
      </c>
      <c r="E86" s="4" t="s">
        <v>199</v>
      </c>
      <c r="F86" s="4">
        <v>1301</v>
      </c>
      <c r="G86" s="6">
        <v>40269</v>
      </c>
      <c r="H86" s="7">
        <v>29385</v>
      </c>
      <c r="I86" s="7">
        <v>0</v>
      </c>
      <c r="J86" s="7">
        <v>0</v>
      </c>
      <c r="K86" s="7">
        <v>0</v>
      </c>
      <c r="L86" s="7">
        <f t="shared" si="4"/>
        <v>29385</v>
      </c>
      <c r="M86" s="7">
        <v>-27916</v>
      </c>
      <c r="N86" s="7">
        <v>0</v>
      </c>
      <c r="O86" s="7">
        <v>0</v>
      </c>
      <c r="P86" s="7">
        <f t="shared" si="5"/>
        <v>-27916</v>
      </c>
      <c r="Q86" s="7">
        <f t="shared" si="6"/>
        <v>1469</v>
      </c>
      <c r="R86" s="7">
        <f t="shared" si="7"/>
        <v>1469</v>
      </c>
      <c r="S86" s="5" t="s">
        <v>118</v>
      </c>
      <c r="T86" s="5">
        <v>101301</v>
      </c>
      <c r="U86" s="5" t="s">
        <v>27</v>
      </c>
      <c r="V86" s="5">
        <v>47040001</v>
      </c>
      <c r="W86" s="5" t="s">
        <v>28</v>
      </c>
    </row>
    <row r="87" spans="2:23" x14ac:dyDescent="0.25">
      <c r="B87" s="4">
        <v>50008400</v>
      </c>
      <c r="C87" s="4">
        <v>0</v>
      </c>
      <c r="D87" s="5">
        <v>21040001</v>
      </c>
      <c r="E87" s="4" t="s">
        <v>200</v>
      </c>
      <c r="F87" s="4">
        <v>1301</v>
      </c>
      <c r="G87" s="6">
        <v>40269</v>
      </c>
      <c r="H87" s="7">
        <v>31204</v>
      </c>
      <c r="I87" s="7">
        <v>0</v>
      </c>
      <c r="J87" s="7">
        <v>0</v>
      </c>
      <c r="K87" s="7">
        <v>0</v>
      </c>
      <c r="L87" s="7">
        <f t="shared" si="4"/>
        <v>31204</v>
      </c>
      <c r="M87" s="7">
        <v>-29644</v>
      </c>
      <c r="N87" s="7">
        <v>0</v>
      </c>
      <c r="O87" s="7">
        <v>0</v>
      </c>
      <c r="P87" s="7">
        <f t="shared" si="5"/>
        <v>-29644</v>
      </c>
      <c r="Q87" s="7">
        <f t="shared" si="6"/>
        <v>1560</v>
      </c>
      <c r="R87" s="7">
        <f t="shared" si="7"/>
        <v>1560</v>
      </c>
      <c r="S87" s="5" t="s">
        <v>118</v>
      </c>
      <c r="T87" s="5">
        <v>101301</v>
      </c>
      <c r="U87" s="5" t="s">
        <v>27</v>
      </c>
      <c r="V87" s="5">
        <v>47040001</v>
      </c>
      <c r="W87" s="5" t="s">
        <v>28</v>
      </c>
    </row>
    <row r="88" spans="2:23" x14ac:dyDescent="0.25">
      <c r="B88" s="4">
        <v>50008408</v>
      </c>
      <c r="C88" s="4">
        <v>0</v>
      </c>
      <c r="D88" s="5">
        <v>21040001</v>
      </c>
      <c r="E88" s="4" t="s">
        <v>201</v>
      </c>
      <c r="F88" s="4">
        <v>1301</v>
      </c>
      <c r="G88" s="6">
        <v>40724</v>
      </c>
      <c r="H88" s="7">
        <v>31681</v>
      </c>
      <c r="I88" s="7">
        <v>0</v>
      </c>
      <c r="J88" s="7">
        <v>0</v>
      </c>
      <c r="K88" s="7">
        <v>0</v>
      </c>
      <c r="L88" s="7">
        <f t="shared" si="4"/>
        <v>31681</v>
      </c>
      <c r="M88" s="7">
        <v>-29280</v>
      </c>
      <c r="N88" s="7">
        <v>-817</v>
      </c>
      <c r="O88" s="7">
        <v>0</v>
      </c>
      <c r="P88" s="7">
        <f t="shared" si="5"/>
        <v>-30097</v>
      </c>
      <c r="Q88" s="7">
        <f t="shared" si="6"/>
        <v>2401</v>
      </c>
      <c r="R88" s="7">
        <f t="shared" si="7"/>
        <v>1584</v>
      </c>
      <c r="S88" s="5" t="s">
        <v>118</v>
      </c>
      <c r="T88" s="5">
        <v>101301</v>
      </c>
      <c r="U88" s="5" t="s">
        <v>27</v>
      </c>
      <c r="V88" s="5">
        <v>47040001</v>
      </c>
      <c r="W88" s="5" t="s">
        <v>28</v>
      </c>
    </row>
    <row r="89" spans="2:23" x14ac:dyDescent="0.25">
      <c r="B89" s="4">
        <v>50008411</v>
      </c>
      <c r="C89" s="4">
        <v>0</v>
      </c>
      <c r="D89" s="5">
        <v>21040001</v>
      </c>
      <c r="E89" s="4" t="s">
        <v>202</v>
      </c>
      <c r="F89" s="4">
        <v>1301</v>
      </c>
      <c r="G89" s="6">
        <v>40269</v>
      </c>
      <c r="H89" s="7">
        <v>31835</v>
      </c>
      <c r="I89" s="7">
        <v>0</v>
      </c>
      <c r="J89" s="7">
        <v>0</v>
      </c>
      <c r="K89" s="7">
        <v>0</v>
      </c>
      <c r="L89" s="7">
        <f t="shared" si="4"/>
        <v>31835</v>
      </c>
      <c r="M89" s="7">
        <v>-30244</v>
      </c>
      <c r="N89" s="7">
        <v>0</v>
      </c>
      <c r="O89" s="7">
        <v>0</v>
      </c>
      <c r="P89" s="7">
        <f t="shared" si="5"/>
        <v>-30244</v>
      </c>
      <c r="Q89" s="7">
        <f t="shared" si="6"/>
        <v>1591</v>
      </c>
      <c r="R89" s="7">
        <f t="shared" si="7"/>
        <v>1591</v>
      </c>
      <c r="S89" s="5" t="s">
        <v>118</v>
      </c>
      <c r="T89" s="5">
        <v>101301</v>
      </c>
      <c r="U89" s="5" t="s">
        <v>27</v>
      </c>
      <c r="V89" s="5">
        <v>47040001</v>
      </c>
      <c r="W89" s="5" t="s">
        <v>28</v>
      </c>
    </row>
    <row r="90" spans="2:23" x14ac:dyDescent="0.25">
      <c r="B90" s="4">
        <v>50008424</v>
      </c>
      <c r="C90" s="4">
        <v>0</v>
      </c>
      <c r="D90" s="5">
        <v>21040001</v>
      </c>
      <c r="E90" s="4" t="s">
        <v>157</v>
      </c>
      <c r="F90" s="4">
        <v>1301</v>
      </c>
      <c r="G90" s="6">
        <v>40269</v>
      </c>
      <c r="H90" s="7">
        <v>32900</v>
      </c>
      <c r="I90" s="7">
        <v>0</v>
      </c>
      <c r="J90" s="7">
        <v>0</v>
      </c>
      <c r="K90" s="7">
        <v>0</v>
      </c>
      <c r="L90" s="7">
        <f t="shared" si="4"/>
        <v>32900</v>
      </c>
      <c r="M90" s="7">
        <v>-31255</v>
      </c>
      <c r="N90" s="7">
        <v>0</v>
      </c>
      <c r="O90" s="7">
        <v>0</v>
      </c>
      <c r="P90" s="7">
        <f t="shared" si="5"/>
        <v>-31255</v>
      </c>
      <c r="Q90" s="7">
        <f t="shared" si="6"/>
        <v>1645</v>
      </c>
      <c r="R90" s="7">
        <f t="shared" si="7"/>
        <v>1645</v>
      </c>
      <c r="S90" s="5" t="s">
        <v>118</v>
      </c>
      <c r="T90" s="5">
        <v>101301</v>
      </c>
      <c r="U90" s="5" t="s">
        <v>27</v>
      </c>
      <c r="V90" s="5">
        <v>47040001</v>
      </c>
      <c r="W90" s="5" t="s">
        <v>28</v>
      </c>
    </row>
    <row r="91" spans="2:23" x14ac:dyDescent="0.25">
      <c r="B91" s="4">
        <v>50008465</v>
      </c>
      <c r="C91" s="4">
        <v>0</v>
      </c>
      <c r="D91" s="5">
        <v>21040001</v>
      </c>
      <c r="E91" s="4" t="s">
        <v>203</v>
      </c>
      <c r="F91" s="4">
        <v>1301</v>
      </c>
      <c r="G91" s="6">
        <v>40269</v>
      </c>
      <c r="H91" s="7">
        <v>35373</v>
      </c>
      <c r="I91" s="7">
        <v>0</v>
      </c>
      <c r="J91" s="7">
        <v>0</v>
      </c>
      <c r="K91" s="7">
        <v>0</v>
      </c>
      <c r="L91" s="7">
        <f t="shared" si="4"/>
        <v>35373</v>
      </c>
      <c r="M91" s="7">
        <v>-33605</v>
      </c>
      <c r="N91" s="7">
        <v>0</v>
      </c>
      <c r="O91" s="7">
        <v>0</v>
      </c>
      <c r="P91" s="7">
        <f t="shared" si="5"/>
        <v>-33605</v>
      </c>
      <c r="Q91" s="7">
        <f t="shared" si="6"/>
        <v>1768</v>
      </c>
      <c r="R91" s="7">
        <f t="shared" si="7"/>
        <v>1768</v>
      </c>
      <c r="S91" s="5" t="s">
        <v>118</v>
      </c>
      <c r="T91" s="5">
        <v>101301</v>
      </c>
      <c r="U91" s="5" t="s">
        <v>27</v>
      </c>
      <c r="V91" s="5">
        <v>47040001</v>
      </c>
      <c r="W91" s="5" t="s">
        <v>28</v>
      </c>
    </row>
    <row r="92" spans="2:23" x14ac:dyDescent="0.25">
      <c r="B92" s="4">
        <v>50008466</v>
      </c>
      <c r="C92" s="4">
        <v>0</v>
      </c>
      <c r="D92" s="5">
        <v>21040001</v>
      </c>
      <c r="E92" s="4" t="s">
        <v>204</v>
      </c>
      <c r="F92" s="4">
        <v>1301</v>
      </c>
      <c r="G92" s="6">
        <v>40724</v>
      </c>
      <c r="H92" s="7">
        <v>35600</v>
      </c>
      <c r="I92" s="7">
        <v>0</v>
      </c>
      <c r="J92" s="7">
        <v>0</v>
      </c>
      <c r="K92" s="7">
        <v>0</v>
      </c>
      <c r="L92" s="7">
        <f t="shared" si="4"/>
        <v>35600</v>
      </c>
      <c r="M92" s="7">
        <v>-32902</v>
      </c>
      <c r="N92" s="7">
        <v>-918</v>
      </c>
      <c r="O92" s="7">
        <v>0</v>
      </c>
      <c r="P92" s="7">
        <f t="shared" si="5"/>
        <v>-33820</v>
      </c>
      <c r="Q92" s="7">
        <f t="shared" si="6"/>
        <v>2698</v>
      </c>
      <c r="R92" s="7">
        <f t="shared" si="7"/>
        <v>1780</v>
      </c>
      <c r="S92" s="5" t="s">
        <v>118</v>
      </c>
      <c r="T92" s="5">
        <v>101301</v>
      </c>
      <c r="U92" s="5" t="s">
        <v>27</v>
      </c>
      <c r="V92" s="5">
        <v>47040001</v>
      </c>
      <c r="W92" s="5" t="s">
        <v>28</v>
      </c>
    </row>
    <row r="93" spans="2:23" x14ac:dyDescent="0.25">
      <c r="B93" s="4">
        <v>50008491</v>
      </c>
      <c r="C93" s="4">
        <v>0</v>
      </c>
      <c r="D93" s="5">
        <v>21040001</v>
      </c>
      <c r="E93" s="4" t="s">
        <v>205</v>
      </c>
      <c r="F93" s="4">
        <v>1301</v>
      </c>
      <c r="G93" s="6">
        <v>40724</v>
      </c>
      <c r="H93" s="7">
        <v>37455</v>
      </c>
      <c r="I93" s="7">
        <v>0</v>
      </c>
      <c r="J93" s="7">
        <v>0</v>
      </c>
      <c r="K93" s="7">
        <v>0</v>
      </c>
      <c r="L93" s="7">
        <f t="shared" si="4"/>
        <v>37455</v>
      </c>
      <c r="M93" s="7">
        <v>-34617</v>
      </c>
      <c r="N93" s="7">
        <v>-966</v>
      </c>
      <c r="O93" s="7">
        <v>0</v>
      </c>
      <c r="P93" s="7">
        <f t="shared" si="5"/>
        <v>-35583</v>
      </c>
      <c r="Q93" s="7">
        <f t="shared" si="6"/>
        <v>2838</v>
      </c>
      <c r="R93" s="7">
        <f t="shared" si="7"/>
        <v>1872</v>
      </c>
      <c r="S93" s="5" t="s">
        <v>118</v>
      </c>
      <c r="T93" s="5">
        <v>101301</v>
      </c>
      <c r="U93" s="5" t="s">
        <v>27</v>
      </c>
      <c r="V93" s="5">
        <v>47040001</v>
      </c>
      <c r="W93" s="5" t="s">
        <v>28</v>
      </c>
    </row>
    <row r="94" spans="2:23" x14ac:dyDescent="0.25">
      <c r="B94" s="4">
        <v>50008527</v>
      </c>
      <c r="C94" s="4">
        <v>0</v>
      </c>
      <c r="D94" s="5">
        <v>21040001</v>
      </c>
      <c r="E94" s="4" t="s">
        <v>206</v>
      </c>
      <c r="F94" s="4">
        <v>1301</v>
      </c>
      <c r="G94" s="6">
        <v>40724</v>
      </c>
      <c r="H94" s="7">
        <v>39800</v>
      </c>
      <c r="I94" s="7">
        <v>0</v>
      </c>
      <c r="J94" s="7">
        <v>0</v>
      </c>
      <c r="K94" s="7">
        <v>0</v>
      </c>
      <c r="L94" s="7">
        <f t="shared" si="4"/>
        <v>39800</v>
      </c>
      <c r="M94" s="7">
        <v>-36783</v>
      </c>
      <c r="N94" s="7">
        <v>-1027</v>
      </c>
      <c r="O94" s="7">
        <v>0</v>
      </c>
      <c r="P94" s="7">
        <f t="shared" si="5"/>
        <v>-37810</v>
      </c>
      <c r="Q94" s="7">
        <f t="shared" si="6"/>
        <v>3017</v>
      </c>
      <c r="R94" s="7">
        <f t="shared" si="7"/>
        <v>1990</v>
      </c>
      <c r="S94" s="5" t="s">
        <v>118</v>
      </c>
      <c r="T94" s="5">
        <v>101301</v>
      </c>
      <c r="U94" s="5" t="s">
        <v>27</v>
      </c>
      <c r="V94" s="5">
        <v>47040001</v>
      </c>
      <c r="W94" s="5" t="s">
        <v>28</v>
      </c>
    </row>
    <row r="95" spans="2:23" x14ac:dyDescent="0.25">
      <c r="B95" s="4">
        <v>50008542</v>
      </c>
      <c r="C95" s="4">
        <v>0</v>
      </c>
      <c r="D95" s="5">
        <v>21040001</v>
      </c>
      <c r="E95" s="4" t="s">
        <v>207</v>
      </c>
      <c r="F95" s="4">
        <v>1301</v>
      </c>
      <c r="G95" s="6">
        <v>40310</v>
      </c>
      <c r="H95" s="7">
        <v>41500</v>
      </c>
      <c r="I95" s="7">
        <v>0</v>
      </c>
      <c r="J95" s="7">
        <v>0</v>
      </c>
      <c r="K95" s="7">
        <v>0</v>
      </c>
      <c r="L95" s="7">
        <f t="shared" si="4"/>
        <v>41500</v>
      </c>
      <c r="M95" s="7">
        <v>-39425</v>
      </c>
      <c r="N95" s="7">
        <v>0</v>
      </c>
      <c r="O95" s="7">
        <v>0</v>
      </c>
      <c r="P95" s="7">
        <f t="shared" si="5"/>
        <v>-39425</v>
      </c>
      <c r="Q95" s="7">
        <f t="shared" si="6"/>
        <v>2075</v>
      </c>
      <c r="R95" s="7">
        <f t="shared" si="7"/>
        <v>2075</v>
      </c>
      <c r="S95" s="5" t="s">
        <v>118</v>
      </c>
      <c r="T95" s="5">
        <v>101301</v>
      </c>
      <c r="U95" s="5" t="s">
        <v>27</v>
      </c>
      <c r="V95" s="5">
        <v>47040001</v>
      </c>
      <c r="W95" s="5" t="s">
        <v>28</v>
      </c>
    </row>
    <row r="96" spans="2:23" x14ac:dyDescent="0.25">
      <c r="B96" s="4">
        <v>50008584</v>
      </c>
      <c r="C96" s="4">
        <v>0</v>
      </c>
      <c r="D96" s="5">
        <v>21040001</v>
      </c>
      <c r="E96" s="4" t="s">
        <v>208</v>
      </c>
      <c r="F96" s="4">
        <v>1301</v>
      </c>
      <c r="G96" s="6">
        <v>40269</v>
      </c>
      <c r="H96" s="7">
        <v>47742</v>
      </c>
      <c r="I96" s="7">
        <v>0</v>
      </c>
      <c r="J96" s="7">
        <v>0</v>
      </c>
      <c r="K96" s="7">
        <v>0</v>
      </c>
      <c r="L96" s="7">
        <f t="shared" si="4"/>
        <v>47742</v>
      </c>
      <c r="M96" s="7">
        <v>-45355</v>
      </c>
      <c r="N96" s="7">
        <v>0</v>
      </c>
      <c r="O96" s="7">
        <v>0</v>
      </c>
      <c r="P96" s="7">
        <f t="shared" si="5"/>
        <v>-45355</v>
      </c>
      <c r="Q96" s="7">
        <f t="shared" si="6"/>
        <v>2387</v>
      </c>
      <c r="R96" s="7">
        <f t="shared" si="7"/>
        <v>2387</v>
      </c>
      <c r="S96" s="5" t="s">
        <v>118</v>
      </c>
      <c r="T96" s="5">
        <v>101301</v>
      </c>
      <c r="U96" s="5" t="s">
        <v>27</v>
      </c>
      <c r="V96" s="5">
        <v>47040001</v>
      </c>
      <c r="W96" s="5" t="s">
        <v>28</v>
      </c>
    </row>
    <row r="97" spans="2:23" x14ac:dyDescent="0.25">
      <c r="B97" s="4">
        <v>50008612</v>
      </c>
      <c r="C97" s="4">
        <v>0</v>
      </c>
      <c r="D97" s="5">
        <v>21040001</v>
      </c>
      <c r="E97" s="4" t="s">
        <v>209</v>
      </c>
      <c r="F97" s="4">
        <v>1301</v>
      </c>
      <c r="G97" s="6">
        <v>40269</v>
      </c>
      <c r="H97" s="7">
        <v>51734</v>
      </c>
      <c r="I97" s="7">
        <v>0</v>
      </c>
      <c r="J97" s="7">
        <v>0</v>
      </c>
      <c r="K97" s="7">
        <v>0</v>
      </c>
      <c r="L97" s="7">
        <f t="shared" si="4"/>
        <v>51734</v>
      </c>
      <c r="M97" s="7">
        <v>-49148</v>
      </c>
      <c r="N97" s="7">
        <v>0</v>
      </c>
      <c r="O97" s="7">
        <v>0</v>
      </c>
      <c r="P97" s="7">
        <f t="shared" si="5"/>
        <v>-49148</v>
      </c>
      <c r="Q97" s="7">
        <f t="shared" si="6"/>
        <v>2586</v>
      </c>
      <c r="R97" s="7">
        <f t="shared" si="7"/>
        <v>2586</v>
      </c>
      <c r="S97" s="5" t="s">
        <v>118</v>
      </c>
      <c r="T97" s="5">
        <v>101301</v>
      </c>
      <c r="U97" s="5" t="s">
        <v>27</v>
      </c>
      <c r="V97" s="5">
        <v>47040001</v>
      </c>
      <c r="W97" s="5" t="s">
        <v>28</v>
      </c>
    </row>
    <row r="98" spans="2:23" x14ac:dyDescent="0.25">
      <c r="B98" s="4">
        <v>50008696</v>
      </c>
      <c r="C98" s="4">
        <v>0</v>
      </c>
      <c r="D98" s="5">
        <v>21040001</v>
      </c>
      <c r="E98" s="4" t="s">
        <v>210</v>
      </c>
      <c r="F98" s="4">
        <v>1301</v>
      </c>
      <c r="G98" s="6">
        <v>40269</v>
      </c>
      <c r="H98" s="7">
        <v>67936</v>
      </c>
      <c r="I98" s="7">
        <v>0</v>
      </c>
      <c r="J98" s="7">
        <v>0</v>
      </c>
      <c r="K98" s="7">
        <v>-45290.67</v>
      </c>
      <c r="L98" s="7">
        <f t="shared" si="4"/>
        <v>22645.33</v>
      </c>
      <c r="M98" s="7">
        <v>-64540</v>
      </c>
      <c r="N98" s="7">
        <v>0</v>
      </c>
      <c r="O98" s="7">
        <v>43026.67</v>
      </c>
      <c r="P98" s="7">
        <f t="shared" si="5"/>
        <v>-21513.33</v>
      </c>
      <c r="Q98" s="7">
        <f t="shared" si="6"/>
        <v>3396</v>
      </c>
      <c r="R98" s="7">
        <f t="shared" si="7"/>
        <v>1132</v>
      </c>
      <c r="S98" s="5" t="s">
        <v>118</v>
      </c>
      <c r="T98" s="5">
        <v>101301</v>
      </c>
      <c r="U98" s="5" t="s">
        <v>27</v>
      </c>
      <c r="V98" s="5">
        <v>47040001</v>
      </c>
      <c r="W98" s="5" t="s">
        <v>28</v>
      </c>
    </row>
    <row r="99" spans="2:23" x14ac:dyDescent="0.25">
      <c r="B99" s="4">
        <v>50008700</v>
      </c>
      <c r="C99" s="4">
        <v>0</v>
      </c>
      <c r="D99" s="5">
        <v>21040001</v>
      </c>
      <c r="E99" s="4" t="s">
        <v>211</v>
      </c>
      <c r="F99" s="4">
        <v>1301</v>
      </c>
      <c r="G99" s="6">
        <v>40269</v>
      </c>
      <c r="H99" s="7">
        <v>68781</v>
      </c>
      <c r="I99" s="7">
        <v>0</v>
      </c>
      <c r="J99" s="7">
        <v>0</v>
      </c>
      <c r="K99" s="7">
        <v>-8597.6299999999992</v>
      </c>
      <c r="L99" s="7">
        <f t="shared" si="4"/>
        <v>60183.37</v>
      </c>
      <c r="M99" s="7">
        <v>-65342</v>
      </c>
      <c r="N99" s="7">
        <v>0</v>
      </c>
      <c r="O99" s="7">
        <v>8167.75</v>
      </c>
      <c r="P99" s="7">
        <f t="shared" si="5"/>
        <v>-57174.25</v>
      </c>
      <c r="Q99" s="7">
        <f t="shared" si="6"/>
        <v>3439</v>
      </c>
      <c r="R99" s="7">
        <f t="shared" si="7"/>
        <v>3009.1200000000026</v>
      </c>
      <c r="S99" s="5" t="s">
        <v>118</v>
      </c>
      <c r="T99" s="5">
        <v>101301</v>
      </c>
      <c r="U99" s="5" t="s">
        <v>27</v>
      </c>
      <c r="V99" s="5">
        <v>47040001</v>
      </c>
      <c r="W99" s="5" t="s">
        <v>28</v>
      </c>
    </row>
    <row r="100" spans="2:23" x14ac:dyDescent="0.25">
      <c r="B100" s="4">
        <v>50008708</v>
      </c>
      <c r="C100" s="4">
        <v>0</v>
      </c>
      <c r="D100" s="5">
        <v>21040001</v>
      </c>
      <c r="E100" s="4" t="s">
        <v>212</v>
      </c>
      <c r="F100" s="4">
        <v>1301</v>
      </c>
      <c r="G100" s="6">
        <v>40269</v>
      </c>
      <c r="H100" s="7">
        <v>70818</v>
      </c>
      <c r="I100" s="7">
        <v>0</v>
      </c>
      <c r="J100" s="7">
        <v>0</v>
      </c>
      <c r="K100" s="7">
        <v>0</v>
      </c>
      <c r="L100" s="7">
        <f t="shared" si="4"/>
        <v>70818</v>
      </c>
      <c r="M100" s="7">
        <v>-67278</v>
      </c>
      <c r="N100" s="7">
        <v>0</v>
      </c>
      <c r="O100" s="7">
        <v>0</v>
      </c>
      <c r="P100" s="7">
        <f t="shared" si="5"/>
        <v>-67278</v>
      </c>
      <c r="Q100" s="7">
        <f t="shared" si="6"/>
        <v>3540</v>
      </c>
      <c r="R100" s="7">
        <f t="shared" si="7"/>
        <v>3540</v>
      </c>
      <c r="S100" s="5" t="s">
        <v>118</v>
      </c>
      <c r="T100" s="5">
        <v>101301</v>
      </c>
      <c r="U100" s="5" t="s">
        <v>27</v>
      </c>
      <c r="V100" s="5">
        <v>47040001</v>
      </c>
      <c r="W100" s="5" t="s">
        <v>28</v>
      </c>
    </row>
    <row r="101" spans="2:23" x14ac:dyDescent="0.25">
      <c r="B101" s="4">
        <v>50008737</v>
      </c>
      <c r="C101" s="4">
        <v>0</v>
      </c>
      <c r="D101" s="5">
        <v>21040001</v>
      </c>
      <c r="E101" s="4" t="s">
        <v>213</v>
      </c>
      <c r="F101" s="4">
        <v>1301</v>
      </c>
      <c r="G101" s="6">
        <v>40269</v>
      </c>
      <c r="H101" s="7">
        <v>77246</v>
      </c>
      <c r="I101" s="7">
        <v>0</v>
      </c>
      <c r="J101" s="7">
        <v>0</v>
      </c>
      <c r="K101" s="7">
        <v>0</v>
      </c>
      <c r="L101" s="7">
        <f t="shared" si="4"/>
        <v>77246</v>
      </c>
      <c r="M101" s="7">
        <v>-73384</v>
      </c>
      <c r="N101" s="7">
        <v>0</v>
      </c>
      <c r="O101" s="7">
        <v>0</v>
      </c>
      <c r="P101" s="7">
        <f t="shared" si="5"/>
        <v>-73384</v>
      </c>
      <c r="Q101" s="7">
        <f t="shared" si="6"/>
        <v>3862</v>
      </c>
      <c r="R101" s="7">
        <f t="shared" si="7"/>
        <v>3862</v>
      </c>
      <c r="S101" s="5" t="s">
        <v>118</v>
      </c>
      <c r="T101" s="5">
        <v>101301</v>
      </c>
      <c r="U101" s="5" t="s">
        <v>27</v>
      </c>
      <c r="V101" s="5">
        <v>47040001</v>
      </c>
      <c r="W101" s="5" t="s">
        <v>28</v>
      </c>
    </row>
    <row r="102" spans="2:23" x14ac:dyDescent="0.25">
      <c r="B102" s="4">
        <v>50008744</v>
      </c>
      <c r="C102" s="4">
        <v>0</v>
      </c>
      <c r="D102" s="5">
        <v>21040001</v>
      </c>
      <c r="E102" s="4" t="s">
        <v>214</v>
      </c>
      <c r="F102" s="4">
        <v>1301</v>
      </c>
      <c r="G102" s="6">
        <v>40269</v>
      </c>
      <c r="H102" s="7">
        <v>79122</v>
      </c>
      <c r="I102" s="7">
        <v>0</v>
      </c>
      <c r="J102" s="7">
        <v>0</v>
      </c>
      <c r="K102" s="7">
        <v>0</v>
      </c>
      <c r="L102" s="7">
        <f t="shared" si="4"/>
        <v>79122</v>
      </c>
      <c r="M102" s="7">
        <v>-75166</v>
      </c>
      <c r="N102" s="7">
        <v>0</v>
      </c>
      <c r="O102" s="7">
        <v>0</v>
      </c>
      <c r="P102" s="7">
        <f t="shared" si="5"/>
        <v>-75166</v>
      </c>
      <c r="Q102" s="7">
        <f t="shared" si="6"/>
        <v>3956</v>
      </c>
      <c r="R102" s="7">
        <f t="shared" si="7"/>
        <v>3956</v>
      </c>
      <c r="S102" s="5" t="s">
        <v>118</v>
      </c>
      <c r="T102" s="5">
        <v>101301</v>
      </c>
      <c r="U102" s="5" t="s">
        <v>27</v>
      </c>
      <c r="V102" s="5">
        <v>47040001</v>
      </c>
      <c r="W102" s="5" t="s">
        <v>28</v>
      </c>
    </row>
    <row r="103" spans="2:23" x14ac:dyDescent="0.25">
      <c r="B103" s="4">
        <v>50008752</v>
      </c>
      <c r="C103" s="4">
        <v>0</v>
      </c>
      <c r="D103" s="5">
        <v>21040001</v>
      </c>
      <c r="E103" s="4" t="s">
        <v>215</v>
      </c>
      <c r="F103" s="4">
        <v>1301</v>
      </c>
      <c r="G103" s="6">
        <v>40310</v>
      </c>
      <c r="H103" s="7">
        <v>83168</v>
      </c>
      <c r="I103" s="7">
        <v>0</v>
      </c>
      <c r="J103" s="7">
        <v>0</v>
      </c>
      <c r="K103" s="7">
        <v>0</v>
      </c>
      <c r="L103" s="7">
        <f t="shared" si="4"/>
        <v>83168</v>
      </c>
      <c r="M103" s="7">
        <v>-79010</v>
      </c>
      <c r="N103" s="7">
        <v>0</v>
      </c>
      <c r="O103" s="7">
        <v>0</v>
      </c>
      <c r="P103" s="7">
        <f t="shared" si="5"/>
        <v>-79010</v>
      </c>
      <c r="Q103" s="7">
        <f t="shared" si="6"/>
        <v>4158</v>
      </c>
      <c r="R103" s="7">
        <f t="shared" si="7"/>
        <v>4158</v>
      </c>
      <c r="S103" s="5" t="s">
        <v>118</v>
      </c>
      <c r="T103" s="5">
        <v>101301</v>
      </c>
      <c r="U103" s="5" t="s">
        <v>27</v>
      </c>
      <c r="V103" s="5">
        <v>47040001</v>
      </c>
      <c r="W103" s="5" t="s">
        <v>28</v>
      </c>
    </row>
    <row r="104" spans="2:23" x14ac:dyDescent="0.25">
      <c r="B104" s="4">
        <v>50008783</v>
      </c>
      <c r="C104" s="4">
        <v>0</v>
      </c>
      <c r="D104" s="5">
        <v>21040001</v>
      </c>
      <c r="E104" s="4" t="s">
        <v>216</v>
      </c>
      <c r="F104" s="4">
        <v>1301</v>
      </c>
      <c r="G104" s="6">
        <v>40269</v>
      </c>
      <c r="H104" s="7">
        <v>97256</v>
      </c>
      <c r="I104" s="7">
        <v>0</v>
      </c>
      <c r="J104" s="7">
        <v>0</v>
      </c>
      <c r="K104" s="7">
        <v>0</v>
      </c>
      <c r="L104" s="7">
        <f t="shared" si="4"/>
        <v>97256</v>
      </c>
      <c r="M104" s="7">
        <v>-92394</v>
      </c>
      <c r="N104" s="7">
        <v>0</v>
      </c>
      <c r="O104" s="7">
        <v>0</v>
      </c>
      <c r="P104" s="7">
        <f t="shared" si="5"/>
        <v>-92394</v>
      </c>
      <c r="Q104" s="7">
        <f t="shared" si="6"/>
        <v>4862</v>
      </c>
      <c r="R104" s="7">
        <f t="shared" si="7"/>
        <v>4862</v>
      </c>
      <c r="S104" s="5" t="s">
        <v>118</v>
      </c>
      <c r="T104" s="5">
        <v>101301</v>
      </c>
      <c r="U104" s="5" t="s">
        <v>27</v>
      </c>
      <c r="V104" s="5">
        <v>47040001</v>
      </c>
      <c r="W104" s="5" t="s">
        <v>28</v>
      </c>
    </row>
    <row r="105" spans="2:23" x14ac:dyDescent="0.25">
      <c r="B105" s="4">
        <v>50008801</v>
      </c>
      <c r="C105" s="4">
        <v>0</v>
      </c>
      <c r="D105" s="5">
        <v>21040001</v>
      </c>
      <c r="E105" s="4" t="s">
        <v>217</v>
      </c>
      <c r="F105" s="4">
        <v>1301</v>
      </c>
      <c r="G105" s="6">
        <v>40269</v>
      </c>
      <c r="H105" s="7">
        <v>103532.48</v>
      </c>
      <c r="I105" s="7">
        <v>0</v>
      </c>
      <c r="J105" s="7">
        <v>0</v>
      </c>
      <c r="K105" s="7">
        <v>0</v>
      </c>
      <c r="L105" s="7">
        <f t="shared" si="4"/>
        <v>103532.48</v>
      </c>
      <c r="M105" s="7">
        <v>-98356.479999999996</v>
      </c>
      <c r="N105" s="7">
        <v>0</v>
      </c>
      <c r="O105" s="7">
        <v>0</v>
      </c>
      <c r="P105" s="7">
        <f t="shared" si="5"/>
        <v>-98356.479999999996</v>
      </c>
      <c r="Q105" s="7">
        <f t="shared" si="6"/>
        <v>5176</v>
      </c>
      <c r="R105" s="7">
        <f t="shared" si="7"/>
        <v>5176</v>
      </c>
      <c r="S105" s="5" t="s">
        <v>118</v>
      </c>
      <c r="T105" s="5">
        <v>101301</v>
      </c>
      <c r="U105" s="5" t="s">
        <v>27</v>
      </c>
      <c r="V105" s="5">
        <v>47040001</v>
      </c>
      <c r="W105" s="5" t="s">
        <v>28</v>
      </c>
    </row>
    <row r="106" spans="2:23" x14ac:dyDescent="0.25">
      <c r="B106" s="4">
        <v>50008809</v>
      </c>
      <c r="C106" s="4">
        <v>0</v>
      </c>
      <c r="D106" s="5">
        <v>21040001</v>
      </c>
      <c r="E106" s="4" t="s">
        <v>218</v>
      </c>
      <c r="F106" s="4">
        <v>1301</v>
      </c>
      <c r="G106" s="6">
        <v>40269</v>
      </c>
      <c r="H106" s="7">
        <v>124432</v>
      </c>
      <c r="I106" s="7">
        <v>0</v>
      </c>
      <c r="J106" s="7">
        <v>0</v>
      </c>
      <c r="K106" s="7">
        <v>0</v>
      </c>
      <c r="L106" s="7">
        <f t="shared" si="4"/>
        <v>124432</v>
      </c>
      <c r="M106" s="7">
        <v>-118211</v>
      </c>
      <c r="N106" s="7">
        <v>0</v>
      </c>
      <c r="O106" s="7">
        <v>0</v>
      </c>
      <c r="P106" s="7">
        <f t="shared" si="5"/>
        <v>-118211</v>
      </c>
      <c r="Q106" s="7">
        <f t="shared" si="6"/>
        <v>6221</v>
      </c>
      <c r="R106" s="7">
        <f t="shared" si="7"/>
        <v>6221</v>
      </c>
      <c r="S106" s="5" t="s">
        <v>118</v>
      </c>
      <c r="T106" s="5">
        <v>101301</v>
      </c>
      <c r="U106" s="5" t="s">
        <v>27</v>
      </c>
      <c r="V106" s="5">
        <v>47040001</v>
      </c>
      <c r="W106" s="5" t="s">
        <v>28</v>
      </c>
    </row>
    <row r="107" spans="2:23" x14ac:dyDescent="0.25">
      <c r="B107" s="4">
        <v>50008819</v>
      </c>
      <c r="C107" s="4">
        <v>0</v>
      </c>
      <c r="D107" s="5">
        <v>21040001</v>
      </c>
      <c r="E107" s="4" t="s">
        <v>117</v>
      </c>
      <c r="F107" s="4">
        <v>1301</v>
      </c>
      <c r="G107" s="6">
        <v>40269</v>
      </c>
      <c r="H107" s="7">
        <v>140128</v>
      </c>
      <c r="I107" s="7">
        <v>0</v>
      </c>
      <c r="J107" s="7">
        <v>0</v>
      </c>
      <c r="K107" s="7">
        <v>0</v>
      </c>
      <c r="L107" s="7">
        <f t="shared" si="4"/>
        <v>140128</v>
      </c>
      <c r="M107" s="7">
        <v>-133122</v>
      </c>
      <c r="N107" s="7">
        <v>0</v>
      </c>
      <c r="O107" s="7">
        <v>0</v>
      </c>
      <c r="P107" s="7">
        <f t="shared" si="5"/>
        <v>-133122</v>
      </c>
      <c r="Q107" s="7">
        <f t="shared" si="6"/>
        <v>7006</v>
      </c>
      <c r="R107" s="7">
        <f t="shared" si="7"/>
        <v>7006</v>
      </c>
      <c r="S107" s="5" t="s">
        <v>118</v>
      </c>
      <c r="T107" s="5">
        <v>101301</v>
      </c>
      <c r="U107" s="5" t="s">
        <v>27</v>
      </c>
      <c r="V107" s="5">
        <v>47040001</v>
      </c>
      <c r="W107" s="5" t="s">
        <v>28</v>
      </c>
    </row>
    <row r="108" spans="2:23" x14ac:dyDescent="0.25">
      <c r="B108" s="4">
        <v>50008821</v>
      </c>
      <c r="C108" s="4">
        <v>0</v>
      </c>
      <c r="D108" s="5">
        <v>21040001</v>
      </c>
      <c r="E108" s="4" t="s">
        <v>219</v>
      </c>
      <c r="F108" s="4">
        <v>1301</v>
      </c>
      <c r="G108" s="6">
        <v>40310</v>
      </c>
      <c r="H108" s="7">
        <v>140771</v>
      </c>
      <c r="I108" s="7">
        <v>0</v>
      </c>
      <c r="J108" s="7">
        <v>0</v>
      </c>
      <c r="K108" s="7">
        <v>0</v>
      </c>
      <c r="L108" s="7">
        <f t="shared" si="4"/>
        <v>140771</v>
      </c>
      <c r="M108" s="7">
        <v>-133733</v>
      </c>
      <c r="N108" s="7">
        <v>0</v>
      </c>
      <c r="O108" s="7">
        <v>0</v>
      </c>
      <c r="P108" s="7">
        <f t="shared" si="5"/>
        <v>-133733</v>
      </c>
      <c r="Q108" s="7">
        <f t="shared" si="6"/>
        <v>7038</v>
      </c>
      <c r="R108" s="7">
        <f t="shared" si="7"/>
        <v>7038</v>
      </c>
      <c r="S108" s="5" t="s">
        <v>118</v>
      </c>
      <c r="T108" s="5">
        <v>101301</v>
      </c>
      <c r="U108" s="5" t="s">
        <v>27</v>
      </c>
      <c r="V108" s="5">
        <v>47040001</v>
      </c>
      <c r="W108" s="5" t="s">
        <v>28</v>
      </c>
    </row>
    <row r="109" spans="2:23" x14ac:dyDescent="0.25">
      <c r="B109" s="4">
        <v>50008829</v>
      </c>
      <c r="C109" s="4">
        <v>0</v>
      </c>
      <c r="D109" s="5">
        <v>21040001</v>
      </c>
      <c r="E109" s="4" t="s">
        <v>220</v>
      </c>
      <c r="F109" s="4">
        <v>1301</v>
      </c>
      <c r="G109" s="6">
        <v>40310</v>
      </c>
      <c r="H109" s="7">
        <v>157943</v>
      </c>
      <c r="I109" s="7">
        <v>0</v>
      </c>
      <c r="J109" s="7">
        <v>0</v>
      </c>
      <c r="K109" s="7">
        <v>0</v>
      </c>
      <c r="L109" s="7">
        <f t="shared" si="4"/>
        <v>157943</v>
      </c>
      <c r="M109" s="7">
        <v>-150046</v>
      </c>
      <c r="N109" s="7">
        <v>0</v>
      </c>
      <c r="O109" s="7">
        <v>0</v>
      </c>
      <c r="P109" s="7">
        <f t="shared" si="5"/>
        <v>-150046</v>
      </c>
      <c r="Q109" s="7">
        <f t="shared" si="6"/>
        <v>7897</v>
      </c>
      <c r="R109" s="7">
        <f t="shared" si="7"/>
        <v>7897</v>
      </c>
      <c r="S109" s="5" t="s">
        <v>118</v>
      </c>
      <c r="T109" s="5">
        <v>101301</v>
      </c>
      <c r="U109" s="5" t="s">
        <v>27</v>
      </c>
      <c r="V109" s="5">
        <v>47040001</v>
      </c>
      <c r="W109" s="5" t="s">
        <v>28</v>
      </c>
    </row>
    <row r="110" spans="2:23" x14ac:dyDescent="0.25">
      <c r="B110" s="4">
        <v>50008835</v>
      </c>
      <c r="C110" s="4">
        <v>0</v>
      </c>
      <c r="D110" s="5">
        <v>21040001</v>
      </c>
      <c r="E110" s="4" t="s">
        <v>221</v>
      </c>
      <c r="F110" s="4">
        <v>1301</v>
      </c>
      <c r="G110" s="6">
        <v>40310</v>
      </c>
      <c r="H110" s="7">
        <v>161934</v>
      </c>
      <c r="I110" s="7">
        <v>0</v>
      </c>
      <c r="J110" s="7">
        <v>0</v>
      </c>
      <c r="K110" s="7">
        <v>0</v>
      </c>
      <c r="L110" s="7">
        <f t="shared" si="4"/>
        <v>161934</v>
      </c>
      <c r="M110" s="7">
        <v>-153838</v>
      </c>
      <c r="N110" s="7">
        <v>0</v>
      </c>
      <c r="O110" s="7">
        <v>0</v>
      </c>
      <c r="P110" s="7">
        <f t="shared" si="5"/>
        <v>-153838</v>
      </c>
      <c r="Q110" s="7">
        <f t="shared" si="6"/>
        <v>8096</v>
      </c>
      <c r="R110" s="7">
        <f t="shared" si="7"/>
        <v>8096</v>
      </c>
      <c r="S110" s="5" t="s">
        <v>118</v>
      </c>
      <c r="T110" s="5">
        <v>101301</v>
      </c>
      <c r="U110" s="5" t="s">
        <v>27</v>
      </c>
      <c r="V110" s="5">
        <v>47040001</v>
      </c>
      <c r="W110" s="5" t="s">
        <v>28</v>
      </c>
    </row>
    <row r="111" spans="2:23" x14ac:dyDescent="0.25">
      <c r="B111" s="4">
        <v>50008841</v>
      </c>
      <c r="C111" s="4">
        <v>0</v>
      </c>
      <c r="D111" s="5">
        <v>21040001</v>
      </c>
      <c r="E111" s="4" t="s">
        <v>222</v>
      </c>
      <c r="F111" s="4">
        <v>1301</v>
      </c>
      <c r="G111" s="6">
        <v>40269</v>
      </c>
      <c r="H111" s="7">
        <v>151590</v>
      </c>
      <c r="I111" s="7">
        <v>0</v>
      </c>
      <c r="J111" s="7">
        <v>0</v>
      </c>
      <c r="K111" s="7">
        <v>0</v>
      </c>
      <c r="L111" s="7">
        <f t="shared" si="4"/>
        <v>151590</v>
      </c>
      <c r="M111" s="7">
        <v>-144011</v>
      </c>
      <c r="N111" s="7">
        <v>0</v>
      </c>
      <c r="O111" s="7">
        <v>0</v>
      </c>
      <c r="P111" s="7">
        <f t="shared" si="5"/>
        <v>-144011</v>
      </c>
      <c r="Q111" s="7">
        <f t="shared" si="6"/>
        <v>7579</v>
      </c>
      <c r="R111" s="7">
        <f t="shared" si="7"/>
        <v>7579</v>
      </c>
      <c r="S111" s="5" t="s">
        <v>118</v>
      </c>
      <c r="T111" s="5">
        <v>101301</v>
      </c>
      <c r="U111" s="5" t="s">
        <v>27</v>
      </c>
      <c r="V111" s="5">
        <v>47040001</v>
      </c>
      <c r="W111" s="5" t="s">
        <v>28</v>
      </c>
    </row>
    <row r="112" spans="2:23" x14ac:dyDescent="0.25">
      <c r="B112" s="4">
        <v>50008858</v>
      </c>
      <c r="C112" s="4">
        <v>0</v>
      </c>
      <c r="D112" s="5">
        <v>21040001</v>
      </c>
      <c r="E112" s="4" t="s">
        <v>223</v>
      </c>
      <c r="F112" s="4">
        <v>1301</v>
      </c>
      <c r="G112" s="6">
        <v>40269</v>
      </c>
      <c r="H112" s="7">
        <v>226043</v>
      </c>
      <c r="I112" s="7">
        <v>0</v>
      </c>
      <c r="J112" s="7">
        <v>0</v>
      </c>
      <c r="K112" s="7">
        <v>0</v>
      </c>
      <c r="L112" s="7">
        <f t="shared" si="4"/>
        <v>226043</v>
      </c>
      <c r="M112" s="7">
        <v>-214741</v>
      </c>
      <c r="N112" s="7">
        <v>0</v>
      </c>
      <c r="O112" s="7">
        <v>0</v>
      </c>
      <c r="P112" s="7">
        <f t="shared" si="5"/>
        <v>-214741</v>
      </c>
      <c r="Q112" s="7">
        <f t="shared" si="6"/>
        <v>11302</v>
      </c>
      <c r="R112" s="7">
        <f t="shared" si="7"/>
        <v>11302</v>
      </c>
      <c r="S112" s="5" t="s">
        <v>118</v>
      </c>
      <c r="T112" s="5">
        <v>101301</v>
      </c>
      <c r="U112" s="5" t="s">
        <v>27</v>
      </c>
      <c r="V112" s="5">
        <v>47040001</v>
      </c>
      <c r="W112" s="5" t="s">
        <v>28</v>
      </c>
    </row>
    <row r="113" spans="2:23" x14ac:dyDescent="0.25">
      <c r="B113" s="4">
        <v>50008865</v>
      </c>
      <c r="C113" s="4">
        <v>0</v>
      </c>
      <c r="D113" s="5">
        <v>21040001</v>
      </c>
      <c r="E113" s="4" t="s">
        <v>224</v>
      </c>
      <c r="F113" s="4">
        <v>1301</v>
      </c>
      <c r="G113" s="6">
        <v>40269</v>
      </c>
      <c r="H113" s="7">
        <v>258277</v>
      </c>
      <c r="I113" s="7">
        <v>0</v>
      </c>
      <c r="J113" s="7">
        <v>0</v>
      </c>
      <c r="K113" s="7">
        <v>0</v>
      </c>
      <c r="L113" s="7">
        <f t="shared" si="4"/>
        <v>258277</v>
      </c>
      <c r="M113" s="7">
        <v>-245364</v>
      </c>
      <c r="N113" s="7">
        <v>0</v>
      </c>
      <c r="O113" s="7">
        <v>0</v>
      </c>
      <c r="P113" s="7">
        <f t="shared" si="5"/>
        <v>-245364</v>
      </c>
      <c r="Q113" s="7">
        <f t="shared" si="6"/>
        <v>12913</v>
      </c>
      <c r="R113" s="7">
        <f t="shared" si="7"/>
        <v>12913</v>
      </c>
      <c r="S113" s="5" t="s">
        <v>118</v>
      </c>
      <c r="T113" s="5">
        <v>101301</v>
      </c>
      <c r="U113" s="5" t="s">
        <v>27</v>
      </c>
      <c r="V113" s="5">
        <v>47040001</v>
      </c>
      <c r="W113" s="5" t="s">
        <v>28</v>
      </c>
    </row>
    <row r="114" spans="2:23" x14ac:dyDescent="0.25">
      <c r="B114" s="4">
        <v>50008878</v>
      </c>
      <c r="C114" s="4">
        <v>0</v>
      </c>
      <c r="D114" s="5">
        <v>21040001</v>
      </c>
      <c r="E114" s="4" t="s">
        <v>225</v>
      </c>
      <c r="F114" s="4">
        <v>1301</v>
      </c>
      <c r="G114" s="6">
        <v>40269</v>
      </c>
      <c r="H114" s="7">
        <v>350478</v>
      </c>
      <c r="I114" s="7">
        <v>0</v>
      </c>
      <c r="J114" s="7">
        <v>0</v>
      </c>
      <c r="K114" s="7">
        <v>0</v>
      </c>
      <c r="L114" s="7">
        <f t="shared" si="4"/>
        <v>350478</v>
      </c>
      <c r="M114" s="7">
        <v>-332955</v>
      </c>
      <c r="N114" s="7">
        <v>0</v>
      </c>
      <c r="O114" s="7">
        <v>0</v>
      </c>
      <c r="P114" s="7">
        <f t="shared" si="5"/>
        <v>-332955</v>
      </c>
      <c r="Q114" s="7">
        <f t="shared" si="6"/>
        <v>17523</v>
      </c>
      <c r="R114" s="7">
        <f t="shared" si="7"/>
        <v>17523</v>
      </c>
      <c r="S114" s="5" t="s">
        <v>118</v>
      </c>
      <c r="T114" s="5">
        <v>101301</v>
      </c>
      <c r="U114" s="5" t="s">
        <v>27</v>
      </c>
      <c r="V114" s="5">
        <v>47040001</v>
      </c>
      <c r="W114" s="5" t="s">
        <v>28</v>
      </c>
    </row>
    <row r="115" spans="2:23" x14ac:dyDescent="0.25">
      <c r="B115" s="4">
        <v>51003379</v>
      </c>
      <c r="C115" s="4">
        <v>0</v>
      </c>
      <c r="D115" s="5">
        <v>21040011</v>
      </c>
      <c r="E115" s="4" t="s">
        <v>226</v>
      </c>
      <c r="F115" s="4">
        <v>1301</v>
      </c>
      <c r="G115" s="6">
        <v>41425</v>
      </c>
      <c r="H115" s="7">
        <v>62553</v>
      </c>
      <c r="I115" s="7">
        <v>0</v>
      </c>
      <c r="J115" s="7">
        <v>0</v>
      </c>
      <c r="K115" s="7">
        <v>0</v>
      </c>
      <c r="L115" s="7">
        <f t="shared" si="4"/>
        <v>62553</v>
      </c>
      <c r="M115" s="7">
        <v>-59426</v>
      </c>
      <c r="N115" s="7">
        <v>0</v>
      </c>
      <c r="O115" s="7">
        <v>0</v>
      </c>
      <c r="P115" s="7">
        <f t="shared" si="5"/>
        <v>-59426</v>
      </c>
      <c r="Q115" s="7">
        <f t="shared" si="6"/>
        <v>3127</v>
      </c>
      <c r="R115" s="7">
        <f t="shared" si="7"/>
        <v>3127</v>
      </c>
      <c r="S115" s="5" t="s">
        <v>118</v>
      </c>
      <c r="T115" s="5">
        <v>101301</v>
      </c>
      <c r="U115" s="5" t="s">
        <v>27</v>
      </c>
      <c r="V115" s="5">
        <v>47040001</v>
      </c>
      <c r="W115" s="5" t="s">
        <v>28</v>
      </c>
    </row>
    <row r="116" spans="2:23" x14ac:dyDescent="0.25">
      <c r="B116" s="4">
        <v>51003380</v>
      </c>
      <c r="C116" s="4">
        <v>0</v>
      </c>
      <c r="D116" s="5">
        <v>21040011</v>
      </c>
      <c r="E116" s="4" t="s">
        <v>227</v>
      </c>
      <c r="F116" s="4">
        <v>1301</v>
      </c>
      <c r="G116" s="6">
        <v>41425</v>
      </c>
      <c r="H116" s="7">
        <v>70933</v>
      </c>
      <c r="I116" s="7">
        <v>0</v>
      </c>
      <c r="J116" s="7">
        <v>0</v>
      </c>
      <c r="K116" s="7">
        <v>0</v>
      </c>
      <c r="L116" s="7">
        <f t="shared" si="4"/>
        <v>70933</v>
      </c>
      <c r="M116" s="7">
        <v>-67387</v>
      </c>
      <c r="N116" s="7">
        <v>0</v>
      </c>
      <c r="O116" s="7">
        <v>0</v>
      </c>
      <c r="P116" s="7">
        <f t="shared" si="5"/>
        <v>-67387</v>
      </c>
      <c r="Q116" s="7">
        <f t="shared" si="6"/>
        <v>3546</v>
      </c>
      <c r="R116" s="7">
        <f t="shared" si="7"/>
        <v>3546</v>
      </c>
      <c r="S116" s="5" t="s">
        <v>118</v>
      </c>
      <c r="T116" s="5">
        <v>101301</v>
      </c>
      <c r="U116" s="5" t="s">
        <v>27</v>
      </c>
      <c r="V116" s="5">
        <v>47040001</v>
      </c>
      <c r="W116" s="5" t="s">
        <v>28</v>
      </c>
    </row>
    <row r="117" spans="2:23" x14ac:dyDescent="0.25">
      <c r="B117" s="4">
        <v>51003381</v>
      </c>
      <c r="C117" s="4">
        <v>0</v>
      </c>
      <c r="D117" s="5">
        <v>21040011</v>
      </c>
      <c r="E117" s="4" t="s">
        <v>228</v>
      </c>
      <c r="F117" s="4">
        <v>1301</v>
      </c>
      <c r="G117" s="6">
        <v>41425</v>
      </c>
      <c r="H117" s="7">
        <v>65110</v>
      </c>
      <c r="I117" s="7">
        <v>0</v>
      </c>
      <c r="J117" s="7">
        <v>0</v>
      </c>
      <c r="K117" s="7">
        <v>0</v>
      </c>
      <c r="L117" s="7">
        <f t="shared" si="4"/>
        <v>65110</v>
      </c>
      <c r="M117" s="7">
        <v>-61855</v>
      </c>
      <c r="N117" s="7">
        <v>0</v>
      </c>
      <c r="O117" s="7">
        <v>0</v>
      </c>
      <c r="P117" s="7">
        <f t="shared" si="5"/>
        <v>-61855</v>
      </c>
      <c r="Q117" s="7">
        <f t="shared" si="6"/>
        <v>3255</v>
      </c>
      <c r="R117" s="7">
        <f t="shared" si="7"/>
        <v>3255</v>
      </c>
      <c r="S117" s="5" t="s">
        <v>118</v>
      </c>
      <c r="T117" s="5">
        <v>101301</v>
      </c>
      <c r="U117" s="5" t="s">
        <v>27</v>
      </c>
      <c r="V117" s="5">
        <v>47040001</v>
      </c>
      <c r="W117" s="5" t="s">
        <v>28</v>
      </c>
    </row>
    <row r="118" spans="2:23" x14ac:dyDescent="0.25">
      <c r="B118" s="4">
        <v>51003382</v>
      </c>
      <c r="C118" s="4">
        <v>0</v>
      </c>
      <c r="D118" s="5">
        <v>21040011</v>
      </c>
      <c r="E118" s="4" t="s">
        <v>229</v>
      </c>
      <c r="F118" s="4">
        <v>1301</v>
      </c>
      <c r="G118" s="6">
        <v>41425</v>
      </c>
      <c r="H118" s="7">
        <v>34148</v>
      </c>
      <c r="I118" s="7">
        <v>0</v>
      </c>
      <c r="J118" s="7">
        <v>0</v>
      </c>
      <c r="K118" s="7">
        <v>0</v>
      </c>
      <c r="L118" s="7">
        <f t="shared" si="4"/>
        <v>34148</v>
      </c>
      <c r="M118" s="7">
        <v>-32441</v>
      </c>
      <c r="N118" s="7">
        <v>0</v>
      </c>
      <c r="O118" s="7">
        <v>0</v>
      </c>
      <c r="P118" s="7">
        <f t="shared" si="5"/>
        <v>-32441</v>
      </c>
      <c r="Q118" s="7">
        <f t="shared" si="6"/>
        <v>1707</v>
      </c>
      <c r="R118" s="7">
        <f t="shared" si="7"/>
        <v>1707</v>
      </c>
      <c r="S118" s="5" t="s">
        <v>118</v>
      </c>
      <c r="T118" s="5">
        <v>101301</v>
      </c>
      <c r="U118" s="5" t="s">
        <v>27</v>
      </c>
      <c r="V118" s="5">
        <v>47040001</v>
      </c>
      <c r="W118" s="5" t="s">
        <v>28</v>
      </c>
    </row>
    <row r="119" spans="2:23" x14ac:dyDescent="0.25">
      <c r="B119" s="4">
        <v>51003383</v>
      </c>
      <c r="C119" s="4">
        <v>0</v>
      </c>
      <c r="D119" s="5">
        <v>21040011</v>
      </c>
      <c r="E119" s="4" t="s">
        <v>230</v>
      </c>
      <c r="F119" s="4">
        <v>1301</v>
      </c>
      <c r="G119" s="6">
        <v>41425</v>
      </c>
      <c r="H119" s="7">
        <v>22503</v>
      </c>
      <c r="I119" s="7">
        <v>0</v>
      </c>
      <c r="J119" s="7">
        <v>0</v>
      </c>
      <c r="K119" s="7">
        <v>0</v>
      </c>
      <c r="L119" s="7">
        <f t="shared" si="4"/>
        <v>22503</v>
      </c>
      <c r="M119" s="7">
        <v>-21378</v>
      </c>
      <c r="N119" s="7">
        <v>0</v>
      </c>
      <c r="O119" s="7">
        <v>0</v>
      </c>
      <c r="P119" s="7">
        <f t="shared" si="5"/>
        <v>-21378</v>
      </c>
      <c r="Q119" s="7">
        <f t="shared" si="6"/>
        <v>1125</v>
      </c>
      <c r="R119" s="7">
        <f t="shared" si="7"/>
        <v>1125</v>
      </c>
      <c r="S119" s="5" t="s">
        <v>118</v>
      </c>
      <c r="T119" s="5">
        <v>101301</v>
      </c>
      <c r="U119" s="5" t="s">
        <v>27</v>
      </c>
      <c r="V119" s="5">
        <v>47040001</v>
      </c>
      <c r="W119" s="5" t="s">
        <v>28</v>
      </c>
    </row>
    <row r="120" spans="2:23" x14ac:dyDescent="0.25">
      <c r="B120" s="4">
        <v>51003384</v>
      </c>
      <c r="C120" s="4">
        <v>0</v>
      </c>
      <c r="D120" s="5">
        <v>21040011</v>
      </c>
      <c r="E120" s="4" t="s">
        <v>231</v>
      </c>
      <c r="F120" s="4">
        <v>1301</v>
      </c>
      <c r="G120" s="6">
        <v>41531</v>
      </c>
      <c r="H120" s="7">
        <v>18400</v>
      </c>
      <c r="I120" s="7">
        <v>0</v>
      </c>
      <c r="J120" s="7">
        <v>0</v>
      </c>
      <c r="K120" s="7">
        <v>0</v>
      </c>
      <c r="L120" s="7">
        <f t="shared" si="4"/>
        <v>18400</v>
      </c>
      <c r="M120" s="7">
        <v>-17480</v>
      </c>
      <c r="N120" s="7">
        <v>0</v>
      </c>
      <c r="O120" s="7">
        <v>0</v>
      </c>
      <c r="P120" s="7">
        <f t="shared" si="5"/>
        <v>-17480</v>
      </c>
      <c r="Q120" s="7">
        <f t="shared" si="6"/>
        <v>920</v>
      </c>
      <c r="R120" s="7">
        <f t="shared" si="7"/>
        <v>920</v>
      </c>
      <c r="S120" s="5" t="s">
        <v>118</v>
      </c>
      <c r="T120" s="5">
        <v>101301</v>
      </c>
      <c r="U120" s="5" t="s">
        <v>27</v>
      </c>
      <c r="V120" s="5">
        <v>47040001</v>
      </c>
      <c r="W120" s="5" t="s">
        <v>28</v>
      </c>
    </row>
    <row r="121" spans="2:23" x14ac:dyDescent="0.25">
      <c r="B121" s="4">
        <v>51003385</v>
      </c>
      <c r="C121" s="4">
        <v>0</v>
      </c>
      <c r="D121" s="5">
        <v>21040011</v>
      </c>
      <c r="E121" s="4" t="s">
        <v>232</v>
      </c>
      <c r="F121" s="4">
        <v>1301</v>
      </c>
      <c r="G121" s="6">
        <v>41531</v>
      </c>
      <c r="H121" s="7">
        <v>15400</v>
      </c>
      <c r="I121" s="7">
        <v>0</v>
      </c>
      <c r="J121" s="7">
        <v>0</v>
      </c>
      <c r="K121" s="7">
        <v>0</v>
      </c>
      <c r="L121" s="7">
        <f t="shared" si="4"/>
        <v>15400</v>
      </c>
      <c r="M121" s="7">
        <v>-14630</v>
      </c>
      <c r="N121" s="7">
        <v>0</v>
      </c>
      <c r="O121" s="7">
        <v>0</v>
      </c>
      <c r="P121" s="7">
        <f t="shared" si="5"/>
        <v>-14630</v>
      </c>
      <c r="Q121" s="7">
        <f t="shared" si="6"/>
        <v>770</v>
      </c>
      <c r="R121" s="7">
        <f t="shared" si="7"/>
        <v>770</v>
      </c>
      <c r="S121" s="5" t="s">
        <v>118</v>
      </c>
      <c r="T121" s="5">
        <v>101301</v>
      </c>
      <c r="U121" s="5" t="s">
        <v>27</v>
      </c>
      <c r="V121" s="5">
        <v>47040001</v>
      </c>
      <c r="W121" s="5" t="s">
        <v>28</v>
      </c>
    </row>
    <row r="122" spans="2:23" x14ac:dyDescent="0.25">
      <c r="B122" s="4">
        <v>51004378</v>
      </c>
      <c r="C122" s="4">
        <v>0</v>
      </c>
      <c r="D122" s="5">
        <v>21040011</v>
      </c>
      <c r="E122" s="4" t="s">
        <v>233</v>
      </c>
      <c r="F122" s="4">
        <v>1301</v>
      </c>
      <c r="G122" s="6">
        <v>40269</v>
      </c>
      <c r="H122" s="7">
        <v>11696</v>
      </c>
      <c r="I122" s="7">
        <v>0</v>
      </c>
      <c r="J122" s="7">
        <v>0</v>
      </c>
      <c r="K122" s="7">
        <v>0</v>
      </c>
      <c r="L122" s="7">
        <f t="shared" si="4"/>
        <v>11696</v>
      </c>
      <c r="M122" s="7">
        <v>-11112</v>
      </c>
      <c r="N122" s="7">
        <v>0</v>
      </c>
      <c r="O122" s="7">
        <v>0</v>
      </c>
      <c r="P122" s="7">
        <f t="shared" si="5"/>
        <v>-11112</v>
      </c>
      <c r="Q122" s="7">
        <f t="shared" si="6"/>
        <v>584</v>
      </c>
      <c r="R122" s="7">
        <f t="shared" si="7"/>
        <v>584</v>
      </c>
      <c r="S122" s="5" t="s">
        <v>118</v>
      </c>
      <c r="T122" s="5">
        <v>101301</v>
      </c>
      <c r="U122" s="5" t="s">
        <v>27</v>
      </c>
      <c r="V122" s="5">
        <v>47040001</v>
      </c>
      <c r="W122" s="5" t="s">
        <v>28</v>
      </c>
    </row>
    <row r="123" spans="2:23" x14ac:dyDescent="0.25">
      <c r="B123" s="4">
        <v>51004466</v>
      </c>
      <c r="C123" s="4">
        <v>0</v>
      </c>
      <c r="D123" s="5">
        <v>21040011</v>
      </c>
      <c r="E123" s="4" t="s">
        <v>234</v>
      </c>
      <c r="F123" s="4">
        <v>1301</v>
      </c>
      <c r="G123" s="6">
        <v>40915</v>
      </c>
      <c r="H123" s="7">
        <v>12700</v>
      </c>
      <c r="I123" s="7">
        <v>0</v>
      </c>
      <c r="J123" s="7">
        <v>0</v>
      </c>
      <c r="K123" s="7">
        <v>0</v>
      </c>
      <c r="L123" s="7">
        <f t="shared" si="4"/>
        <v>12700</v>
      </c>
      <c r="M123" s="7">
        <v>-12065</v>
      </c>
      <c r="N123" s="7">
        <v>0</v>
      </c>
      <c r="O123" s="7">
        <v>0</v>
      </c>
      <c r="P123" s="7">
        <f t="shared" si="5"/>
        <v>-12065</v>
      </c>
      <c r="Q123" s="7">
        <f t="shared" si="6"/>
        <v>635</v>
      </c>
      <c r="R123" s="7">
        <f t="shared" si="7"/>
        <v>635</v>
      </c>
      <c r="S123" s="5" t="s">
        <v>118</v>
      </c>
      <c r="T123" s="5">
        <v>101301</v>
      </c>
      <c r="U123" s="5" t="s">
        <v>27</v>
      </c>
      <c r="V123" s="5">
        <v>47040001</v>
      </c>
      <c r="W123" s="5" t="s">
        <v>28</v>
      </c>
    </row>
    <row r="124" spans="2:23" x14ac:dyDescent="0.25">
      <c r="B124" s="4">
        <v>51005159</v>
      </c>
      <c r="C124" s="4">
        <v>0</v>
      </c>
      <c r="D124" s="5">
        <v>21040011</v>
      </c>
      <c r="E124" s="4" t="s">
        <v>235</v>
      </c>
      <c r="F124" s="4">
        <v>1301</v>
      </c>
      <c r="G124" s="6">
        <v>40724</v>
      </c>
      <c r="H124" s="7">
        <v>59063</v>
      </c>
      <c r="I124" s="7">
        <v>0</v>
      </c>
      <c r="J124" s="7">
        <v>0</v>
      </c>
      <c r="K124" s="7">
        <v>0</v>
      </c>
      <c r="L124" s="7">
        <f t="shared" si="4"/>
        <v>59063</v>
      </c>
      <c r="M124" s="7">
        <v>-56110</v>
      </c>
      <c r="N124" s="7">
        <v>0</v>
      </c>
      <c r="O124" s="7">
        <v>0</v>
      </c>
      <c r="P124" s="7">
        <f t="shared" si="5"/>
        <v>-56110</v>
      </c>
      <c r="Q124" s="7">
        <f t="shared" si="6"/>
        <v>2953</v>
      </c>
      <c r="R124" s="7">
        <f t="shared" si="7"/>
        <v>2953</v>
      </c>
      <c r="S124" s="5" t="s">
        <v>118</v>
      </c>
      <c r="T124" s="5">
        <v>101301</v>
      </c>
      <c r="U124" s="5" t="s">
        <v>27</v>
      </c>
      <c r="V124" s="5">
        <v>47040001</v>
      </c>
      <c r="W124" s="5" t="s">
        <v>28</v>
      </c>
    </row>
    <row r="125" spans="2:23" x14ac:dyDescent="0.25">
      <c r="B125" s="4">
        <v>51005249</v>
      </c>
      <c r="C125" s="4">
        <v>0</v>
      </c>
      <c r="D125" s="5">
        <v>21040011</v>
      </c>
      <c r="E125" s="4" t="s">
        <v>236</v>
      </c>
      <c r="F125" s="4">
        <v>1301</v>
      </c>
      <c r="G125" s="6">
        <v>40269</v>
      </c>
      <c r="H125" s="7">
        <v>80893</v>
      </c>
      <c r="I125" s="7">
        <v>0</v>
      </c>
      <c r="J125" s="7">
        <v>0</v>
      </c>
      <c r="K125" s="7">
        <v>0</v>
      </c>
      <c r="L125" s="7">
        <f t="shared" si="4"/>
        <v>80893</v>
      </c>
      <c r="M125" s="7">
        <v>-76849</v>
      </c>
      <c r="N125" s="7">
        <v>0</v>
      </c>
      <c r="O125" s="7">
        <v>0</v>
      </c>
      <c r="P125" s="7">
        <f t="shared" si="5"/>
        <v>-76849</v>
      </c>
      <c r="Q125" s="7">
        <f t="shared" si="6"/>
        <v>4044</v>
      </c>
      <c r="R125" s="7">
        <f t="shared" si="7"/>
        <v>4044</v>
      </c>
      <c r="S125" s="5" t="s">
        <v>118</v>
      </c>
      <c r="T125" s="5">
        <v>101301</v>
      </c>
      <c r="U125" s="5" t="s">
        <v>27</v>
      </c>
      <c r="V125" s="5">
        <v>47040001</v>
      </c>
      <c r="W125" s="5" t="s">
        <v>28</v>
      </c>
    </row>
    <row r="126" spans="2:23" x14ac:dyDescent="0.25">
      <c r="B126" s="4">
        <v>51005281</v>
      </c>
      <c r="C126" s="4">
        <v>0</v>
      </c>
      <c r="D126" s="5">
        <v>21040011</v>
      </c>
      <c r="E126" s="4" t="s">
        <v>237</v>
      </c>
      <c r="F126" s="4">
        <v>1301</v>
      </c>
      <c r="G126" s="6">
        <v>40865</v>
      </c>
      <c r="H126" s="7">
        <v>94281</v>
      </c>
      <c r="I126" s="7">
        <v>0</v>
      </c>
      <c r="J126" s="7">
        <v>0</v>
      </c>
      <c r="K126" s="7">
        <v>0</v>
      </c>
      <c r="L126" s="7">
        <f t="shared" si="4"/>
        <v>94281</v>
      </c>
      <c r="M126" s="7">
        <v>-89567</v>
      </c>
      <c r="N126" s="7">
        <v>0</v>
      </c>
      <c r="O126" s="7">
        <v>0</v>
      </c>
      <c r="P126" s="7">
        <f t="shared" si="5"/>
        <v>-89567</v>
      </c>
      <c r="Q126" s="7">
        <f t="shared" si="6"/>
        <v>4714</v>
      </c>
      <c r="R126" s="7">
        <f t="shared" si="7"/>
        <v>4714</v>
      </c>
      <c r="S126" s="5" t="s">
        <v>118</v>
      </c>
      <c r="T126" s="5">
        <v>101301</v>
      </c>
      <c r="U126" s="5" t="s">
        <v>27</v>
      </c>
      <c r="V126" s="5">
        <v>47040001</v>
      </c>
      <c r="W126" s="5" t="s">
        <v>28</v>
      </c>
    </row>
    <row r="127" spans="2:23" x14ac:dyDescent="0.25">
      <c r="B127" s="4">
        <v>51005334</v>
      </c>
      <c r="C127" s="4">
        <v>0</v>
      </c>
      <c r="D127" s="5">
        <v>21040011</v>
      </c>
      <c r="E127" s="4" t="s">
        <v>238</v>
      </c>
      <c r="F127" s="4">
        <v>1301</v>
      </c>
      <c r="G127" s="6">
        <v>40269</v>
      </c>
      <c r="H127" s="7">
        <v>124706</v>
      </c>
      <c r="I127" s="7">
        <v>0</v>
      </c>
      <c r="J127" s="7">
        <v>0</v>
      </c>
      <c r="K127" s="7">
        <v>0</v>
      </c>
      <c r="L127" s="7">
        <f t="shared" si="4"/>
        <v>124706</v>
      </c>
      <c r="M127" s="7">
        <v>-118471</v>
      </c>
      <c r="N127" s="7">
        <v>0</v>
      </c>
      <c r="O127" s="7">
        <v>0</v>
      </c>
      <c r="P127" s="7">
        <f t="shared" si="5"/>
        <v>-118471</v>
      </c>
      <c r="Q127" s="7">
        <f t="shared" si="6"/>
        <v>6235</v>
      </c>
      <c r="R127" s="7">
        <f t="shared" si="7"/>
        <v>6235</v>
      </c>
      <c r="S127" s="5" t="s">
        <v>118</v>
      </c>
      <c r="T127" s="5">
        <v>101301</v>
      </c>
      <c r="U127" s="5" t="s">
        <v>27</v>
      </c>
      <c r="V127" s="5">
        <v>47040001</v>
      </c>
      <c r="W127" s="5" t="s">
        <v>28</v>
      </c>
    </row>
    <row r="128" spans="2:23" x14ac:dyDescent="0.25">
      <c r="B128" s="4">
        <v>51005699</v>
      </c>
      <c r="C128" s="4">
        <v>0</v>
      </c>
      <c r="D128" s="5">
        <v>21040011</v>
      </c>
      <c r="E128" s="4" t="s">
        <v>239</v>
      </c>
      <c r="F128" s="4">
        <v>1301</v>
      </c>
      <c r="G128" s="6">
        <v>43586</v>
      </c>
      <c r="H128" s="7">
        <v>29920</v>
      </c>
      <c r="I128" s="7">
        <v>0</v>
      </c>
      <c r="J128" s="7">
        <v>0</v>
      </c>
      <c r="K128" s="7">
        <v>0</v>
      </c>
      <c r="L128" s="7">
        <f t="shared" si="4"/>
        <v>29920</v>
      </c>
      <c r="M128" s="7">
        <v>-10907</v>
      </c>
      <c r="N128" s="7">
        <v>-5688</v>
      </c>
      <c r="O128" s="7">
        <v>0</v>
      </c>
      <c r="P128" s="7">
        <f t="shared" si="5"/>
        <v>-16595</v>
      </c>
      <c r="Q128" s="7">
        <f t="shared" si="6"/>
        <v>19013</v>
      </c>
      <c r="R128" s="7">
        <f t="shared" si="7"/>
        <v>13325</v>
      </c>
      <c r="S128" s="5" t="s">
        <v>118</v>
      </c>
      <c r="T128" s="5">
        <v>101301</v>
      </c>
      <c r="U128" s="5" t="s">
        <v>27</v>
      </c>
      <c r="V128" s="5">
        <v>47040001</v>
      </c>
      <c r="W128" s="5" t="s">
        <v>28</v>
      </c>
    </row>
    <row r="129" spans="2:23" x14ac:dyDescent="0.25">
      <c r="B129" s="4">
        <v>51005700</v>
      </c>
      <c r="C129" s="4">
        <v>0</v>
      </c>
      <c r="D129" s="5">
        <v>21040011</v>
      </c>
      <c r="E129" s="4" t="s">
        <v>240</v>
      </c>
      <c r="F129" s="4">
        <v>1301</v>
      </c>
      <c r="G129" s="6">
        <v>43586</v>
      </c>
      <c r="H129" s="7">
        <v>15200</v>
      </c>
      <c r="I129" s="7">
        <v>0</v>
      </c>
      <c r="J129" s="7">
        <v>0</v>
      </c>
      <c r="K129" s="7">
        <v>0</v>
      </c>
      <c r="L129" s="7">
        <f t="shared" si="4"/>
        <v>15200</v>
      </c>
      <c r="M129" s="7">
        <v>-5541</v>
      </c>
      <c r="N129" s="7">
        <v>-2890</v>
      </c>
      <c r="O129" s="7">
        <v>0</v>
      </c>
      <c r="P129" s="7">
        <f t="shared" si="5"/>
        <v>-8431</v>
      </c>
      <c r="Q129" s="7">
        <f t="shared" si="6"/>
        <v>9659</v>
      </c>
      <c r="R129" s="7">
        <f t="shared" si="7"/>
        <v>6769</v>
      </c>
      <c r="S129" s="5" t="s">
        <v>118</v>
      </c>
      <c r="T129" s="5">
        <v>101301</v>
      </c>
      <c r="U129" s="5" t="s">
        <v>27</v>
      </c>
      <c r="V129" s="5">
        <v>47040001</v>
      </c>
      <c r="W129" s="5" t="s">
        <v>28</v>
      </c>
    </row>
    <row r="130" spans="2:23" x14ac:dyDescent="0.25">
      <c r="B130" s="4">
        <v>51005701</v>
      </c>
      <c r="C130" s="4">
        <v>0</v>
      </c>
      <c r="D130" s="5">
        <v>21040011</v>
      </c>
      <c r="E130" s="4" t="s">
        <v>241</v>
      </c>
      <c r="F130" s="4">
        <v>1301</v>
      </c>
      <c r="G130" s="6">
        <v>43586</v>
      </c>
      <c r="H130" s="7">
        <v>4145</v>
      </c>
      <c r="I130" s="7">
        <v>0</v>
      </c>
      <c r="J130" s="7">
        <v>0</v>
      </c>
      <c r="K130" s="7">
        <v>0</v>
      </c>
      <c r="L130" s="7">
        <f t="shared" si="4"/>
        <v>4145</v>
      </c>
      <c r="M130" s="7">
        <v>-4144</v>
      </c>
      <c r="N130" s="7">
        <v>0</v>
      </c>
      <c r="O130" s="7">
        <v>0</v>
      </c>
      <c r="P130" s="7">
        <f t="shared" si="5"/>
        <v>-4144</v>
      </c>
      <c r="Q130" s="7">
        <f t="shared" si="6"/>
        <v>1</v>
      </c>
      <c r="R130" s="7">
        <f t="shared" si="7"/>
        <v>1</v>
      </c>
      <c r="S130" s="5" t="s">
        <v>118</v>
      </c>
      <c r="T130" s="5">
        <v>101301</v>
      </c>
      <c r="U130" s="5" t="s">
        <v>27</v>
      </c>
      <c r="V130" s="5">
        <v>47040001</v>
      </c>
      <c r="W130" s="5" t="s">
        <v>28</v>
      </c>
    </row>
    <row r="131" spans="2:23" x14ac:dyDescent="0.25">
      <c r="B131" s="4">
        <v>51005717</v>
      </c>
      <c r="C131" s="4">
        <v>0</v>
      </c>
      <c r="D131" s="5">
        <v>21040011</v>
      </c>
      <c r="E131" s="4" t="s">
        <v>242</v>
      </c>
      <c r="F131" s="4">
        <v>1301</v>
      </c>
      <c r="G131" s="6">
        <v>43830</v>
      </c>
      <c r="H131" s="7">
        <v>34000</v>
      </c>
      <c r="I131" s="7">
        <v>0</v>
      </c>
      <c r="J131" s="7">
        <v>0</v>
      </c>
      <c r="K131" s="7">
        <v>0</v>
      </c>
      <c r="L131" s="7">
        <f t="shared" si="4"/>
        <v>34000</v>
      </c>
      <c r="M131" s="7">
        <v>-13475</v>
      </c>
      <c r="N131" s="7">
        <v>-10770</v>
      </c>
      <c r="O131" s="7">
        <v>0</v>
      </c>
      <c r="P131" s="7">
        <f t="shared" si="5"/>
        <v>-24245</v>
      </c>
      <c r="Q131" s="7">
        <f t="shared" si="6"/>
        <v>20525</v>
      </c>
      <c r="R131" s="7">
        <f t="shared" si="7"/>
        <v>9755</v>
      </c>
      <c r="S131" s="5" t="s">
        <v>118</v>
      </c>
      <c r="T131" s="5">
        <v>101301</v>
      </c>
      <c r="U131" s="5" t="s">
        <v>27</v>
      </c>
      <c r="V131" s="5">
        <v>47040001</v>
      </c>
      <c r="W131" s="5" t="s">
        <v>28</v>
      </c>
    </row>
    <row r="132" spans="2:23" x14ac:dyDescent="0.25">
      <c r="B132" s="4">
        <v>51005718</v>
      </c>
      <c r="C132" s="4">
        <v>0</v>
      </c>
      <c r="D132" s="5">
        <v>21040011</v>
      </c>
      <c r="E132" s="4" t="s">
        <v>243</v>
      </c>
      <c r="F132" s="4">
        <v>1301</v>
      </c>
      <c r="G132" s="6">
        <v>43830</v>
      </c>
      <c r="H132" s="7">
        <v>28000</v>
      </c>
      <c r="I132" s="7">
        <v>0</v>
      </c>
      <c r="J132" s="7">
        <v>0</v>
      </c>
      <c r="K132" s="7">
        <v>0</v>
      </c>
      <c r="L132" s="7">
        <f t="shared" si="4"/>
        <v>28000</v>
      </c>
      <c r="M132" s="7">
        <v>-11098</v>
      </c>
      <c r="N132" s="7">
        <v>-8869</v>
      </c>
      <c r="O132" s="7">
        <v>0</v>
      </c>
      <c r="P132" s="7">
        <f t="shared" si="5"/>
        <v>-19967</v>
      </c>
      <c r="Q132" s="7">
        <f t="shared" si="6"/>
        <v>16902</v>
      </c>
      <c r="R132" s="7">
        <f t="shared" si="7"/>
        <v>8033</v>
      </c>
      <c r="S132" s="5" t="s">
        <v>118</v>
      </c>
      <c r="T132" s="5">
        <v>101301</v>
      </c>
      <c r="U132" s="5" t="s">
        <v>27</v>
      </c>
      <c r="V132" s="5">
        <v>47040001</v>
      </c>
      <c r="W132" s="5" t="s">
        <v>28</v>
      </c>
    </row>
    <row r="133" spans="2:23" x14ac:dyDescent="0.25">
      <c r="B133" s="4">
        <v>51005719</v>
      </c>
      <c r="C133" s="4">
        <v>0</v>
      </c>
      <c r="D133" s="5">
        <v>21040011</v>
      </c>
      <c r="E133" s="4" t="s">
        <v>244</v>
      </c>
      <c r="F133" s="4">
        <v>1301</v>
      </c>
      <c r="G133" s="6">
        <v>43830</v>
      </c>
      <c r="H133" s="7">
        <v>69000</v>
      </c>
      <c r="I133" s="7">
        <v>0</v>
      </c>
      <c r="J133" s="7">
        <v>0</v>
      </c>
      <c r="K133" s="7">
        <v>0</v>
      </c>
      <c r="L133" s="7">
        <f t="shared" ref="L133:L185" si="8">SUM(H133:K133)</f>
        <v>69000</v>
      </c>
      <c r="M133" s="7">
        <v>-16407</v>
      </c>
      <c r="N133" s="7">
        <v>-13112</v>
      </c>
      <c r="O133" s="7">
        <v>0</v>
      </c>
      <c r="P133" s="7">
        <f t="shared" ref="P133:P185" si="9">SUM(M133:O133)</f>
        <v>-29519</v>
      </c>
      <c r="Q133" s="7">
        <f t="shared" ref="Q133:Q185" si="10">H133+M133</f>
        <v>52593</v>
      </c>
      <c r="R133" s="7">
        <f t="shared" ref="R133:R185" si="11">L133+P133</f>
        <v>39481</v>
      </c>
      <c r="S133" s="5" t="s">
        <v>118</v>
      </c>
      <c r="T133" s="5">
        <v>101301</v>
      </c>
      <c r="U133" s="5" t="s">
        <v>27</v>
      </c>
      <c r="V133" s="5">
        <v>47040001</v>
      </c>
      <c r="W133" s="5" t="s">
        <v>28</v>
      </c>
    </row>
    <row r="134" spans="2:23" x14ac:dyDescent="0.25">
      <c r="B134" s="4">
        <v>51005720</v>
      </c>
      <c r="C134" s="4">
        <v>0</v>
      </c>
      <c r="D134" s="5">
        <v>21040011</v>
      </c>
      <c r="E134" s="4" t="s">
        <v>245</v>
      </c>
      <c r="F134" s="4">
        <v>1301</v>
      </c>
      <c r="G134" s="6">
        <v>43830</v>
      </c>
      <c r="H134" s="7">
        <v>18500</v>
      </c>
      <c r="I134" s="7">
        <v>0</v>
      </c>
      <c r="J134" s="7">
        <v>0</v>
      </c>
      <c r="K134" s="7">
        <v>0</v>
      </c>
      <c r="L134" s="7">
        <f t="shared" si="8"/>
        <v>18500</v>
      </c>
      <c r="M134" s="7">
        <v>-4399</v>
      </c>
      <c r="N134" s="7">
        <v>-3516</v>
      </c>
      <c r="O134" s="7">
        <v>0</v>
      </c>
      <c r="P134" s="7">
        <f t="shared" si="9"/>
        <v>-7915</v>
      </c>
      <c r="Q134" s="7">
        <f t="shared" si="10"/>
        <v>14101</v>
      </c>
      <c r="R134" s="7">
        <f t="shared" si="11"/>
        <v>10585</v>
      </c>
      <c r="S134" s="5" t="s">
        <v>118</v>
      </c>
      <c r="T134" s="5">
        <v>101301</v>
      </c>
      <c r="U134" s="5" t="s">
        <v>27</v>
      </c>
      <c r="V134" s="5">
        <v>47040001</v>
      </c>
      <c r="W134" s="5" t="s">
        <v>28</v>
      </c>
    </row>
    <row r="135" spans="2:23" x14ac:dyDescent="0.25">
      <c r="B135" s="4">
        <v>52001293</v>
      </c>
      <c r="C135" s="4">
        <v>0</v>
      </c>
      <c r="D135" s="5">
        <v>21040021</v>
      </c>
      <c r="E135" s="4" t="s">
        <v>246</v>
      </c>
      <c r="F135" s="4">
        <v>1301</v>
      </c>
      <c r="G135" s="6">
        <v>40269</v>
      </c>
      <c r="H135" s="7">
        <v>1</v>
      </c>
      <c r="I135" s="7">
        <v>0</v>
      </c>
      <c r="J135" s="7">
        <v>0</v>
      </c>
      <c r="K135" s="7">
        <v>0</v>
      </c>
      <c r="L135" s="7">
        <f t="shared" si="8"/>
        <v>1</v>
      </c>
      <c r="M135" s="7">
        <v>0</v>
      </c>
      <c r="N135" s="7">
        <v>0</v>
      </c>
      <c r="O135" s="7">
        <v>0</v>
      </c>
      <c r="P135" s="7">
        <f t="shared" si="9"/>
        <v>0</v>
      </c>
      <c r="Q135" s="7">
        <f t="shared" si="10"/>
        <v>1</v>
      </c>
      <c r="R135" s="7">
        <f t="shared" si="11"/>
        <v>1</v>
      </c>
      <c r="S135" s="5" t="s">
        <v>118</v>
      </c>
      <c r="T135" s="5">
        <v>101301</v>
      </c>
      <c r="U135" s="5" t="s">
        <v>27</v>
      </c>
      <c r="V135" s="5">
        <v>47040001</v>
      </c>
      <c r="W135" s="5" t="s">
        <v>28</v>
      </c>
    </row>
    <row r="136" spans="2:23" x14ac:dyDescent="0.25">
      <c r="B136" s="4">
        <v>52001769</v>
      </c>
      <c r="C136" s="4">
        <v>0</v>
      </c>
      <c r="D136" s="5">
        <v>21040021</v>
      </c>
      <c r="E136" s="4" t="s">
        <v>247</v>
      </c>
      <c r="F136" s="4">
        <v>1301</v>
      </c>
      <c r="G136" s="6">
        <v>41814</v>
      </c>
      <c r="H136" s="7">
        <v>6458</v>
      </c>
      <c r="I136" s="7">
        <v>0</v>
      </c>
      <c r="J136" s="7">
        <v>0</v>
      </c>
      <c r="K136" s="7">
        <v>0</v>
      </c>
      <c r="L136" s="7">
        <f t="shared" si="8"/>
        <v>6458</v>
      </c>
      <c r="M136" s="7">
        <v>-6136</v>
      </c>
      <c r="N136" s="7">
        <v>0</v>
      </c>
      <c r="O136" s="7">
        <v>0</v>
      </c>
      <c r="P136" s="7">
        <f t="shared" si="9"/>
        <v>-6136</v>
      </c>
      <c r="Q136" s="7">
        <f t="shared" si="10"/>
        <v>322</v>
      </c>
      <c r="R136" s="7">
        <f t="shared" si="11"/>
        <v>322</v>
      </c>
      <c r="S136" s="5" t="s">
        <v>118</v>
      </c>
      <c r="T136" s="5">
        <v>101301</v>
      </c>
      <c r="U136" s="5" t="s">
        <v>27</v>
      </c>
      <c r="V136" s="5">
        <v>47040001</v>
      </c>
      <c r="W136" s="5" t="s">
        <v>28</v>
      </c>
    </row>
    <row r="137" spans="2:23" x14ac:dyDescent="0.25">
      <c r="B137" s="4">
        <v>52001818</v>
      </c>
      <c r="C137" s="4">
        <v>0</v>
      </c>
      <c r="D137" s="5">
        <v>21040021</v>
      </c>
      <c r="E137" s="4" t="s">
        <v>248</v>
      </c>
      <c r="F137" s="4">
        <v>1301</v>
      </c>
      <c r="G137" s="6">
        <v>40310</v>
      </c>
      <c r="H137" s="7">
        <v>157820</v>
      </c>
      <c r="I137" s="7">
        <v>0</v>
      </c>
      <c r="J137" s="7">
        <v>0</v>
      </c>
      <c r="K137" s="7">
        <v>0</v>
      </c>
      <c r="L137" s="7">
        <f t="shared" si="8"/>
        <v>157820</v>
      </c>
      <c r="M137" s="7">
        <v>-149929</v>
      </c>
      <c r="N137" s="7">
        <v>0</v>
      </c>
      <c r="O137" s="7">
        <v>0</v>
      </c>
      <c r="P137" s="7">
        <f t="shared" si="9"/>
        <v>-149929</v>
      </c>
      <c r="Q137" s="7">
        <f t="shared" si="10"/>
        <v>7891</v>
      </c>
      <c r="R137" s="7">
        <f t="shared" si="11"/>
        <v>7891</v>
      </c>
      <c r="S137" s="5" t="s">
        <v>118</v>
      </c>
      <c r="T137" s="5">
        <v>101301</v>
      </c>
      <c r="U137" s="5" t="s">
        <v>27</v>
      </c>
      <c r="V137" s="5">
        <v>47040001</v>
      </c>
      <c r="W137" s="5" t="s">
        <v>28</v>
      </c>
    </row>
    <row r="138" spans="2:23" x14ac:dyDescent="0.25">
      <c r="B138" s="4">
        <v>52001830</v>
      </c>
      <c r="C138" s="4">
        <v>0</v>
      </c>
      <c r="D138" s="5">
        <v>21040021</v>
      </c>
      <c r="E138" s="4" t="s">
        <v>249</v>
      </c>
      <c r="F138" s="4">
        <v>1301</v>
      </c>
      <c r="G138" s="6">
        <v>40269</v>
      </c>
      <c r="H138" s="7">
        <v>121555.08</v>
      </c>
      <c r="I138" s="7">
        <v>0</v>
      </c>
      <c r="J138" s="7">
        <v>0</v>
      </c>
      <c r="K138" s="7">
        <v>0</v>
      </c>
      <c r="L138" s="7">
        <f t="shared" si="8"/>
        <v>121555.08</v>
      </c>
      <c r="M138" s="7">
        <v>-115477.54</v>
      </c>
      <c r="N138" s="7">
        <v>0</v>
      </c>
      <c r="O138" s="7">
        <v>0</v>
      </c>
      <c r="P138" s="7">
        <f t="shared" si="9"/>
        <v>-115477.54</v>
      </c>
      <c r="Q138" s="7">
        <f t="shared" si="10"/>
        <v>6077.5400000000081</v>
      </c>
      <c r="R138" s="7">
        <f t="shared" si="11"/>
        <v>6077.5400000000081</v>
      </c>
      <c r="S138" s="5" t="s">
        <v>118</v>
      </c>
      <c r="T138" s="5">
        <v>101301</v>
      </c>
      <c r="U138" s="5" t="s">
        <v>27</v>
      </c>
      <c r="V138" s="5">
        <v>47040001</v>
      </c>
      <c r="W138" s="5" t="s">
        <v>28</v>
      </c>
    </row>
    <row r="139" spans="2:23" x14ac:dyDescent="0.25">
      <c r="B139" s="4">
        <v>52001846</v>
      </c>
      <c r="C139" s="4">
        <v>0</v>
      </c>
      <c r="D139" s="5">
        <v>21040021</v>
      </c>
      <c r="E139" s="4" t="s">
        <v>250</v>
      </c>
      <c r="F139" s="4">
        <v>1301</v>
      </c>
      <c r="G139" s="6">
        <v>40543</v>
      </c>
      <c r="H139" s="7">
        <v>267300</v>
      </c>
      <c r="I139" s="7">
        <v>0</v>
      </c>
      <c r="J139" s="7">
        <v>0</v>
      </c>
      <c r="K139" s="7">
        <v>0</v>
      </c>
      <c r="L139" s="7">
        <f t="shared" si="8"/>
        <v>267300</v>
      </c>
      <c r="M139" s="7">
        <v>-253935</v>
      </c>
      <c r="N139" s="7">
        <v>0</v>
      </c>
      <c r="O139" s="7">
        <v>0</v>
      </c>
      <c r="P139" s="7">
        <f t="shared" si="9"/>
        <v>-253935</v>
      </c>
      <c r="Q139" s="7">
        <f t="shared" si="10"/>
        <v>13365</v>
      </c>
      <c r="R139" s="7">
        <f t="shared" si="11"/>
        <v>13365</v>
      </c>
      <c r="S139" s="5" t="s">
        <v>118</v>
      </c>
      <c r="T139" s="5">
        <v>101301</v>
      </c>
      <c r="U139" s="5" t="s">
        <v>27</v>
      </c>
      <c r="V139" s="5">
        <v>47040001</v>
      </c>
      <c r="W139" s="5" t="s">
        <v>28</v>
      </c>
    </row>
    <row r="140" spans="2:23" x14ac:dyDescent="0.25">
      <c r="B140" s="4">
        <v>52001855</v>
      </c>
      <c r="C140" s="4">
        <v>0</v>
      </c>
      <c r="D140" s="5">
        <v>21040021</v>
      </c>
      <c r="E140" s="4" t="s">
        <v>251</v>
      </c>
      <c r="F140" s="4">
        <v>1301</v>
      </c>
      <c r="G140" s="6">
        <v>41356</v>
      </c>
      <c r="H140" s="7">
        <v>338856</v>
      </c>
      <c r="I140" s="7">
        <v>0</v>
      </c>
      <c r="J140" s="7">
        <v>0</v>
      </c>
      <c r="K140" s="7">
        <v>0</v>
      </c>
      <c r="L140" s="7">
        <f t="shared" si="8"/>
        <v>338856</v>
      </c>
      <c r="M140" s="7">
        <v>-321914</v>
      </c>
      <c r="N140" s="7">
        <v>0</v>
      </c>
      <c r="O140" s="7">
        <v>0</v>
      </c>
      <c r="P140" s="7">
        <f t="shared" si="9"/>
        <v>-321914</v>
      </c>
      <c r="Q140" s="7">
        <f t="shared" si="10"/>
        <v>16942</v>
      </c>
      <c r="R140" s="7">
        <f t="shared" si="11"/>
        <v>16942</v>
      </c>
      <c r="S140" s="5" t="s">
        <v>118</v>
      </c>
      <c r="T140" s="5">
        <v>101301</v>
      </c>
      <c r="U140" s="5" t="s">
        <v>27</v>
      </c>
      <c r="V140" s="5">
        <v>47040001</v>
      </c>
      <c r="W140" s="5" t="s">
        <v>28</v>
      </c>
    </row>
    <row r="141" spans="2:23" x14ac:dyDescent="0.25">
      <c r="B141" s="4">
        <v>52001885</v>
      </c>
      <c r="C141" s="4">
        <v>0</v>
      </c>
      <c r="D141" s="5">
        <v>21040021</v>
      </c>
      <c r="E141" s="4" t="s">
        <v>252</v>
      </c>
      <c r="F141" s="4">
        <v>1301</v>
      </c>
      <c r="G141" s="6">
        <v>40269</v>
      </c>
      <c r="H141" s="7">
        <v>491986</v>
      </c>
      <c r="I141" s="7">
        <v>0</v>
      </c>
      <c r="J141" s="7">
        <v>0</v>
      </c>
      <c r="K141" s="7">
        <v>0</v>
      </c>
      <c r="L141" s="7">
        <f t="shared" si="8"/>
        <v>491986</v>
      </c>
      <c r="M141" s="7">
        <v>-467387</v>
      </c>
      <c r="N141" s="7">
        <v>0</v>
      </c>
      <c r="O141" s="7">
        <v>0</v>
      </c>
      <c r="P141" s="7">
        <f t="shared" si="9"/>
        <v>-467387</v>
      </c>
      <c r="Q141" s="7">
        <f t="shared" si="10"/>
        <v>24599</v>
      </c>
      <c r="R141" s="7">
        <f t="shared" si="11"/>
        <v>24599</v>
      </c>
      <c r="S141" s="5" t="s">
        <v>118</v>
      </c>
      <c r="T141" s="5">
        <v>101301</v>
      </c>
      <c r="U141" s="5" t="s">
        <v>27</v>
      </c>
      <c r="V141" s="5">
        <v>47040001</v>
      </c>
      <c r="W141" s="5" t="s">
        <v>28</v>
      </c>
    </row>
    <row r="142" spans="2:23" x14ac:dyDescent="0.25">
      <c r="B142" s="4">
        <v>52001886</v>
      </c>
      <c r="C142" s="4">
        <v>0</v>
      </c>
      <c r="D142" s="5">
        <v>21040021</v>
      </c>
      <c r="E142" s="4" t="s">
        <v>253</v>
      </c>
      <c r="F142" s="4">
        <v>1301</v>
      </c>
      <c r="G142" s="6">
        <v>40633</v>
      </c>
      <c r="H142" s="7">
        <v>493488</v>
      </c>
      <c r="I142" s="7">
        <v>0</v>
      </c>
      <c r="J142" s="7">
        <v>0</v>
      </c>
      <c r="K142" s="7">
        <v>0</v>
      </c>
      <c r="L142" s="7">
        <f t="shared" si="8"/>
        <v>493488</v>
      </c>
      <c r="M142" s="7">
        <v>-468814</v>
      </c>
      <c r="N142" s="7">
        <v>0</v>
      </c>
      <c r="O142" s="7">
        <v>0</v>
      </c>
      <c r="P142" s="7">
        <f t="shared" si="9"/>
        <v>-468814</v>
      </c>
      <c r="Q142" s="7">
        <f t="shared" si="10"/>
        <v>24674</v>
      </c>
      <c r="R142" s="7">
        <f t="shared" si="11"/>
        <v>24674</v>
      </c>
      <c r="S142" s="5" t="s">
        <v>118</v>
      </c>
      <c r="T142" s="5">
        <v>101301</v>
      </c>
      <c r="U142" s="5" t="s">
        <v>27</v>
      </c>
      <c r="V142" s="5">
        <v>47040001</v>
      </c>
      <c r="W142" s="5" t="s">
        <v>28</v>
      </c>
    </row>
    <row r="143" spans="2:23" x14ac:dyDescent="0.25">
      <c r="B143" s="4">
        <v>52001889</v>
      </c>
      <c r="C143" s="4">
        <v>0</v>
      </c>
      <c r="D143" s="5">
        <v>21040021</v>
      </c>
      <c r="E143" s="4" t="s">
        <v>249</v>
      </c>
      <c r="F143" s="4">
        <v>1301</v>
      </c>
      <c r="G143" s="6">
        <v>40269</v>
      </c>
      <c r="H143" s="7">
        <v>496957.41</v>
      </c>
      <c r="I143" s="7">
        <v>0</v>
      </c>
      <c r="J143" s="7">
        <v>0</v>
      </c>
      <c r="K143" s="7">
        <v>0</v>
      </c>
      <c r="L143" s="7">
        <f t="shared" si="8"/>
        <v>496957.41</v>
      </c>
      <c r="M143" s="7">
        <v>-472109.27</v>
      </c>
      <c r="N143" s="7">
        <v>0</v>
      </c>
      <c r="O143" s="7">
        <v>0</v>
      </c>
      <c r="P143" s="7">
        <f t="shared" si="9"/>
        <v>-472109.27</v>
      </c>
      <c r="Q143" s="7">
        <f t="shared" si="10"/>
        <v>24848.139999999956</v>
      </c>
      <c r="R143" s="7">
        <f t="shared" si="11"/>
        <v>24848.139999999956</v>
      </c>
      <c r="S143" s="5" t="s">
        <v>118</v>
      </c>
      <c r="T143" s="5">
        <v>101301</v>
      </c>
      <c r="U143" s="5" t="s">
        <v>27</v>
      </c>
      <c r="V143" s="5">
        <v>47040001</v>
      </c>
      <c r="W143" s="5" t="s">
        <v>28</v>
      </c>
    </row>
    <row r="144" spans="2:23" x14ac:dyDescent="0.25">
      <c r="B144" s="4">
        <v>52002157</v>
      </c>
      <c r="C144" s="4">
        <v>0</v>
      </c>
      <c r="D144" s="5">
        <v>21040021</v>
      </c>
      <c r="E144" s="4" t="s">
        <v>254</v>
      </c>
      <c r="F144" s="4">
        <v>1301</v>
      </c>
      <c r="G144" s="6">
        <v>42429</v>
      </c>
      <c r="H144" s="7">
        <v>242760</v>
      </c>
      <c r="I144" s="7">
        <v>0</v>
      </c>
      <c r="J144" s="7">
        <v>0</v>
      </c>
      <c r="K144" s="7">
        <v>0</v>
      </c>
      <c r="L144" s="7">
        <f t="shared" si="8"/>
        <v>242760</v>
      </c>
      <c r="M144" s="7">
        <v>-195553</v>
      </c>
      <c r="N144" s="7">
        <v>-35069</v>
      </c>
      <c r="O144" s="7">
        <v>0</v>
      </c>
      <c r="P144" s="7">
        <f t="shared" si="9"/>
        <v>-230622</v>
      </c>
      <c r="Q144" s="7">
        <f t="shared" si="10"/>
        <v>47207</v>
      </c>
      <c r="R144" s="7">
        <f t="shared" si="11"/>
        <v>12138</v>
      </c>
      <c r="S144" s="5" t="s">
        <v>118</v>
      </c>
      <c r="T144" s="5">
        <v>101301</v>
      </c>
      <c r="U144" s="5" t="s">
        <v>27</v>
      </c>
      <c r="V144" s="5">
        <v>47040001</v>
      </c>
      <c r="W144" s="5" t="s">
        <v>28</v>
      </c>
    </row>
    <row r="145" spans="2:23" x14ac:dyDescent="0.25">
      <c r="B145" s="4">
        <v>52002182</v>
      </c>
      <c r="C145" s="4">
        <v>0</v>
      </c>
      <c r="D145" s="5">
        <v>21040021</v>
      </c>
      <c r="E145" s="4" t="s">
        <v>255</v>
      </c>
      <c r="F145" s="4">
        <v>1301</v>
      </c>
      <c r="G145" s="6">
        <v>42718</v>
      </c>
      <c r="H145" s="7">
        <v>152250</v>
      </c>
      <c r="I145" s="7">
        <v>0</v>
      </c>
      <c r="J145" s="7">
        <v>0</v>
      </c>
      <c r="K145" s="7">
        <v>0</v>
      </c>
      <c r="L145" s="7">
        <f t="shared" si="8"/>
        <v>152250</v>
      </c>
      <c r="M145" s="7">
        <v>-103558</v>
      </c>
      <c r="N145" s="7">
        <v>-24106</v>
      </c>
      <c r="O145" s="7">
        <v>0</v>
      </c>
      <c r="P145" s="7">
        <f t="shared" si="9"/>
        <v>-127664</v>
      </c>
      <c r="Q145" s="7">
        <f t="shared" si="10"/>
        <v>48692</v>
      </c>
      <c r="R145" s="7">
        <f t="shared" si="11"/>
        <v>24586</v>
      </c>
      <c r="S145" s="5" t="s">
        <v>118</v>
      </c>
      <c r="T145" s="5">
        <v>101301</v>
      </c>
      <c r="U145" s="5" t="s">
        <v>27</v>
      </c>
      <c r="V145" s="5">
        <v>47040001</v>
      </c>
      <c r="W145" s="5" t="s">
        <v>28</v>
      </c>
    </row>
    <row r="146" spans="2:23" x14ac:dyDescent="0.25">
      <c r="B146" s="4">
        <v>52002206</v>
      </c>
      <c r="C146" s="4">
        <v>0</v>
      </c>
      <c r="D146" s="5">
        <v>21040021</v>
      </c>
      <c r="E146" s="4" t="s">
        <v>256</v>
      </c>
      <c r="F146" s="4">
        <v>1301</v>
      </c>
      <c r="G146" s="6">
        <v>43830</v>
      </c>
      <c r="H146" s="7">
        <v>256000</v>
      </c>
      <c r="I146" s="7">
        <v>0</v>
      </c>
      <c r="J146" s="7">
        <v>0</v>
      </c>
      <c r="K146" s="7">
        <v>0</v>
      </c>
      <c r="L146" s="7">
        <f t="shared" si="8"/>
        <v>256000</v>
      </c>
      <c r="M146" s="7">
        <v>-101464</v>
      </c>
      <c r="N146" s="7">
        <v>-81087</v>
      </c>
      <c r="O146" s="7">
        <v>0</v>
      </c>
      <c r="P146" s="7">
        <f t="shared" si="9"/>
        <v>-182551</v>
      </c>
      <c r="Q146" s="7">
        <f t="shared" si="10"/>
        <v>154536</v>
      </c>
      <c r="R146" s="7">
        <f t="shared" si="11"/>
        <v>73449</v>
      </c>
      <c r="S146" s="5" t="s">
        <v>118</v>
      </c>
      <c r="T146" s="5">
        <v>101301</v>
      </c>
      <c r="U146" s="5" t="s">
        <v>27</v>
      </c>
      <c r="V146" s="5">
        <v>47040001</v>
      </c>
      <c r="W146" s="5" t="s">
        <v>28</v>
      </c>
    </row>
    <row r="147" spans="2:23" x14ac:dyDescent="0.25">
      <c r="B147" s="4">
        <v>53000036</v>
      </c>
      <c r="C147" s="4">
        <v>0</v>
      </c>
      <c r="D147" s="5">
        <v>21040031</v>
      </c>
      <c r="E147" s="4" t="s">
        <v>257</v>
      </c>
      <c r="F147" s="4">
        <v>1301</v>
      </c>
      <c r="G147" s="6">
        <v>41455</v>
      </c>
      <c r="H147" s="7">
        <v>19500</v>
      </c>
      <c r="I147" s="7">
        <v>0</v>
      </c>
      <c r="J147" s="7">
        <v>0</v>
      </c>
      <c r="K147" s="7">
        <v>0</v>
      </c>
      <c r="L147" s="7">
        <f t="shared" si="8"/>
        <v>19500</v>
      </c>
      <c r="M147" s="7">
        <v>-18525</v>
      </c>
      <c r="N147" s="7">
        <v>0</v>
      </c>
      <c r="O147" s="7">
        <v>0</v>
      </c>
      <c r="P147" s="7">
        <f t="shared" si="9"/>
        <v>-18525</v>
      </c>
      <c r="Q147" s="7">
        <f t="shared" si="10"/>
        <v>975</v>
      </c>
      <c r="R147" s="7">
        <f t="shared" si="11"/>
        <v>975</v>
      </c>
      <c r="S147" s="5" t="s">
        <v>118</v>
      </c>
      <c r="T147" s="5">
        <v>101301</v>
      </c>
      <c r="U147" s="5" t="s">
        <v>27</v>
      </c>
      <c r="V147" s="5">
        <v>47040001</v>
      </c>
      <c r="W147" s="5" t="s">
        <v>28</v>
      </c>
    </row>
    <row r="148" spans="2:23" x14ac:dyDescent="0.25">
      <c r="B148" s="4">
        <v>53000037</v>
      </c>
      <c r="C148" s="4">
        <v>0</v>
      </c>
      <c r="D148" s="5">
        <v>21040031</v>
      </c>
      <c r="E148" s="4" t="s">
        <v>258</v>
      </c>
      <c r="F148" s="4">
        <v>1301</v>
      </c>
      <c r="G148" s="6">
        <v>41486</v>
      </c>
      <c r="H148" s="7">
        <v>121416</v>
      </c>
      <c r="I148" s="7">
        <v>0</v>
      </c>
      <c r="J148" s="7">
        <v>0</v>
      </c>
      <c r="K148" s="7">
        <v>0</v>
      </c>
      <c r="L148" s="7">
        <f t="shared" si="8"/>
        <v>121416</v>
      </c>
      <c r="M148" s="7">
        <v>-115346</v>
      </c>
      <c r="N148" s="7">
        <v>0</v>
      </c>
      <c r="O148" s="7">
        <v>0</v>
      </c>
      <c r="P148" s="7">
        <f t="shared" si="9"/>
        <v>-115346</v>
      </c>
      <c r="Q148" s="7">
        <f t="shared" si="10"/>
        <v>6070</v>
      </c>
      <c r="R148" s="7">
        <f t="shared" si="11"/>
        <v>6070</v>
      </c>
      <c r="S148" s="5" t="s">
        <v>118</v>
      </c>
      <c r="T148" s="5">
        <v>101301</v>
      </c>
      <c r="U148" s="5" t="s">
        <v>27</v>
      </c>
      <c r="V148" s="5">
        <v>47040001</v>
      </c>
      <c r="W148" s="5" t="s">
        <v>28</v>
      </c>
    </row>
    <row r="149" spans="2:23" x14ac:dyDescent="0.25">
      <c r="B149" s="4">
        <v>53000061</v>
      </c>
      <c r="C149" s="4">
        <v>0</v>
      </c>
      <c r="D149" s="5">
        <v>21040031</v>
      </c>
      <c r="E149" s="4" t="s">
        <v>259</v>
      </c>
      <c r="F149" s="4">
        <v>1301</v>
      </c>
      <c r="G149" s="6">
        <v>41662</v>
      </c>
      <c r="H149" s="7">
        <v>26145</v>
      </c>
      <c r="I149" s="7">
        <v>0</v>
      </c>
      <c r="J149" s="7">
        <v>0</v>
      </c>
      <c r="K149" s="7">
        <v>0</v>
      </c>
      <c r="L149" s="7">
        <f t="shared" si="8"/>
        <v>26145</v>
      </c>
      <c r="M149" s="7">
        <v>-24838</v>
      </c>
      <c r="N149" s="7">
        <v>0</v>
      </c>
      <c r="O149" s="7">
        <v>0</v>
      </c>
      <c r="P149" s="7">
        <f t="shared" si="9"/>
        <v>-24838</v>
      </c>
      <c r="Q149" s="7">
        <f t="shared" si="10"/>
        <v>1307</v>
      </c>
      <c r="R149" s="7">
        <f t="shared" si="11"/>
        <v>1307</v>
      </c>
      <c r="S149" s="5" t="s">
        <v>118</v>
      </c>
      <c r="T149" s="5">
        <v>101301</v>
      </c>
      <c r="U149" s="5" t="s">
        <v>27</v>
      </c>
      <c r="V149" s="5">
        <v>47040001</v>
      </c>
      <c r="W149" s="5" t="s">
        <v>28</v>
      </c>
    </row>
    <row r="150" spans="2:23" x14ac:dyDescent="0.25">
      <c r="B150" s="4">
        <v>53000080</v>
      </c>
      <c r="C150" s="4">
        <v>0</v>
      </c>
      <c r="D150" s="5">
        <v>21040031</v>
      </c>
      <c r="E150" s="4" t="s">
        <v>260</v>
      </c>
      <c r="F150" s="4">
        <v>1301</v>
      </c>
      <c r="G150" s="6">
        <v>40269</v>
      </c>
      <c r="H150" s="7">
        <v>2514</v>
      </c>
      <c r="I150" s="7">
        <v>0</v>
      </c>
      <c r="J150" s="7">
        <v>0</v>
      </c>
      <c r="K150" s="7">
        <v>0</v>
      </c>
      <c r="L150" s="7">
        <f t="shared" si="8"/>
        <v>2514</v>
      </c>
      <c r="M150" s="7">
        <v>-2388</v>
      </c>
      <c r="N150" s="7">
        <v>0</v>
      </c>
      <c r="O150" s="7">
        <v>0</v>
      </c>
      <c r="P150" s="7">
        <f t="shared" si="9"/>
        <v>-2388</v>
      </c>
      <c r="Q150" s="7">
        <f t="shared" si="10"/>
        <v>126</v>
      </c>
      <c r="R150" s="7">
        <f t="shared" si="11"/>
        <v>126</v>
      </c>
      <c r="S150" s="5" t="s">
        <v>118</v>
      </c>
      <c r="T150" s="5">
        <v>101301</v>
      </c>
      <c r="U150" s="5" t="s">
        <v>27</v>
      </c>
      <c r="V150" s="5">
        <v>47040001</v>
      </c>
      <c r="W150" s="5" t="s">
        <v>28</v>
      </c>
    </row>
    <row r="151" spans="2:23" x14ac:dyDescent="0.25">
      <c r="B151" s="4">
        <v>53000084</v>
      </c>
      <c r="C151" s="4">
        <v>0</v>
      </c>
      <c r="D151" s="5">
        <v>21040031</v>
      </c>
      <c r="E151" s="4" t="s">
        <v>261</v>
      </c>
      <c r="F151" s="4">
        <v>1301</v>
      </c>
      <c r="G151" s="6">
        <v>40269</v>
      </c>
      <c r="H151" s="7">
        <v>2802</v>
      </c>
      <c r="I151" s="7">
        <v>0</v>
      </c>
      <c r="J151" s="7">
        <v>0</v>
      </c>
      <c r="K151" s="7">
        <v>0</v>
      </c>
      <c r="L151" s="7">
        <f t="shared" si="8"/>
        <v>2802</v>
      </c>
      <c r="M151" s="7">
        <v>-2662</v>
      </c>
      <c r="N151" s="7">
        <v>0</v>
      </c>
      <c r="O151" s="7">
        <v>0</v>
      </c>
      <c r="P151" s="7">
        <f t="shared" si="9"/>
        <v>-2662</v>
      </c>
      <c r="Q151" s="7">
        <f t="shared" si="10"/>
        <v>140</v>
      </c>
      <c r="R151" s="7">
        <f t="shared" si="11"/>
        <v>140</v>
      </c>
      <c r="S151" s="5" t="s">
        <v>118</v>
      </c>
      <c r="T151" s="5">
        <v>101301</v>
      </c>
      <c r="U151" s="5" t="s">
        <v>27</v>
      </c>
      <c r="V151" s="5">
        <v>47040001</v>
      </c>
      <c r="W151" s="5" t="s">
        <v>28</v>
      </c>
    </row>
    <row r="152" spans="2:23" x14ac:dyDescent="0.25">
      <c r="B152" s="4">
        <v>53000149</v>
      </c>
      <c r="C152" s="4">
        <v>0</v>
      </c>
      <c r="D152" s="5">
        <v>21040031</v>
      </c>
      <c r="E152" s="4" t="s">
        <v>262</v>
      </c>
      <c r="F152" s="4">
        <v>1301</v>
      </c>
      <c r="G152" s="6">
        <v>40269</v>
      </c>
      <c r="H152" s="7">
        <v>7669</v>
      </c>
      <c r="I152" s="7">
        <v>0</v>
      </c>
      <c r="J152" s="7">
        <v>0</v>
      </c>
      <c r="K152" s="7">
        <v>0</v>
      </c>
      <c r="L152" s="7">
        <f t="shared" si="8"/>
        <v>7669</v>
      </c>
      <c r="M152" s="7">
        <v>-7286</v>
      </c>
      <c r="N152" s="7">
        <v>0</v>
      </c>
      <c r="O152" s="7">
        <v>0</v>
      </c>
      <c r="P152" s="7">
        <f t="shared" si="9"/>
        <v>-7286</v>
      </c>
      <c r="Q152" s="7">
        <f t="shared" si="10"/>
        <v>383</v>
      </c>
      <c r="R152" s="7">
        <f t="shared" si="11"/>
        <v>383</v>
      </c>
      <c r="S152" s="5" t="s">
        <v>118</v>
      </c>
      <c r="T152" s="5">
        <v>101301</v>
      </c>
      <c r="U152" s="5" t="s">
        <v>27</v>
      </c>
      <c r="V152" s="5">
        <v>47040001</v>
      </c>
      <c r="W152" s="5" t="s">
        <v>28</v>
      </c>
    </row>
    <row r="153" spans="2:23" x14ac:dyDescent="0.25">
      <c r="B153" s="4">
        <v>53000151</v>
      </c>
      <c r="C153" s="4">
        <v>0</v>
      </c>
      <c r="D153" s="5">
        <v>21040031</v>
      </c>
      <c r="E153" s="4" t="s">
        <v>263</v>
      </c>
      <c r="F153" s="4">
        <v>1301</v>
      </c>
      <c r="G153" s="6">
        <v>40269</v>
      </c>
      <c r="H153" s="7">
        <v>7891</v>
      </c>
      <c r="I153" s="7">
        <v>0</v>
      </c>
      <c r="J153" s="7">
        <v>0</v>
      </c>
      <c r="K153" s="7">
        <v>0</v>
      </c>
      <c r="L153" s="7">
        <f t="shared" si="8"/>
        <v>7891</v>
      </c>
      <c r="M153" s="7">
        <v>-7497</v>
      </c>
      <c r="N153" s="7">
        <v>0</v>
      </c>
      <c r="O153" s="7">
        <v>0</v>
      </c>
      <c r="P153" s="7">
        <f t="shared" si="9"/>
        <v>-7497</v>
      </c>
      <c r="Q153" s="7">
        <f t="shared" si="10"/>
        <v>394</v>
      </c>
      <c r="R153" s="7">
        <f t="shared" si="11"/>
        <v>394</v>
      </c>
      <c r="S153" s="5" t="s">
        <v>118</v>
      </c>
      <c r="T153" s="5">
        <v>101301</v>
      </c>
      <c r="U153" s="5" t="s">
        <v>27</v>
      </c>
      <c r="V153" s="5">
        <v>47040001</v>
      </c>
      <c r="W153" s="5" t="s">
        <v>28</v>
      </c>
    </row>
    <row r="154" spans="2:23" x14ac:dyDescent="0.25">
      <c r="B154" s="4">
        <v>53000159</v>
      </c>
      <c r="C154" s="4">
        <v>0</v>
      </c>
      <c r="D154" s="5">
        <v>21040031</v>
      </c>
      <c r="E154" s="4" t="s">
        <v>264</v>
      </c>
      <c r="F154" s="4">
        <v>1301</v>
      </c>
      <c r="G154" s="6">
        <v>40971</v>
      </c>
      <c r="H154" s="7">
        <v>8715</v>
      </c>
      <c r="I154" s="7">
        <v>0</v>
      </c>
      <c r="J154" s="7">
        <v>0</v>
      </c>
      <c r="K154" s="7">
        <v>0</v>
      </c>
      <c r="L154" s="7">
        <f t="shared" si="8"/>
        <v>8715</v>
      </c>
      <c r="M154" s="7">
        <v>-8714</v>
      </c>
      <c r="N154" s="7">
        <v>0</v>
      </c>
      <c r="O154" s="7">
        <v>0</v>
      </c>
      <c r="P154" s="7">
        <f t="shared" si="9"/>
        <v>-8714</v>
      </c>
      <c r="Q154" s="7">
        <f t="shared" si="10"/>
        <v>1</v>
      </c>
      <c r="R154" s="7">
        <f t="shared" si="11"/>
        <v>1</v>
      </c>
      <c r="S154" s="5" t="s">
        <v>118</v>
      </c>
      <c r="T154" s="5">
        <v>101301</v>
      </c>
      <c r="U154" s="5" t="s">
        <v>27</v>
      </c>
      <c r="V154" s="5">
        <v>47040001</v>
      </c>
      <c r="W154" s="5" t="s">
        <v>28</v>
      </c>
    </row>
    <row r="155" spans="2:23" x14ac:dyDescent="0.25">
      <c r="B155" s="4">
        <v>53000177</v>
      </c>
      <c r="C155" s="4">
        <v>0</v>
      </c>
      <c r="D155" s="5">
        <v>21040031</v>
      </c>
      <c r="E155" s="4" t="s">
        <v>265</v>
      </c>
      <c r="F155" s="4">
        <v>1301</v>
      </c>
      <c r="G155" s="6">
        <v>40269</v>
      </c>
      <c r="H155" s="7">
        <v>12849</v>
      </c>
      <c r="I155" s="7">
        <v>0</v>
      </c>
      <c r="J155" s="7">
        <v>0</v>
      </c>
      <c r="K155" s="7">
        <v>0</v>
      </c>
      <c r="L155" s="7">
        <f t="shared" si="8"/>
        <v>12849</v>
      </c>
      <c r="M155" s="7">
        <v>-12207</v>
      </c>
      <c r="N155" s="7">
        <v>0</v>
      </c>
      <c r="O155" s="7">
        <v>0</v>
      </c>
      <c r="P155" s="7">
        <f t="shared" si="9"/>
        <v>-12207</v>
      </c>
      <c r="Q155" s="7">
        <f t="shared" si="10"/>
        <v>642</v>
      </c>
      <c r="R155" s="7">
        <f t="shared" si="11"/>
        <v>642</v>
      </c>
      <c r="S155" s="5" t="s">
        <v>118</v>
      </c>
      <c r="T155" s="5">
        <v>101301</v>
      </c>
      <c r="U155" s="5" t="s">
        <v>27</v>
      </c>
      <c r="V155" s="5">
        <v>47040001</v>
      </c>
      <c r="W155" s="5" t="s">
        <v>28</v>
      </c>
    </row>
    <row r="156" spans="2:23" x14ac:dyDescent="0.25">
      <c r="B156" s="4">
        <v>53000194</v>
      </c>
      <c r="C156" s="4">
        <v>0</v>
      </c>
      <c r="D156" s="5">
        <v>21040031</v>
      </c>
      <c r="E156" s="4" t="s">
        <v>266</v>
      </c>
      <c r="F156" s="4">
        <v>1301</v>
      </c>
      <c r="G156" s="6">
        <v>41288</v>
      </c>
      <c r="H156" s="7">
        <v>16380</v>
      </c>
      <c r="I156" s="7">
        <v>0</v>
      </c>
      <c r="J156" s="7">
        <v>0</v>
      </c>
      <c r="K156" s="7">
        <v>0</v>
      </c>
      <c r="L156" s="7">
        <f t="shared" si="8"/>
        <v>16380</v>
      </c>
      <c r="M156" s="7">
        <v>-15561</v>
      </c>
      <c r="N156" s="7">
        <v>0</v>
      </c>
      <c r="O156" s="7">
        <v>0</v>
      </c>
      <c r="P156" s="7">
        <f t="shared" si="9"/>
        <v>-15561</v>
      </c>
      <c r="Q156" s="7">
        <f t="shared" si="10"/>
        <v>819</v>
      </c>
      <c r="R156" s="7">
        <f t="shared" si="11"/>
        <v>819</v>
      </c>
      <c r="S156" s="5" t="s">
        <v>118</v>
      </c>
      <c r="T156" s="5">
        <v>101301</v>
      </c>
      <c r="U156" s="5" t="s">
        <v>27</v>
      </c>
      <c r="V156" s="5">
        <v>47040001</v>
      </c>
      <c r="W156" s="5" t="s">
        <v>28</v>
      </c>
    </row>
    <row r="157" spans="2:23" x14ac:dyDescent="0.25">
      <c r="B157" s="4">
        <v>53000202</v>
      </c>
      <c r="C157" s="4">
        <v>0</v>
      </c>
      <c r="D157" s="5">
        <v>21040031</v>
      </c>
      <c r="E157" s="4" t="s">
        <v>267</v>
      </c>
      <c r="F157" s="4">
        <v>1301</v>
      </c>
      <c r="G157" s="6">
        <v>40989</v>
      </c>
      <c r="H157" s="7">
        <v>17325</v>
      </c>
      <c r="I157" s="7">
        <v>0</v>
      </c>
      <c r="J157" s="7">
        <v>0</v>
      </c>
      <c r="K157" s="7">
        <v>0</v>
      </c>
      <c r="L157" s="7">
        <f t="shared" si="8"/>
        <v>17325</v>
      </c>
      <c r="M157" s="7">
        <v>-17324</v>
      </c>
      <c r="N157" s="7">
        <v>0</v>
      </c>
      <c r="O157" s="7">
        <v>0</v>
      </c>
      <c r="P157" s="7">
        <f t="shared" si="9"/>
        <v>-17324</v>
      </c>
      <c r="Q157" s="7">
        <f t="shared" si="10"/>
        <v>1</v>
      </c>
      <c r="R157" s="7">
        <f t="shared" si="11"/>
        <v>1</v>
      </c>
      <c r="S157" s="5" t="s">
        <v>118</v>
      </c>
      <c r="T157" s="5">
        <v>101301</v>
      </c>
      <c r="U157" s="5" t="s">
        <v>27</v>
      </c>
      <c r="V157" s="5">
        <v>47040001</v>
      </c>
      <c r="W157" s="5" t="s">
        <v>28</v>
      </c>
    </row>
    <row r="158" spans="2:23" x14ac:dyDescent="0.25">
      <c r="B158" s="4">
        <v>53000209</v>
      </c>
      <c r="C158" s="4">
        <v>0</v>
      </c>
      <c r="D158" s="5">
        <v>21040031</v>
      </c>
      <c r="E158" s="4" t="s">
        <v>268</v>
      </c>
      <c r="F158" s="4">
        <v>1301</v>
      </c>
      <c r="G158" s="6">
        <v>40269</v>
      </c>
      <c r="H158" s="7">
        <v>19123</v>
      </c>
      <c r="I158" s="7">
        <v>0</v>
      </c>
      <c r="J158" s="7">
        <v>0</v>
      </c>
      <c r="K158" s="7">
        <v>0</v>
      </c>
      <c r="L158" s="7">
        <f t="shared" si="8"/>
        <v>19123</v>
      </c>
      <c r="M158" s="7">
        <v>-18166</v>
      </c>
      <c r="N158" s="7">
        <v>0</v>
      </c>
      <c r="O158" s="7">
        <v>0</v>
      </c>
      <c r="P158" s="7">
        <f t="shared" si="9"/>
        <v>-18166</v>
      </c>
      <c r="Q158" s="7">
        <f t="shared" si="10"/>
        <v>957</v>
      </c>
      <c r="R158" s="7">
        <f t="shared" si="11"/>
        <v>957</v>
      </c>
      <c r="S158" s="5" t="s">
        <v>118</v>
      </c>
      <c r="T158" s="5">
        <v>101301</v>
      </c>
      <c r="U158" s="5" t="s">
        <v>27</v>
      </c>
      <c r="V158" s="5">
        <v>47040001</v>
      </c>
      <c r="W158" s="5" t="s">
        <v>28</v>
      </c>
    </row>
    <row r="159" spans="2:23" x14ac:dyDescent="0.25">
      <c r="B159" s="4">
        <v>53000236</v>
      </c>
      <c r="C159" s="4">
        <v>0</v>
      </c>
      <c r="D159" s="5">
        <v>21040031</v>
      </c>
      <c r="E159" s="4" t="s">
        <v>269</v>
      </c>
      <c r="F159" s="4">
        <v>1301</v>
      </c>
      <c r="G159" s="6">
        <v>40269</v>
      </c>
      <c r="H159" s="7">
        <v>23842</v>
      </c>
      <c r="I159" s="7">
        <v>0</v>
      </c>
      <c r="J159" s="7">
        <v>0</v>
      </c>
      <c r="K159" s="7">
        <v>0</v>
      </c>
      <c r="L159" s="7">
        <f t="shared" si="8"/>
        <v>23842</v>
      </c>
      <c r="M159" s="7">
        <v>-22650</v>
      </c>
      <c r="N159" s="7">
        <v>0</v>
      </c>
      <c r="O159" s="7">
        <v>0</v>
      </c>
      <c r="P159" s="7">
        <f t="shared" si="9"/>
        <v>-22650</v>
      </c>
      <c r="Q159" s="7">
        <f t="shared" si="10"/>
        <v>1192</v>
      </c>
      <c r="R159" s="7">
        <f t="shared" si="11"/>
        <v>1192</v>
      </c>
      <c r="S159" s="5" t="s">
        <v>118</v>
      </c>
      <c r="T159" s="5">
        <v>101301</v>
      </c>
      <c r="U159" s="5" t="s">
        <v>27</v>
      </c>
      <c r="V159" s="5">
        <v>47040001</v>
      </c>
      <c r="W159" s="5" t="s">
        <v>28</v>
      </c>
    </row>
    <row r="160" spans="2:23" x14ac:dyDescent="0.25">
      <c r="B160" s="4">
        <v>53000272</v>
      </c>
      <c r="C160" s="4">
        <v>0</v>
      </c>
      <c r="D160" s="5">
        <v>21040031</v>
      </c>
      <c r="E160" s="4" t="s">
        <v>270</v>
      </c>
      <c r="F160" s="4">
        <v>1301</v>
      </c>
      <c r="G160" s="6">
        <v>40269</v>
      </c>
      <c r="H160" s="7">
        <v>33277</v>
      </c>
      <c r="I160" s="7">
        <v>0</v>
      </c>
      <c r="J160" s="7">
        <v>0</v>
      </c>
      <c r="K160" s="7">
        <v>0</v>
      </c>
      <c r="L160" s="7">
        <f t="shared" si="8"/>
        <v>33277</v>
      </c>
      <c r="M160" s="7">
        <v>-31614</v>
      </c>
      <c r="N160" s="7">
        <v>0</v>
      </c>
      <c r="O160" s="7">
        <v>0</v>
      </c>
      <c r="P160" s="7">
        <f t="shared" si="9"/>
        <v>-31614</v>
      </c>
      <c r="Q160" s="7">
        <f t="shared" si="10"/>
        <v>1663</v>
      </c>
      <c r="R160" s="7">
        <f t="shared" si="11"/>
        <v>1663</v>
      </c>
      <c r="S160" s="5" t="s">
        <v>118</v>
      </c>
      <c r="T160" s="5">
        <v>101301</v>
      </c>
      <c r="U160" s="5" t="s">
        <v>27</v>
      </c>
      <c r="V160" s="5">
        <v>47040001</v>
      </c>
      <c r="W160" s="5" t="s">
        <v>28</v>
      </c>
    </row>
    <row r="161" spans="2:23" x14ac:dyDescent="0.25">
      <c r="B161" s="4">
        <v>53000301</v>
      </c>
      <c r="C161" s="4">
        <v>0</v>
      </c>
      <c r="D161" s="5">
        <v>21040031</v>
      </c>
      <c r="E161" s="4" t="s">
        <v>261</v>
      </c>
      <c r="F161" s="4">
        <v>1301</v>
      </c>
      <c r="G161" s="6">
        <v>40269</v>
      </c>
      <c r="H161" s="7">
        <v>43106</v>
      </c>
      <c r="I161" s="7">
        <v>0</v>
      </c>
      <c r="J161" s="7">
        <v>0</v>
      </c>
      <c r="K161" s="7">
        <v>0</v>
      </c>
      <c r="L161" s="7">
        <f t="shared" si="8"/>
        <v>43106</v>
      </c>
      <c r="M161" s="7">
        <v>-40950</v>
      </c>
      <c r="N161" s="7">
        <v>0</v>
      </c>
      <c r="O161" s="7">
        <v>0</v>
      </c>
      <c r="P161" s="7">
        <f t="shared" si="9"/>
        <v>-40950</v>
      </c>
      <c r="Q161" s="7">
        <f t="shared" si="10"/>
        <v>2156</v>
      </c>
      <c r="R161" s="7">
        <f t="shared" si="11"/>
        <v>2156</v>
      </c>
      <c r="S161" s="5" t="s">
        <v>118</v>
      </c>
      <c r="T161" s="5">
        <v>101301</v>
      </c>
      <c r="U161" s="5" t="s">
        <v>27</v>
      </c>
      <c r="V161" s="5">
        <v>47040001</v>
      </c>
      <c r="W161" s="5" t="s">
        <v>28</v>
      </c>
    </row>
    <row r="162" spans="2:23" x14ac:dyDescent="0.25">
      <c r="B162" s="4">
        <v>53000326</v>
      </c>
      <c r="C162" s="4">
        <v>0</v>
      </c>
      <c r="D162" s="5">
        <v>21040031</v>
      </c>
      <c r="E162" s="4" t="s">
        <v>271</v>
      </c>
      <c r="F162" s="4">
        <v>1301</v>
      </c>
      <c r="G162" s="6">
        <v>40269</v>
      </c>
      <c r="H162" s="7">
        <v>47947</v>
      </c>
      <c r="I162" s="7">
        <v>0</v>
      </c>
      <c r="J162" s="7">
        <v>0</v>
      </c>
      <c r="K162" s="7">
        <v>0</v>
      </c>
      <c r="L162" s="7">
        <f t="shared" si="8"/>
        <v>47947</v>
      </c>
      <c r="M162" s="7">
        <v>-45550</v>
      </c>
      <c r="N162" s="7">
        <v>0</v>
      </c>
      <c r="O162" s="7">
        <v>0</v>
      </c>
      <c r="P162" s="7">
        <f t="shared" si="9"/>
        <v>-45550</v>
      </c>
      <c r="Q162" s="7">
        <f t="shared" si="10"/>
        <v>2397</v>
      </c>
      <c r="R162" s="7">
        <f t="shared" si="11"/>
        <v>2397</v>
      </c>
      <c r="S162" s="5" t="s">
        <v>118</v>
      </c>
      <c r="T162" s="5">
        <v>101301</v>
      </c>
      <c r="U162" s="5" t="s">
        <v>27</v>
      </c>
      <c r="V162" s="5">
        <v>47040001</v>
      </c>
      <c r="W162" s="5" t="s">
        <v>28</v>
      </c>
    </row>
    <row r="163" spans="2:23" x14ac:dyDescent="0.25">
      <c r="B163" s="4">
        <v>53000352</v>
      </c>
      <c r="C163" s="4">
        <v>0</v>
      </c>
      <c r="D163" s="5">
        <v>21040031</v>
      </c>
      <c r="E163" s="4" t="s">
        <v>257</v>
      </c>
      <c r="F163" s="4">
        <v>1301</v>
      </c>
      <c r="G163" s="6">
        <v>41356</v>
      </c>
      <c r="H163" s="7">
        <v>52500</v>
      </c>
      <c r="I163" s="7">
        <v>0</v>
      </c>
      <c r="J163" s="7">
        <v>0</v>
      </c>
      <c r="K163" s="7">
        <v>0</v>
      </c>
      <c r="L163" s="7">
        <f t="shared" si="8"/>
        <v>52500</v>
      </c>
      <c r="M163" s="7">
        <v>-49875</v>
      </c>
      <c r="N163" s="7">
        <v>0</v>
      </c>
      <c r="O163" s="7">
        <v>0</v>
      </c>
      <c r="P163" s="7">
        <f t="shared" si="9"/>
        <v>-49875</v>
      </c>
      <c r="Q163" s="7">
        <f t="shared" si="10"/>
        <v>2625</v>
      </c>
      <c r="R163" s="7">
        <f t="shared" si="11"/>
        <v>2625</v>
      </c>
      <c r="S163" s="5" t="s">
        <v>118</v>
      </c>
      <c r="T163" s="5">
        <v>101301</v>
      </c>
      <c r="U163" s="5" t="s">
        <v>27</v>
      </c>
      <c r="V163" s="5">
        <v>47040001</v>
      </c>
      <c r="W163" s="5" t="s">
        <v>28</v>
      </c>
    </row>
    <row r="164" spans="2:23" x14ac:dyDescent="0.25">
      <c r="B164" s="4">
        <v>53000383</v>
      </c>
      <c r="C164" s="4">
        <v>0</v>
      </c>
      <c r="D164" s="5">
        <v>21040031</v>
      </c>
      <c r="E164" s="4" t="s">
        <v>272</v>
      </c>
      <c r="F164" s="4">
        <v>1301</v>
      </c>
      <c r="G164" s="6">
        <v>40863</v>
      </c>
      <c r="H164" s="7">
        <v>63599</v>
      </c>
      <c r="I164" s="7">
        <v>0</v>
      </c>
      <c r="J164" s="7">
        <v>0</v>
      </c>
      <c r="K164" s="7">
        <v>0</v>
      </c>
      <c r="L164" s="7">
        <f t="shared" si="8"/>
        <v>63599</v>
      </c>
      <c r="M164" s="7">
        <v>-63598</v>
      </c>
      <c r="N164" s="7">
        <v>0</v>
      </c>
      <c r="O164" s="7">
        <v>0</v>
      </c>
      <c r="P164" s="7">
        <f t="shared" si="9"/>
        <v>-63598</v>
      </c>
      <c r="Q164" s="7">
        <f t="shared" si="10"/>
        <v>1</v>
      </c>
      <c r="R164" s="7">
        <f t="shared" si="11"/>
        <v>1</v>
      </c>
      <c r="S164" s="5" t="s">
        <v>118</v>
      </c>
      <c r="T164" s="5">
        <v>101301</v>
      </c>
      <c r="U164" s="5" t="s">
        <v>27</v>
      </c>
      <c r="V164" s="5">
        <v>47040001</v>
      </c>
      <c r="W164" s="5" t="s">
        <v>28</v>
      </c>
    </row>
    <row r="165" spans="2:23" x14ac:dyDescent="0.25">
      <c r="B165" s="4">
        <v>53000384</v>
      </c>
      <c r="C165" s="4">
        <v>0</v>
      </c>
      <c r="D165" s="5">
        <v>21040031</v>
      </c>
      <c r="E165" s="4" t="s">
        <v>273</v>
      </c>
      <c r="F165" s="4">
        <v>1301</v>
      </c>
      <c r="G165" s="6">
        <v>40877</v>
      </c>
      <c r="H165" s="7">
        <v>63599</v>
      </c>
      <c r="I165" s="7">
        <v>0</v>
      </c>
      <c r="J165" s="7">
        <v>0</v>
      </c>
      <c r="K165" s="7">
        <v>0</v>
      </c>
      <c r="L165" s="7">
        <f t="shared" si="8"/>
        <v>63599</v>
      </c>
      <c r="M165" s="7">
        <v>-63598</v>
      </c>
      <c r="N165" s="7">
        <v>0</v>
      </c>
      <c r="O165" s="7">
        <v>0</v>
      </c>
      <c r="P165" s="7">
        <f t="shared" si="9"/>
        <v>-63598</v>
      </c>
      <c r="Q165" s="7">
        <f t="shared" si="10"/>
        <v>1</v>
      </c>
      <c r="R165" s="7">
        <f t="shared" si="11"/>
        <v>1</v>
      </c>
      <c r="S165" s="5" t="s">
        <v>118</v>
      </c>
      <c r="T165" s="5">
        <v>101301</v>
      </c>
      <c r="U165" s="5" t="s">
        <v>27</v>
      </c>
      <c r="V165" s="5">
        <v>47040001</v>
      </c>
      <c r="W165" s="5" t="s">
        <v>28</v>
      </c>
    </row>
    <row r="166" spans="2:23" x14ac:dyDescent="0.25">
      <c r="B166" s="4">
        <v>53000405</v>
      </c>
      <c r="C166" s="4">
        <v>0</v>
      </c>
      <c r="D166" s="5">
        <v>21040031</v>
      </c>
      <c r="E166" s="4" t="s">
        <v>274</v>
      </c>
      <c r="F166" s="4">
        <v>1301</v>
      </c>
      <c r="G166" s="6">
        <v>40269</v>
      </c>
      <c r="H166" s="7">
        <v>78969</v>
      </c>
      <c r="I166" s="7">
        <v>0</v>
      </c>
      <c r="J166" s="7">
        <v>0</v>
      </c>
      <c r="K166" s="7">
        <v>0</v>
      </c>
      <c r="L166" s="7">
        <f t="shared" si="8"/>
        <v>78969</v>
      </c>
      <c r="M166" s="7">
        <v>-75021</v>
      </c>
      <c r="N166" s="7">
        <v>0</v>
      </c>
      <c r="O166" s="7">
        <v>0</v>
      </c>
      <c r="P166" s="7">
        <f t="shared" si="9"/>
        <v>-75021</v>
      </c>
      <c r="Q166" s="7">
        <f t="shared" si="10"/>
        <v>3948</v>
      </c>
      <c r="R166" s="7">
        <f t="shared" si="11"/>
        <v>3948</v>
      </c>
      <c r="S166" s="5" t="s">
        <v>118</v>
      </c>
      <c r="T166" s="5">
        <v>101301</v>
      </c>
      <c r="U166" s="5" t="s">
        <v>27</v>
      </c>
      <c r="V166" s="5">
        <v>47040001</v>
      </c>
      <c r="W166" s="5" t="s">
        <v>28</v>
      </c>
    </row>
    <row r="167" spans="2:23" x14ac:dyDescent="0.25">
      <c r="B167" s="4">
        <v>53000407</v>
      </c>
      <c r="C167" s="4">
        <v>0</v>
      </c>
      <c r="D167" s="5">
        <v>21040031</v>
      </c>
      <c r="E167" s="4" t="s">
        <v>275</v>
      </c>
      <c r="F167" s="4">
        <v>1301</v>
      </c>
      <c r="G167" s="6">
        <v>40869</v>
      </c>
      <c r="H167" s="7">
        <v>79500</v>
      </c>
      <c r="I167" s="7">
        <v>0</v>
      </c>
      <c r="J167" s="7">
        <v>0</v>
      </c>
      <c r="K167" s="7">
        <v>0</v>
      </c>
      <c r="L167" s="7">
        <f t="shared" si="8"/>
        <v>79500</v>
      </c>
      <c r="M167" s="7">
        <v>-79499</v>
      </c>
      <c r="N167" s="7">
        <v>0</v>
      </c>
      <c r="O167" s="7">
        <v>0</v>
      </c>
      <c r="P167" s="7">
        <f t="shared" si="9"/>
        <v>-79499</v>
      </c>
      <c r="Q167" s="7">
        <f t="shared" si="10"/>
        <v>1</v>
      </c>
      <c r="R167" s="7">
        <f t="shared" si="11"/>
        <v>1</v>
      </c>
      <c r="S167" s="5" t="s">
        <v>118</v>
      </c>
      <c r="T167" s="5">
        <v>101301</v>
      </c>
      <c r="U167" s="5" t="s">
        <v>27</v>
      </c>
      <c r="V167" s="5">
        <v>47040001</v>
      </c>
      <c r="W167" s="5" t="s">
        <v>28</v>
      </c>
    </row>
    <row r="168" spans="2:23" x14ac:dyDescent="0.25">
      <c r="B168" s="4">
        <v>53000418</v>
      </c>
      <c r="C168" s="4">
        <v>0</v>
      </c>
      <c r="D168" s="5">
        <v>21040031</v>
      </c>
      <c r="E168" s="4" t="s">
        <v>276</v>
      </c>
      <c r="F168" s="4">
        <v>1301</v>
      </c>
      <c r="G168" s="6">
        <v>40310</v>
      </c>
      <c r="H168" s="7">
        <v>90000</v>
      </c>
      <c r="I168" s="7">
        <v>0</v>
      </c>
      <c r="J168" s="7">
        <v>0</v>
      </c>
      <c r="K168" s="7">
        <v>0</v>
      </c>
      <c r="L168" s="7">
        <f t="shared" si="8"/>
        <v>90000</v>
      </c>
      <c r="M168" s="7">
        <v>-85500</v>
      </c>
      <c r="N168" s="7">
        <v>0</v>
      </c>
      <c r="O168" s="7">
        <v>0</v>
      </c>
      <c r="P168" s="7">
        <f t="shared" si="9"/>
        <v>-85500</v>
      </c>
      <c r="Q168" s="7">
        <f t="shared" si="10"/>
        <v>4500</v>
      </c>
      <c r="R168" s="7">
        <f t="shared" si="11"/>
        <v>4500</v>
      </c>
      <c r="S168" s="5" t="s">
        <v>118</v>
      </c>
      <c r="T168" s="5">
        <v>101301</v>
      </c>
      <c r="U168" s="5" t="s">
        <v>27</v>
      </c>
      <c r="V168" s="5">
        <v>47040001</v>
      </c>
      <c r="W168" s="5" t="s">
        <v>28</v>
      </c>
    </row>
    <row r="169" spans="2:23" x14ac:dyDescent="0.25">
      <c r="B169" s="4">
        <v>53000424</v>
      </c>
      <c r="C169" s="4">
        <v>0</v>
      </c>
      <c r="D169" s="5">
        <v>21040031</v>
      </c>
      <c r="E169" s="4" t="s">
        <v>277</v>
      </c>
      <c r="F169" s="4">
        <v>1301</v>
      </c>
      <c r="G169" s="6">
        <v>40269</v>
      </c>
      <c r="H169" s="7">
        <v>93111</v>
      </c>
      <c r="I169" s="7">
        <v>0</v>
      </c>
      <c r="J169" s="7">
        <v>0</v>
      </c>
      <c r="K169" s="7">
        <v>0</v>
      </c>
      <c r="L169" s="7">
        <f t="shared" si="8"/>
        <v>93111</v>
      </c>
      <c r="M169" s="7">
        <v>-88456</v>
      </c>
      <c r="N169" s="7">
        <v>0</v>
      </c>
      <c r="O169" s="7">
        <v>0</v>
      </c>
      <c r="P169" s="7">
        <f t="shared" si="9"/>
        <v>-88456</v>
      </c>
      <c r="Q169" s="7">
        <f t="shared" si="10"/>
        <v>4655</v>
      </c>
      <c r="R169" s="7">
        <f t="shared" si="11"/>
        <v>4655</v>
      </c>
      <c r="S169" s="5" t="s">
        <v>118</v>
      </c>
      <c r="T169" s="5">
        <v>101301</v>
      </c>
      <c r="U169" s="5" t="s">
        <v>27</v>
      </c>
      <c r="V169" s="5">
        <v>47040001</v>
      </c>
      <c r="W169" s="5" t="s">
        <v>28</v>
      </c>
    </row>
    <row r="170" spans="2:23" x14ac:dyDescent="0.25">
      <c r="B170" s="4">
        <v>53000440</v>
      </c>
      <c r="C170" s="4">
        <v>0</v>
      </c>
      <c r="D170" s="5">
        <v>21040031</v>
      </c>
      <c r="E170" s="4" t="s">
        <v>278</v>
      </c>
      <c r="F170" s="4">
        <v>1301</v>
      </c>
      <c r="G170" s="6">
        <v>41090</v>
      </c>
      <c r="H170" s="7">
        <v>102000</v>
      </c>
      <c r="I170" s="7">
        <v>0</v>
      </c>
      <c r="J170" s="7">
        <v>0</v>
      </c>
      <c r="K170" s="7">
        <v>0</v>
      </c>
      <c r="L170" s="7">
        <f t="shared" si="8"/>
        <v>102000</v>
      </c>
      <c r="M170" s="7">
        <v>-96900</v>
      </c>
      <c r="N170" s="7">
        <v>0</v>
      </c>
      <c r="O170" s="7">
        <v>0</v>
      </c>
      <c r="P170" s="7">
        <f t="shared" si="9"/>
        <v>-96900</v>
      </c>
      <c r="Q170" s="7">
        <f t="shared" si="10"/>
        <v>5100</v>
      </c>
      <c r="R170" s="7">
        <f t="shared" si="11"/>
        <v>5100</v>
      </c>
      <c r="S170" s="5" t="s">
        <v>118</v>
      </c>
      <c r="T170" s="5">
        <v>101301</v>
      </c>
      <c r="U170" s="5" t="s">
        <v>27</v>
      </c>
      <c r="V170" s="5">
        <v>47040001</v>
      </c>
      <c r="W170" s="5" t="s">
        <v>28</v>
      </c>
    </row>
    <row r="171" spans="2:23" x14ac:dyDescent="0.25">
      <c r="B171" s="4">
        <v>53001186</v>
      </c>
      <c r="C171" s="4">
        <v>0</v>
      </c>
      <c r="D171" s="5">
        <v>21040031</v>
      </c>
      <c r="E171" s="4" t="s">
        <v>279</v>
      </c>
      <c r="F171" s="4">
        <v>1301</v>
      </c>
      <c r="G171" s="6">
        <v>42718</v>
      </c>
      <c r="H171" s="7">
        <v>100367</v>
      </c>
      <c r="I171" s="7">
        <v>0</v>
      </c>
      <c r="J171" s="7">
        <v>0</v>
      </c>
      <c r="K171" s="7">
        <v>0</v>
      </c>
      <c r="L171" s="7">
        <f t="shared" si="8"/>
        <v>100367</v>
      </c>
      <c r="M171" s="7">
        <v>-95349</v>
      </c>
      <c r="N171" s="7">
        <v>0</v>
      </c>
      <c r="O171" s="7">
        <v>0</v>
      </c>
      <c r="P171" s="7">
        <f t="shared" si="9"/>
        <v>-95349</v>
      </c>
      <c r="Q171" s="7">
        <f t="shared" si="10"/>
        <v>5018</v>
      </c>
      <c r="R171" s="7">
        <f t="shared" si="11"/>
        <v>5018</v>
      </c>
      <c r="S171" s="5" t="s">
        <v>118</v>
      </c>
      <c r="T171" s="5">
        <v>101301</v>
      </c>
      <c r="U171" s="5" t="s">
        <v>27</v>
      </c>
      <c r="V171" s="5">
        <v>47040001</v>
      </c>
      <c r="W171" s="5" t="s">
        <v>28</v>
      </c>
    </row>
    <row r="172" spans="2:23" x14ac:dyDescent="0.25">
      <c r="B172" s="4">
        <v>53001208</v>
      </c>
      <c r="C172" s="4">
        <v>0</v>
      </c>
      <c r="D172" s="5">
        <v>21040031</v>
      </c>
      <c r="E172" s="4" t="s">
        <v>280</v>
      </c>
      <c r="F172" s="4">
        <v>1301</v>
      </c>
      <c r="G172" s="6">
        <v>42997</v>
      </c>
      <c r="H172" s="7">
        <v>200998</v>
      </c>
      <c r="I172" s="7">
        <v>0</v>
      </c>
      <c r="J172" s="7">
        <v>0</v>
      </c>
      <c r="K172" s="7">
        <v>0</v>
      </c>
      <c r="L172" s="7">
        <f t="shared" si="8"/>
        <v>200998</v>
      </c>
      <c r="M172" s="7">
        <v>-190949</v>
      </c>
      <c r="N172" s="7">
        <v>0</v>
      </c>
      <c r="O172" s="7">
        <v>0</v>
      </c>
      <c r="P172" s="7">
        <f t="shared" si="9"/>
        <v>-190949</v>
      </c>
      <c r="Q172" s="7">
        <f t="shared" si="10"/>
        <v>10049</v>
      </c>
      <c r="R172" s="7">
        <f t="shared" si="11"/>
        <v>10049</v>
      </c>
      <c r="S172" s="5" t="s">
        <v>118</v>
      </c>
      <c r="T172" s="5">
        <v>101301</v>
      </c>
      <c r="U172" s="5" t="s">
        <v>27</v>
      </c>
      <c r="V172" s="5">
        <v>47040001</v>
      </c>
      <c r="W172" s="5" t="s">
        <v>28</v>
      </c>
    </row>
    <row r="173" spans="2:23" x14ac:dyDescent="0.25">
      <c r="B173" s="4">
        <v>53001209</v>
      </c>
      <c r="C173" s="4">
        <v>0</v>
      </c>
      <c r="D173" s="5">
        <v>21040031</v>
      </c>
      <c r="E173" s="4" t="s">
        <v>281</v>
      </c>
      <c r="F173" s="4">
        <v>1301</v>
      </c>
      <c r="G173" s="6">
        <v>42997</v>
      </c>
      <c r="H173" s="7">
        <v>79285.7</v>
      </c>
      <c r="I173" s="7">
        <v>0</v>
      </c>
      <c r="J173" s="7">
        <v>0</v>
      </c>
      <c r="K173" s="7">
        <v>0</v>
      </c>
      <c r="L173" s="7">
        <f t="shared" si="8"/>
        <v>79285.7</v>
      </c>
      <c r="M173" s="7">
        <v>-75321.7</v>
      </c>
      <c r="N173" s="7">
        <v>0</v>
      </c>
      <c r="O173" s="7">
        <v>0</v>
      </c>
      <c r="P173" s="7">
        <f t="shared" si="9"/>
        <v>-75321.7</v>
      </c>
      <c r="Q173" s="7">
        <f t="shared" si="10"/>
        <v>3964</v>
      </c>
      <c r="R173" s="7">
        <f t="shared" si="11"/>
        <v>3964</v>
      </c>
      <c r="S173" s="5" t="s">
        <v>118</v>
      </c>
      <c r="T173" s="5">
        <v>101301</v>
      </c>
      <c r="U173" s="5" t="s">
        <v>27</v>
      </c>
      <c r="V173" s="5">
        <v>47040001</v>
      </c>
      <c r="W173" s="5" t="s">
        <v>28</v>
      </c>
    </row>
    <row r="174" spans="2:23" x14ac:dyDescent="0.25">
      <c r="B174" s="4">
        <v>53001210</v>
      </c>
      <c r="C174" s="4">
        <v>0</v>
      </c>
      <c r="D174" s="5">
        <v>21040031</v>
      </c>
      <c r="E174" s="4" t="s">
        <v>266</v>
      </c>
      <c r="F174" s="4">
        <v>1301</v>
      </c>
      <c r="G174" s="6">
        <v>42997</v>
      </c>
      <c r="H174" s="7">
        <v>15076.88</v>
      </c>
      <c r="I174" s="7">
        <v>0</v>
      </c>
      <c r="J174" s="7">
        <v>0</v>
      </c>
      <c r="K174" s="7">
        <v>0</v>
      </c>
      <c r="L174" s="7">
        <f t="shared" si="8"/>
        <v>15076.88</v>
      </c>
      <c r="M174" s="7">
        <v>-14323.88</v>
      </c>
      <c r="N174" s="7">
        <v>0</v>
      </c>
      <c r="O174" s="7">
        <v>0</v>
      </c>
      <c r="P174" s="7">
        <f t="shared" si="9"/>
        <v>-14323.88</v>
      </c>
      <c r="Q174" s="7">
        <f t="shared" si="10"/>
        <v>753</v>
      </c>
      <c r="R174" s="7">
        <f t="shared" si="11"/>
        <v>753</v>
      </c>
      <c r="S174" s="5" t="s">
        <v>118</v>
      </c>
      <c r="T174" s="5">
        <v>101301</v>
      </c>
      <c r="U174" s="5" t="s">
        <v>27</v>
      </c>
      <c r="V174" s="5">
        <v>47040001</v>
      </c>
      <c r="W174" s="5" t="s">
        <v>28</v>
      </c>
    </row>
    <row r="175" spans="2:23" x14ac:dyDescent="0.25">
      <c r="B175" s="4">
        <v>53001211</v>
      </c>
      <c r="C175" s="4">
        <v>0</v>
      </c>
      <c r="D175" s="5">
        <v>21040031</v>
      </c>
      <c r="E175" s="4" t="s">
        <v>282</v>
      </c>
      <c r="F175" s="4">
        <v>1301</v>
      </c>
      <c r="G175" s="6">
        <v>42997</v>
      </c>
      <c r="H175" s="7">
        <v>111024.42</v>
      </c>
      <c r="I175" s="7">
        <v>0</v>
      </c>
      <c r="J175" s="7">
        <v>0</v>
      </c>
      <c r="K175" s="7">
        <v>0</v>
      </c>
      <c r="L175" s="7">
        <f t="shared" si="8"/>
        <v>111024.42</v>
      </c>
      <c r="M175" s="7">
        <v>-105473.42</v>
      </c>
      <c r="N175" s="7">
        <v>0</v>
      </c>
      <c r="O175" s="7">
        <v>0</v>
      </c>
      <c r="P175" s="7">
        <f t="shared" si="9"/>
        <v>-105473.42</v>
      </c>
      <c r="Q175" s="7">
        <f t="shared" si="10"/>
        <v>5551</v>
      </c>
      <c r="R175" s="7">
        <f t="shared" si="11"/>
        <v>5551</v>
      </c>
      <c r="S175" s="5" t="s">
        <v>118</v>
      </c>
      <c r="T175" s="5">
        <v>101301</v>
      </c>
      <c r="U175" s="5" t="s">
        <v>27</v>
      </c>
      <c r="V175" s="5">
        <v>47040001</v>
      </c>
      <c r="W175" s="5" t="s">
        <v>28</v>
      </c>
    </row>
    <row r="176" spans="2:23" x14ac:dyDescent="0.25">
      <c r="B176" s="4">
        <v>53001302</v>
      </c>
      <c r="C176" s="4">
        <v>0</v>
      </c>
      <c r="D176" s="5">
        <v>21040031</v>
      </c>
      <c r="E176" s="4" t="s">
        <v>283</v>
      </c>
      <c r="F176" s="4">
        <v>1301</v>
      </c>
      <c r="G176" s="6">
        <v>43373</v>
      </c>
      <c r="H176" s="7">
        <v>8750</v>
      </c>
      <c r="I176" s="7">
        <v>0</v>
      </c>
      <c r="J176" s="7">
        <v>0</v>
      </c>
      <c r="K176" s="7">
        <v>0</v>
      </c>
      <c r="L176" s="7">
        <f t="shared" si="8"/>
        <v>8750</v>
      </c>
      <c r="M176" s="7">
        <v>-6931</v>
      </c>
      <c r="N176" s="7">
        <v>-1382</v>
      </c>
      <c r="O176" s="7">
        <v>0</v>
      </c>
      <c r="P176" s="7">
        <f t="shared" si="9"/>
        <v>-8313</v>
      </c>
      <c r="Q176" s="7">
        <f t="shared" si="10"/>
        <v>1819</v>
      </c>
      <c r="R176" s="7">
        <f t="shared" si="11"/>
        <v>437</v>
      </c>
      <c r="S176" s="5" t="s">
        <v>118</v>
      </c>
      <c r="T176" s="5">
        <v>101301</v>
      </c>
      <c r="U176" s="5" t="s">
        <v>27</v>
      </c>
      <c r="V176" s="5">
        <v>47040001</v>
      </c>
      <c r="W176" s="5" t="s">
        <v>28</v>
      </c>
    </row>
    <row r="177" spans="2:23" x14ac:dyDescent="0.25">
      <c r="B177" s="4">
        <v>53001303</v>
      </c>
      <c r="C177" s="4">
        <v>0</v>
      </c>
      <c r="D177" s="5">
        <v>21040031</v>
      </c>
      <c r="E177" s="4" t="s">
        <v>284</v>
      </c>
      <c r="F177" s="4">
        <v>1301</v>
      </c>
      <c r="G177" s="6">
        <v>43373</v>
      </c>
      <c r="H177" s="7">
        <v>35000</v>
      </c>
      <c r="I177" s="7">
        <v>0</v>
      </c>
      <c r="J177" s="7">
        <v>0</v>
      </c>
      <c r="K177" s="7">
        <v>0</v>
      </c>
      <c r="L177" s="7">
        <f t="shared" si="8"/>
        <v>35000</v>
      </c>
      <c r="M177" s="7">
        <v>-27723</v>
      </c>
      <c r="N177" s="7">
        <v>-5527</v>
      </c>
      <c r="O177" s="7">
        <v>0</v>
      </c>
      <c r="P177" s="7">
        <f t="shared" si="9"/>
        <v>-33250</v>
      </c>
      <c r="Q177" s="7">
        <f t="shared" si="10"/>
        <v>7277</v>
      </c>
      <c r="R177" s="7">
        <f t="shared" si="11"/>
        <v>1750</v>
      </c>
      <c r="S177" s="5" t="s">
        <v>118</v>
      </c>
      <c r="T177" s="5">
        <v>101301</v>
      </c>
      <c r="U177" s="5" t="s">
        <v>27</v>
      </c>
      <c r="V177" s="5">
        <v>47040001</v>
      </c>
      <c r="W177" s="5" t="s">
        <v>28</v>
      </c>
    </row>
    <row r="178" spans="2:23" x14ac:dyDescent="0.25">
      <c r="B178" s="4">
        <v>53001366</v>
      </c>
      <c r="C178" s="4">
        <v>0</v>
      </c>
      <c r="D178" s="5">
        <v>21040031</v>
      </c>
      <c r="E178" s="4" t="s">
        <v>285</v>
      </c>
      <c r="F178" s="4">
        <v>1301</v>
      </c>
      <c r="G178" s="6">
        <v>43830</v>
      </c>
      <c r="H178" s="7">
        <v>35000</v>
      </c>
      <c r="I178" s="7">
        <v>0</v>
      </c>
      <c r="J178" s="7">
        <v>0</v>
      </c>
      <c r="K178" s="7">
        <v>0</v>
      </c>
      <c r="L178" s="7">
        <f t="shared" si="8"/>
        <v>35000</v>
      </c>
      <c r="M178" s="7">
        <v>-14602</v>
      </c>
      <c r="N178" s="7">
        <v>-11670</v>
      </c>
      <c r="O178" s="7">
        <v>0</v>
      </c>
      <c r="P178" s="7">
        <f t="shared" si="9"/>
        <v>-26272</v>
      </c>
      <c r="Q178" s="7">
        <f t="shared" si="10"/>
        <v>20398</v>
      </c>
      <c r="R178" s="7">
        <f t="shared" si="11"/>
        <v>8728</v>
      </c>
      <c r="S178" s="5" t="s">
        <v>118</v>
      </c>
      <c r="T178" s="5">
        <v>101301</v>
      </c>
      <c r="U178" s="5" t="s">
        <v>27</v>
      </c>
      <c r="V178" s="5">
        <v>47040001</v>
      </c>
      <c r="W178" s="5" t="s">
        <v>28</v>
      </c>
    </row>
    <row r="179" spans="2:23" x14ac:dyDescent="0.25">
      <c r="B179" s="4">
        <v>53001417</v>
      </c>
      <c r="C179" s="4">
        <v>0</v>
      </c>
      <c r="D179" s="5">
        <v>21040031</v>
      </c>
      <c r="E179" s="4" t="s">
        <v>243</v>
      </c>
      <c r="F179" s="4">
        <v>1301</v>
      </c>
      <c r="G179" s="6">
        <v>44165</v>
      </c>
      <c r="H179" s="7">
        <v>50400</v>
      </c>
      <c r="I179" s="7">
        <v>0</v>
      </c>
      <c r="J179" s="7">
        <v>0</v>
      </c>
      <c r="K179" s="7">
        <v>0</v>
      </c>
      <c r="L179" s="7">
        <f t="shared" si="8"/>
        <v>50400</v>
      </c>
      <c r="M179" s="7">
        <v>-5615</v>
      </c>
      <c r="N179" s="7">
        <v>-16800</v>
      </c>
      <c r="O179" s="7">
        <v>0</v>
      </c>
      <c r="P179" s="7">
        <f t="shared" si="9"/>
        <v>-22415</v>
      </c>
      <c r="Q179" s="7">
        <f t="shared" si="10"/>
        <v>44785</v>
      </c>
      <c r="R179" s="7">
        <f t="shared" si="11"/>
        <v>27985</v>
      </c>
      <c r="S179" s="5" t="s">
        <v>118</v>
      </c>
      <c r="T179" s="5">
        <v>101301</v>
      </c>
      <c r="U179" s="5" t="s">
        <v>27</v>
      </c>
      <c r="V179" s="5">
        <v>47040001</v>
      </c>
      <c r="W179" s="5" t="s">
        <v>28</v>
      </c>
    </row>
    <row r="180" spans="2:23" x14ac:dyDescent="0.25">
      <c r="B180" s="4">
        <v>53001418</v>
      </c>
      <c r="C180" s="4">
        <v>0</v>
      </c>
      <c r="D180" s="5">
        <v>21040031</v>
      </c>
      <c r="E180" s="4" t="s">
        <v>286</v>
      </c>
      <c r="F180" s="4">
        <v>1301</v>
      </c>
      <c r="G180" s="6">
        <v>44165</v>
      </c>
      <c r="H180" s="7">
        <v>349500</v>
      </c>
      <c r="I180" s="7">
        <v>0</v>
      </c>
      <c r="J180" s="7">
        <v>0</v>
      </c>
      <c r="K180" s="7">
        <v>0</v>
      </c>
      <c r="L180" s="7">
        <f t="shared" si="8"/>
        <v>349500</v>
      </c>
      <c r="M180" s="7">
        <v>-38940</v>
      </c>
      <c r="N180" s="7">
        <v>-116500</v>
      </c>
      <c r="O180" s="7">
        <v>0</v>
      </c>
      <c r="P180" s="7">
        <f t="shared" si="9"/>
        <v>-155440</v>
      </c>
      <c r="Q180" s="7">
        <f t="shared" si="10"/>
        <v>310560</v>
      </c>
      <c r="R180" s="7">
        <f t="shared" si="11"/>
        <v>194060</v>
      </c>
      <c r="S180" s="5" t="s">
        <v>118</v>
      </c>
      <c r="T180" s="5">
        <v>101301</v>
      </c>
      <c r="U180" s="5" t="s">
        <v>27</v>
      </c>
      <c r="V180" s="5">
        <v>47040001</v>
      </c>
      <c r="W180" s="5" t="s">
        <v>28</v>
      </c>
    </row>
    <row r="181" spans="2:23" x14ac:dyDescent="0.25">
      <c r="B181" s="4">
        <v>53001419</v>
      </c>
      <c r="C181" s="4">
        <v>0</v>
      </c>
      <c r="D181" s="5">
        <v>21040031</v>
      </c>
      <c r="E181" s="4" t="s">
        <v>287</v>
      </c>
      <c r="F181" s="4">
        <v>1301</v>
      </c>
      <c r="G181" s="6">
        <v>44165</v>
      </c>
      <c r="H181" s="7">
        <v>7034</v>
      </c>
      <c r="I181" s="7">
        <v>0</v>
      </c>
      <c r="J181" s="7">
        <v>0</v>
      </c>
      <c r="K181" s="7">
        <v>0</v>
      </c>
      <c r="L181" s="7">
        <f t="shared" si="8"/>
        <v>7034</v>
      </c>
      <c r="M181" s="7">
        <v>-784</v>
      </c>
      <c r="N181" s="7">
        <v>-2345</v>
      </c>
      <c r="O181" s="7">
        <v>0</v>
      </c>
      <c r="P181" s="7">
        <f t="shared" si="9"/>
        <v>-3129</v>
      </c>
      <c r="Q181" s="7">
        <f t="shared" si="10"/>
        <v>6250</v>
      </c>
      <c r="R181" s="7">
        <f t="shared" si="11"/>
        <v>3905</v>
      </c>
      <c r="S181" s="5" t="s">
        <v>118</v>
      </c>
      <c r="T181" s="5">
        <v>101301</v>
      </c>
      <c r="U181" s="5" t="s">
        <v>27</v>
      </c>
      <c r="V181" s="5">
        <v>47040001</v>
      </c>
      <c r="W181" s="5" t="s">
        <v>28</v>
      </c>
    </row>
    <row r="182" spans="2:23" x14ac:dyDescent="0.25">
      <c r="B182" s="4">
        <v>53001420</v>
      </c>
      <c r="C182" s="4">
        <v>0</v>
      </c>
      <c r="D182" s="5">
        <v>21040031</v>
      </c>
      <c r="E182" s="4" t="s">
        <v>288</v>
      </c>
      <c r="F182" s="4">
        <v>1301</v>
      </c>
      <c r="G182" s="6">
        <v>44165</v>
      </c>
      <c r="H182" s="7">
        <v>50000</v>
      </c>
      <c r="I182" s="7">
        <v>0</v>
      </c>
      <c r="J182" s="7">
        <v>0</v>
      </c>
      <c r="K182" s="7">
        <v>0</v>
      </c>
      <c r="L182" s="7">
        <f t="shared" si="8"/>
        <v>50000</v>
      </c>
      <c r="M182" s="7">
        <v>-5571</v>
      </c>
      <c r="N182" s="7">
        <v>-16667</v>
      </c>
      <c r="O182" s="7">
        <v>0</v>
      </c>
      <c r="P182" s="7">
        <f t="shared" si="9"/>
        <v>-22238</v>
      </c>
      <c r="Q182" s="7">
        <f t="shared" si="10"/>
        <v>44429</v>
      </c>
      <c r="R182" s="7">
        <f t="shared" si="11"/>
        <v>27762</v>
      </c>
      <c r="S182" s="5" t="s">
        <v>118</v>
      </c>
      <c r="T182" s="5">
        <v>101301</v>
      </c>
      <c r="U182" s="5" t="s">
        <v>27</v>
      </c>
      <c r="V182" s="5">
        <v>47040001</v>
      </c>
      <c r="W182" s="5" t="s">
        <v>28</v>
      </c>
    </row>
    <row r="183" spans="2:23" x14ac:dyDescent="0.25">
      <c r="B183" s="4">
        <v>53001421</v>
      </c>
      <c r="C183" s="4">
        <v>0</v>
      </c>
      <c r="D183" s="5">
        <v>21040031</v>
      </c>
      <c r="E183" s="4" t="s">
        <v>289</v>
      </c>
      <c r="F183" s="4">
        <v>1301</v>
      </c>
      <c r="G183" s="6">
        <v>44165</v>
      </c>
      <c r="H183" s="7">
        <v>42000</v>
      </c>
      <c r="I183" s="7">
        <v>0</v>
      </c>
      <c r="J183" s="7">
        <v>0</v>
      </c>
      <c r="K183" s="7">
        <v>0</v>
      </c>
      <c r="L183" s="7">
        <f t="shared" si="8"/>
        <v>42000</v>
      </c>
      <c r="M183" s="7">
        <v>-4445</v>
      </c>
      <c r="N183" s="7">
        <v>-13300</v>
      </c>
      <c r="O183" s="7">
        <v>0</v>
      </c>
      <c r="P183" s="7">
        <f t="shared" si="9"/>
        <v>-17745</v>
      </c>
      <c r="Q183" s="7">
        <f t="shared" si="10"/>
        <v>37555</v>
      </c>
      <c r="R183" s="7">
        <f t="shared" si="11"/>
        <v>24255</v>
      </c>
      <c r="S183" s="5" t="s">
        <v>118</v>
      </c>
      <c r="T183" s="5">
        <v>101301</v>
      </c>
      <c r="U183" s="5" t="s">
        <v>27</v>
      </c>
      <c r="V183" s="5">
        <v>47040001</v>
      </c>
      <c r="W183" s="5" t="s">
        <v>28</v>
      </c>
    </row>
    <row r="184" spans="2:23" x14ac:dyDescent="0.25">
      <c r="B184" s="4">
        <v>53001422</v>
      </c>
      <c r="C184" s="4">
        <v>0</v>
      </c>
      <c r="D184" s="5">
        <v>21040031</v>
      </c>
      <c r="E184" s="4" t="s">
        <v>290</v>
      </c>
      <c r="F184" s="4">
        <v>1301</v>
      </c>
      <c r="G184" s="6">
        <v>44165</v>
      </c>
      <c r="H184" s="7">
        <v>16500</v>
      </c>
      <c r="I184" s="7">
        <v>0</v>
      </c>
      <c r="J184" s="7">
        <v>0</v>
      </c>
      <c r="K184" s="7">
        <v>0</v>
      </c>
      <c r="L184" s="7">
        <f t="shared" si="8"/>
        <v>16500</v>
      </c>
      <c r="M184" s="7">
        <v>-1746</v>
      </c>
      <c r="N184" s="7">
        <v>-5225</v>
      </c>
      <c r="O184" s="7">
        <v>0</v>
      </c>
      <c r="P184" s="7">
        <f t="shared" si="9"/>
        <v>-6971</v>
      </c>
      <c r="Q184" s="7">
        <f t="shared" si="10"/>
        <v>14754</v>
      </c>
      <c r="R184" s="7">
        <f t="shared" si="11"/>
        <v>9529</v>
      </c>
      <c r="S184" s="5" t="s">
        <v>118</v>
      </c>
      <c r="T184" s="5">
        <v>101301</v>
      </c>
      <c r="U184" s="5" t="s">
        <v>27</v>
      </c>
      <c r="V184" s="5">
        <v>47040001</v>
      </c>
      <c r="W184" s="5" t="s">
        <v>28</v>
      </c>
    </row>
    <row r="185" spans="2:23" x14ac:dyDescent="0.25">
      <c r="B185" s="4">
        <v>53001509</v>
      </c>
      <c r="C185" s="4">
        <v>0</v>
      </c>
      <c r="D185" s="5">
        <v>21040031</v>
      </c>
      <c r="E185" s="4" t="s">
        <v>291</v>
      </c>
      <c r="F185" s="4">
        <v>1301</v>
      </c>
      <c r="G185" s="6">
        <v>44561</v>
      </c>
      <c r="H185" s="7">
        <v>0</v>
      </c>
      <c r="I185" s="7">
        <v>168000</v>
      </c>
      <c r="J185" s="7">
        <v>0</v>
      </c>
      <c r="K185" s="7">
        <v>0</v>
      </c>
      <c r="L185" s="7">
        <f t="shared" si="8"/>
        <v>168000</v>
      </c>
      <c r="M185" s="7">
        <v>0</v>
      </c>
      <c r="N185" s="7">
        <v>-13264</v>
      </c>
      <c r="O185" s="7">
        <v>0</v>
      </c>
      <c r="P185" s="7">
        <f t="shared" si="9"/>
        <v>-13264</v>
      </c>
      <c r="Q185" s="7">
        <f t="shared" si="10"/>
        <v>0</v>
      </c>
      <c r="R185" s="7">
        <f t="shared" si="11"/>
        <v>154736</v>
      </c>
      <c r="S185" s="5" t="s">
        <v>118</v>
      </c>
      <c r="T185" s="5">
        <v>101301</v>
      </c>
      <c r="U185" s="5" t="s">
        <v>27</v>
      </c>
      <c r="V185" s="5">
        <v>47040001</v>
      </c>
      <c r="W185" s="5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91DF0-E265-4950-BA4C-E55090DFBDEB}">
  <dimension ref="B2:W5"/>
  <sheetViews>
    <sheetView workbookViewId="0">
      <selection activeCell="I16" sqref="I16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11000002</v>
      </c>
      <c r="C5" s="4">
        <v>0</v>
      </c>
      <c r="D5" s="5">
        <v>21015001</v>
      </c>
      <c r="E5" s="4" t="s">
        <v>292</v>
      </c>
      <c r="F5" s="4">
        <v>1301</v>
      </c>
      <c r="G5" s="6">
        <v>40269</v>
      </c>
      <c r="H5" s="7">
        <v>2827820</v>
      </c>
      <c r="I5" s="7">
        <v>0</v>
      </c>
      <c r="J5" s="7">
        <v>0</v>
      </c>
      <c r="K5" s="7">
        <v>0</v>
      </c>
      <c r="L5" s="7">
        <f t="shared" ref="L5" si="0">SUM(H5:K5)</f>
        <v>2827820</v>
      </c>
      <c r="M5" s="7">
        <v>-1035826</v>
      </c>
      <c r="N5" s="7">
        <v>-94166</v>
      </c>
      <c r="O5" s="7">
        <v>0</v>
      </c>
      <c r="P5" s="7">
        <f t="shared" ref="P5" si="1">SUM(M5:O5)</f>
        <v>-1129992</v>
      </c>
      <c r="Q5" s="7">
        <f t="shared" ref="Q5" si="2">H5+M5</f>
        <v>1791994</v>
      </c>
      <c r="R5" s="7">
        <f t="shared" ref="R5" si="3">L5+P5</f>
        <v>1697828</v>
      </c>
      <c r="S5" s="5" t="s">
        <v>293</v>
      </c>
      <c r="T5" s="5">
        <v>101301</v>
      </c>
      <c r="U5" s="5" t="s">
        <v>27</v>
      </c>
      <c r="V5" s="5">
        <v>47015001</v>
      </c>
      <c r="W5" s="5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D44D-767F-439A-8328-8FBF487F5D5E}">
  <dimension ref="B2:W276"/>
  <sheetViews>
    <sheetView workbookViewId="0">
      <selection activeCell="B2" sqref="B2:W276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1" t="s">
        <v>0</v>
      </c>
    </row>
    <row r="3" spans="2:23" x14ac:dyDescent="0.25">
      <c r="B3" s="2" t="s">
        <v>1</v>
      </c>
      <c r="C3" s="2" t="s">
        <v>2</v>
      </c>
      <c r="R3" t="s">
        <v>3</v>
      </c>
    </row>
    <row r="4" spans="2:23" x14ac:dyDescent="0.25"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tr">
        <f>C3</f>
        <v>31.03.2022</v>
      </c>
      <c r="S4" s="3" t="s">
        <v>20</v>
      </c>
      <c r="T4" s="3" t="s">
        <v>21</v>
      </c>
      <c r="U4" s="3" t="s">
        <v>22</v>
      </c>
      <c r="V4" s="3" t="s">
        <v>23</v>
      </c>
      <c r="W4" s="3" t="s">
        <v>24</v>
      </c>
    </row>
    <row r="5" spans="2:23" x14ac:dyDescent="0.25">
      <c r="B5" s="4">
        <v>30003873</v>
      </c>
      <c r="C5" s="4">
        <v>0</v>
      </c>
      <c r="D5" s="5">
        <v>21030011</v>
      </c>
      <c r="E5" s="4" t="s">
        <v>294</v>
      </c>
      <c r="F5" s="4">
        <v>1301</v>
      </c>
      <c r="G5" s="6">
        <v>40269</v>
      </c>
      <c r="H5" s="7">
        <v>30000</v>
      </c>
      <c r="I5" s="7">
        <v>0</v>
      </c>
      <c r="J5" s="7">
        <v>0</v>
      </c>
      <c r="K5" s="7">
        <v>0</v>
      </c>
      <c r="L5" s="7">
        <f t="shared" ref="L5:L68" si="0">SUM(H5:K5)</f>
        <v>30000</v>
      </c>
      <c r="M5" s="7">
        <v>-13728</v>
      </c>
      <c r="N5" s="7">
        <v>-1055</v>
      </c>
      <c r="O5" s="7">
        <v>0</v>
      </c>
      <c r="P5" s="7">
        <f t="shared" ref="P5:P68" si="1">SUM(M5:O5)</f>
        <v>-14783</v>
      </c>
      <c r="Q5" s="7">
        <f t="shared" ref="Q5:Q68" si="2">H5+M5</f>
        <v>16272</v>
      </c>
      <c r="R5" s="7">
        <f t="shared" ref="R5:R68" si="3">L5+P5</f>
        <v>15217</v>
      </c>
      <c r="S5" s="5" t="s">
        <v>295</v>
      </c>
      <c r="T5" s="5">
        <v>101301</v>
      </c>
      <c r="U5" s="5" t="s">
        <v>27</v>
      </c>
      <c r="V5" s="5">
        <v>47030001</v>
      </c>
      <c r="W5" s="5" t="s">
        <v>28</v>
      </c>
    </row>
    <row r="6" spans="2:23" x14ac:dyDescent="0.25">
      <c r="B6" s="4">
        <v>30003874</v>
      </c>
      <c r="C6" s="4">
        <v>0</v>
      </c>
      <c r="D6" s="5">
        <v>21030011</v>
      </c>
      <c r="E6" s="4" t="s">
        <v>296</v>
      </c>
      <c r="F6" s="4">
        <v>1303</v>
      </c>
      <c r="G6" s="6">
        <v>40269</v>
      </c>
      <c r="H6" s="7">
        <v>31000</v>
      </c>
      <c r="I6" s="7">
        <v>0</v>
      </c>
      <c r="J6" s="7">
        <v>0</v>
      </c>
      <c r="K6" s="7">
        <v>0</v>
      </c>
      <c r="L6" s="7">
        <f t="shared" si="0"/>
        <v>31000</v>
      </c>
      <c r="M6" s="7">
        <v>-14185</v>
      </c>
      <c r="N6" s="7">
        <v>-1090</v>
      </c>
      <c r="O6" s="7">
        <v>0</v>
      </c>
      <c r="P6" s="7">
        <f t="shared" si="1"/>
        <v>-15275</v>
      </c>
      <c r="Q6" s="7">
        <f t="shared" si="2"/>
        <v>16815</v>
      </c>
      <c r="R6" s="7">
        <f t="shared" si="3"/>
        <v>15725</v>
      </c>
      <c r="S6" s="5" t="s">
        <v>295</v>
      </c>
      <c r="T6" s="5">
        <v>101303</v>
      </c>
      <c r="U6" s="5" t="s">
        <v>37</v>
      </c>
      <c r="V6" s="5">
        <v>47030001</v>
      </c>
      <c r="W6" s="5" t="s">
        <v>28</v>
      </c>
    </row>
    <row r="7" spans="2:23" x14ac:dyDescent="0.25">
      <c r="B7" s="4">
        <v>30003876</v>
      </c>
      <c r="C7" s="4">
        <v>0</v>
      </c>
      <c r="D7" s="5">
        <v>21030011</v>
      </c>
      <c r="E7" s="4" t="s">
        <v>297</v>
      </c>
      <c r="F7" s="4">
        <v>1301</v>
      </c>
      <c r="G7" s="6">
        <v>40269</v>
      </c>
      <c r="H7" s="7">
        <v>42000</v>
      </c>
      <c r="I7" s="7">
        <v>0</v>
      </c>
      <c r="J7" s="7">
        <v>0</v>
      </c>
      <c r="K7" s="7">
        <v>0</v>
      </c>
      <c r="L7" s="7">
        <f t="shared" si="0"/>
        <v>42000</v>
      </c>
      <c r="M7" s="7">
        <v>-19220</v>
      </c>
      <c r="N7" s="7">
        <v>-1477</v>
      </c>
      <c r="O7" s="7">
        <v>0</v>
      </c>
      <c r="P7" s="7">
        <f t="shared" si="1"/>
        <v>-20697</v>
      </c>
      <c r="Q7" s="7">
        <f t="shared" si="2"/>
        <v>22780</v>
      </c>
      <c r="R7" s="7">
        <f t="shared" si="3"/>
        <v>21303</v>
      </c>
      <c r="S7" s="5" t="s">
        <v>295</v>
      </c>
      <c r="T7" s="5">
        <v>101301</v>
      </c>
      <c r="U7" s="5" t="s">
        <v>27</v>
      </c>
      <c r="V7" s="5">
        <v>47030001</v>
      </c>
      <c r="W7" s="5" t="s">
        <v>28</v>
      </c>
    </row>
    <row r="8" spans="2:23" x14ac:dyDescent="0.25">
      <c r="B8" s="4">
        <v>30003877</v>
      </c>
      <c r="C8" s="4">
        <v>0</v>
      </c>
      <c r="D8" s="5">
        <v>21030011</v>
      </c>
      <c r="E8" s="4" t="s">
        <v>298</v>
      </c>
      <c r="F8" s="4">
        <v>1301</v>
      </c>
      <c r="G8" s="6">
        <v>40269</v>
      </c>
      <c r="H8" s="7">
        <v>71000</v>
      </c>
      <c r="I8" s="7">
        <v>0</v>
      </c>
      <c r="J8" s="7">
        <v>0</v>
      </c>
      <c r="K8" s="7">
        <v>0</v>
      </c>
      <c r="L8" s="7">
        <f t="shared" si="0"/>
        <v>71000</v>
      </c>
      <c r="M8" s="7">
        <v>-32491</v>
      </c>
      <c r="N8" s="7">
        <v>-2497</v>
      </c>
      <c r="O8" s="7">
        <v>0</v>
      </c>
      <c r="P8" s="7">
        <f t="shared" si="1"/>
        <v>-34988</v>
      </c>
      <c r="Q8" s="7">
        <f t="shared" si="2"/>
        <v>38509</v>
      </c>
      <c r="R8" s="7">
        <f t="shared" si="3"/>
        <v>36012</v>
      </c>
      <c r="S8" s="5" t="s">
        <v>295</v>
      </c>
      <c r="T8" s="5">
        <v>101301</v>
      </c>
      <c r="U8" s="5" t="s">
        <v>27</v>
      </c>
      <c r="V8" s="5">
        <v>47030001</v>
      </c>
      <c r="W8" s="5" t="s">
        <v>28</v>
      </c>
    </row>
    <row r="9" spans="2:23" x14ac:dyDescent="0.25">
      <c r="B9" s="4">
        <v>30003884</v>
      </c>
      <c r="C9" s="4">
        <v>0</v>
      </c>
      <c r="D9" s="5">
        <v>21030011</v>
      </c>
      <c r="E9" s="4" t="s">
        <v>299</v>
      </c>
      <c r="F9" s="4">
        <v>1303</v>
      </c>
      <c r="G9" s="6">
        <v>40269</v>
      </c>
      <c r="H9" s="7">
        <v>137000</v>
      </c>
      <c r="I9" s="7">
        <v>0</v>
      </c>
      <c r="J9" s="7">
        <v>0</v>
      </c>
      <c r="K9" s="7">
        <v>0</v>
      </c>
      <c r="L9" s="7">
        <f t="shared" si="0"/>
        <v>137000</v>
      </c>
      <c r="M9" s="7">
        <v>-62693</v>
      </c>
      <c r="N9" s="7">
        <v>-4818</v>
      </c>
      <c r="O9" s="7">
        <v>0</v>
      </c>
      <c r="P9" s="7">
        <f t="shared" si="1"/>
        <v>-67511</v>
      </c>
      <c r="Q9" s="7">
        <f t="shared" si="2"/>
        <v>74307</v>
      </c>
      <c r="R9" s="7">
        <f t="shared" si="3"/>
        <v>69489</v>
      </c>
      <c r="S9" s="5" t="s">
        <v>295</v>
      </c>
      <c r="T9" s="5">
        <v>101303</v>
      </c>
      <c r="U9" s="5" t="s">
        <v>37</v>
      </c>
      <c r="V9" s="5">
        <v>47030001</v>
      </c>
      <c r="W9" s="5" t="s">
        <v>28</v>
      </c>
    </row>
    <row r="10" spans="2:23" x14ac:dyDescent="0.25">
      <c r="B10" s="4">
        <v>30003899</v>
      </c>
      <c r="C10" s="4">
        <v>0</v>
      </c>
      <c r="D10" s="5">
        <v>21030011</v>
      </c>
      <c r="E10" s="4" t="s">
        <v>300</v>
      </c>
      <c r="F10" s="4">
        <v>1303</v>
      </c>
      <c r="G10" s="6">
        <v>40269</v>
      </c>
      <c r="H10" s="7">
        <v>555000</v>
      </c>
      <c r="I10" s="7">
        <v>0</v>
      </c>
      <c r="J10" s="7">
        <v>0</v>
      </c>
      <c r="K10" s="7">
        <v>0</v>
      </c>
      <c r="L10" s="7">
        <f t="shared" si="0"/>
        <v>555000</v>
      </c>
      <c r="M10" s="7">
        <v>-253983</v>
      </c>
      <c r="N10" s="7">
        <v>-19519</v>
      </c>
      <c r="O10" s="7">
        <v>0</v>
      </c>
      <c r="P10" s="7">
        <f t="shared" si="1"/>
        <v>-273502</v>
      </c>
      <c r="Q10" s="7">
        <f t="shared" si="2"/>
        <v>301017</v>
      </c>
      <c r="R10" s="7">
        <f t="shared" si="3"/>
        <v>281498</v>
      </c>
      <c r="S10" s="5" t="s">
        <v>295</v>
      </c>
      <c r="T10" s="5">
        <v>101303</v>
      </c>
      <c r="U10" s="5" t="s">
        <v>37</v>
      </c>
      <c r="V10" s="5">
        <v>47030001</v>
      </c>
      <c r="W10" s="5" t="s">
        <v>28</v>
      </c>
    </row>
    <row r="11" spans="2:23" x14ac:dyDescent="0.25">
      <c r="B11" s="4">
        <v>30003902</v>
      </c>
      <c r="C11" s="4">
        <v>0</v>
      </c>
      <c r="D11" s="5">
        <v>21030011</v>
      </c>
      <c r="E11" s="4" t="s">
        <v>301</v>
      </c>
      <c r="F11" s="4">
        <v>1303</v>
      </c>
      <c r="G11" s="6">
        <v>40269</v>
      </c>
      <c r="H11" s="7">
        <v>622000</v>
      </c>
      <c r="I11" s="7">
        <v>0</v>
      </c>
      <c r="J11" s="7">
        <v>0</v>
      </c>
      <c r="K11" s="7">
        <v>0</v>
      </c>
      <c r="L11" s="7">
        <f t="shared" si="0"/>
        <v>622000</v>
      </c>
      <c r="M11" s="7">
        <v>-284643</v>
      </c>
      <c r="N11" s="7">
        <v>-21875</v>
      </c>
      <c r="O11" s="7">
        <v>0</v>
      </c>
      <c r="P11" s="7">
        <f t="shared" si="1"/>
        <v>-306518</v>
      </c>
      <c r="Q11" s="7">
        <f t="shared" si="2"/>
        <v>337357</v>
      </c>
      <c r="R11" s="7">
        <f t="shared" si="3"/>
        <v>315482</v>
      </c>
      <c r="S11" s="5" t="s">
        <v>295</v>
      </c>
      <c r="T11" s="5">
        <v>101303</v>
      </c>
      <c r="U11" s="5" t="s">
        <v>37</v>
      </c>
      <c r="V11" s="5">
        <v>47030001</v>
      </c>
      <c r="W11" s="5" t="s">
        <v>28</v>
      </c>
    </row>
    <row r="12" spans="2:23" x14ac:dyDescent="0.25">
      <c r="B12" s="4">
        <v>30003903</v>
      </c>
      <c r="C12" s="4">
        <v>0</v>
      </c>
      <c r="D12" s="5">
        <v>21030011</v>
      </c>
      <c r="E12" s="4" t="s">
        <v>302</v>
      </c>
      <c r="F12" s="4">
        <v>1301</v>
      </c>
      <c r="G12" s="6">
        <v>40269</v>
      </c>
      <c r="H12" s="7">
        <v>686000</v>
      </c>
      <c r="I12" s="7">
        <v>0</v>
      </c>
      <c r="J12" s="7">
        <v>0</v>
      </c>
      <c r="K12" s="7">
        <v>0</v>
      </c>
      <c r="L12" s="7">
        <f t="shared" si="0"/>
        <v>686000</v>
      </c>
      <c r="M12" s="7">
        <v>-313931</v>
      </c>
      <c r="N12" s="7">
        <v>-24126</v>
      </c>
      <c r="O12" s="7">
        <v>0</v>
      </c>
      <c r="P12" s="7">
        <f t="shared" si="1"/>
        <v>-338057</v>
      </c>
      <c r="Q12" s="7">
        <f t="shared" si="2"/>
        <v>372069</v>
      </c>
      <c r="R12" s="7">
        <f t="shared" si="3"/>
        <v>347943</v>
      </c>
      <c r="S12" s="5" t="s">
        <v>295</v>
      </c>
      <c r="T12" s="5">
        <v>101301</v>
      </c>
      <c r="U12" s="5" t="s">
        <v>27</v>
      </c>
      <c r="V12" s="5">
        <v>47030001</v>
      </c>
      <c r="W12" s="5" t="s">
        <v>28</v>
      </c>
    </row>
    <row r="13" spans="2:23" x14ac:dyDescent="0.25">
      <c r="B13" s="4">
        <v>30003905</v>
      </c>
      <c r="C13" s="4">
        <v>0</v>
      </c>
      <c r="D13" s="5">
        <v>21030011</v>
      </c>
      <c r="E13" s="4" t="s">
        <v>303</v>
      </c>
      <c r="F13" s="4">
        <v>1303</v>
      </c>
      <c r="G13" s="6">
        <v>40269</v>
      </c>
      <c r="H13" s="7">
        <v>721000</v>
      </c>
      <c r="I13" s="7">
        <v>0</v>
      </c>
      <c r="J13" s="7">
        <v>0</v>
      </c>
      <c r="K13" s="7">
        <v>0</v>
      </c>
      <c r="L13" s="7">
        <f t="shared" si="0"/>
        <v>721000</v>
      </c>
      <c r="M13" s="7">
        <v>-329948</v>
      </c>
      <c r="N13" s="7">
        <v>-25357</v>
      </c>
      <c r="O13" s="7">
        <v>0</v>
      </c>
      <c r="P13" s="7">
        <f t="shared" si="1"/>
        <v>-355305</v>
      </c>
      <c r="Q13" s="7">
        <f t="shared" si="2"/>
        <v>391052</v>
      </c>
      <c r="R13" s="7">
        <f t="shared" si="3"/>
        <v>365695</v>
      </c>
      <c r="S13" s="5" t="s">
        <v>295</v>
      </c>
      <c r="T13" s="5">
        <v>101303</v>
      </c>
      <c r="U13" s="5" t="s">
        <v>37</v>
      </c>
      <c r="V13" s="5">
        <v>47030001</v>
      </c>
      <c r="W13" s="5" t="s">
        <v>28</v>
      </c>
    </row>
    <row r="14" spans="2:23" x14ac:dyDescent="0.25">
      <c r="B14" s="4">
        <v>30003906</v>
      </c>
      <c r="C14" s="4">
        <v>0</v>
      </c>
      <c r="D14" s="5">
        <v>21030011</v>
      </c>
      <c r="E14" s="4" t="s">
        <v>304</v>
      </c>
      <c r="F14" s="4">
        <v>1303</v>
      </c>
      <c r="G14" s="6">
        <v>40269</v>
      </c>
      <c r="H14" s="7">
        <v>738000</v>
      </c>
      <c r="I14" s="7">
        <v>0</v>
      </c>
      <c r="J14" s="7">
        <v>0</v>
      </c>
      <c r="K14" s="7">
        <v>0</v>
      </c>
      <c r="L14" s="7">
        <f t="shared" si="0"/>
        <v>738000</v>
      </c>
      <c r="M14" s="7">
        <v>-337728</v>
      </c>
      <c r="N14" s="7">
        <v>-25955</v>
      </c>
      <c r="O14" s="7">
        <v>0</v>
      </c>
      <c r="P14" s="7">
        <f t="shared" si="1"/>
        <v>-363683</v>
      </c>
      <c r="Q14" s="7">
        <f t="shared" si="2"/>
        <v>400272</v>
      </c>
      <c r="R14" s="7">
        <f t="shared" si="3"/>
        <v>374317</v>
      </c>
      <c r="S14" s="5" t="s">
        <v>295</v>
      </c>
      <c r="T14" s="5">
        <v>101303</v>
      </c>
      <c r="U14" s="5" t="s">
        <v>37</v>
      </c>
      <c r="V14" s="5">
        <v>47030001</v>
      </c>
      <c r="W14" s="5" t="s">
        <v>28</v>
      </c>
    </row>
    <row r="15" spans="2:23" x14ac:dyDescent="0.25">
      <c r="B15" s="4">
        <v>30003907</v>
      </c>
      <c r="C15" s="4">
        <v>0</v>
      </c>
      <c r="D15" s="5">
        <v>21030011</v>
      </c>
      <c r="E15" s="4" t="s">
        <v>305</v>
      </c>
      <c r="F15" s="4">
        <v>1303</v>
      </c>
      <c r="G15" s="6">
        <v>40269</v>
      </c>
      <c r="H15" s="7">
        <v>742000</v>
      </c>
      <c r="I15" s="7">
        <v>0</v>
      </c>
      <c r="J15" s="7">
        <v>0</v>
      </c>
      <c r="K15" s="7">
        <v>0</v>
      </c>
      <c r="L15" s="7">
        <f t="shared" si="0"/>
        <v>742000</v>
      </c>
      <c r="M15" s="7">
        <v>-339561</v>
      </c>
      <c r="N15" s="7">
        <v>-26096</v>
      </c>
      <c r="O15" s="7">
        <v>0</v>
      </c>
      <c r="P15" s="7">
        <f t="shared" si="1"/>
        <v>-365657</v>
      </c>
      <c r="Q15" s="7">
        <f t="shared" si="2"/>
        <v>402439</v>
      </c>
      <c r="R15" s="7">
        <f t="shared" si="3"/>
        <v>376343</v>
      </c>
      <c r="S15" s="5" t="s">
        <v>295</v>
      </c>
      <c r="T15" s="5">
        <v>101303</v>
      </c>
      <c r="U15" s="5" t="s">
        <v>37</v>
      </c>
      <c r="V15" s="5">
        <v>47030001</v>
      </c>
      <c r="W15" s="5" t="s">
        <v>28</v>
      </c>
    </row>
    <row r="16" spans="2:23" x14ac:dyDescent="0.25">
      <c r="B16" s="4">
        <v>30003914</v>
      </c>
      <c r="C16" s="4">
        <v>0</v>
      </c>
      <c r="D16" s="5">
        <v>21030011</v>
      </c>
      <c r="E16" s="4" t="s">
        <v>306</v>
      </c>
      <c r="F16" s="4">
        <v>1303</v>
      </c>
      <c r="G16" s="6">
        <v>40269</v>
      </c>
      <c r="H16" s="7">
        <v>890000</v>
      </c>
      <c r="I16" s="7">
        <v>0</v>
      </c>
      <c r="J16" s="7">
        <v>0</v>
      </c>
      <c r="K16" s="7">
        <v>0</v>
      </c>
      <c r="L16" s="7">
        <f t="shared" si="0"/>
        <v>890000</v>
      </c>
      <c r="M16" s="7">
        <v>-407289</v>
      </c>
      <c r="N16" s="7">
        <v>-31301</v>
      </c>
      <c r="O16" s="7">
        <v>0</v>
      </c>
      <c r="P16" s="7">
        <f t="shared" si="1"/>
        <v>-438590</v>
      </c>
      <c r="Q16" s="7">
        <f t="shared" si="2"/>
        <v>482711</v>
      </c>
      <c r="R16" s="7">
        <f t="shared" si="3"/>
        <v>451410</v>
      </c>
      <c r="S16" s="5" t="s">
        <v>295</v>
      </c>
      <c r="T16" s="5">
        <v>101303</v>
      </c>
      <c r="U16" s="5" t="s">
        <v>37</v>
      </c>
      <c r="V16" s="5">
        <v>47030001</v>
      </c>
      <c r="W16" s="5" t="s">
        <v>28</v>
      </c>
    </row>
    <row r="17" spans="2:23" x14ac:dyDescent="0.25">
      <c r="B17" s="4">
        <v>30003916</v>
      </c>
      <c r="C17" s="4">
        <v>0</v>
      </c>
      <c r="D17" s="5">
        <v>21030011</v>
      </c>
      <c r="E17" s="4" t="s">
        <v>307</v>
      </c>
      <c r="F17" s="4">
        <v>1303</v>
      </c>
      <c r="G17" s="6">
        <v>40269</v>
      </c>
      <c r="H17" s="7">
        <v>907000</v>
      </c>
      <c r="I17" s="7">
        <v>0</v>
      </c>
      <c r="J17" s="7">
        <v>0</v>
      </c>
      <c r="K17" s="7">
        <v>0</v>
      </c>
      <c r="L17" s="7">
        <f t="shared" si="0"/>
        <v>907000</v>
      </c>
      <c r="M17" s="7">
        <v>-415070</v>
      </c>
      <c r="N17" s="7">
        <v>-31899</v>
      </c>
      <c r="O17" s="7">
        <v>0</v>
      </c>
      <c r="P17" s="7">
        <f t="shared" si="1"/>
        <v>-446969</v>
      </c>
      <c r="Q17" s="7">
        <f t="shared" si="2"/>
        <v>491930</v>
      </c>
      <c r="R17" s="7">
        <f t="shared" si="3"/>
        <v>460031</v>
      </c>
      <c r="S17" s="5" t="s">
        <v>295</v>
      </c>
      <c r="T17" s="5">
        <v>101303</v>
      </c>
      <c r="U17" s="5" t="s">
        <v>37</v>
      </c>
      <c r="V17" s="5">
        <v>47030001</v>
      </c>
      <c r="W17" s="5" t="s">
        <v>28</v>
      </c>
    </row>
    <row r="18" spans="2:23" x14ac:dyDescent="0.25">
      <c r="B18" s="4">
        <v>30003917</v>
      </c>
      <c r="C18" s="4">
        <v>0</v>
      </c>
      <c r="D18" s="5">
        <v>21030011</v>
      </c>
      <c r="E18" s="4" t="s">
        <v>308</v>
      </c>
      <c r="F18" s="4">
        <v>1301</v>
      </c>
      <c r="G18" s="6">
        <v>40269</v>
      </c>
      <c r="H18" s="7">
        <v>953000</v>
      </c>
      <c r="I18" s="7">
        <v>0</v>
      </c>
      <c r="J18" s="7">
        <v>0</v>
      </c>
      <c r="K18" s="7">
        <v>0</v>
      </c>
      <c r="L18" s="7">
        <f t="shared" si="0"/>
        <v>953000</v>
      </c>
      <c r="M18" s="7">
        <v>-436119</v>
      </c>
      <c r="N18" s="7">
        <v>-33516</v>
      </c>
      <c r="O18" s="7">
        <v>0</v>
      </c>
      <c r="P18" s="7">
        <f t="shared" si="1"/>
        <v>-469635</v>
      </c>
      <c r="Q18" s="7">
        <f t="shared" si="2"/>
        <v>516881</v>
      </c>
      <c r="R18" s="7">
        <f t="shared" si="3"/>
        <v>483365</v>
      </c>
      <c r="S18" s="5" t="s">
        <v>295</v>
      </c>
      <c r="T18" s="5">
        <v>101301</v>
      </c>
      <c r="U18" s="5" t="s">
        <v>27</v>
      </c>
      <c r="V18" s="5">
        <v>47030001</v>
      </c>
      <c r="W18" s="5" t="s">
        <v>28</v>
      </c>
    </row>
    <row r="19" spans="2:23" x14ac:dyDescent="0.25">
      <c r="B19" s="4">
        <v>30003918</v>
      </c>
      <c r="C19" s="4">
        <v>0</v>
      </c>
      <c r="D19" s="5">
        <v>21030011</v>
      </c>
      <c r="E19" s="4" t="s">
        <v>309</v>
      </c>
      <c r="F19" s="4">
        <v>1303</v>
      </c>
      <c r="G19" s="6">
        <v>40269</v>
      </c>
      <c r="H19" s="7">
        <v>988000</v>
      </c>
      <c r="I19" s="7">
        <v>0</v>
      </c>
      <c r="J19" s="7">
        <v>0</v>
      </c>
      <c r="K19" s="7">
        <v>0</v>
      </c>
      <c r="L19" s="7">
        <f t="shared" si="0"/>
        <v>988000</v>
      </c>
      <c r="M19" s="7">
        <v>-452135</v>
      </c>
      <c r="N19" s="7">
        <v>-34747</v>
      </c>
      <c r="O19" s="7">
        <v>0</v>
      </c>
      <c r="P19" s="7">
        <f t="shared" si="1"/>
        <v>-486882</v>
      </c>
      <c r="Q19" s="7">
        <f t="shared" si="2"/>
        <v>535865</v>
      </c>
      <c r="R19" s="7">
        <f t="shared" si="3"/>
        <v>501118</v>
      </c>
      <c r="S19" s="5" t="s">
        <v>295</v>
      </c>
      <c r="T19" s="5">
        <v>101303</v>
      </c>
      <c r="U19" s="5" t="s">
        <v>37</v>
      </c>
      <c r="V19" s="5">
        <v>47030001</v>
      </c>
      <c r="W19" s="5" t="s">
        <v>28</v>
      </c>
    </row>
    <row r="20" spans="2:23" x14ac:dyDescent="0.25">
      <c r="B20" s="4">
        <v>30003920</v>
      </c>
      <c r="C20" s="4">
        <v>0</v>
      </c>
      <c r="D20" s="5">
        <v>21030011</v>
      </c>
      <c r="E20" s="4" t="s">
        <v>310</v>
      </c>
      <c r="F20" s="4">
        <v>1301</v>
      </c>
      <c r="G20" s="6">
        <v>40269</v>
      </c>
      <c r="H20" s="7">
        <v>1078000</v>
      </c>
      <c r="I20" s="7">
        <v>0</v>
      </c>
      <c r="J20" s="7">
        <v>0</v>
      </c>
      <c r="K20" s="7">
        <v>0</v>
      </c>
      <c r="L20" s="7">
        <f t="shared" si="0"/>
        <v>1078000</v>
      </c>
      <c r="M20" s="7">
        <v>-493324</v>
      </c>
      <c r="N20" s="7">
        <v>-37913</v>
      </c>
      <c r="O20" s="7">
        <v>0</v>
      </c>
      <c r="P20" s="7">
        <f t="shared" si="1"/>
        <v>-531237</v>
      </c>
      <c r="Q20" s="7">
        <f t="shared" si="2"/>
        <v>584676</v>
      </c>
      <c r="R20" s="7">
        <f t="shared" si="3"/>
        <v>546763</v>
      </c>
      <c r="S20" s="5" t="s">
        <v>295</v>
      </c>
      <c r="T20" s="5">
        <v>101301</v>
      </c>
      <c r="U20" s="5" t="s">
        <v>27</v>
      </c>
      <c r="V20" s="5">
        <v>47030001</v>
      </c>
      <c r="W20" s="5" t="s">
        <v>28</v>
      </c>
    </row>
    <row r="21" spans="2:23" x14ac:dyDescent="0.25">
      <c r="B21" s="4">
        <v>30003921</v>
      </c>
      <c r="C21" s="4">
        <v>0</v>
      </c>
      <c r="D21" s="5">
        <v>21030011</v>
      </c>
      <c r="E21" s="4" t="s">
        <v>311</v>
      </c>
      <c r="F21" s="4">
        <v>1303</v>
      </c>
      <c r="G21" s="6">
        <v>40269</v>
      </c>
      <c r="H21" s="7">
        <v>1217000</v>
      </c>
      <c r="I21" s="7">
        <v>0</v>
      </c>
      <c r="J21" s="7">
        <v>0</v>
      </c>
      <c r="K21" s="7">
        <v>0</v>
      </c>
      <c r="L21" s="7">
        <f t="shared" si="0"/>
        <v>1217000</v>
      </c>
      <c r="M21" s="7">
        <v>-556931</v>
      </c>
      <c r="N21" s="7">
        <v>-42801</v>
      </c>
      <c r="O21" s="7">
        <v>0</v>
      </c>
      <c r="P21" s="7">
        <f t="shared" si="1"/>
        <v>-599732</v>
      </c>
      <c r="Q21" s="7">
        <f t="shared" si="2"/>
        <v>660069</v>
      </c>
      <c r="R21" s="7">
        <f t="shared" si="3"/>
        <v>617268</v>
      </c>
      <c r="S21" s="5" t="s">
        <v>295</v>
      </c>
      <c r="T21" s="5">
        <v>101303</v>
      </c>
      <c r="U21" s="5" t="s">
        <v>37</v>
      </c>
      <c r="V21" s="5">
        <v>47030001</v>
      </c>
      <c r="W21" s="5" t="s">
        <v>28</v>
      </c>
    </row>
    <row r="22" spans="2:23" x14ac:dyDescent="0.25">
      <c r="B22" s="4">
        <v>30003925</v>
      </c>
      <c r="C22" s="4">
        <v>0</v>
      </c>
      <c r="D22" s="5">
        <v>21030011</v>
      </c>
      <c r="E22" s="4" t="s">
        <v>312</v>
      </c>
      <c r="F22" s="4">
        <v>1301</v>
      </c>
      <c r="G22" s="6">
        <v>40269</v>
      </c>
      <c r="H22" s="7">
        <v>1472000</v>
      </c>
      <c r="I22" s="7">
        <v>0</v>
      </c>
      <c r="J22" s="7">
        <v>0</v>
      </c>
      <c r="K22" s="7">
        <v>0</v>
      </c>
      <c r="L22" s="7">
        <f t="shared" si="0"/>
        <v>1472000</v>
      </c>
      <c r="M22" s="7">
        <v>-673627</v>
      </c>
      <c r="N22" s="7">
        <v>-51769</v>
      </c>
      <c r="O22" s="7">
        <v>0</v>
      </c>
      <c r="P22" s="7">
        <f t="shared" si="1"/>
        <v>-725396</v>
      </c>
      <c r="Q22" s="7">
        <f t="shared" si="2"/>
        <v>798373</v>
      </c>
      <c r="R22" s="7">
        <f t="shared" si="3"/>
        <v>746604</v>
      </c>
      <c r="S22" s="5" t="s">
        <v>295</v>
      </c>
      <c r="T22" s="5">
        <v>101301</v>
      </c>
      <c r="U22" s="5" t="s">
        <v>27</v>
      </c>
      <c r="V22" s="5">
        <v>47030001</v>
      </c>
      <c r="W22" s="5" t="s">
        <v>28</v>
      </c>
    </row>
    <row r="23" spans="2:23" x14ac:dyDescent="0.25">
      <c r="B23" s="4">
        <v>30003930</v>
      </c>
      <c r="C23" s="4">
        <v>0</v>
      </c>
      <c r="D23" s="5">
        <v>21030011</v>
      </c>
      <c r="E23" s="4" t="s">
        <v>313</v>
      </c>
      <c r="F23" s="4">
        <v>1303</v>
      </c>
      <c r="G23" s="6">
        <v>40269</v>
      </c>
      <c r="H23" s="7">
        <v>1834000</v>
      </c>
      <c r="I23" s="7">
        <v>0</v>
      </c>
      <c r="J23" s="7">
        <v>0</v>
      </c>
      <c r="K23" s="7">
        <v>0</v>
      </c>
      <c r="L23" s="7">
        <f t="shared" si="0"/>
        <v>1834000</v>
      </c>
      <c r="M23" s="7">
        <v>-839290</v>
      </c>
      <c r="N23" s="7">
        <v>-64501</v>
      </c>
      <c r="O23" s="7">
        <v>0</v>
      </c>
      <c r="P23" s="7">
        <f t="shared" si="1"/>
        <v>-903791</v>
      </c>
      <c r="Q23" s="7">
        <f t="shared" si="2"/>
        <v>994710</v>
      </c>
      <c r="R23" s="7">
        <f t="shared" si="3"/>
        <v>930209</v>
      </c>
      <c r="S23" s="5" t="s">
        <v>295</v>
      </c>
      <c r="T23" s="5">
        <v>101303</v>
      </c>
      <c r="U23" s="5" t="s">
        <v>37</v>
      </c>
      <c r="V23" s="5">
        <v>47030001</v>
      </c>
      <c r="W23" s="5" t="s">
        <v>28</v>
      </c>
    </row>
    <row r="24" spans="2:23" x14ac:dyDescent="0.25">
      <c r="B24" s="4">
        <v>30003931</v>
      </c>
      <c r="C24" s="4">
        <v>0</v>
      </c>
      <c r="D24" s="5">
        <v>21030011</v>
      </c>
      <c r="E24" s="4" t="s">
        <v>314</v>
      </c>
      <c r="F24" s="4">
        <v>1301</v>
      </c>
      <c r="G24" s="6">
        <v>40269</v>
      </c>
      <c r="H24" s="7">
        <v>1895000</v>
      </c>
      <c r="I24" s="7">
        <v>0</v>
      </c>
      <c r="J24" s="7">
        <v>0</v>
      </c>
      <c r="K24" s="7">
        <v>0</v>
      </c>
      <c r="L24" s="7">
        <f t="shared" si="0"/>
        <v>1895000</v>
      </c>
      <c r="M24" s="7">
        <v>-867203</v>
      </c>
      <c r="N24" s="7">
        <v>-66646</v>
      </c>
      <c r="O24" s="7">
        <v>0</v>
      </c>
      <c r="P24" s="7">
        <f t="shared" si="1"/>
        <v>-933849</v>
      </c>
      <c r="Q24" s="7">
        <f t="shared" si="2"/>
        <v>1027797</v>
      </c>
      <c r="R24" s="7">
        <f t="shared" si="3"/>
        <v>961151</v>
      </c>
      <c r="S24" s="5" t="s">
        <v>295</v>
      </c>
      <c r="T24" s="5">
        <v>101301</v>
      </c>
      <c r="U24" s="5" t="s">
        <v>27</v>
      </c>
      <c r="V24" s="5">
        <v>47030001</v>
      </c>
      <c r="W24" s="5" t="s">
        <v>28</v>
      </c>
    </row>
    <row r="25" spans="2:23" x14ac:dyDescent="0.25">
      <c r="B25" s="4">
        <v>30003934</v>
      </c>
      <c r="C25" s="4">
        <v>0</v>
      </c>
      <c r="D25" s="5">
        <v>21030011</v>
      </c>
      <c r="E25" s="4" t="s">
        <v>315</v>
      </c>
      <c r="F25" s="4">
        <v>1301</v>
      </c>
      <c r="G25" s="6">
        <v>40269</v>
      </c>
      <c r="H25" s="7">
        <v>2094000</v>
      </c>
      <c r="I25" s="7">
        <v>0</v>
      </c>
      <c r="J25" s="7">
        <v>0</v>
      </c>
      <c r="K25" s="7">
        <v>0</v>
      </c>
      <c r="L25" s="7">
        <f t="shared" si="0"/>
        <v>2094000</v>
      </c>
      <c r="M25" s="7">
        <v>-958272</v>
      </c>
      <c r="N25" s="7">
        <v>-73645</v>
      </c>
      <c r="O25" s="7">
        <v>0</v>
      </c>
      <c r="P25" s="7">
        <f t="shared" si="1"/>
        <v>-1031917</v>
      </c>
      <c r="Q25" s="7">
        <f t="shared" si="2"/>
        <v>1135728</v>
      </c>
      <c r="R25" s="7">
        <f t="shared" si="3"/>
        <v>1062083</v>
      </c>
      <c r="S25" s="5" t="s">
        <v>295</v>
      </c>
      <c r="T25" s="5">
        <v>101301</v>
      </c>
      <c r="U25" s="5" t="s">
        <v>27</v>
      </c>
      <c r="V25" s="5">
        <v>47030001</v>
      </c>
      <c r="W25" s="5" t="s">
        <v>28</v>
      </c>
    </row>
    <row r="26" spans="2:23" x14ac:dyDescent="0.25">
      <c r="B26" s="4">
        <v>30003946</v>
      </c>
      <c r="C26" s="4">
        <v>0</v>
      </c>
      <c r="D26" s="5">
        <v>21030011</v>
      </c>
      <c r="E26" s="4" t="s">
        <v>316</v>
      </c>
      <c r="F26" s="4">
        <v>1301</v>
      </c>
      <c r="G26" s="6">
        <v>40269</v>
      </c>
      <c r="H26" s="7">
        <v>2581000</v>
      </c>
      <c r="I26" s="7">
        <v>0</v>
      </c>
      <c r="J26" s="7">
        <v>0</v>
      </c>
      <c r="K26" s="7">
        <v>0</v>
      </c>
      <c r="L26" s="7">
        <f t="shared" si="0"/>
        <v>2581000</v>
      </c>
      <c r="M26" s="7">
        <v>-1181135</v>
      </c>
      <c r="N26" s="7">
        <v>-90772</v>
      </c>
      <c r="O26" s="7">
        <v>0</v>
      </c>
      <c r="P26" s="7">
        <f t="shared" si="1"/>
        <v>-1271907</v>
      </c>
      <c r="Q26" s="7">
        <f t="shared" si="2"/>
        <v>1399865</v>
      </c>
      <c r="R26" s="7">
        <f t="shared" si="3"/>
        <v>1309093</v>
      </c>
      <c r="S26" s="5" t="s">
        <v>295</v>
      </c>
      <c r="T26" s="5">
        <v>101301</v>
      </c>
      <c r="U26" s="5" t="s">
        <v>27</v>
      </c>
      <c r="V26" s="5">
        <v>47030001</v>
      </c>
      <c r="W26" s="5" t="s">
        <v>28</v>
      </c>
    </row>
    <row r="27" spans="2:23" x14ac:dyDescent="0.25">
      <c r="B27" s="4">
        <v>30003951</v>
      </c>
      <c r="C27" s="4">
        <v>0</v>
      </c>
      <c r="D27" s="5">
        <v>21030011</v>
      </c>
      <c r="E27" s="4" t="s">
        <v>317</v>
      </c>
      <c r="F27" s="4">
        <v>1301</v>
      </c>
      <c r="G27" s="6">
        <v>40269</v>
      </c>
      <c r="H27" s="7">
        <v>3255000</v>
      </c>
      <c r="I27" s="7">
        <v>0</v>
      </c>
      <c r="J27" s="7">
        <v>0</v>
      </c>
      <c r="K27" s="7">
        <v>0</v>
      </c>
      <c r="L27" s="7">
        <f t="shared" si="0"/>
        <v>3255000</v>
      </c>
      <c r="M27" s="7">
        <v>-1489579</v>
      </c>
      <c r="N27" s="7">
        <v>-114476</v>
      </c>
      <c r="O27" s="7">
        <v>0</v>
      </c>
      <c r="P27" s="7">
        <f t="shared" si="1"/>
        <v>-1604055</v>
      </c>
      <c r="Q27" s="7">
        <f t="shared" si="2"/>
        <v>1765421</v>
      </c>
      <c r="R27" s="7">
        <f t="shared" si="3"/>
        <v>1650945</v>
      </c>
      <c r="S27" s="5" t="s">
        <v>295</v>
      </c>
      <c r="T27" s="5">
        <v>101301</v>
      </c>
      <c r="U27" s="5" t="s">
        <v>27</v>
      </c>
      <c r="V27" s="5">
        <v>47030001</v>
      </c>
      <c r="W27" s="5" t="s">
        <v>28</v>
      </c>
    </row>
    <row r="28" spans="2:23" x14ac:dyDescent="0.25">
      <c r="B28" s="4">
        <v>30003953</v>
      </c>
      <c r="C28" s="4">
        <v>0</v>
      </c>
      <c r="D28" s="5">
        <v>21030011</v>
      </c>
      <c r="E28" s="4" t="s">
        <v>318</v>
      </c>
      <c r="F28" s="4">
        <v>1301</v>
      </c>
      <c r="G28" s="6">
        <v>40269</v>
      </c>
      <c r="H28" s="7">
        <v>3342000</v>
      </c>
      <c r="I28" s="7">
        <v>0</v>
      </c>
      <c r="J28" s="7">
        <v>0</v>
      </c>
      <c r="K28" s="7">
        <v>0</v>
      </c>
      <c r="L28" s="7">
        <f t="shared" si="0"/>
        <v>3342000</v>
      </c>
      <c r="M28" s="7">
        <v>-1529389</v>
      </c>
      <c r="N28" s="7">
        <v>-117536</v>
      </c>
      <c r="O28" s="7">
        <v>0</v>
      </c>
      <c r="P28" s="7">
        <f t="shared" si="1"/>
        <v>-1646925</v>
      </c>
      <c r="Q28" s="7">
        <f t="shared" si="2"/>
        <v>1812611</v>
      </c>
      <c r="R28" s="7">
        <f t="shared" si="3"/>
        <v>1695075</v>
      </c>
      <c r="S28" s="5" t="s">
        <v>295</v>
      </c>
      <c r="T28" s="5">
        <v>101301</v>
      </c>
      <c r="U28" s="5" t="s">
        <v>27</v>
      </c>
      <c r="V28" s="5">
        <v>47030001</v>
      </c>
      <c r="W28" s="5" t="s">
        <v>28</v>
      </c>
    </row>
    <row r="29" spans="2:23" x14ac:dyDescent="0.25">
      <c r="B29" s="4">
        <v>30003957</v>
      </c>
      <c r="C29" s="4">
        <v>0</v>
      </c>
      <c r="D29" s="5">
        <v>21030011</v>
      </c>
      <c r="E29" s="4" t="s">
        <v>319</v>
      </c>
      <c r="F29" s="4">
        <v>1303</v>
      </c>
      <c r="G29" s="6">
        <v>40269</v>
      </c>
      <c r="H29" s="7">
        <v>3773000</v>
      </c>
      <c r="I29" s="7">
        <v>0</v>
      </c>
      <c r="J29" s="7">
        <v>0</v>
      </c>
      <c r="K29" s="7">
        <v>0</v>
      </c>
      <c r="L29" s="7">
        <f t="shared" si="0"/>
        <v>3773000</v>
      </c>
      <c r="M29" s="7">
        <v>-1726627</v>
      </c>
      <c r="N29" s="7">
        <v>-132694</v>
      </c>
      <c r="O29" s="7">
        <v>0</v>
      </c>
      <c r="P29" s="7">
        <f t="shared" si="1"/>
        <v>-1859321</v>
      </c>
      <c r="Q29" s="7">
        <f t="shared" si="2"/>
        <v>2046373</v>
      </c>
      <c r="R29" s="7">
        <f t="shared" si="3"/>
        <v>1913679</v>
      </c>
      <c r="S29" s="5" t="s">
        <v>295</v>
      </c>
      <c r="T29" s="5">
        <v>101303</v>
      </c>
      <c r="U29" s="5" t="s">
        <v>37</v>
      </c>
      <c r="V29" s="5">
        <v>47030001</v>
      </c>
      <c r="W29" s="5" t="s">
        <v>28</v>
      </c>
    </row>
    <row r="30" spans="2:23" x14ac:dyDescent="0.25">
      <c r="B30" s="4">
        <v>30003962</v>
      </c>
      <c r="C30" s="4">
        <v>0</v>
      </c>
      <c r="D30" s="5">
        <v>21030011</v>
      </c>
      <c r="E30" s="4" t="s">
        <v>320</v>
      </c>
      <c r="F30" s="4">
        <v>1301</v>
      </c>
      <c r="G30" s="6">
        <v>40269</v>
      </c>
      <c r="H30" s="7">
        <v>4376000</v>
      </c>
      <c r="I30" s="7">
        <v>0</v>
      </c>
      <c r="J30" s="7">
        <v>0</v>
      </c>
      <c r="K30" s="7">
        <v>0</v>
      </c>
      <c r="L30" s="7">
        <f t="shared" si="0"/>
        <v>4376000</v>
      </c>
      <c r="M30" s="7">
        <v>-2002579</v>
      </c>
      <c r="N30" s="7">
        <v>-153901</v>
      </c>
      <c r="O30" s="7">
        <v>0</v>
      </c>
      <c r="P30" s="7">
        <f t="shared" si="1"/>
        <v>-2156480</v>
      </c>
      <c r="Q30" s="7">
        <f t="shared" si="2"/>
        <v>2373421</v>
      </c>
      <c r="R30" s="7">
        <f t="shared" si="3"/>
        <v>2219520</v>
      </c>
      <c r="S30" s="5" t="s">
        <v>295</v>
      </c>
      <c r="T30" s="5">
        <v>101301</v>
      </c>
      <c r="U30" s="5" t="s">
        <v>27</v>
      </c>
      <c r="V30" s="5">
        <v>47030001</v>
      </c>
      <c r="W30" s="5" t="s">
        <v>28</v>
      </c>
    </row>
    <row r="31" spans="2:23" x14ac:dyDescent="0.25">
      <c r="B31" s="4">
        <v>30003963</v>
      </c>
      <c r="C31" s="4">
        <v>0</v>
      </c>
      <c r="D31" s="5">
        <v>21030011</v>
      </c>
      <c r="E31" s="4" t="s">
        <v>321</v>
      </c>
      <c r="F31" s="4">
        <v>1301</v>
      </c>
      <c r="G31" s="6">
        <v>40269</v>
      </c>
      <c r="H31" s="7">
        <v>4381000</v>
      </c>
      <c r="I31" s="7">
        <v>0</v>
      </c>
      <c r="J31" s="7">
        <v>0</v>
      </c>
      <c r="K31" s="7">
        <v>0</v>
      </c>
      <c r="L31" s="7">
        <f t="shared" si="0"/>
        <v>4381000</v>
      </c>
      <c r="M31" s="7">
        <v>-2004865</v>
      </c>
      <c r="N31" s="7">
        <v>-154077</v>
      </c>
      <c r="O31" s="7">
        <v>0</v>
      </c>
      <c r="P31" s="7">
        <f t="shared" si="1"/>
        <v>-2158942</v>
      </c>
      <c r="Q31" s="7">
        <f t="shared" si="2"/>
        <v>2376135</v>
      </c>
      <c r="R31" s="7">
        <f t="shared" si="3"/>
        <v>2222058</v>
      </c>
      <c r="S31" s="5" t="s">
        <v>295</v>
      </c>
      <c r="T31" s="5">
        <v>101301</v>
      </c>
      <c r="U31" s="5" t="s">
        <v>27</v>
      </c>
      <c r="V31" s="5">
        <v>47030001</v>
      </c>
      <c r="W31" s="5" t="s">
        <v>28</v>
      </c>
    </row>
    <row r="32" spans="2:23" x14ac:dyDescent="0.25">
      <c r="B32" s="4">
        <v>30003965</v>
      </c>
      <c r="C32" s="4">
        <v>0</v>
      </c>
      <c r="D32" s="5">
        <v>21030011</v>
      </c>
      <c r="E32" s="4" t="s">
        <v>322</v>
      </c>
      <c r="F32" s="4">
        <v>1301</v>
      </c>
      <c r="G32" s="6">
        <v>40269</v>
      </c>
      <c r="H32" s="7">
        <v>4450000</v>
      </c>
      <c r="I32" s="7">
        <v>0</v>
      </c>
      <c r="J32" s="7">
        <v>0</v>
      </c>
      <c r="K32" s="7">
        <v>0</v>
      </c>
      <c r="L32" s="7">
        <f t="shared" si="0"/>
        <v>4450000</v>
      </c>
      <c r="M32" s="7">
        <v>-2036440</v>
      </c>
      <c r="N32" s="7">
        <v>-156504</v>
      </c>
      <c r="O32" s="7">
        <v>0</v>
      </c>
      <c r="P32" s="7">
        <f t="shared" si="1"/>
        <v>-2192944</v>
      </c>
      <c r="Q32" s="7">
        <f t="shared" si="2"/>
        <v>2413560</v>
      </c>
      <c r="R32" s="7">
        <f t="shared" si="3"/>
        <v>2257056</v>
      </c>
      <c r="S32" s="5" t="s">
        <v>295</v>
      </c>
      <c r="T32" s="5">
        <v>101301</v>
      </c>
      <c r="U32" s="5" t="s">
        <v>27</v>
      </c>
      <c r="V32" s="5">
        <v>47030001</v>
      </c>
      <c r="W32" s="5" t="s">
        <v>28</v>
      </c>
    </row>
    <row r="33" spans="2:23" x14ac:dyDescent="0.25">
      <c r="B33" s="4">
        <v>30003967</v>
      </c>
      <c r="C33" s="4">
        <v>0</v>
      </c>
      <c r="D33" s="5">
        <v>21030011</v>
      </c>
      <c r="E33" s="4" t="s">
        <v>323</v>
      </c>
      <c r="F33" s="4">
        <v>1303</v>
      </c>
      <c r="G33" s="6">
        <v>40269</v>
      </c>
      <c r="H33" s="7">
        <v>4548000</v>
      </c>
      <c r="I33" s="7">
        <v>0</v>
      </c>
      <c r="J33" s="7">
        <v>0</v>
      </c>
      <c r="K33" s="7">
        <v>0</v>
      </c>
      <c r="L33" s="7">
        <f t="shared" si="0"/>
        <v>4548000</v>
      </c>
      <c r="M33" s="7">
        <v>-2081291</v>
      </c>
      <c r="N33" s="7">
        <v>-159951</v>
      </c>
      <c r="O33" s="7">
        <v>0</v>
      </c>
      <c r="P33" s="7">
        <f t="shared" si="1"/>
        <v>-2241242</v>
      </c>
      <c r="Q33" s="7">
        <f t="shared" si="2"/>
        <v>2466709</v>
      </c>
      <c r="R33" s="7">
        <f t="shared" si="3"/>
        <v>2306758</v>
      </c>
      <c r="S33" s="5" t="s">
        <v>295</v>
      </c>
      <c r="T33" s="5">
        <v>101303</v>
      </c>
      <c r="U33" s="5" t="s">
        <v>37</v>
      </c>
      <c r="V33" s="5">
        <v>47030001</v>
      </c>
      <c r="W33" s="5" t="s">
        <v>28</v>
      </c>
    </row>
    <row r="34" spans="2:23" x14ac:dyDescent="0.25">
      <c r="B34" s="4">
        <v>30003972</v>
      </c>
      <c r="C34" s="4">
        <v>0</v>
      </c>
      <c r="D34" s="5">
        <v>21030011</v>
      </c>
      <c r="E34" s="4" t="s">
        <v>324</v>
      </c>
      <c r="F34" s="4">
        <v>1301</v>
      </c>
      <c r="G34" s="6">
        <v>40269</v>
      </c>
      <c r="H34" s="7">
        <v>4783000</v>
      </c>
      <c r="I34" s="7">
        <v>0</v>
      </c>
      <c r="J34" s="7">
        <v>0</v>
      </c>
      <c r="K34" s="7">
        <v>0</v>
      </c>
      <c r="L34" s="7">
        <f t="shared" si="0"/>
        <v>4783000</v>
      </c>
      <c r="M34" s="7">
        <v>-2188833</v>
      </c>
      <c r="N34" s="7">
        <v>-168215</v>
      </c>
      <c r="O34" s="7">
        <v>0</v>
      </c>
      <c r="P34" s="7">
        <f t="shared" si="1"/>
        <v>-2357048</v>
      </c>
      <c r="Q34" s="7">
        <f t="shared" si="2"/>
        <v>2594167</v>
      </c>
      <c r="R34" s="7">
        <f t="shared" si="3"/>
        <v>2425952</v>
      </c>
      <c r="S34" s="5" t="s">
        <v>295</v>
      </c>
      <c r="T34" s="5">
        <v>101301</v>
      </c>
      <c r="U34" s="5" t="s">
        <v>27</v>
      </c>
      <c r="V34" s="5">
        <v>47030001</v>
      </c>
      <c r="W34" s="5" t="s">
        <v>28</v>
      </c>
    </row>
    <row r="35" spans="2:23" x14ac:dyDescent="0.25">
      <c r="B35" s="4">
        <v>30003975</v>
      </c>
      <c r="C35" s="4">
        <v>0</v>
      </c>
      <c r="D35" s="5">
        <v>21030011</v>
      </c>
      <c r="E35" s="4" t="s">
        <v>325</v>
      </c>
      <c r="F35" s="4">
        <v>1301</v>
      </c>
      <c r="G35" s="6">
        <v>40269</v>
      </c>
      <c r="H35" s="7">
        <v>4837000</v>
      </c>
      <c r="I35" s="7">
        <v>0</v>
      </c>
      <c r="J35" s="7">
        <v>0</v>
      </c>
      <c r="K35" s="7">
        <v>0</v>
      </c>
      <c r="L35" s="7">
        <f t="shared" si="0"/>
        <v>4837000</v>
      </c>
      <c r="M35" s="7">
        <v>-2213545</v>
      </c>
      <c r="N35" s="7">
        <v>-170115</v>
      </c>
      <c r="O35" s="7">
        <v>0</v>
      </c>
      <c r="P35" s="7">
        <f t="shared" si="1"/>
        <v>-2383660</v>
      </c>
      <c r="Q35" s="7">
        <f t="shared" si="2"/>
        <v>2623455</v>
      </c>
      <c r="R35" s="7">
        <f t="shared" si="3"/>
        <v>2453340</v>
      </c>
      <c r="S35" s="5" t="s">
        <v>295</v>
      </c>
      <c r="T35" s="5">
        <v>101301</v>
      </c>
      <c r="U35" s="5" t="s">
        <v>27</v>
      </c>
      <c r="V35" s="5">
        <v>47030001</v>
      </c>
      <c r="W35" s="5" t="s">
        <v>28</v>
      </c>
    </row>
    <row r="36" spans="2:23" x14ac:dyDescent="0.25">
      <c r="B36" s="4">
        <v>30003976</v>
      </c>
      <c r="C36" s="4">
        <v>0</v>
      </c>
      <c r="D36" s="5">
        <v>21030011</v>
      </c>
      <c r="E36" s="4" t="s">
        <v>326</v>
      </c>
      <c r="F36" s="4">
        <v>1303</v>
      </c>
      <c r="G36" s="6">
        <v>40269</v>
      </c>
      <c r="H36" s="7">
        <v>4861000</v>
      </c>
      <c r="I36" s="7">
        <v>0</v>
      </c>
      <c r="J36" s="7">
        <v>0</v>
      </c>
      <c r="K36" s="7">
        <v>0</v>
      </c>
      <c r="L36" s="7">
        <f t="shared" si="0"/>
        <v>4861000</v>
      </c>
      <c r="M36" s="7">
        <v>-2224528</v>
      </c>
      <c r="N36" s="7">
        <v>-170959</v>
      </c>
      <c r="O36" s="7">
        <v>0</v>
      </c>
      <c r="P36" s="7">
        <f t="shared" si="1"/>
        <v>-2395487</v>
      </c>
      <c r="Q36" s="7">
        <f t="shared" si="2"/>
        <v>2636472</v>
      </c>
      <c r="R36" s="7">
        <f t="shared" si="3"/>
        <v>2465513</v>
      </c>
      <c r="S36" s="5" t="s">
        <v>295</v>
      </c>
      <c r="T36" s="5">
        <v>101303</v>
      </c>
      <c r="U36" s="5" t="s">
        <v>37</v>
      </c>
      <c r="V36" s="5">
        <v>47030001</v>
      </c>
      <c r="W36" s="5" t="s">
        <v>28</v>
      </c>
    </row>
    <row r="37" spans="2:23" x14ac:dyDescent="0.25">
      <c r="B37" s="4">
        <v>30003979</v>
      </c>
      <c r="C37" s="4">
        <v>0</v>
      </c>
      <c r="D37" s="5">
        <v>21030011</v>
      </c>
      <c r="E37" s="4" t="s">
        <v>327</v>
      </c>
      <c r="F37" s="4">
        <v>1301</v>
      </c>
      <c r="G37" s="6">
        <v>40269</v>
      </c>
      <c r="H37" s="7">
        <v>5164000</v>
      </c>
      <c r="I37" s="7">
        <v>0</v>
      </c>
      <c r="J37" s="7">
        <v>0</v>
      </c>
      <c r="K37" s="7">
        <v>0</v>
      </c>
      <c r="L37" s="7">
        <f t="shared" si="0"/>
        <v>5164000</v>
      </c>
      <c r="M37" s="7">
        <v>-2363186</v>
      </c>
      <c r="N37" s="7">
        <v>-181615</v>
      </c>
      <c r="O37" s="7">
        <v>0</v>
      </c>
      <c r="P37" s="7">
        <f t="shared" si="1"/>
        <v>-2544801</v>
      </c>
      <c r="Q37" s="7">
        <f t="shared" si="2"/>
        <v>2800814</v>
      </c>
      <c r="R37" s="7">
        <f t="shared" si="3"/>
        <v>2619199</v>
      </c>
      <c r="S37" s="5" t="s">
        <v>295</v>
      </c>
      <c r="T37" s="5">
        <v>101301</v>
      </c>
      <c r="U37" s="5" t="s">
        <v>27</v>
      </c>
      <c r="V37" s="5">
        <v>47030001</v>
      </c>
      <c r="W37" s="5" t="s">
        <v>28</v>
      </c>
    </row>
    <row r="38" spans="2:23" x14ac:dyDescent="0.25">
      <c r="B38" s="4">
        <v>30003980</v>
      </c>
      <c r="C38" s="4">
        <v>0</v>
      </c>
      <c r="D38" s="5">
        <v>21030011</v>
      </c>
      <c r="E38" s="4" t="s">
        <v>328</v>
      </c>
      <c r="F38" s="4">
        <v>1301</v>
      </c>
      <c r="G38" s="6">
        <v>40269</v>
      </c>
      <c r="H38" s="7">
        <v>5276000</v>
      </c>
      <c r="I38" s="7">
        <v>0</v>
      </c>
      <c r="J38" s="7">
        <v>0</v>
      </c>
      <c r="K38" s="7">
        <v>0</v>
      </c>
      <c r="L38" s="7">
        <f t="shared" si="0"/>
        <v>5276000</v>
      </c>
      <c r="M38" s="7">
        <v>-2414441</v>
      </c>
      <c r="N38" s="7">
        <v>-185554</v>
      </c>
      <c r="O38" s="7">
        <v>0</v>
      </c>
      <c r="P38" s="7">
        <f t="shared" si="1"/>
        <v>-2599995</v>
      </c>
      <c r="Q38" s="7">
        <f t="shared" si="2"/>
        <v>2861559</v>
      </c>
      <c r="R38" s="7">
        <f t="shared" si="3"/>
        <v>2676005</v>
      </c>
      <c r="S38" s="5" t="s">
        <v>295</v>
      </c>
      <c r="T38" s="5">
        <v>101301</v>
      </c>
      <c r="U38" s="5" t="s">
        <v>27</v>
      </c>
      <c r="V38" s="5">
        <v>47030001</v>
      </c>
      <c r="W38" s="5" t="s">
        <v>28</v>
      </c>
    </row>
    <row r="39" spans="2:23" x14ac:dyDescent="0.25">
      <c r="B39" s="4">
        <v>30003982</v>
      </c>
      <c r="C39" s="4">
        <v>0</v>
      </c>
      <c r="D39" s="5">
        <v>21030011</v>
      </c>
      <c r="E39" s="4" t="s">
        <v>329</v>
      </c>
      <c r="F39" s="4">
        <v>1301</v>
      </c>
      <c r="G39" s="6">
        <v>40269</v>
      </c>
      <c r="H39" s="7">
        <v>5401000</v>
      </c>
      <c r="I39" s="7">
        <v>0</v>
      </c>
      <c r="J39" s="7">
        <v>0</v>
      </c>
      <c r="K39" s="7">
        <v>0</v>
      </c>
      <c r="L39" s="7">
        <f t="shared" si="0"/>
        <v>5401000</v>
      </c>
      <c r="M39" s="7">
        <v>-2471643</v>
      </c>
      <c r="N39" s="7">
        <v>-189950</v>
      </c>
      <c r="O39" s="7">
        <v>0</v>
      </c>
      <c r="P39" s="7">
        <f t="shared" si="1"/>
        <v>-2661593</v>
      </c>
      <c r="Q39" s="7">
        <f t="shared" si="2"/>
        <v>2929357</v>
      </c>
      <c r="R39" s="7">
        <f t="shared" si="3"/>
        <v>2739407</v>
      </c>
      <c r="S39" s="5" t="s">
        <v>295</v>
      </c>
      <c r="T39" s="5">
        <v>101301</v>
      </c>
      <c r="U39" s="5" t="s">
        <v>27</v>
      </c>
      <c r="V39" s="5">
        <v>47030001</v>
      </c>
      <c r="W39" s="5" t="s">
        <v>28</v>
      </c>
    </row>
    <row r="40" spans="2:23" x14ac:dyDescent="0.25">
      <c r="B40" s="4">
        <v>30003988</v>
      </c>
      <c r="C40" s="4">
        <v>0</v>
      </c>
      <c r="D40" s="5">
        <v>21030011</v>
      </c>
      <c r="E40" s="4" t="s">
        <v>330</v>
      </c>
      <c r="F40" s="4">
        <v>1303</v>
      </c>
      <c r="G40" s="6">
        <v>40269</v>
      </c>
      <c r="H40" s="7">
        <v>5888000</v>
      </c>
      <c r="I40" s="7">
        <v>0</v>
      </c>
      <c r="J40" s="7">
        <v>0</v>
      </c>
      <c r="K40" s="7">
        <v>0</v>
      </c>
      <c r="L40" s="7">
        <f t="shared" si="0"/>
        <v>5888000</v>
      </c>
      <c r="M40" s="7">
        <v>-2694511</v>
      </c>
      <c r="N40" s="7">
        <v>-207078</v>
      </c>
      <c r="O40" s="7">
        <v>0</v>
      </c>
      <c r="P40" s="7">
        <f t="shared" si="1"/>
        <v>-2901589</v>
      </c>
      <c r="Q40" s="7">
        <f t="shared" si="2"/>
        <v>3193489</v>
      </c>
      <c r="R40" s="7">
        <f t="shared" si="3"/>
        <v>2986411</v>
      </c>
      <c r="S40" s="5" t="s">
        <v>295</v>
      </c>
      <c r="T40" s="5">
        <v>101303</v>
      </c>
      <c r="U40" s="5" t="s">
        <v>37</v>
      </c>
      <c r="V40" s="5">
        <v>47030001</v>
      </c>
      <c r="W40" s="5" t="s">
        <v>28</v>
      </c>
    </row>
    <row r="41" spans="2:23" x14ac:dyDescent="0.25">
      <c r="B41" s="4">
        <v>30003999</v>
      </c>
      <c r="C41" s="4">
        <v>0</v>
      </c>
      <c r="D41" s="5">
        <v>21030011</v>
      </c>
      <c r="E41" s="4" t="s">
        <v>331</v>
      </c>
      <c r="F41" s="4">
        <v>1301</v>
      </c>
      <c r="G41" s="6">
        <v>40269</v>
      </c>
      <c r="H41" s="7">
        <v>7149000</v>
      </c>
      <c r="I41" s="7">
        <v>0</v>
      </c>
      <c r="J41" s="7">
        <v>0</v>
      </c>
      <c r="K41" s="7">
        <v>0</v>
      </c>
      <c r="L41" s="7">
        <f t="shared" si="0"/>
        <v>7149000</v>
      </c>
      <c r="M41" s="7">
        <v>-3271579</v>
      </c>
      <c r="N41" s="7">
        <v>-251426</v>
      </c>
      <c r="O41" s="7">
        <v>0</v>
      </c>
      <c r="P41" s="7">
        <f t="shared" si="1"/>
        <v>-3523005</v>
      </c>
      <c r="Q41" s="7">
        <f t="shared" si="2"/>
        <v>3877421</v>
      </c>
      <c r="R41" s="7">
        <f t="shared" si="3"/>
        <v>3625995</v>
      </c>
      <c r="S41" s="5" t="s">
        <v>295</v>
      </c>
      <c r="T41" s="5">
        <v>101301</v>
      </c>
      <c r="U41" s="5" t="s">
        <v>27</v>
      </c>
      <c r="V41" s="5">
        <v>47030001</v>
      </c>
      <c r="W41" s="5" t="s">
        <v>28</v>
      </c>
    </row>
    <row r="42" spans="2:23" x14ac:dyDescent="0.25">
      <c r="B42" s="4">
        <v>30004011</v>
      </c>
      <c r="C42" s="4">
        <v>0</v>
      </c>
      <c r="D42" s="5">
        <v>21030011</v>
      </c>
      <c r="E42" s="4" t="s">
        <v>332</v>
      </c>
      <c r="F42" s="4">
        <v>1301</v>
      </c>
      <c r="G42" s="6">
        <v>40269</v>
      </c>
      <c r="H42" s="7">
        <v>9322000</v>
      </c>
      <c r="I42" s="7">
        <v>0</v>
      </c>
      <c r="J42" s="7">
        <v>0</v>
      </c>
      <c r="K42" s="7">
        <v>0</v>
      </c>
      <c r="L42" s="7">
        <f t="shared" si="0"/>
        <v>9322000</v>
      </c>
      <c r="M42" s="7">
        <v>-4266003</v>
      </c>
      <c r="N42" s="7">
        <v>-327850</v>
      </c>
      <c r="O42" s="7">
        <v>0</v>
      </c>
      <c r="P42" s="7">
        <f t="shared" si="1"/>
        <v>-4593853</v>
      </c>
      <c r="Q42" s="7">
        <f t="shared" si="2"/>
        <v>5055997</v>
      </c>
      <c r="R42" s="7">
        <f t="shared" si="3"/>
        <v>4728147</v>
      </c>
      <c r="S42" s="5" t="s">
        <v>295</v>
      </c>
      <c r="T42" s="5">
        <v>101301</v>
      </c>
      <c r="U42" s="5" t="s">
        <v>27</v>
      </c>
      <c r="V42" s="5">
        <v>47030001</v>
      </c>
      <c r="W42" s="5" t="s">
        <v>28</v>
      </c>
    </row>
    <row r="43" spans="2:23" x14ac:dyDescent="0.25">
      <c r="B43" s="4">
        <v>30004012</v>
      </c>
      <c r="C43" s="4">
        <v>0</v>
      </c>
      <c r="D43" s="5">
        <v>21030011</v>
      </c>
      <c r="E43" s="4" t="s">
        <v>333</v>
      </c>
      <c r="F43" s="4">
        <v>1301</v>
      </c>
      <c r="G43" s="6">
        <v>40269</v>
      </c>
      <c r="H43" s="7">
        <v>9848000</v>
      </c>
      <c r="I43" s="7">
        <v>0</v>
      </c>
      <c r="J43" s="7">
        <v>0</v>
      </c>
      <c r="K43" s="7">
        <v>0</v>
      </c>
      <c r="L43" s="7">
        <f t="shared" si="0"/>
        <v>9848000</v>
      </c>
      <c r="M43" s="7">
        <v>-4506714</v>
      </c>
      <c r="N43" s="7">
        <v>-346349</v>
      </c>
      <c r="O43" s="7">
        <v>0</v>
      </c>
      <c r="P43" s="7">
        <f t="shared" si="1"/>
        <v>-4853063</v>
      </c>
      <c r="Q43" s="7">
        <f t="shared" si="2"/>
        <v>5341286</v>
      </c>
      <c r="R43" s="7">
        <f t="shared" si="3"/>
        <v>4994937</v>
      </c>
      <c r="S43" s="5" t="s">
        <v>295</v>
      </c>
      <c r="T43" s="5">
        <v>101301</v>
      </c>
      <c r="U43" s="5" t="s">
        <v>27</v>
      </c>
      <c r="V43" s="5">
        <v>47030001</v>
      </c>
      <c r="W43" s="5" t="s">
        <v>28</v>
      </c>
    </row>
    <row r="44" spans="2:23" x14ac:dyDescent="0.25">
      <c r="B44" s="4">
        <v>30004016</v>
      </c>
      <c r="C44" s="4">
        <v>0</v>
      </c>
      <c r="D44" s="5">
        <v>21030011</v>
      </c>
      <c r="E44" s="4" t="s">
        <v>334</v>
      </c>
      <c r="F44" s="4">
        <v>1301</v>
      </c>
      <c r="G44" s="6">
        <v>40269</v>
      </c>
      <c r="H44" s="7">
        <v>11388000</v>
      </c>
      <c r="I44" s="7">
        <v>0</v>
      </c>
      <c r="J44" s="7">
        <v>0</v>
      </c>
      <c r="K44" s="7">
        <v>0</v>
      </c>
      <c r="L44" s="7">
        <f t="shared" si="0"/>
        <v>11388000</v>
      </c>
      <c r="M44" s="7">
        <v>-5211460</v>
      </c>
      <c r="N44" s="7">
        <v>-400510</v>
      </c>
      <c r="O44" s="7">
        <v>0</v>
      </c>
      <c r="P44" s="7">
        <f t="shared" si="1"/>
        <v>-5611970</v>
      </c>
      <c r="Q44" s="7">
        <f t="shared" si="2"/>
        <v>6176540</v>
      </c>
      <c r="R44" s="7">
        <f t="shared" si="3"/>
        <v>5776030</v>
      </c>
      <c r="S44" s="5" t="s">
        <v>295</v>
      </c>
      <c r="T44" s="5">
        <v>101301</v>
      </c>
      <c r="U44" s="5" t="s">
        <v>27</v>
      </c>
      <c r="V44" s="5">
        <v>47030001</v>
      </c>
      <c r="W44" s="5" t="s">
        <v>28</v>
      </c>
    </row>
    <row r="45" spans="2:23" x14ac:dyDescent="0.25">
      <c r="B45" s="4">
        <v>30004020</v>
      </c>
      <c r="C45" s="4">
        <v>0</v>
      </c>
      <c r="D45" s="5">
        <v>21030011</v>
      </c>
      <c r="E45" s="4" t="s">
        <v>335</v>
      </c>
      <c r="F45" s="4">
        <v>1301</v>
      </c>
      <c r="G45" s="6">
        <v>40269</v>
      </c>
      <c r="H45" s="7">
        <v>11642666</v>
      </c>
      <c r="I45" s="7">
        <v>0</v>
      </c>
      <c r="J45" s="7">
        <v>0</v>
      </c>
      <c r="K45" s="7">
        <v>0</v>
      </c>
      <c r="L45" s="7">
        <f t="shared" si="0"/>
        <v>11642666</v>
      </c>
      <c r="M45" s="7">
        <v>-5328002</v>
      </c>
      <c r="N45" s="7">
        <v>-409466</v>
      </c>
      <c r="O45" s="7">
        <v>0</v>
      </c>
      <c r="P45" s="7">
        <f t="shared" si="1"/>
        <v>-5737468</v>
      </c>
      <c r="Q45" s="7">
        <f t="shared" si="2"/>
        <v>6314664</v>
      </c>
      <c r="R45" s="7">
        <f t="shared" si="3"/>
        <v>5905198</v>
      </c>
      <c r="S45" s="5" t="s">
        <v>295</v>
      </c>
      <c r="T45" s="5">
        <v>101301</v>
      </c>
      <c r="U45" s="5" t="s">
        <v>27</v>
      </c>
      <c r="V45" s="5">
        <v>47030001</v>
      </c>
      <c r="W45" s="5" t="s">
        <v>28</v>
      </c>
    </row>
    <row r="46" spans="2:23" x14ac:dyDescent="0.25">
      <c r="B46" s="4">
        <v>30004022</v>
      </c>
      <c r="C46" s="4">
        <v>0</v>
      </c>
      <c r="D46" s="5">
        <v>21030011</v>
      </c>
      <c r="E46" s="4" t="s">
        <v>336</v>
      </c>
      <c r="F46" s="4">
        <v>1301</v>
      </c>
      <c r="G46" s="6">
        <v>40269</v>
      </c>
      <c r="H46" s="7">
        <v>13391000</v>
      </c>
      <c r="I46" s="7">
        <v>0</v>
      </c>
      <c r="J46" s="7">
        <v>0</v>
      </c>
      <c r="K46" s="7">
        <v>0</v>
      </c>
      <c r="L46" s="7">
        <f t="shared" si="0"/>
        <v>13391000</v>
      </c>
      <c r="M46" s="7">
        <v>-6128087</v>
      </c>
      <c r="N46" s="7">
        <v>-470954</v>
      </c>
      <c r="O46" s="7">
        <v>0</v>
      </c>
      <c r="P46" s="7">
        <f t="shared" si="1"/>
        <v>-6599041</v>
      </c>
      <c r="Q46" s="7">
        <f t="shared" si="2"/>
        <v>7262913</v>
      </c>
      <c r="R46" s="7">
        <f t="shared" si="3"/>
        <v>6791959</v>
      </c>
      <c r="S46" s="5" t="s">
        <v>295</v>
      </c>
      <c r="T46" s="5">
        <v>101301</v>
      </c>
      <c r="U46" s="5" t="s">
        <v>27</v>
      </c>
      <c r="V46" s="5">
        <v>47030001</v>
      </c>
      <c r="W46" s="5" t="s">
        <v>28</v>
      </c>
    </row>
    <row r="47" spans="2:23" x14ac:dyDescent="0.25">
      <c r="B47" s="4">
        <v>30004025</v>
      </c>
      <c r="C47" s="4">
        <v>0</v>
      </c>
      <c r="D47" s="5">
        <v>21030011</v>
      </c>
      <c r="E47" s="4" t="s">
        <v>337</v>
      </c>
      <c r="F47" s="4">
        <v>1301</v>
      </c>
      <c r="G47" s="6">
        <v>40269</v>
      </c>
      <c r="H47" s="7">
        <v>13705000</v>
      </c>
      <c r="I47" s="7">
        <v>0</v>
      </c>
      <c r="J47" s="7">
        <v>0</v>
      </c>
      <c r="K47" s="7">
        <v>0</v>
      </c>
      <c r="L47" s="7">
        <f t="shared" si="0"/>
        <v>13705000</v>
      </c>
      <c r="M47" s="7">
        <v>-6271785</v>
      </c>
      <c r="N47" s="7">
        <v>-481997</v>
      </c>
      <c r="O47" s="7">
        <v>0</v>
      </c>
      <c r="P47" s="7">
        <f t="shared" si="1"/>
        <v>-6753782</v>
      </c>
      <c r="Q47" s="7">
        <f t="shared" si="2"/>
        <v>7433215</v>
      </c>
      <c r="R47" s="7">
        <f t="shared" si="3"/>
        <v>6951218</v>
      </c>
      <c r="S47" s="5" t="s">
        <v>295</v>
      </c>
      <c r="T47" s="5">
        <v>101301</v>
      </c>
      <c r="U47" s="5" t="s">
        <v>27</v>
      </c>
      <c r="V47" s="5">
        <v>47030001</v>
      </c>
      <c r="W47" s="5" t="s">
        <v>28</v>
      </c>
    </row>
    <row r="48" spans="2:23" x14ac:dyDescent="0.25">
      <c r="B48" s="4">
        <v>30004026</v>
      </c>
      <c r="C48" s="4">
        <v>0</v>
      </c>
      <c r="D48" s="5">
        <v>21030011</v>
      </c>
      <c r="E48" s="4" t="s">
        <v>338</v>
      </c>
      <c r="F48" s="4">
        <v>1301</v>
      </c>
      <c r="G48" s="6">
        <v>40269</v>
      </c>
      <c r="H48" s="7">
        <v>14045000</v>
      </c>
      <c r="I48" s="7">
        <v>0</v>
      </c>
      <c r="J48" s="7">
        <v>0</v>
      </c>
      <c r="K48" s="7">
        <v>0</v>
      </c>
      <c r="L48" s="7">
        <f t="shared" si="0"/>
        <v>14045000</v>
      </c>
      <c r="M48" s="7">
        <v>-6427374</v>
      </c>
      <c r="N48" s="7">
        <v>-493955</v>
      </c>
      <c r="O48" s="7">
        <v>0</v>
      </c>
      <c r="P48" s="7">
        <f t="shared" si="1"/>
        <v>-6921329</v>
      </c>
      <c r="Q48" s="7">
        <f t="shared" si="2"/>
        <v>7617626</v>
      </c>
      <c r="R48" s="7">
        <f t="shared" si="3"/>
        <v>7123671</v>
      </c>
      <c r="S48" s="5" t="s">
        <v>295</v>
      </c>
      <c r="T48" s="5">
        <v>101301</v>
      </c>
      <c r="U48" s="5" t="s">
        <v>27</v>
      </c>
      <c r="V48" s="5">
        <v>47030001</v>
      </c>
      <c r="W48" s="5" t="s">
        <v>28</v>
      </c>
    </row>
    <row r="49" spans="2:23" x14ac:dyDescent="0.25">
      <c r="B49" s="4">
        <v>30004027</v>
      </c>
      <c r="C49" s="4">
        <v>0</v>
      </c>
      <c r="D49" s="5">
        <v>21030011</v>
      </c>
      <c r="E49" s="4" t="s">
        <v>339</v>
      </c>
      <c r="F49" s="4">
        <v>1301</v>
      </c>
      <c r="G49" s="6">
        <v>40269</v>
      </c>
      <c r="H49" s="7">
        <v>14219000</v>
      </c>
      <c r="I49" s="7">
        <v>0</v>
      </c>
      <c r="J49" s="7">
        <v>0</v>
      </c>
      <c r="K49" s="7">
        <v>0</v>
      </c>
      <c r="L49" s="7">
        <f t="shared" si="0"/>
        <v>14219000</v>
      </c>
      <c r="M49" s="7">
        <v>-6507004</v>
      </c>
      <c r="N49" s="7">
        <v>-500075</v>
      </c>
      <c r="O49" s="7">
        <v>0</v>
      </c>
      <c r="P49" s="7">
        <f t="shared" si="1"/>
        <v>-7007079</v>
      </c>
      <c r="Q49" s="7">
        <f t="shared" si="2"/>
        <v>7711996</v>
      </c>
      <c r="R49" s="7">
        <f t="shared" si="3"/>
        <v>7211921</v>
      </c>
      <c r="S49" s="5" t="s">
        <v>295</v>
      </c>
      <c r="T49" s="5">
        <v>101301</v>
      </c>
      <c r="U49" s="5" t="s">
        <v>27</v>
      </c>
      <c r="V49" s="5">
        <v>47030001</v>
      </c>
      <c r="W49" s="5" t="s">
        <v>28</v>
      </c>
    </row>
    <row r="50" spans="2:23" x14ac:dyDescent="0.25">
      <c r="B50" s="4">
        <v>30004031</v>
      </c>
      <c r="C50" s="4">
        <v>0</v>
      </c>
      <c r="D50" s="5">
        <v>21030011</v>
      </c>
      <c r="E50" s="4" t="s">
        <v>340</v>
      </c>
      <c r="F50" s="4">
        <v>1301</v>
      </c>
      <c r="G50" s="6">
        <v>40269</v>
      </c>
      <c r="H50" s="7">
        <v>16055000</v>
      </c>
      <c r="I50" s="7">
        <v>0</v>
      </c>
      <c r="J50" s="7">
        <v>0</v>
      </c>
      <c r="K50" s="7">
        <v>0</v>
      </c>
      <c r="L50" s="7">
        <f t="shared" si="0"/>
        <v>16055000</v>
      </c>
      <c r="M50" s="7">
        <v>-7347207</v>
      </c>
      <c r="N50" s="7">
        <v>-564646</v>
      </c>
      <c r="O50" s="7">
        <v>0</v>
      </c>
      <c r="P50" s="7">
        <f t="shared" si="1"/>
        <v>-7911853</v>
      </c>
      <c r="Q50" s="7">
        <f t="shared" si="2"/>
        <v>8707793</v>
      </c>
      <c r="R50" s="7">
        <f t="shared" si="3"/>
        <v>8143147</v>
      </c>
      <c r="S50" s="5" t="s">
        <v>295</v>
      </c>
      <c r="T50" s="5">
        <v>101301</v>
      </c>
      <c r="U50" s="5" t="s">
        <v>27</v>
      </c>
      <c r="V50" s="5">
        <v>47030001</v>
      </c>
      <c r="W50" s="5" t="s">
        <v>28</v>
      </c>
    </row>
    <row r="51" spans="2:23" x14ac:dyDescent="0.25">
      <c r="B51" s="4">
        <v>30004034</v>
      </c>
      <c r="C51" s="4">
        <v>0</v>
      </c>
      <c r="D51" s="5">
        <v>21030011</v>
      </c>
      <c r="E51" s="4" t="s">
        <v>341</v>
      </c>
      <c r="F51" s="4">
        <v>1301</v>
      </c>
      <c r="G51" s="6">
        <v>40269</v>
      </c>
      <c r="H51" s="7">
        <v>17159000</v>
      </c>
      <c r="I51" s="7">
        <v>0</v>
      </c>
      <c r="J51" s="7">
        <v>0</v>
      </c>
      <c r="K51" s="7">
        <v>0</v>
      </c>
      <c r="L51" s="7">
        <f t="shared" si="0"/>
        <v>17159000</v>
      </c>
      <c r="M51" s="7">
        <v>-7852427</v>
      </c>
      <c r="N51" s="7">
        <v>-603473</v>
      </c>
      <c r="O51" s="7">
        <v>0</v>
      </c>
      <c r="P51" s="7">
        <f t="shared" si="1"/>
        <v>-8455900</v>
      </c>
      <c r="Q51" s="7">
        <f t="shared" si="2"/>
        <v>9306573</v>
      </c>
      <c r="R51" s="7">
        <f t="shared" si="3"/>
        <v>8703100</v>
      </c>
      <c r="S51" s="5" t="s">
        <v>295</v>
      </c>
      <c r="T51" s="5">
        <v>101301</v>
      </c>
      <c r="U51" s="5" t="s">
        <v>27</v>
      </c>
      <c r="V51" s="5">
        <v>47030001</v>
      </c>
      <c r="W51" s="5" t="s">
        <v>28</v>
      </c>
    </row>
    <row r="52" spans="2:23" x14ac:dyDescent="0.25">
      <c r="B52" s="4">
        <v>30004038</v>
      </c>
      <c r="C52" s="4">
        <v>0</v>
      </c>
      <c r="D52" s="5">
        <v>21030011</v>
      </c>
      <c r="E52" s="4" t="s">
        <v>342</v>
      </c>
      <c r="F52" s="4">
        <v>1301</v>
      </c>
      <c r="G52" s="6">
        <v>40269</v>
      </c>
      <c r="H52" s="7">
        <v>18453000</v>
      </c>
      <c r="I52" s="7">
        <v>0</v>
      </c>
      <c r="J52" s="7">
        <v>0</v>
      </c>
      <c r="K52" s="7">
        <v>0</v>
      </c>
      <c r="L52" s="7">
        <f t="shared" si="0"/>
        <v>18453000</v>
      </c>
      <c r="M52" s="7">
        <v>-8444595</v>
      </c>
      <c r="N52" s="7">
        <v>-648982</v>
      </c>
      <c r="O52" s="7">
        <v>0</v>
      </c>
      <c r="P52" s="7">
        <f t="shared" si="1"/>
        <v>-9093577</v>
      </c>
      <c r="Q52" s="7">
        <f t="shared" si="2"/>
        <v>10008405</v>
      </c>
      <c r="R52" s="7">
        <f t="shared" si="3"/>
        <v>9359423</v>
      </c>
      <c r="S52" s="5" t="s">
        <v>295</v>
      </c>
      <c r="T52" s="5">
        <v>101301</v>
      </c>
      <c r="U52" s="5" t="s">
        <v>27</v>
      </c>
      <c r="V52" s="5">
        <v>47030001</v>
      </c>
      <c r="W52" s="5" t="s">
        <v>28</v>
      </c>
    </row>
    <row r="53" spans="2:23" x14ac:dyDescent="0.25">
      <c r="B53" s="4">
        <v>30004039</v>
      </c>
      <c r="C53" s="4">
        <v>0</v>
      </c>
      <c r="D53" s="5">
        <v>21030011</v>
      </c>
      <c r="E53" s="4" t="s">
        <v>343</v>
      </c>
      <c r="F53" s="4">
        <v>1301</v>
      </c>
      <c r="G53" s="6">
        <v>40269</v>
      </c>
      <c r="H53" s="7">
        <v>18925000</v>
      </c>
      <c r="I53" s="7">
        <v>0</v>
      </c>
      <c r="J53" s="7">
        <v>0</v>
      </c>
      <c r="K53" s="7">
        <v>0</v>
      </c>
      <c r="L53" s="7">
        <f t="shared" si="0"/>
        <v>18925000</v>
      </c>
      <c r="M53" s="7">
        <v>-8660595</v>
      </c>
      <c r="N53" s="7">
        <v>-665582</v>
      </c>
      <c r="O53" s="7">
        <v>0</v>
      </c>
      <c r="P53" s="7">
        <f t="shared" si="1"/>
        <v>-9326177</v>
      </c>
      <c r="Q53" s="7">
        <f t="shared" si="2"/>
        <v>10264405</v>
      </c>
      <c r="R53" s="7">
        <f t="shared" si="3"/>
        <v>9598823</v>
      </c>
      <c r="S53" s="5" t="s">
        <v>295</v>
      </c>
      <c r="T53" s="5">
        <v>101301</v>
      </c>
      <c r="U53" s="5" t="s">
        <v>27</v>
      </c>
      <c r="V53" s="5">
        <v>47030001</v>
      </c>
      <c r="W53" s="5" t="s">
        <v>28</v>
      </c>
    </row>
    <row r="54" spans="2:23" x14ac:dyDescent="0.25">
      <c r="B54" s="4">
        <v>30004044</v>
      </c>
      <c r="C54" s="4">
        <v>0</v>
      </c>
      <c r="D54" s="5">
        <v>21030011</v>
      </c>
      <c r="E54" s="4" t="s">
        <v>344</v>
      </c>
      <c r="F54" s="4">
        <v>1301</v>
      </c>
      <c r="G54" s="6">
        <v>40269</v>
      </c>
      <c r="H54" s="7">
        <v>19931000</v>
      </c>
      <c r="I54" s="7">
        <v>0</v>
      </c>
      <c r="J54" s="7">
        <v>0</v>
      </c>
      <c r="K54" s="7">
        <v>0</v>
      </c>
      <c r="L54" s="7">
        <f t="shared" si="0"/>
        <v>19931000</v>
      </c>
      <c r="M54" s="7">
        <v>-9120971</v>
      </c>
      <c r="N54" s="7">
        <v>-700963</v>
      </c>
      <c r="O54" s="7">
        <v>0</v>
      </c>
      <c r="P54" s="7">
        <f t="shared" si="1"/>
        <v>-9821934</v>
      </c>
      <c r="Q54" s="7">
        <f t="shared" si="2"/>
        <v>10810029</v>
      </c>
      <c r="R54" s="7">
        <f t="shared" si="3"/>
        <v>10109066</v>
      </c>
      <c r="S54" s="5" t="s">
        <v>295</v>
      </c>
      <c r="T54" s="5">
        <v>101301</v>
      </c>
      <c r="U54" s="5" t="s">
        <v>27</v>
      </c>
      <c r="V54" s="5">
        <v>47030001</v>
      </c>
      <c r="W54" s="5" t="s">
        <v>28</v>
      </c>
    </row>
    <row r="55" spans="2:23" x14ac:dyDescent="0.25">
      <c r="B55" s="4">
        <v>30004047</v>
      </c>
      <c r="C55" s="4">
        <v>0</v>
      </c>
      <c r="D55" s="5">
        <v>21030011</v>
      </c>
      <c r="E55" s="4" t="s">
        <v>345</v>
      </c>
      <c r="F55" s="4">
        <v>1301</v>
      </c>
      <c r="G55" s="6">
        <v>40269</v>
      </c>
      <c r="H55" s="7">
        <v>22738000</v>
      </c>
      <c r="I55" s="7">
        <v>0</v>
      </c>
      <c r="J55" s="7">
        <v>0</v>
      </c>
      <c r="K55" s="7">
        <v>0</v>
      </c>
      <c r="L55" s="7">
        <f t="shared" si="0"/>
        <v>22738000</v>
      </c>
      <c r="M55" s="7">
        <v>-10405531</v>
      </c>
      <c r="N55" s="7">
        <v>-799683</v>
      </c>
      <c r="O55" s="7">
        <v>0</v>
      </c>
      <c r="P55" s="7">
        <f t="shared" si="1"/>
        <v>-11205214</v>
      </c>
      <c r="Q55" s="7">
        <f t="shared" si="2"/>
        <v>12332469</v>
      </c>
      <c r="R55" s="7">
        <f t="shared" si="3"/>
        <v>11532786</v>
      </c>
      <c r="S55" s="5" t="s">
        <v>295</v>
      </c>
      <c r="T55" s="5">
        <v>101301</v>
      </c>
      <c r="U55" s="5" t="s">
        <v>27</v>
      </c>
      <c r="V55" s="5">
        <v>47030001</v>
      </c>
      <c r="W55" s="5" t="s">
        <v>28</v>
      </c>
    </row>
    <row r="56" spans="2:23" x14ac:dyDescent="0.25">
      <c r="B56" s="4">
        <v>30004048</v>
      </c>
      <c r="C56" s="4">
        <v>0</v>
      </c>
      <c r="D56" s="5">
        <v>21030011</v>
      </c>
      <c r="E56" s="4" t="s">
        <v>346</v>
      </c>
      <c r="F56" s="4">
        <v>1303</v>
      </c>
      <c r="G56" s="6">
        <v>40269</v>
      </c>
      <c r="H56" s="7">
        <v>23002000</v>
      </c>
      <c r="I56" s="7">
        <v>0</v>
      </c>
      <c r="J56" s="7">
        <v>0</v>
      </c>
      <c r="K56" s="7">
        <v>0</v>
      </c>
      <c r="L56" s="7">
        <f t="shared" si="0"/>
        <v>23002000</v>
      </c>
      <c r="M56" s="7">
        <v>-10526342</v>
      </c>
      <c r="N56" s="7">
        <v>-808968</v>
      </c>
      <c r="O56" s="7">
        <v>0</v>
      </c>
      <c r="P56" s="7">
        <f t="shared" si="1"/>
        <v>-11335310</v>
      </c>
      <c r="Q56" s="7">
        <f t="shared" si="2"/>
        <v>12475658</v>
      </c>
      <c r="R56" s="7">
        <f t="shared" si="3"/>
        <v>11666690</v>
      </c>
      <c r="S56" s="5" t="s">
        <v>295</v>
      </c>
      <c r="T56" s="5">
        <v>101303</v>
      </c>
      <c r="U56" s="5" t="s">
        <v>37</v>
      </c>
      <c r="V56" s="5">
        <v>47030001</v>
      </c>
      <c r="W56" s="5" t="s">
        <v>28</v>
      </c>
    </row>
    <row r="57" spans="2:23" x14ac:dyDescent="0.25">
      <c r="B57" s="4">
        <v>30004053</v>
      </c>
      <c r="C57" s="4">
        <v>0</v>
      </c>
      <c r="D57" s="5">
        <v>21030011</v>
      </c>
      <c r="E57" s="4" t="s">
        <v>347</v>
      </c>
      <c r="F57" s="4">
        <v>1301</v>
      </c>
      <c r="G57" s="6">
        <v>40269</v>
      </c>
      <c r="H57" s="7">
        <v>26007000</v>
      </c>
      <c r="I57" s="7">
        <v>0</v>
      </c>
      <c r="J57" s="7">
        <v>0</v>
      </c>
      <c r="K57" s="7">
        <v>0</v>
      </c>
      <c r="L57" s="7">
        <f t="shared" si="0"/>
        <v>26007000</v>
      </c>
      <c r="M57" s="7">
        <v>-11901515</v>
      </c>
      <c r="N57" s="7">
        <v>-914652</v>
      </c>
      <c r="O57" s="7">
        <v>0</v>
      </c>
      <c r="P57" s="7">
        <f t="shared" si="1"/>
        <v>-12816167</v>
      </c>
      <c r="Q57" s="7">
        <f t="shared" si="2"/>
        <v>14105485</v>
      </c>
      <c r="R57" s="7">
        <f t="shared" si="3"/>
        <v>13190833</v>
      </c>
      <c r="S57" s="5" t="s">
        <v>295</v>
      </c>
      <c r="T57" s="5">
        <v>101301</v>
      </c>
      <c r="U57" s="5" t="s">
        <v>27</v>
      </c>
      <c r="V57" s="5">
        <v>47030001</v>
      </c>
      <c r="W57" s="5" t="s">
        <v>28</v>
      </c>
    </row>
    <row r="58" spans="2:23" x14ac:dyDescent="0.25">
      <c r="B58" s="4">
        <v>30004056</v>
      </c>
      <c r="C58" s="4">
        <v>0</v>
      </c>
      <c r="D58" s="5">
        <v>21030011</v>
      </c>
      <c r="E58" s="4" t="s">
        <v>348</v>
      </c>
      <c r="F58" s="4">
        <v>1301</v>
      </c>
      <c r="G58" s="6">
        <v>40269</v>
      </c>
      <c r="H58" s="7">
        <v>28471000</v>
      </c>
      <c r="I58" s="7">
        <v>0</v>
      </c>
      <c r="J58" s="7">
        <v>0</v>
      </c>
      <c r="K58" s="7">
        <v>0</v>
      </c>
      <c r="L58" s="7">
        <f t="shared" si="0"/>
        <v>28471000</v>
      </c>
      <c r="M58" s="7">
        <v>-13029106</v>
      </c>
      <c r="N58" s="7">
        <v>-1001310</v>
      </c>
      <c r="O58" s="7">
        <v>0</v>
      </c>
      <c r="P58" s="7">
        <f t="shared" si="1"/>
        <v>-14030416</v>
      </c>
      <c r="Q58" s="7">
        <f t="shared" si="2"/>
        <v>15441894</v>
      </c>
      <c r="R58" s="7">
        <f t="shared" si="3"/>
        <v>14440584</v>
      </c>
      <c r="S58" s="5" t="s">
        <v>295</v>
      </c>
      <c r="T58" s="5">
        <v>101301</v>
      </c>
      <c r="U58" s="5" t="s">
        <v>27</v>
      </c>
      <c r="V58" s="5">
        <v>47030001</v>
      </c>
      <c r="W58" s="5" t="s">
        <v>28</v>
      </c>
    </row>
    <row r="59" spans="2:23" x14ac:dyDescent="0.25">
      <c r="B59" s="4">
        <v>30004061</v>
      </c>
      <c r="C59" s="4">
        <v>0</v>
      </c>
      <c r="D59" s="5">
        <v>21030011</v>
      </c>
      <c r="E59" s="4" t="s">
        <v>349</v>
      </c>
      <c r="F59" s="4">
        <v>1301</v>
      </c>
      <c r="G59" s="6">
        <v>40269</v>
      </c>
      <c r="H59" s="7">
        <v>32451000</v>
      </c>
      <c r="I59" s="7">
        <v>0</v>
      </c>
      <c r="J59" s="7">
        <v>0</v>
      </c>
      <c r="K59" s="7">
        <v>0</v>
      </c>
      <c r="L59" s="7">
        <f t="shared" si="0"/>
        <v>32451000</v>
      </c>
      <c r="M59" s="7">
        <v>-14850466</v>
      </c>
      <c r="N59" s="7">
        <v>-1141285</v>
      </c>
      <c r="O59" s="7">
        <v>0</v>
      </c>
      <c r="P59" s="7">
        <f t="shared" si="1"/>
        <v>-15991751</v>
      </c>
      <c r="Q59" s="7">
        <f t="shared" si="2"/>
        <v>17600534</v>
      </c>
      <c r="R59" s="7">
        <f t="shared" si="3"/>
        <v>16459249</v>
      </c>
      <c r="S59" s="5" t="s">
        <v>295</v>
      </c>
      <c r="T59" s="5">
        <v>101301</v>
      </c>
      <c r="U59" s="5" t="s">
        <v>27</v>
      </c>
      <c r="V59" s="5">
        <v>47030001</v>
      </c>
      <c r="W59" s="5" t="s">
        <v>28</v>
      </c>
    </row>
    <row r="60" spans="2:23" x14ac:dyDescent="0.25">
      <c r="B60" s="4">
        <v>30004068</v>
      </c>
      <c r="C60" s="4">
        <v>0</v>
      </c>
      <c r="D60" s="5">
        <v>21030011</v>
      </c>
      <c r="E60" s="4" t="s">
        <v>350</v>
      </c>
      <c r="F60" s="4">
        <v>1301</v>
      </c>
      <c r="G60" s="6">
        <v>40269</v>
      </c>
      <c r="H60" s="7">
        <v>62106000</v>
      </c>
      <c r="I60" s="7">
        <v>0</v>
      </c>
      <c r="J60" s="7">
        <v>0</v>
      </c>
      <c r="K60" s="7">
        <v>0</v>
      </c>
      <c r="L60" s="7">
        <f t="shared" si="0"/>
        <v>62106000</v>
      </c>
      <c r="M60" s="7">
        <v>-28421403</v>
      </c>
      <c r="N60" s="7">
        <v>-2184235</v>
      </c>
      <c r="O60" s="7">
        <v>0</v>
      </c>
      <c r="P60" s="7">
        <f t="shared" si="1"/>
        <v>-30605638</v>
      </c>
      <c r="Q60" s="7">
        <f t="shared" si="2"/>
        <v>33684597</v>
      </c>
      <c r="R60" s="7">
        <f t="shared" si="3"/>
        <v>31500362</v>
      </c>
      <c r="S60" s="5" t="s">
        <v>295</v>
      </c>
      <c r="T60" s="5">
        <v>101301</v>
      </c>
      <c r="U60" s="5" t="s">
        <v>27</v>
      </c>
      <c r="V60" s="5">
        <v>47030001</v>
      </c>
      <c r="W60" s="5" t="s">
        <v>28</v>
      </c>
    </row>
    <row r="61" spans="2:23" x14ac:dyDescent="0.25">
      <c r="B61" s="4">
        <v>30004081</v>
      </c>
      <c r="C61" s="4">
        <v>0</v>
      </c>
      <c r="D61" s="5">
        <v>21030011</v>
      </c>
      <c r="E61" s="4" t="s">
        <v>351</v>
      </c>
      <c r="F61" s="4">
        <v>1303</v>
      </c>
      <c r="G61" s="6">
        <v>40269</v>
      </c>
      <c r="H61" s="7">
        <v>163642023</v>
      </c>
      <c r="I61" s="7">
        <v>0</v>
      </c>
      <c r="J61" s="7">
        <v>0</v>
      </c>
      <c r="K61" s="7">
        <v>0</v>
      </c>
      <c r="L61" s="7">
        <f t="shared" si="0"/>
        <v>163642023</v>
      </c>
      <c r="M61" s="7">
        <v>-74887059</v>
      </c>
      <c r="N61" s="7">
        <v>-5755204</v>
      </c>
      <c r="O61" s="7">
        <v>0</v>
      </c>
      <c r="P61" s="7">
        <f t="shared" si="1"/>
        <v>-80642263</v>
      </c>
      <c r="Q61" s="7">
        <f t="shared" si="2"/>
        <v>88754964</v>
      </c>
      <c r="R61" s="7">
        <f t="shared" si="3"/>
        <v>82999760</v>
      </c>
      <c r="S61" s="5" t="s">
        <v>295</v>
      </c>
      <c r="T61" s="5">
        <v>101303</v>
      </c>
      <c r="U61" s="5" t="s">
        <v>37</v>
      </c>
      <c r="V61" s="5">
        <v>47030001</v>
      </c>
      <c r="W61" s="5" t="s">
        <v>28</v>
      </c>
    </row>
    <row r="62" spans="2:23" x14ac:dyDescent="0.25">
      <c r="B62" s="4">
        <v>30004101</v>
      </c>
      <c r="C62" s="4">
        <v>0</v>
      </c>
      <c r="D62" s="5">
        <v>21030011</v>
      </c>
      <c r="E62" s="4" t="s">
        <v>352</v>
      </c>
      <c r="F62" s="4">
        <v>1301</v>
      </c>
      <c r="G62" s="6">
        <v>40269</v>
      </c>
      <c r="H62" s="7">
        <v>1000</v>
      </c>
      <c r="I62" s="7">
        <v>0</v>
      </c>
      <c r="J62" s="7">
        <v>0</v>
      </c>
      <c r="K62" s="7">
        <v>0</v>
      </c>
      <c r="L62" s="7">
        <f t="shared" si="0"/>
        <v>1000</v>
      </c>
      <c r="M62" s="7">
        <v>-456</v>
      </c>
      <c r="N62" s="7">
        <v>-35</v>
      </c>
      <c r="O62" s="7">
        <v>0</v>
      </c>
      <c r="P62" s="7">
        <f t="shared" si="1"/>
        <v>-491</v>
      </c>
      <c r="Q62" s="7">
        <f t="shared" si="2"/>
        <v>544</v>
      </c>
      <c r="R62" s="7">
        <f t="shared" si="3"/>
        <v>509</v>
      </c>
      <c r="S62" s="5" t="s">
        <v>295</v>
      </c>
      <c r="T62" s="5">
        <v>101301</v>
      </c>
      <c r="U62" s="5" t="s">
        <v>27</v>
      </c>
      <c r="V62" s="5">
        <v>47030001</v>
      </c>
      <c r="W62" s="5" t="s">
        <v>28</v>
      </c>
    </row>
    <row r="63" spans="2:23" x14ac:dyDescent="0.25">
      <c r="B63" s="4">
        <v>30004102</v>
      </c>
      <c r="C63" s="4">
        <v>0</v>
      </c>
      <c r="D63" s="5">
        <v>21030011</v>
      </c>
      <c r="E63" s="4" t="s">
        <v>353</v>
      </c>
      <c r="F63" s="4">
        <v>1301</v>
      </c>
      <c r="G63" s="6">
        <v>40269</v>
      </c>
      <c r="H63" s="7">
        <v>2000</v>
      </c>
      <c r="I63" s="7">
        <v>0</v>
      </c>
      <c r="J63" s="7">
        <v>0</v>
      </c>
      <c r="K63" s="7">
        <v>0</v>
      </c>
      <c r="L63" s="7">
        <f t="shared" si="0"/>
        <v>2000</v>
      </c>
      <c r="M63" s="7">
        <v>-913</v>
      </c>
      <c r="N63" s="7">
        <v>-70</v>
      </c>
      <c r="O63" s="7">
        <v>0</v>
      </c>
      <c r="P63" s="7">
        <f t="shared" si="1"/>
        <v>-983</v>
      </c>
      <c r="Q63" s="7">
        <f t="shared" si="2"/>
        <v>1087</v>
      </c>
      <c r="R63" s="7">
        <f t="shared" si="3"/>
        <v>1017</v>
      </c>
      <c r="S63" s="5" t="s">
        <v>295</v>
      </c>
      <c r="T63" s="5">
        <v>101301</v>
      </c>
      <c r="U63" s="5" t="s">
        <v>27</v>
      </c>
      <c r="V63" s="5">
        <v>47030001</v>
      </c>
      <c r="W63" s="5" t="s">
        <v>28</v>
      </c>
    </row>
    <row r="64" spans="2:23" x14ac:dyDescent="0.25">
      <c r="B64" s="4">
        <v>30004105</v>
      </c>
      <c r="C64" s="4">
        <v>0</v>
      </c>
      <c r="D64" s="5">
        <v>21030011</v>
      </c>
      <c r="E64" s="4" t="s">
        <v>354</v>
      </c>
      <c r="F64" s="4">
        <v>1301</v>
      </c>
      <c r="G64" s="6">
        <v>40269</v>
      </c>
      <c r="H64" s="7">
        <v>3000</v>
      </c>
      <c r="I64" s="7">
        <v>0</v>
      </c>
      <c r="J64" s="7">
        <v>0</v>
      </c>
      <c r="K64" s="7">
        <v>0</v>
      </c>
      <c r="L64" s="7">
        <f t="shared" si="0"/>
        <v>3000</v>
      </c>
      <c r="M64" s="7">
        <v>-1373</v>
      </c>
      <c r="N64" s="7">
        <v>-105</v>
      </c>
      <c r="O64" s="7">
        <v>0</v>
      </c>
      <c r="P64" s="7">
        <f t="shared" si="1"/>
        <v>-1478</v>
      </c>
      <c r="Q64" s="7">
        <f t="shared" si="2"/>
        <v>1627</v>
      </c>
      <c r="R64" s="7">
        <f t="shared" si="3"/>
        <v>1522</v>
      </c>
      <c r="S64" s="5" t="s">
        <v>295</v>
      </c>
      <c r="T64" s="5">
        <v>101301</v>
      </c>
      <c r="U64" s="5" t="s">
        <v>27</v>
      </c>
      <c r="V64" s="5">
        <v>47030001</v>
      </c>
      <c r="W64" s="5" t="s">
        <v>28</v>
      </c>
    </row>
    <row r="65" spans="2:23" x14ac:dyDescent="0.25">
      <c r="B65" s="4">
        <v>30004116</v>
      </c>
      <c r="C65" s="4">
        <v>0</v>
      </c>
      <c r="D65" s="5">
        <v>21030011</v>
      </c>
      <c r="E65" s="4" t="s">
        <v>355</v>
      </c>
      <c r="F65" s="4">
        <v>1301</v>
      </c>
      <c r="G65" s="6">
        <v>40269</v>
      </c>
      <c r="H65" s="7">
        <v>5000</v>
      </c>
      <c r="I65" s="7">
        <v>0</v>
      </c>
      <c r="J65" s="7">
        <v>0</v>
      </c>
      <c r="K65" s="7">
        <v>0</v>
      </c>
      <c r="L65" s="7">
        <f t="shared" si="0"/>
        <v>5000</v>
      </c>
      <c r="M65" s="7">
        <v>-2289</v>
      </c>
      <c r="N65" s="7">
        <v>-176</v>
      </c>
      <c r="O65" s="7">
        <v>0</v>
      </c>
      <c r="P65" s="7">
        <f t="shared" si="1"/>
        <v>-2465</v>
      </c>
      <c r="Q65" s="7">
        <f t="shared" si="2"/>
        <v>2711</v>
      </c>
      <c r="R65" s="7">
        <f t="shared" si="3"/>
        <v>2535</v>
      </c>
      <c r="S65" s="5" t="s">
        <v>295</v>
      </c>
      <c r="T65" s="5">
        <v>101301</v>
      </c>
      <c r="U65" s="5" t="s">
        <v>27</v>
      </c>
      <c r="V65" s="5">
        <v>47030001</v>
      </c>
      <c r="W65" s="5" t="s">
        <v>28</v>
      </c>
    </row>
    <row r="66" spans="2:23" x14ac:dyDescent="0.25">
      <c r="B66" s="4">
        <v>30004125</v>
      </c>
      <c r="C66" s="4">
        <v>0</v>
      </c>
      <c r="D66" s="5">
        <v>21030011</v>
      </c>
      <c r="E66" s="4" t="s">
        <v>356</v>
      </c>
      <c r="F66" s="4">
        <v>1301</v>
      </c>
      <c r="G66" s="6">
        <v>40269</v>
      </c>
      <c r="H66" s="7">
        <v>6000</v>
      </c>
      <c r="I66" s="7">
        <v>0</v>
      </c>
      <c r="J66" s="7">
        <v>0</v>
      </c>
      <c r="K66" s="7">
        <v>0</v>
      </c>
      <c r="L66" s="7">
        <f t="shared" si="0"/>
        <v>6000</v>
      </c>
      <c r="M66" s="7">
        <v>-2746</v>
      </c>
      <c r="N66" s="7">
        <v>-211</v>
      </c>
      <c r="O66" s="7">
        <v>0</v>
      </c>
      <c r="P66" s="7">
        <f t="shared" si="1"/>
        <v>-2957</v>
      </c>
      <c r="Q66" s="7">
        <f t="shared" si="2"/>
        <v>3254</v>
      </c>
      <c r="R66" s="7">
        <f t="shared" si="3"/>
        <v>3043</v>
      </c>
      <c r="S66" s="5" t="s">
        <v>295</v>
      </c>
      <c r="T66" s="5">
        <v>101301</v>
      </c>
      <c r="U66" s="5" t="s">
        <v>27</v>
      </c>
      <c r="V66" s="5">
        <v>47030001</v>
      </c>
      <c r="W66" s="5" t="s">
        <v>28</v>
      </c>
    </row>
    <row r="67" spans="2:23" x14ac:dyDescent="0.25">
      <c r="B67" s="4">
        <v>30004126</v>
      </c>
      <c r="C67" s="4">
        <v>0</v>
      </c>
      <c r="D67" s="5">
        <v>21030011</v>
      </c>
      <c r="E67" s="4" t="s">
        <v>357</v>
      </c>
      <c r="F67" s="4">
        <v>1301</v>
      </c>
      <c r="G67" s="6">
        <v>40269</v>
      </c>
      <c r="H67" s="7">
        <v>6000</v>
      </c>
      <c r="I67" s="7">
        <v>0</v>
      </c>
      <c r="J67" s="7">
        <v>0</v>
      </c>
      <c r="K67" s="7">
        <v>0</v>
      </c>
      <c r="L67" s="7">
        <f t="shared" si="0"/>
        <v>6000</v>
      </c>
      <c r="M67" s="7">
        <v>-2746</v>
      </c>
      <c r="N67" s="7">
        <v>-211</v>
      </c>
      <c r="O67" s="7">
        <v>0</v>
      </c>
      <c r="P67" s="7">
        <f t="shared" si="1"/>
        <v>-2957</v>
      </c>
      <c r="Q67" s="7">
        <f t="shared" si="2"/>
        <v>3254</v>
      </c>
      <c r="R67" s="7">
        <f t="shared" si="3"/>
        <v>3043</v>
      </c>
      <c r="S67" s="5" t="s">
        <v>295</v>
      </c>
      <c r="T67" s="5">
        <v>101301</v>
      </c>
      <c r="U67" s="5" t="s">
        <v>27</v>
      </c>
      <c r="V67" s="5">
        <v>47030001</v>
      </c>
      <c r="W67" s="5" t="s">
        <v>28</v>
      </c>
    </row>
    <row r="68" spans="2:23" x14ac:dyDescent="0.25">
      <c r="B68" s="4">
        <v>30004135</v>
      </c>
      <c r="C68" s="4">
        <v>0</v>
      </c>
      <c r="D68" s="5">
        <v>21030011</v>
      </c>
      <c r="E68" s="4" t="s">
        <v>358</v>
      </c>
      <c r="F68" s="4">
        <v>1301</v>
      </c>
      <c r="G68" s="6">
        <v>40269</v>
      </c>
      <c r="H68" s="7">
        <v>7000</v>
      </c>
      <c r="I68" s="7">
        <v>0</v>
      </c>
      <c r="J68" s="7">
        <v>0</v>
      </c>
      <c r="K68" s="7">
        <v>0</v>
      </c>
      <c r="L68" s="7">
        <f t="shared" si="0"/>
        <v>7000</v>
      </c>
      <c r="M68" s="7">
        <v>-3202</v>
      </c>
      <c r="N68" s="7">
        <v>-246</v>
      </c>
      <c r="O68" s="7">
        <v>0</v>
      </c>
      <c r="P68" s="7">
        <f t="shared" si="1"/>
        <v>-3448</v>
      </c>
      <c r="Q68" s="7">
        <f t="shared" si="2"/>
        <v>3798</v>
      </c>
      <c r="R68" s="7">
        <f t="shared" si="3"/>
        <v>3552</v>
      </c>
      <c r="S68" s="5" t="s">
        <v>295</v>
      </c>
      <c r="T68" s="5">
        <v>101301</v>
      </c>
      <c r="U68" s="5" t="s">
        <v>27</v>
      </c>
      <c r="V68" s="5">
        <v>47030001</v>
      </c>
      <c r="W68" s="5" t="s">
        <v>28</v>
      </c>
    </row>
    <row r="69" spans="2:23" x14ac:dyDescent="0.25">
      <c r="B69" s="4">
        <v>30004180</v>
      </c>
      <c r="C69" s="4">
        <v>0</v>
      </c>
      <c r="D69" s="5">
        <v>21030011</v>
      </c>
      <c r="E69" s="4" t="s">
        <v>359</v>
      </c>
      <c r="F69" s="4">
        <v>1301</v>
      </c>
      <c r="G69" s="6">
        <v>40269</v>
      </c>
      <c r="H69" s="7">
        <v>14000</v>
      </c>
      <c r="I69" s="7">
        <v>0</v>
      </c>
      <c r="J69" s="7">
        <v>0</v>
      </c>
      <c r="K69" s="7">
        <v>0</v>
      </c>
      <c r="L69" s="7">
        <f t="shared" ref="L69:L132" si="4">SUM(H69:K69)</f>
        <v>14000</v>
      </c>
      <c r="M69" s="7">
        <v>-6405</v>
      </c>
      <c r="N69" s="7">
        <v>-492</v>
      </c>
      <c r="O69" s="7">
        <v>0</v>
      </c>
      <c r="P69" s="7">
        <f t="shared" ref="P69:P132" si="5">SUM(M69:O69)</f>
        <v>-6897</v>
      </c>
      <c r="Q69" s="7">
        <f t="shared" ref="Q69:Q132" si="6">H69+M69</f>
        <v>7595</v>
      </c>
      <c r="R69" s="7">
        <f t="shared" ref="R69:R132" si="7">L69+P69</f>
        <v>7103</v>
      </c>
      <c r="S69" s="5" t="s">
        <v>295</v>
      </c>
      <c r="T69" s="5">
        <v>101301</v>
      </c>
      <c r="U69" s="5" t="s">
        <v>27</v>
      </c>
      <c r="V69" s="5">
        <v>47030001</v>
      </c>
      <c r="W69" s="5" t="s">
        <v>28</v>
      </c>
    </row>
    <row r="70" spans="2:23" x14ac:dyDescent="0.25">
      <c r="B70" s="4">
        <v>30004212</v>
      </c>
      <c r="C70" s="4">
        <v>0</v>
      </c>
      <c r="D70" s="5">
        <v>21030011</v>
      </c>
      <c r="E70" s="4" t="s">
        <v>360</v>
      </c>
      <c r="F70" s="4">
        <v>1301</v>
      </c>
      <c r="G70" s="6">
        <v>40269</v>
      </c>
      <c r="H70" s="7">
        <v>25000</v>
      </c>
      <c r="I70" s="7">
        <v>0</v>
      </c>
      <c r="J70" s="7">
        <v>0</v>
      </c>
      <c r="K70" s="7">
        <v>0</v>
      </c>
      <c r="L70" s="7">
        <f t="shared" si="4"/>
        <v>25000</v>
      </c>
      <c r="M70" s="7">
        <v>-11439</v>
      </c>
      <c r="N70" s="7">
        <v>-879</v>
      </c>
      <c r="O70" s="7">
        <v>0</v>
      </c>
      <c r="P70" s="7">
        <f t="shared" si="5"/>
        <v>-12318</v>
      </c>
      <c r="Q70" s="7">
        <f t="shared" si="6"/>
        <v>13561</v>
      </c>
      <c r="R70" s="7">
        <f t="shared" si="7"/>
        <v>12682</v>
      </c>
      <c r="S70" s="5" t="s">
        <v>295</v>
      </c>
      <c r="T70" s="5">
        <v>101301</v>
      </c>
      <c r="U70" s="5" t="s">
        <v>27</v>
      </c>
      <c r="V70" s="5">
        <v>47030001</v>
      </c>
      <c r="W70" s="5" t="s">
        <v>28</v>
      </c>
    </row>
    <row r="71" spans="2:23" x14ac:dyDescent="0.25">
      <c r="B71" s="4">
        <v>30004229</v>
      </c>
      <c r="C71" s="4">
        <v>0</v>
      </c>
      <c r="D71" s="5">
        <v>21030011</v>
      </c>
      <c r="E71" s="4" t="s">
        <v>361</v>
      </c>
      <c r="F71" s="4">
        <v>1301</v>
      </c>
      <c r="G71" s="6">
        <v>40269</v>
      </c>
      <c r="H71" s="7">
        <v>41000</v>
      </c>
      <c r="I71" s="7">
        <v>0</v>
      </c>
      <c r="J71" s="7">
        <v>0</v>
      </c>
      <c r="K71" s="7">
        <v>0</v>
      </c>
      <c r="L71" s="7">
        <f t="shared" si="4"/>
        <v>41000</v>
      </c>
      <c r="M71" s="7">
        <v>-18763</v>
      </c>
      <c r="N71" s="7">
        <v>-1442</v>
      </c>
      <c r="O71" s="7">
        <v>0</v>
      </c>
      <c r="P71" s="7">
        <f t="shared" si="5"/>
        <v>-20205</v>
      </c>
      <c r="Q71" s="7">
        <f t="shared" si="6"/>
        <v>22237</v>
      </c>
      <c r="R71" s="7">
        <f t="shared" si="7"/>
        <v>20795</v>
      </c>
      <c r="S71" s="5" t="s">
        <v>295</v>
      </c>
      <c r="T71" s="5">
        <v>101301</v>
      </c>
      <c r="U71" s="5" t="s">
        <v>27</v>
      </c>
      <c r="V71" s="5">
        <v>47030001</v>
      </c>
      <c r="W71" s="5" t="s">
        <v>28</v>
      </c>
    </row>
    <row r="72" spans="2:23" x14ac:dyDescent="0.25">
      <c r="B72" s="4">
        <v>30004233</v>
      </c>
      <c r="C72" s="4">
        <v>0</v>
      </c>
      <c r="D72" s="5">
        <v>21030011</v>
      </c>
      <c r="E72" s="4" t="s">
        <v>362</v>
      </c>
      <c r="F72" s="4">
        <v>1301</v>
      </c>
      <c r="G72" s="6">
        <v>40452</v>
      </c>
      <c r="H72" s="7">
        <v>43209</v>
      </c>
      <c r="I72" s="7">
        <v>0</v>
      </c>
      <c r="J72" s="7">
        <v>0</v>
      </c>
      <c r="K72" s="7">
        <v>0</v>
      </c>
      <c r="L72" s="7">
        <f t="shared" si="4"/>
        <v>43209</v>
      </c>
      <c r="M72" s="7">
        <v>-18753</v>
      </c>
      <c r="N72" s="7">
        <v>-1538</v>
      </c>
      <c r="O72" s="7">
        <v>0</v>
      </c>
      <c r="P72" s="7">
        <f t="shared" si="5"/>
        <v>-20291</v>
      </c>
      <c r="Q72" s="7">
        <f t="shared" si="6"/>
        <v>24456</v>
      </c>
      <c r="R72" s="7">
        <f t="shared" si="7"/>
        <v>22918</v>
      </c>
      <c r="S72" s="5" t="s">
        <v>295</v>
      </c>
      <c r="T72" s="5">
        <v>101301</v>
      </c>
      <c r="U72" s="5" t="s">
        <v>27</v>
      </c>
      <c r="V72" s="5">
        <v>47030001</v>
      </c>
      <c r="W72" s="5" t="s">
        <v>28</v>
      </c>
    </row>
    <row r="73" spans="2:23" x14ac:dyDescent="0.25">
      <c r="B73" s="4">
        <v>30004243</v>
      </c>
      <c r="C73" s="4">
        <v>0</v>
      </c>
      <c r="D73" s="5">
        <v>21030011</v>
      </c>
      <c r="E73" s="4" t="s">
        <v>363</v>
      </c>
      <c r="F73" s="4">
        <v>1303</v>
      </c>
      <c r="G73" s="6">
        <v>40925</v>
      </c>
      <c r="H73" s="7">
        <v>50114</v>
      </c>
      <c r="I73" s="7">
        <v>0</v>
      </c>
      <c r="J73" s="7">
        <v>0</v>
      </c>
      <c r="K73" s="7">
        <v>0</v>
      </c>
      <c r="L73" s="7">
        <f t="shared" si="4"/>
        <v>50114</v>
      </c>
      <c r="M73" s="7">
        <v>-18665</v>
      </c>
      <c r="N73" s="7">
        <v>-1833</v>
      </c>
      <c r="O73" s="7">
        <v>0</v>
      </c>
      <c r="P73" s="7">
        <f t="shared" si="5"/>
        <v>-20498</v>
      </c>
      <c r="Q73" s="7">
        <f t="shared" si="6"/>
        <v>31449</v>
      </c>
      <c r="R73" s="7">
        <f t="shared" si="7"/>
        <v>29616</v>
      </c>
      <c r="S73" s="5" t="s">
        <v>295</v>
      </c>
      <c r="T73" s="5">
        <v>101303</v>
      </c>
      <c r="U73" s="5" t="s">
        <v>37</v>
      </c>
      <c r="V73" s="5">
        <v>47030001</v>
      </c>
      <c r="W73" s="5" t="s">
        <v>28</v>
      </c>
    </row>
    <row r="74" spans="2:23" x14ac:dyDescent="0.25">
      <c r="B74" s="4">
        <v>30004274</v>
      </c>
      <c r="C74" s="4">
        <v>0</v>
      </c>
      <c r="D74" s="5">
        <v>21030011</v>
      </c>
      <c r="E74" s="4" t="s">
        <v>364</v>
      </c>
      <c r="F74" s="4">
        <v>1301</v>
      </c>
      <c r="G74" s="6">
        <v>40269</v>
      </c>
      <c r="H74" s="7">
        <v>74000</v>
      </c>
      <c r="I74" s="7">
        <v>0</v>
      </c>
      <c r="J74" s="7">
        <v>0</v>
      </c>
      <c r="K74" s="7">
        <v>0</v>
      </c>
      <c r="L74" s="7">
        <f t="shared" si="4"/>
        <v>74000</v>
      </c>
      <c r="M74" s="7">
        <v>-33865</v>
      </c>
      <c r="N74" s="7">
        <v>-2602</v>
      </c>
      <c r="O74" s="7">
        <v>0</v>
      </c>
      <c r="P74" s="7">
        <f t="shared" si="5"/>
        <v>-36467</v>
      </c>
      <c r="Q74" s="7">
        <f t="shared" si="6"/>
        <v>40135</v>
      </c>
      <c r="R74" s="7">
        <f t="shared" si="7"/>
        <v>37533</v>
      </c>
      <c r="S74" s="5" t="s">
        <v>295</v>
      </c>
      <c r="T74" s="5">
        <v>101301</v>
      </c>
      <c r="U74" s="5" t="s">
        <v>27</v>
      </c>
      <c r="V74" s="5">
        <v>47030001</v>
      </c>
      <c r="W74" s="5" t="s">
        <v>28</v>
      </c>
    </row>
    <row r="75" spans="2:23" x14ac:dyDescent="0.25">
      <c r="B75" s="4">
        <v>30004289</v>
      </c>
      <c r="C75" s="4">
        <v>0</v>
      </c>
      <c r="D75" s="5">
        <v>21030011</v>
      </c>
      <c r="E75" s="4" t="s">
        <v>365</v>
      </c>
      <c r="F75" s="4">
        <v>1301</v>
      </c>
      <c r="G75" s="6">
        <v>40360</v>
      </c>
      <c r="H75" s="7">
        <v>87850</v>
      </c>
      <c r="I75" s="7">
        <v>0</v>
      </c>
      <c r="J75" s="7">
        <v>0</v>
      </c>
      <c r="K75" s="7">
        <v>0</v>
      </c>
      <c r="L75" s="7">
        <f t="shared" si="4"/>
        <v>87850</v>
      </c>
      <c r="M75" s="7">
        <v>-39173</v>
      </c>
      <c r="N75" s="7">
        <v>-3108</v>
      </c>
      <c r="O75" s="7">
        <v>0</v>
      </c>
      <c r="P75" s="7">
        <f t="shared" si="5"/>
        <v>-42281</v>
      </c>
      <c r="Q75" s="7">
        <f t="shared" si="6"/>
        <v>48677</v>
      </c>
      <c r="R75" s="7">
        <f t="shared" si="7"/>
        <v>45569</v>
      </c>
      <c r="S75" s="5" t="s">
        <v>295</v>
      </c>
      <c r="T75" s="5">
        <v>101301</v>
      </c>
      <c r="U75" s="5" t="s">
        <v>27</v>
      </c>
      <c r="V75" s="5">
        <v>47030001</v>
      </c>
      <c r="W75" s="5" t="s">
        <v>28</v>
      </c>
    </row>
    <row r="76" spans="2:23" x14ac:dyDescent="0.25">
      <c r="B76" s="4">
        <v>30004298</v>
      </c>
      <c r="C76" s="4">
        <v>0</v>
      </c>
      <c r="D76" s="5">
        <v>21030011</v>
      </c>
      <c r="E76" s="4" t="s">
        <v>366</v>
      </c>
      <c r="F76" s="4">
        <v>1301</v>
      </c>
      <c r="G76" s="6">
        <v>40269</v>
      </c>
      <c r="H76" s="7">
        <v>94000</v>
      </c>
      <c r="I76" s="7">
        <v>0</v>
      </c>
      <c r="J76" s="7">
        <v>0</v>
      </c>
      <c r="K76" s="7">
        <v>0</v>
      </c>
      <c r="L76" s="7">
        <f t="shared" si="4"/>
        <v>94000</v>
      </c>
      <c r="M76" s="7">
        <v>-43017</v>
      </c>
      <c r="N76" s="7">
        <v>-3306</v>
      </c>
      <c r="O76" s="7">
        <v>0</v>
      </c>
      <c r="P76" s="7">
        <f t="shared" si="5"/>
        <v>-46323</v>
      </c>
      <c r="Q76" s="7">
        <f t="shared" si="6"/>
        <v>50983</v>
      </c>
      <c r="R76" s="7">
        <f t="shared" si="7"/>
        <v>47677</v>
      </c>
      <c r="S76" s="5" t="s">
        <v>295</v>
      </c>
      <c r="T76" s="5">
        <v>101301</v>
      </c>
      <c r="U76" s="5" t="s">
        <v>27</v>
      </c>
      <c r="V76" s="5">
        <v>47030001</v>
      </c>
      <c r="W76" s="5" t="s">
        <v>28</v>
      </c>
    </row>
    <row r="77" spans="2:23" x14ac:dyDescent="0.25">
      <c r="B77" s="4">
        <v>30004303</v>
      </c>
      <c r="C77" s="4">
        <v>0</v>
      </c>
      <c r="D77" s="5">
        <v>21030011</v>
      </c>
      <c r="E77" s="4" t="s">
        <v>367</v>
      </c>
      <c r="F77" s="4">
        <v>1301</v>
      </c>
      <c r="G77" s="6">
        <v>40269</v>
      </c>
      <c r="H77" s="7">
        <v>99000</v>
      </c>
      <c r="I77" s="7">
        <v>0</v>
      </c>
      <c r="J77" s="7">
        <v>0</v>
      </c>
      <c r="K77" s="7">
        <v>0</v>
      </c>
      <c r="L77" s="7">
        <f t="shared" si="4"/>
        <v>99000</v>
      </c>
      <c r="M77" s="7">
        <v>-45307</v>
      </c>
      <c r="N77" s="7">
        <v>-3482</v>
      </c>
      <c r="O77" s="7">
        <v>0</v>
      </c>
      <c r="P77" s="7">
        <f t="shared" si="5"/>
        <v>-48789</v>
      </c>
      <c r="Q77" s="7">
        <f t="shared" si="6"/>
        <v>53693</v>
      </c>
      <c r="R77" s="7">
        <f t="shared" si="7"/>
        <v>50211</v>
      </c>
      <c r="S77" s="5" t="s">
        <v>295</v>
      </c>
      <c r="T77" s="5">
        <v>101301</v>
      </c>
      <c r="U77" s="5" t="s">
        <v>27</v>
      </c>
      <c r="V77" s="5">
        <v>47030001</v>
      </c>
      <c r="W77" s="5" t="s">
        <v>28</v>
      </c>
    </row>
    <row r="78" spans="2:23" x14ac:dyDescent="0.25">
      <c r="B78" s="4">
        <v>30004304</v>
      </c>
      <c r="C78" s="4">
        <v>0</v>
      </c>
      <c r="D78" s="5">
        <v>21030011</v>
      </c>
      <c r="E78" s="4" t="s">
        <v>368</v>
      </c>
      <c r="F78" s="4">
        <v>1303</v>
      </c>
      <c r="G78" s="6">
        <v>40925</v>
      </c>
      <c r="H78" s="7">
        <v>100152</v>
      </c>
      <c r="I78" s="7">
        <v>0</v>
      </c>
      <c r="J78" s="7">
        <v>0</v>
      </c>
      <c r="K78" s="7">
        <v>0</v>
      </c>
      <c r="L78" s="7">
        <f t="shared" si="4"/>
        <v>100152</v>
      </c>
      <c r="M78" s="7">
        <v>-37307</v>
      </c>
      <c r="N78" s="7">
        <v>-3662</v>
      </c>
      <c r="O78" s="7">
        <v>0</v>
      </c>
      <c r="P78" s="7">
        <f t="shared" si="5"/>
        <v>-40969</v>
      </c>
      <c r="Q78" s="7">
        <f t="shared" si="6"/>
        <v>62845</v>
      </c>
      <c r="R78" s="7">
        <f t="shared" si="7"/>
        <v>59183</v>
      </c>
      <c r="S78" s="5" t="s">
        <v>295</v>
      </c>
      <c r="T78" s="5">
        <v>101303</v>
      </c>
      <c r="U78" s="5" t="s">
        <v>37</v>
      </c>
      <c r="V78" s="5">
        <v>47030001</v>
      </c>
      <c r="W78" s="5" t="s">
        <v>28</v>
      </c>
    </row>
    <row r="79" spans="2:23" x14ac:dyDescent="0.25">
      <c r="B79" s="4">
        <v>30004306</v>
      </c>
      <c r="C79" s="4">
        <v>0</v>
      </c>
      <c r="D79" s="5">
        <v>21030011</v>
      </c>
      <c r="E79" s="4" t="s">
        <v>369</v>
      </c>
      <c r="F79" s="4">
        <v>1301</v>
      </c>
      <c r="G79" s="6">
        <v>40360</v>
      </c>
      <c r="H79" s="7">
        <v>100353</v>
      </c>
      <c r="I79" s="7">
        <v>0</v>
      </c>
      <c r="J79" s="7">
        <v>0</v>
      </c>
      <c r="K79" s="7">
        <v>0</v>
      </c>
      <c r="L79" s="7">
        <f t="shared" si="4"/>
        <v>100353</v>
      </c>
      <c r="M79" s="7">
        <v>-44746</v>
      </c>
      <c r="N79" s="7">
        <v>-3550</v>
      </c>
      <c r="O79" s="7">
        <v>0</v>
      </c>
      <c r="P79" s="7">
        <f t="shared" si="5"/>
        <v>-48296</v>
      </c>
      <c r="Q79" s="7">
        <f t="shared" si="6"/>
        <v>55607</v>
      </c>
      <c r="R79" s="7">
        <f t="shared" si="7"/>
        <v>52057</v>
      </c>
      <c r="S79" s="5" t="s">
        <v>295</v>
      </c>
      <c r="T79" s="5">
        <v>101301</v>
      </c>
      <c r="U79" s="5" t="s">
        <v>27</v>
      </c>
      <c r="V79" s="5">
        <v>47030001</v>
      </c>
      <c r="W79" s="5" t="s">
        <v>28</v>
      </c>
    </row>
    <row r="80" spans="2:23" x14ac:dyDescent="0.25">
      <c r="B80" s="4">
        <v>30004307</v>
      </c>
      <c r="C80" s="4">
        <v>0</v>
      </c>
      <c r="D80" s="5">
        <v>21030011</v>
      </c>
      <c r="E80" s="4" t="s">
        <v>370</v>
      </c>
      <c r="F80" s="4">
        <v>1301</v>
      </c>
      <c r="G80" s="6">
        <v>40269</v>
      </c>
      <c r="H80" s="7">
        <v>102000</v>
      </c>
      <c r="I80" s="7">
        <v>0</v>
      </c>
      <c r="J80" s="7">
        <v>0</v>
      </c>
      <c r="K80" s="7">
        <v>0</v>
      </c>
      <c r="L80" s="7">
        <f t="shared" si="4"/>
        <v>102000</v>
      </c>
      <c r="M80" s="7">
        <v>-46676</v>
      </c>
      <c r="N80" s="7">
        <v>-3587</v>
      </c>
      <c r="O80" s="7">
        <v>0</v>
      </c>
      <c r="P80" s="7">
        <f t="shared" si="5"/>
        <v>-50263</v>
      </c>
      <c r="Q80" s="7">
        <f t="shared" si="6"/>
        <v>55324</v>
      </c>
      <c r="R80" s="7">
        <f t="shared" si="7"/>
        <v>51737</v>
      </c>
      <c r="S80" s="5" t="s">
        <v>295</v>
      </c>
      <c r="T80" s="5">
        <v>101301</v>
      </c>
      <c r="U80" s="5" t="s">
        <v>27</v>
      </c>
      <c r="V80" s="5">
        <v>47030001</v>
      </c>
      <c r="W80" s="5" t="s">
        <v>28</v>
      </c>
    </row>
    <row r="81" spans="2:23" x14ac:dyDescent="0.25">
      <c r="B81" s="4">
        <v>30004316</v>
      </c>
      <c r="C81" s="4">
        <v>0</v>
      </c>
      <c r="D81" s="5">
        <v>21030011</v>
      </c>
      <c r="E81" s="4" t="s">
        <v>371</v>
      </c>
      <c r="F81" s="4">
        <v>1303</v>
      </c>
      <c r="G81" s="6">
        <v>40925</v>
      </c>
      <c r="H81" s="7">
        <v>110500</v>
      </c>
      <c r="I81" s="7">
        <v>0</v>
      </c>
      <c r="J81" s="7">
        <v>0</v>
      </c>
      <c r="K81" s="7">
        <v>0</v>
      </c>
      <c r="L81" s="7">
        <f t="shared" si="4"/>
        <v>110500</v>
      </c>
      <c r="M81" s="7">
        <v>-41159</v>
      </c>
      <c r="N81" s="7">
        <v>-4040</v>
      </c>
      <c r="O81" s="7">
        <v>0</v>
      </c>
      <c r="P81" s="7">
        <f t="shared" si="5"/>
        <v>-45199</v>
      </c>
      <c r="Q81" s="7">
        <f t="shared" si="6"/>
        <v>69341</v>
      </c>
      <c r="R81" s="7">
        <f t="shared" si="7"/>
        <v>65301</v>
      </c>
      <c r="S81" s="5" t="s">
        <v>295</v>
      </c>
      <c r="T81" s="5">
        <v>101303</v>
      </c>
      <c r="U81" s="5" t="s">
        <v>37</v>
      </c>
      <c r="V81" s="5">
        <v>47030001</v>
      </c>
      <c r="W81" s="5" t="s">
        <v>28</v>
      </c>
    </row>
    <row r="82" spans="2:23" x14ac:dyDescent="0.25">
      <c r="B82" s="4">
        <v>30004324</v>
      </c>
      <c r="C82" s="4">
        <v>0</v>
      </c>
      <c r="D82" s="5">
        <v>21030011</v>
      </c>
      <c r="E82" s="4" t="s">
        <v>372</v>
      </c>
      <c r="F82" s="4">
        <v>1301</v>
      </c>
      <c r="G82" s="6">
        <v>40269</v>
      </c>
      <c r="H82" s="7">
        <v>123000</v>
      </c>
      <c r="I82" s="7">
        <v>0</v>
      </c>
      <c r="J82" s="7">
        <v>0</v>
      </c>
      <c r="K82" s="7">
        <v>0</v>
      </c>
      <c r="L82" s="7">
        <f t="shared" si="4"/>
        <v>123000</v>
      </c>
      <c r="M82" s="7">
        <v>-56289</v>
      </c>
      <c r="N82" s="7">
        <v>-4326</v>
      </c>
      <c r="O82" s="7">
        <v>0</v>
      </c>
      <c r="P82" s="7">
        <f t="shared" si="5"/>
        <v>-60615</v>
      </c>
      <c r="Q82" s="7">
        <f t="shared" si="6"/>
        <v>66711</v>
      </c>
      <c r="R82" s="7">
        <f t="shared" si="7"/>
        <v>62385</v>
      </c>
      <c r="S82" s="5" t="s">
        <v>295</v>
      </c>
      <c r="T82" s="5">
        <v>101301</v>
      </c>
      <c r="U82" s="5" t="s">
        <v>27</v>
      </c>
      <c r="V82" s="5">
        <v>47030001</v>
      </c>
      <c r="W82" s="5" t="s">
        <v>28</v>
      </c>
    </row>
    <row r="83" spans="2:23" x14ac:dyDescent="0.25">
      <c r="B83" s="4">
        <v>30004325</v>
      </c>
      <c r="C83" s="4">
        <v>0</v>
      </c>
      <c r="D83" s="5">
        <v>21030011</v>
      </c>
      <c r="E83" s="4" t="s">
        <v>373</v>
      </c>
      <c r="F83" s="4">
        <v>1301</v>
      </c>
      <c r="G83" s="6">
        <v>40269</v>
      </c>
      <c r="H83" s="7">
        <v>124000</v>
      </c>
      <c r="I83" s="7">
        <v>0</v>
      </c>
      <c r="J83" s="7">
        <v>0</v>
      </c>
      <c r="K83" s="7">
        <v>0</v>
      </c>
      <c r="L83" s="7">
        <f t="shared" si="4"/>
        <v>124000</v>
      </c>
      <c r="M83" s="7">
        <v>-56746</v>
      </c>
      <c r="N83" s="7">
        <v>-4361</v>
      </c>
      <c r="O83" s="7">
        <v>0</v>
      </c>
      <c r="P83" s="7">
        <f t="shared" si="5"/>
        <v>-61107</v>
      </c>
      <c r="Q83" s="7">
        <f t="shared" si="6"/>
        <v>67254</v>
      </c>
      <c r="R83" s="7">
        <f t="shared" si="7"/>
        <v>62893</v>
      </c>
      <c r="S83" s="5" t="s">
        <v>295</v>
      </c>
      <c r="T83" s="5">
        <v>101301</v>
      </c>
      <c r="U83" s="5" t="s">
        <v>27</v>
      </c>
      <c r="V83" s="5">
        <v>47030001</v>
      </c>
      <c r="W83" s="5" t="s">
        <v>28</v>
      </c>
    </row>
    <row r="84" spans="2:23" x14ac:dyDescent="0.25">
      <c r="B84" s="4">
        <v>30004330</v>
      </c>
      <c r="C84" s="4">
        <v>0</v>
      </c>
      <c r="D84" s="5">
        <v>21030011</v>
      </c>
      <c r="E84" s="4" t="s">
        <v>374</v>
      </c>
      <c r="F84" s="4">
        <v>1301</v>
      </c>
      <c r="G84" s="6">
        <v>40269</v>
      </c>
      <c r="H84" s="7">
        <v>127000</v>
      </c>
      <c r="I84" s="7">
        <v>0</v>
      </c>
      <c r="J84" s="7">
        <v>0</v>
      </c>
      <c r="K84" s="7">
        <v>0</v>
      </c>
      <c r="L84" s="7">
        <f t="shared" si="4"/>
        <v>127000</v>
      </c>
      <c r="M84" s="7">
        <v>-58119</v>
      </c>
      <c r="N84" s="7">
        <v>-4466</v>
      </c>
      <c r="O84" s="7">
        <v>0</v>
      </c>
      <c r="P84" s="7">
        <f t="shared" si="5"/>
        <v>-62585</v>
      </c>
      <c r="Q84" s="7">
        <f t="shared" si="6"/>
        <v>68881</v>
      </c>
      <c r="R84" s="7">
        <f t="shared" si="7"/>
        <v>64415</v>
      </c>
      <c r="S84" s="5" t="s">
        <v>295</v>
      </c>
      <c r="T84" s="5">
        <v>101301</v>
      </c>
      <c r="U84" s="5" t="s">
        <v>27</v>
      </c>
      <c r="V84" s="5">
        <v>47030001</v>
      </c>
      <c r="W84" s="5" t="s">
        <v>28</v>
      </c>
    </row>
    <row r="85" spans="2:23" x14ac:dyDescent="0.25">
      <c r="B85" s="4">
        <v>30004345</v>
      </c>
      <c r="C85" s="4">
        <v>0</v>
      </c>
      <c r="D85" s="5">
        <v>21030011</v>
      </c>
      <c r="E85" s="4" t="s">
        <v>375</v>
      </c>
      <c r="F85" s="4">
        <v>1301</v>
      </c>
      <c r="G85" s="6">
        <v>40269</v>
      </c>
      <c r="H85" s="7">
        <v>145000</v>
      </c>
      <c r="I85" s="7">
        <v>0</v>
      </c>
      <c r="J85" s="7">
        <v>0</v>
      </c>
      <c r="K85" s="7">
        <v>0</v>
      </c>
      <c r="L85" s="7">
        <f t="shared" si="4"/>
        <v>145000</v>
      </c>
      <c r="M85" s="7">
        <v>-66357</v>
      </c>
      <c r="N85" s="7">
        <v>-5099</v>
      </c>
      <c r="O85" s="7">
        <v>0</v>
      </c>
      <c r="P85" s="7">
        <f t="shared" si="5"/>
        <v>-71456</v>
      </c>
      <c r="Q85" s="7">
        <f t="shared" si="6"/>
        <v>78643</v>
      </c>
      <c r="R85" s="7">
        <f t="shared" si="7"/>
        <v>73544</v>
      </c>
      <c r="S85" s="5" t="s">
        <v>295</v>
      </c>
      <c r="T85" s="5">
        <v>101301</v>
      </c>
      <c r="U85" s="5" t="s">
        <v>27</v>
      </c>
      <c r="V85" s="5">
        <v>47030001</v>
      </c>
      <c r="W85" s="5" t="s">
        <v>28</v>
      </c>
    </row>
    <row r="86" spans="2:23" x14ac:dyDescent="0.25">
      <c r="B86" s="4">
        <v>30004346</v>
      </c>
      <c r="C86" s="4">
        <v>0</v>
      </c>
      <c r="D86" s="5">
        <v>21030011</v>
      </c>
      <c r="E86" s="4" t="s">
        <v>376</v>
      </c>
      <c r="F86" s="4">
        <v>1301</v>
      </c>
      <c r="G86" s="6">
        <v>40269</v>
      </c>
      <c r="H86" s="7">
        <v>145000</v>
      </c>
      <c r="I86" s="7">
        <v>0</v>
      </c>
      <c r="J86" s="7">
        <v>0</v>
      </c>
      <c r="K86" s="7">
        <v>0</v>
      </c>
      <c r="L86" s="7">
        <f t="shared" si="4"/>
        <v>145000</v>
      </c>
      <c r="M86" s="7">
        <v>-66357</v>
      </c>
      <c r="N86" s="7">
        <v>-5099</v>
      </c>
      <c r="O86" s="7">
        <v>0</v>
      </c>
      <c r="P86" s="7">
        <f t="shared" si="5"/>
        <v>-71456</v>
      </c>
      <c r="Q86" s="7">
        <f t="shared" si="6"/>
        <v>78643</v>
      </c>
      <c r="R86" s="7">
        <f t="shared" si="7"/>
        <v>73544</v>
      </c>
      <c r="S86" s="5" t="s">
        <v>295</v>
      </c>
      <c r="T86" s="5">
        <v>101301</v>
      </c>
      <c r="U86" s="5" t="s">
        <v>27</v>
      </c>
      <c r="V86" s="5">
        <v>47030001</v>
      </c>
      <c r="W86" s="5" t="s">
        <v>28</v>
      </c>
    </row>
    <row r="87" spans="2:23" x14ac:dyDescent="0.25">
      <c r="B87" s="4">
        <v>30004349</v>
      </c>
      <c r="C87" s="4">
        <v>0</v>
      </c>
      <c r="D87" s="5">
        <v>21030011</v>
      </c>
      <c r="E87" s="4" t="s">
        <v>377</v>
      </c>
      <c r="F87" s="4">
        <v>1301</v>
      </c>
      <c r="G87" s="6">
        <v>40269</v>
      </c>
      <c r="H87" s="7">
        <v>148000</v>
      </c>
      <c r="I87" s="7">
        <v>0</v>
      </c>
      <c r="J87" s="7">
        <v>0</v>
      </c>
      <c r="K87" s="7">
        <v>0</v>
      </c>
      <c r="L87" s="7">
        <f t="shared" si="4"/>
        <v>148000</v>
      </c>
      <c r="M87" s="7">
        <v>-67728</v>
      </c>
      <c r="N87" s="7">
        <v>-5205</v>
      </c>
      <c r="O87" s="7">
        <v>0</v>
      </c>
      <c r="P87" s="7">
        <f t="shared" si="5"/>
        <v>-72933</v>
      </c>
      <c r="Q87" s="7">
        <f t="shared" si="6"/>
        <v>80272</v>
      </c>
      <c r="R87" s="7">
        <f t="shared" si="7"/>
        <v>75067</v>
      </c>
      <c r="S87" s="5" t="s">
        <v>295</v>
      </c>
      <c r="T87" s="5">
        <v>101301</v>
      </c>
      <c r="U87" s="5" t="s">
        <v>27</v>
      </c>
      <c r="V87" s="5">
        <v>47030001</v>
      </c>
      <c r="W87" s="5" t="s">
        <v>28</v>
      </c>
    </row>
    <row r="88" spans="2:23" x14ac:dyDescent="0.25">
      <c r="B88" s="4">
        <v>30004364</v>
      </c>
      <c r="C88" s="4">
        <v>0</v>
      </c>
      <c r="D88" s="5">
        <v>21030011</v>
      </c>
      <c r="E88" s="4" t="s">
        <v>378</v>
      </c>
      <c r="F88" s="4">
        <v>1303</v>
      </c>
      <c r="G88" s="6">
        <v>40925</v>
      </c>
      <c r="H88" s="7">
        <v>173335</v>
      </c>
      <c r="I88" s="7">
        <v>0</v>
      </c>
      <c r="J88" s="7">
        <v>0</v>
      </c>
      <c r="K88" s="7">
        <v>0</v>
      </c>
      <c r="L88" s="7">
        <f t="shared" si="4"/>
        <v>173335</v>
      </c>
      <c r="M88" s="7">
        <v>-64569</v>
      </c>
      <c r="N88" s="7">
        <v>-6338</v>
      </c>
      <c r="O88" s="7">
        <v>0</v>
      </c>
      <c r="P88" s="7">
        <f t="shared" si="5"/>
        <v>-70907</v>
      </c>
      <c r="Q88" s="7">
        <f t="shared" si="6"/>
        <v>108766</v>
      </c>
      <c r="R88" s="7">
        <f t="shared" si="7"/>
        <v>102428</v>
      </c>
      <c r="S88" s="5" t="s">
        <v>295</v>
      </c>
      <c r="T88" s="5">
        <v>101303</v>
      </c>
      <c r="U88" s="5" t="s">
        <v>37</v>
      </c>
      <c r="V88" s="5">
        <v>47030001</v>
      </c>
      <c r="W88" s="5" t="s">
        <v>28</v>
      </c>
    </row>
    <row r="89" spans="2:23" x14ac:dyDescent="0.25">
      <c r="B89" s="4">
        <v>30004368</v>
      </c>
      <c r="C89" s="4">
        <v>0</v>
      </c>
      <c r="D89" s="5">
        <v>21030011</v>
      </c>
      <c r="E89" s="4" t="s">
        <v>379</v>
      </c>
      <c r="F89" s="4">
        <v>1301</v>
      </c>
      <c r="G89" s="6">
        <v>40269</v>
      </c>
      <c r="H89" s="7">
        <v>192000</v>
      </c>
      <c r="I89" s="7">
        <v>0</v>
      </c>
      <c r="J89" s="7">
        <v>0</v>
      </c>
      <c r="K89" s="7">
        <v>0</v>
      </c>
      <c r="L89" s="7">
        <f t="shared" si="4"/>
        <v>192000</v>
      </c>
      <c r="M89" s="7">
        <v>-87865</v>
      </c>
      <c r="N89" s="7">
        <v>-6752</v>
      </c>
      <c r="O89" s="7">
        <v>0</v>
      </c>
      <c r="P89" s="7">
        <f t="shared" si="5"/>
        <v>-94617</v>
      </c>
      <c r="Q89" s="7">
        <f t="shared" si="6"/>
        <v>104135</v>
      </c>
      <c r="R89" s="7">
        <f t="shared" si="7"/>
        <v>97383</v>
      </c>
      <c r="S89" s="5" t="s">
        <v>295</v>
      </c>
      <c r="T89" s="5">
        <v>101301</v>
      </c>
      <c r="U89" s="5" t="s">
        <v>27</v>
      </c>
      <c r="V89" s="5">
        <v>47030001</v>
      </c>
      <c r="W89" s="5" t="s">
        <v>28</v>
      </c>
    </row>
    <row r="90" spans="2:23" x14ac:dyDescent="0.25">
      <c r="B90" s="4">
        <v>30004381</v>
      </c>
      <c r="C90" s="4">
        <v>0</v>
      </c>
      <c r="D90" s="5">
        <v>21030011</v>
      </c>
      <c r="E90" s="4" t="s">
        <v>380</v>
      </c>
      <c r="F90" s="4">
        <v>1301</v>
      </c>
      <c r="G90" s="6">
        <v>40269</v>
      </c>
      <c r="H90" s="7">
        <v>209000</v>
      </c>
      <c r="I90" s="7">
        <v>0</v>
      </c>
      <c r="J90" s="7">
        <v>0</v>
      </c>
      <c r="K90" s="7">
        <v>0</v>
      </c>
      <c r="L90" s="7">
        <f t="shared" si="4"/>
        <v>209000</v>
      </c>
      <c r="M90" s="7">
        <v>-95643</v>
      </c>
      <c r="N90" s="7">
        <v>-7350</v>
      </c>
      <c r="O90" s="7">
        <v>0</v>
      </c>
      <c r="P90" s="7">
        <f t="shared" si="5"/>
        <v>-102993</v>
      </c>
      <c r="Q90" s="7">
        <f t="shared" si="6"/>
        <v>113357</v>
      </c>
      <c r="R90" s="7">
        <f t="shared" si="7"/>
        <v>106007</v>
      </c>
      <c r="S90" s="5" t="s">
        <v>295</v>
      </c>
      <c r="T90" s="5">
        <v>101301</v>
      </c>
      <c r="U90" s="5" t="s">
        <v>27</v>
      </c>
      <c r="V90" s="5">
        <v>47030001</v>
      </c>
      <c r="W90" s="5" t="s">
        <v>28</v>
      </c>
    </row>
    <row r="91" spans="2:23" x14ac:dyDescent="0.25">
      <c r="B91" s="4">
        <v>30004387</v>
      </c>
      <c r="C91" s="4">
        <v>0</v>
      </c>
      <c r="D91" s="5">
        <v>21030011</v>
      </c>
      <c r="E91" s="4" t="s">
        <v>381</v>
      </c>
      <c r="F91" s="4">
        <v>1301</v>
      </c>
      <c r="G91" s="6">
        <v>40360</v>
      </c>
      <c r="H91" s="7">
        <v>218097</v>
      </c>
      <c r="I91" s="7">
        <v>0</v>
      </c>
      <c r="J91" s="7">
        <v>0</v>
      </c>
      <c r="K91" s="7">
        <v>0</v>
      </c>
      <c r="L91" s="7">
        <f t="shared" si="4"/>
        <v>218097</v>
      </c>
      <c r="M91" s="7">
        <v>-97252</v>
      </c>
      <c r="N91" s="7">
        <v>-7716</v>
      </c>
      <c r="O91" s="7">
        <v>0</v>
      </c>
      <c r="P91" s="7">
        <f t="shared" si="5"/>
        <v>-104968</v>
      </c>
      <c r="Q91" s="7">
        <f t="shared" si="6"/>
        <v>120845</v>
      </c>
      <c r="R91" s="7">
        <f t="shared" si="7"/>
        <v>113129</v>
      </c>
      <c r="S91" s="5" t="s">
        <v>295</v>
      </c>
      <c r="T91" s="5">
        <v>101301</v>
      </c>
      <c r="U91" s="5" t="s">
        <v>27</v>
      </c>
      <c r="V91" s="5">
        <v>47030001</v>
      </c>
      <c r="W91" s="5" t="s">
        <v>28</v>
      </c>
    </row>
    <row r="92" spans="2:23" x14ac:dyDescent="0.25">
      <c r="B92" s="4">
        <v>30004405</v>
      </c>
      <c r="C92" s="4">
        <v>0</v>
      </c>
      <c r="D92" s="5">
        <v>21030011</v>
      </c>
      <c r="E92" s="4" t="s">
        <v>382</v>
      </c>
      <c r="F92" s="4">
        <v>1301</v>
      </c>
      <c r="G92" s="6">
        <v>40269</v>
      </c>
      <c r="H92" s="7">
        <v>235000</v>
      </c>
      <c r="I92" s="7">
        <v>0</v>
      </c>
      <c r="J92" s="7">
        <v>0</v>
      </c>
      <c r="K92" s="7">
        <v>0</v>
      </c>
      <c r="L92" s="7">
        <f t="shared" si="4"/>
        <v>235000</v>
      </c>
      <c r="M92" s="7">
        <v>-107544</v>
      </c>
      <c r="N92" s="7">
        <v>-8265</v>
      </c>
      <c r="O92" s="7">
        <v>0</v>
      </c>
      <c r="P92" s="7">
        <f t="shared" si="5"/>
        <v>-115809</v>
      </c>
      <c r="Q92" s="7">
        <f t="shared" si="6"/>
        <v>127456</v>
      </c>
      <c r="R92" s="7">
        <f t="shared" si="7"/>
        <v>119191</v>
      </c>
      <c r="S92" s="5" t="s">
        <v>295</v>
      </c>
      <c r="T92" s="5">
        <v>101301</v>
      </c>
      <c r="U92" s="5" t="s">
        <v>27</v>
      </c>
      <c r="V92" s="5">
        <v>47030001</v>
      </c>
      <c r="W92" s="5" t="s">
        <v>28</v>
      </c>
    </row>
    <row r="93" spans="2:23" x14ac:dyDescent="0.25">
      <c r="B93" s="4">
        <v>30004411</v>
      </c>
      <c r="C93" s="4">
        <v>0</v>
      </c>
      <c r="D93" s="5">
        <v>21030011</v>
      </c>
      <c r="E93" s="4" t="s">
        <v>383</v>
      </c>
      <c r="F93" s="4">
        <v>1301</v>
      </c>
      <c r="G93" s="6">
        <v>40269</v>
      </c>
      <c r="H93" s="7">
        <v>250000</v>
      </c>
      <c r="I93" s="7">
        <v>0</v>
      </c>
      <c r="J93" s="7">
        <v>0</v>
      </c>
      <c r="K93" s="7">
        <v>0</v>
      </c>
      <c r="L93" s="7">
        <f t="shared" si="4"/>
        <v>250000</v>
      </c>
      <c r="M93" s="7">
        <v>-114405</v>
      </c>
      <c r="N93" s="7">
        <v>-8792</v>
      </c>
      <c r="O93" s="7">
        <v>0</v>
      </c>
      <c r="P93" s="7">
        <f t="shared" si="5"/>
        <v>-123197</v>
      </c>
      <c r="Q93" s="7">
        <f t="shared" si="6"/>
        <v>135595</v>
      </c>
      <c r="R93" s="7">
        <f t="shared" si="7"/>
        <v>126803</v>
      </c>
      <c r="S93" s="5" t="s">
        <v>295</v>
      </c>
      <c r="T93" s="5">
        <v>101301</v>
      </c>
      <c r="U93" s="5" t="s">
        <v>27</v>
      </c>
      <c r="V93" s="5">
        <v>47030001</v>
      </c>
      <c r="W93" s="5" t="s">
        <v>28</v>
      </c>
    </row>
    <row r="94" spans="2:23" x14ac:dyDescent="0.25">
      <c r="B94" s="4">
        <v>30004412</v>
      </c>
      <c r="C94" s="4">
        <v>0</v>
      </c>
      <c r="D94" s="5">
        <v>21030011</v>
      </c>
      <c r="E94" s="4" t="s">
        <v>384</v>
      </c>
      <c r="F94" s="4">
        <v>1303</v>
      </c>
      <c r="G94" s="6">
        <v>40925</v>
      </c>
      <c r="H94" s="7">
        <v>251539</v>
      </c>
      <c r="I94" s="7">
        <v>0</v>
      </c>
      <c r="J94" s="7">
        <v>0</v>
      </c>
      <c r="K94" s="7">
        <v>0</v>
      </c>
      <c r="L94" s="7">
        <f t="shared" si="4"/>
        <v>251539</v>
      </c>
      <c r="M94" s="7">
        <v>-93697</v>
      </c>
      <c r="N94" s="7">
        <v>-9197</v>
      </c>
      <c r="O94" s="7">
        <v>0</v>
      </c>
      <c r="P94" s="7">
        <f t="shared" si="5"/>
        <v>-102894</v>
      </c>
      <c r="Q94" s="7">
        <f t="shared" si="6"/>
        <v>157842</v>
      </c>
      <c r="R94" s="7">
        <f t="shared" si="7"/>
        <v>148645</v>
      </c>
      <c r="S94" s="5" t="s">
        <v>295</v>
      </c>
      <c r="T94" s="5">
        <v>101303</v>
      </c>
      <c r="U94" s="5" t="s">
        <v>37</v>
      </c>
      <c r="V94" s="5">
        <v>47030001</v>
      </c>
      <c r="W94" s="5" t="s">
        <v>28</v>
      </c>
    </row>
    <row r="95" spans="2:23" x14ac:dyDescent="0.25">
      <c r="B95" s="4">
        <v>30004418</v>
      </c>
      <c r="C95" s="4">
        <v>0</v>
      </c>
      <c r="D95" s="5">
        <v>21030011</v>
      </c>
      <c r="E95" s="4" t="s">
        <v>385</v>
      </c>
      <c r="F95" s="4">
        <v>1301</v>
      </c>
      <c r="G95" s="6">
        <v>40269</v>
      </c>
      <c r="H95" s="7">
        <v>270000</v>
      </c>
      <c r="I95" s="7">
        <v>0</v>
      </c>
      <c r="J95" s="7">
        <v>0</v>
      </c>
      <c r="K95" s="7">
        <v>0</v>
      </c>
      <c r="L95" s="7">
        <f t="shared" si="4"/>
        <v>270000</v>
      </c>
      <c r="M95" s="7">
        <v>-123561</v>
      </c>
      <c r="N95" s="7">
        <v>-9496</v>
      </c>
      <c r="O95" s="7">
        <v>0</v>
      </c>
      <c r="P95" s="7">
        <f t="shared" si="5"/>
        <v>-133057</v>
      </c>
      <c r="Q95" s="7">
        <f t="shared" si="6"/>
        <v>146439</v>
      </c>
      <c r="R95" s="7">
        <f t="shared" si="7"/>
        <v>136943</v>
      </c>
      <c r="S95" s="5" t="s">
        <v>295</v>
      </c>
      <c r="T95" s="5">
        <v>101301</v>
      </c>
      <c r="U95" s="5" t="s">
        <v>27</v>
      </c>
      <c r="V95" s="5">
        <v>47030001</v>
      </c>
      <c r="W95" s="5" t="s">
        <v>28</v>
      </c>
    </row>
    <row r="96" spans="2:23" x14ac:dyDescent="0.25">
      <c r="B96" s="4">
        <v>30004419</v>
      </c>
      <c r="C96" s="4">
        <v>0</v>
      </c>
      <c r="D96" s="5">
        <v>21030011</v>
      </c>
      <c r="E96" s="4" t="s">
        <v>386</v>
      </c>
      <c r="F96" s="4">
        <v>1301</v>
      </c>
      <c r="G96" s="6">
        <v>40269</v>
      </c>
      <c r="H96" s="7">
        <v>271000</v>
      </c>
      <c r="I96" s="7">
        <v>0</v>
      </c>
      <c r="J96" s="7">
        <v>0</v>
      </c>
      <c r="K96" s="7">
        <v>0</v>
      </c>
      <c r="L96" s="7">
        <f t="shared" si="4"/>
        <v>271000</v>
      </c>
      <c r="M96" s="7">
        <v>-124018</v>
      </c>
      <c r="N96" s="7">
        <v>-9531</v>
      </c>
      <c r="O96" s="7">
        <v>0</v>
      </c>
      <c r="P96" s="7">
        <f t="shared" si="5"/>
        <v>-133549</v>
      </c>
      <c r="Q96" s="7">
        <f t="shared" si="6"/>
        <v>146982</v>
      </c>
      <c r="R96" s="7">
        <f t="shared" si="7"/>
        <v>137451</v>
      </c>
      <c r="S96" s="5" t="s">
        <v>295</v>
      </c>
      <c r="T96" s="5">
        <v>101301</v>
      </c>
      <c r="U96" s="5" t="s">
        <v>27</v>
      </c>
      <c r="V96" s="5">
        <v>47030001</v>
      </c>
      <c r="W96" s="5" t="s">
        <v>28</v>
      </c>
    </row>
    <row r="97" spans="2:23" x14ac:dyDescent="0.25">
      <c r="B97" s="4">
        <v>30004421</v>
      </c>
      <c r="C97" s="4">
        <v>0</v>
      </c>
      <c r="D97" s="5">
        <v>21030011</v>
      </c>
      <c r="E97" s="4" t="s">
        <v>387</v>
      </c>
      <c r="F97" s="4">
        <v>1301</v>
      </c>
      <c r="G97" s="6">
        <v>40269</v>
      </c>
      <c r="H97" s="7">
        <v>279000</v>
      </c>
      <c r="I97" s="7">
        <v>0</v>
      </c>
      <c r="J97" s="7">
        <v>0</v>
      </c>
      <c r="K97" s="7">
        <v>0</v>
      </c>
      <c r="L97" s="7">
        <f t="shared" si="4"/>
        <v>279000</v>
      </c>
      <c r="M97" s="7">
        <v>-127676</v>
      </c>
      <c r="N97" s="7">
        <v>-9812</v>
      </c>
      <c r="O97" s="7">
        <v>0</v>
      </c>
      <c r="P97" s="7">
        <f t="shared" si="5"/>
        <v>-137488</v>
      </c>
      <c r="Q97" s="7">
        <f t="shared" si="6"/>
        <v>151324</v>
      </c>
      <c r="R97" s="7">
        <f t="shared" si="7"/>
        <v>141512</v>
      </c>
      <c r="S97" s="5" t="s">
        <v>295</v>
      </c>
      <c r="T97" s="5">
        <v>101301</v>
      </c>
      <c r="U97" s="5" t="s">
        <v>27</v>
      </c>
      <c r="V97" s="5">
        <v>47030001</v>
      </c>
      <c r="W97" s="5" t="s">
        <v>28</v>
      </c>
    </row>
    <row r="98" spans="2:23" x14ac:dyDescent="0.25">
      <c r="B98" s="4">
        <v>30004436</v>
      </c>
      <c r="C98" s="4">
        <v>0</v>
      </c>
      <c r="D98" s="5">
        <v>21030011</v>
      </c>
      <c r="E98" s="4" t="s">
        <v>388</v>
      </c>
      <c r="F98" s="4">
        <v>1301</v>
      </c>
      <c r="G98" s="6">
        <v>40269</v>
      </c>
      <c r="H98" s="7">
        <v>332000</v>
      </c>
      <c r="I98" s="7">
        <v>0</v>
      </c>
      <c r="J98" s="7">
        <v>0</v>
      </c>
      <c r="K98" s="7">
        <v>0</v>
      </c>
      <c r="L98" s="7">
        <f t="shared" si="4"/>
        <v>332000</v>
      </c>
      <c r="M98" s="7">
        <v>-151930</v>
      </c>
      <c r="N98" s="7">
        <v>-11676</v>
      </c>
      <c r="O98" s="7">
        <v>0</v>
      </c>
      <c r="P98" s="7">
        <f t="shared" si="5"/>
        <v>-163606</v>
      </c>
      <c r="Q98" s="7">
        <f t="shared" si="6"/>
        <v>180070</v>
      </c>
      <c r="R98" s="7">
        <f t="shared" si="7"/>
        <v>168394</v>
      </c>
      <c r="S98" s="5" t="s">
        <v>295</v>
      </c>
      <c r="T98" s="5">
        <v>101301</v>
      </c>
      <c r="U98" s="5" t="s">
        <v>27</v>
      </c>
      <c r="V98" s="5">
        <v>47030001</v>
      </c>
      <c r="W98" s="5" t="s">
        <v>28</v>
      </c>
    </row>
    <row r="99" spans="2:23" x14ac:dyDescent="0.25">
      <c r="B99" s="4">
        <v>30004438</v>
      </c>
      <c r="C99" s="4">
        <v>0</v>
      </c>
      <c r="D99" s="5">
        <v>21030011</v>
      </c>
      <c r="E99" s="4" t="s">
        <v>389</v>
      </c>
      <c r="F99" s="4">
        <v>1301</v>
      </c>
      <c r="G99" s="6">
        <v>40269</v>
      </c>
      <c r="H99" s="7">
        <v>344000</v>
      </c>
      <c r="I99" s="7">
        <v>0</v>
      </c>
      <c r="J99" s="7">
        <v>0</v>
      </c>
      <c r="K99" s="7">
        <v>0</v>
      </c>
      <c r="L99" s="7">
        <f t="shared" si="4"/>
        <v>344000</v>
      </c>
      <c r="M99" s="7">
        <v>-157422</v>
      </c>
      <c r="N99" s="7">
        <v>-12098</v>
      </c>
      <c r="O99" s="7">
        <v>0</v>
      </c>
      <c r="P99" s="7">
        <f t="shared" si="5"/>
        <v>-169520</v>
      </c>
      <c r="Q99" s="7">
        <f t="shared" si="6"/>
        <v>186578</v>
      </c>
      <c r="R99" s="7">
        <f t="shared" si="7"/>
        <v>174480</v>
      </c>
      <c r="S99" s="5" t="s">
        <v>295</v>
      </c>
      <c r="T99" s="5">
        <v>101301</v>
      </c>
      <c r="U99" s="5" t="s">
        <v>27</v>
      </c>
      <c r="V99" s="5">
        <v>47030001</v>
      </c>
      <c r="W99" s="5" t="s">
        <v>28</v>
      </c>
    </row>
    <row r="100" spans="2:23" x14ac:dyDescent="0.25">
      <c r="B100" s="4">
        <v>30004495</v>
      </c>
      <c r="C100" s="4">
        <v>0</v>
      </c>
      <c r="D100" s="5">
        <v>21030011</v>
      </c>
      <c r="E100" s="4" t="s">
        <v>390</v>
      </c>
      <c r="F100" s="4">
        <v>1301</v>
      </c>
      <c r="G100" s="6">
        <v>40421</v>
      </c>
      <c r="H100" s="7">
        <v>569929</v>
      </c>
      <c r="I100" s="7">
        <v>0</v>
      </c>
      <c r="J100" s="7">
        <v>0</v>
      </c>
      <c r="K100" s="7">
        <v>0</v>
      </c>
      <c r="L100" s="7">
        <f t="shared" si="4"/>
        <v>569929</v>
      </c>
      <c r="M100" s="7">
        <v>-249641</v>
      </c>
      <c r="N100" s="7">
        <v>-20240</v>
      </c>
      <c r="O100" s="7">
        <v>0</v>
      </c>
      <c r="P100" s="7">
        <f t="shared" si="5"/>
        <v>-269881</v>
      </c>
      <c r="Q100" s="7">
        <f t="shared" si="6"/>
        <v>320288</v>
      </c>
      <c r="R100" s="7">
        <f t="shared" si="7"/>
        <v>300048</v>
      </c>
      <c r="S100" s="5" t="s">
        <v>295</v>
      </c>
      <c r="T100" s="5">
        <v>101301</v>
      </c>
      <c r="U100" s="5" t="s">
        <v>27</v>
      </c>
      <c r="V100" s="5">
        <v>47030001</v>
      </c>
      <c r="W100" s="5" t="s">
        <v>28</v>
      </c>
    </row>
    <row r="101" spans="2:23" x14ac:dyDescent="0.25">
      <c r="B101" s="4">
        <v>30004496</v>
      </c>
      <c r="C101" s="4">
        <v>0</v>
      </c>
      <c r="D101" s="5">
        <v>21030011</v>
      </c>
      <c r="E101" s="4" t="s">
        <v>391</v>
      </c>
      <c r="F101" s="4">
        <v>1301</v>
      </c>
      <c r="G101" s="6">
        <v>40269</v>
      </c>
      <c r="H101" s="7">
        <v>574000</v>
      </c>
      <c r="I101" s="7">
        <v>0</v>
      </c>
      <c r="J101" s="7">
        <v>0</v>
      </c>
      <c r="K101" s="7">
        <v>0</v>
      </c>
      <c r="L101" s="7">
        <f t="shared" si="4"/>
        <v>574000</v>
      </c>
      <c r="M101" s="7">
        <v>-262676</v>
      </c>
      <c r="N101" s="7">
        <v>-20187</v>
      </c>
      <c r="O101" s="7">
        <v>0</v>
      </c>
      <c r="P101" s="7">
        <f t="shared" si="5"/>
        <v>-282863</v>
      </c>
      <c r="Q101" s="7">
        <f t="shared" si="6"/>
        <v>311324</v>
      </c>
      <c r="R101" s="7">
        <f t="shared" si="7"/>
        <v>291137</v>
      </c>
      <c r="S101" s="5" t="s">
        <v>295</v>
      </c>
      <c r="T101" s="5">
        <v>101301</v>
      </c>
      <c r="U101" s="5" t="s">
        <v>27</v>
      </c>
      <c r="V101" s="5">
        <v>47030001</v>
      </c>
      <c r="W101" s="5" t="s">
        <v>28</v>
      </c>
    </row>
    <row r="102" spans="2:23" x14ac:dyDescent="0.25">
      <c r="B102" s="4">
        <v>30004505</v>
      </c>
      <c r="C102" s="4">
        <v>0</v>
      </c>
      <c r="D102" s="5">
        <v>21030011</v>
      </c>
      <c r="E102" s="4" t="s">
        <v>392</v>
      </c>
      <c r="F102" s="4">
        <v>1301</v>
      </c>
      <c r="G102" s="6">
        <v>40269</v>
      </c>
      <c r="H102" s="7">
        <v>651000</v>
      </c>
      <c r="I102" s="7">
        <v>0</v>
      </c>
      <c r="J102" s="7">
        <v>0</v>
      </c>
      <c r="K102" s="7">
        <v>0</v>
      </c>
      <c r="L102" s="7">
        <f t="shared" si="4"/>
        <v>651000</v>
      </c>
      <c r="M102" s="7">
        <v>-297913</v>
      </c>
      <c r="N102" s="7">
        <v>-22895</v>
      </c>
      <c r="O102" s="7">
        <v>0</v>
      </c>
      <c r="P102" s="7">
        <f t="shared" si="5"/>
        <v>-320808</v>
      </c>
      <c r="Q102" s="7">
        <f t="shared" si="6"/>
        <v>353087</v>
      </c>
      <c r="R102" s="7">
        <f t="shared" si="7"/>
        <v>330192</v>
      </c>
      <c r="S102" s="5" t="s">
        <v>295</v>
      </c>
      <c r="T102" s="5">
        <v>101301</v>
      </c>
      <c r="U102" s="5" t="s">
        <v>27</v>
      </c>
      <c r="V102" s="5">
        <v>47030001</v>
      </c>
      <c r="W102" s="5" t="s">
        <v>28</v>
      </c>
    </row>
    <row r="103" spans="2:23" x14ac:dyDescent="0.25">
      <c r="B103" s="4">
        <v>30004512</v>
      </c>
      <c r="C103" s="4">
        <v>0</v>
      </c>
      <c r="D103" s="5">
        <v>21030011</v>
      </c>
      <c r="E103" s="4" t="s">
        <v>393</v>
      </c>
      <c r="F103" s="4">
        <v>1301</v>
      </c>
      <c r="G103" s="6">
        <v>40269</v>
      </c>
      <c r="H103" s="7">
        <v>749000</v>
      </c>
      <c r="I103" s="7">
        <v>0</v>
      </c>
      <c r="J103" s="7">
        <v>0</v>
      </c>
      <c r="K103" s="7">
        <v>0</v>
      </c>
      <c r="L103" s="7">
        <f t="shared" si="4"/>
        <v>749000</v>
      </c>
      <c r="M103" s="7">
        <v>-342763</v>
      </c>
      <c r="N103" s="7">
        <v>-26342</v>
      </c>
      <c r="O103" s="7">
        <v>0</v>
      </c>
      <c r="P103" s="7">
        <f t="shared" si="5"/>
        <v>-369105</v>
      </c>
      <c r="Q103" s="7">
        <f t="shared" si="6"/>
        <v>406237</v>
      </c>
      <c r="R103" s="7">
        <f t="shared" si="7"/>
        <v>379895</v>
      </c>
      <c r="S103" s="5" t="s">
        <v>295</v>
      </c>
      <c r="T103" s="5">
        <v>101301</v>
      </c>
      <c r="U103" s="5" t="s">
        <v>27</v>
      </c>
      <c r="V103" s="5">
        <v>47030001</v>
      </c>
      <c r="W103" s="5" t="s">
        <v>28</v>
      </c>
    </row>
    <row r="104" spans="2:23" x14ac:dyDescent="0.25">
      <c r="B104" s="4">
        <v>30004513</v>
      </c>
      <c r="C104" s="4">
        <v>0</v>
      </c>
      <c r="D104" s="5">
        <v>21030011</v>
      </c>
      <c r="E104" s="4" t="s">
        <v>394</v>
      </c>
      <c r="F104" s="4">
        <v>1303</v>
      </c>
      <c r="G104" s="6">
        <v>40925</v>
      </c>
      <c r="H104" s="7">
        <v>767691</v>
      </c>
      <c r="I104" s="7">
        <v>0</v>
      </c>
      <c r="J104" s="7">
        <v>0</v>
      </c>
      <c r="K104" s="7">
        <v>0</v>
      </c>
      <c r="L104" s="7">
        <f t="shared" si="4"/>
        <v>767691</v>
      </c>
      <c r="M104" s="7">
        <v>-285963</v>
      </c>
      <c r="N104" s="7">
        <v>-28069</v>
      </c>
      <c r="O104" s="7">
        <v>0</v>
      </c>
      <c r="P104" s="7">
        <f t="shared" si="5"/>
        <v>-314032</v>
      </c>
      <c r="Q104" s="7">
        <f t="shared" si="6"/>
        <v>481728</v>
      </c>
      <c r="R104" s="7">
        <f t="shared" si="7"/>
        <v>453659</v>
      </c>
      <c r="S104" s="5" t="s">
        <v>295</v>
      </c>
      <c r="T104" s="5">
        <v>101303</v>
      </c>
      <c r="U104" s="5" t="s">
        <v>37</v>
      </c>
      <c r="V104" s="5">
        <v>47030001</v>
      </c>
      <c r="W104" s="5" t="s">
        <v>28</v>
      </c>
    </row>
    <row r="105" spans="2:23" x14ac:dyDescent="0.25">
      <c r="B105" s="4">
        <v>30004514</v>
      </c>
      <c r="C105" s="4">
        <v>0</v>
      </c>
      <c r="D105" s="5">
        <v>21030011</v>
      </c>
      <c r="E105" s="4" t="s">
        <v>395</v>
      </c>
      <c r="F105" s="4">
        <v>1301</v>
      </c>
      <c r="G105" s="6">
        <v>40452</v>
      </c>
      <c r="H105" s="7">
        <v>778741</v>
      </c>
      <c r="I105" s="7">
        <v>0</v>
      </c>
      <c r="J105" s="7">
        <v>0</v>
      </c>
      <c r="K105" s="7">
        <v>0</v>
      </c>
      <c r="L105" s="7">
        <f t="shared" si="4"/>
        <v>778741</v>
      </c>
      <c r="M105" s="7">
        <v>-337982</v>
      </c>
      <c r="N105" s="7">
        <v>-27709</v>
      </c>
      <c r="O105" s="7">
        <v>0</v>
      </c>
      <c r="P105" s="7">
        <f t="shared" si="5"/>
        <v>-365691</v>
      </c>
      <c r="Q105" s="7">
        <f t="shared" si="6"/>
        <v>440759</v>
      </c>
      <c r="R105" s="7">
        <f t="shared" si="7"/>
        <v>413050</v>
      </c>
      <c r="S105" s="5" t="s">
        <v>295</v>
      </c>
      <c r="T105" s="5">
        <v>101301</v>
      </c>
      <c r="U105" s="5" t="s">
        <v>27</v>
      </c>
      <c r="V105" s="5">
        <v>47030001</v>
      </c>
      <c r="W105" s="5" t="s">
        <v>28</v>
      </c>
    </row>
    <row r="106" spans="2:23" x14ac:dyDescent="0.25">
      <c r="B106" s="4">
        <v>30004519</v>
      </c>
      <c r="C106" s="4">
        <v>0</v>
      </c>
      <c r="D106" s="5">
        <v>21030011</v>
      </c>
      <c r="E106" s="4" t="s">
        <v>396</v>
      </c>
      <c r="F106" s="4">
        <v>1301</v>
      </c>
      <c r="G106" s="6">
        <v>40360</v>
      </c>
      <c r="H106" s="7">
        <v>838905</v>
      </c>
      <c r="I106" s="7">
        <v>0</v>
      </c>
      <c r="J106" s="7">
        <v>0</v>
      </c>
      <c r="K106" s="7">
        <v>0</v>
      </c>
      <c r="L106" s="7">
        <f t="shared" si="4"/>
        <v>838905</v>
      </c>
      <c r="M106" s="7">
        <v>-374069</v>
      </c>
      <c r="N106" s="7">
        <v>-29678</v>
      </c>
      <c r="O106" s="7">
        <v>0</v>
      </c>
      <c r="P106" s="7">
        <f t="shared" si="5"/>
        <v>-403747</v>
      </c>
      <c r="Q106" s="7">
        <f t="shared" si="6"/>
        <v>464836</v>
      </c>
      <c r="R106" s="7">
        <f t="shared" si="7"/>
        <v>435158</v>
      </c>
      <c r="S106" s="5" t="s">
        <v>295</v>
      </c>
      <c r="T106" s="5">
        <v>101301</v>
      </c>
      <c r="U106" s="5" t="s">
        <v>27</v>
      </c>
      <c r="V106" s="5">
        <v>47030001</v>
      </c>
      <c r="W106" s="5" t="s">
        <v>28</v>
      </c>
    </row>
    <row r="107" spans="2:23" x14ac:dyDescent="0.25">
      <c r="B107" s="4">
        <v>30004529</v>
      </c>
      <c r="C107" s="4">
        <v>0</v>
      </c>
      <c r="D107" s="5">
        <v>21030011</v>
      </c>
      <c r="E107" s="4" t="s">
        <v>397</v>
      </c>
      <c r="F107" s="4">
        <v>1301</v>
      </c>
      <c r="G107" s="6">
        <v>40634</v>
      </c>
      <c r="H107" s="7">
        <v>889549</v>
      </c>
      <c r="I107" s="7">
        <v>0</v>
      </c>
      <c r="J107" s="7">
        <v>0</v>
      </c>
      <c r="K107" s="7">
        <v>0</v>
      </c>
      <c r="L107" s="7">
        <f t="shared" si="4"/>
        <v>889549</v>
      </c>
      <c r="M107" s="7">
        <v>-365065</v>
      </c>
      <c r="N107" s="7">
        <v>-32000</v>
      </c>
      <c r="O107" s="7">
        <v>0</v>
      </c>
      <c r="P107" s="7">
        <f t="shared" si="5"/>
        <v>-397065</v>
      </c>
      <c r="Q107" s="7">
        <f t="shared" si="6"/>
        <v>524484</v>
      </c>
      <c r="R107" s="7">
        <f t="shared" si="7"/>
        <v>492484</v>
      </c>
      <c r="S107" s="5" t="s">
        <v>295</v>
      </c>
      <c r="T107" s="5">
        <v>101301</v>
      </c>
      <c r="U107" s="5" t="s">
        <v>27</v>
      </c>
      <c r="V107" s="5">
        <v>47030001</v>
      </c>
      <c r="W107" s="5" t="s">
        <v>28</v>
      </c>
    </row>
    <row r="108" spans="2:23" x14ac:dyDescent="0.25">
      <c r="B108" s="4">
        <v>30004530</v>
      </c>
      <c r="C108" s="4">
        <v>0</v>
      </c>
      <c r="D108" s="5">
        <v>21030011</v>
      </c>
      <c r="E108" s="4" t="s">
        <v>316</v>
      </c>
      <c r="F108" s="4">
        <v>1301</v>
      </c>
      <c r="G108" s="6">
        <v>40269</v>
      </c>
      <c r="H108" s="7">
        <v>895000</v>
      </c>
      <c r="I108" s="7">
        <v>0</v>
      </c>
      <c r="J108" s="7">
        <v>0</v>
      </c>
      <c r="K108" s="7">
        <v>0</v>
      </c>
      <c r="L108" s="7">
        <f t="shared" si="4"/>
        <v>895000</v>
      </c>
      <c r="M108" s="7">
        <v>-409579</v>
      </c>
      <c r="N108" s="7">
        <v>-31476</v>
      </c>
      <c r="O108" s="7">
        <v>0</v>
      </c>
      <c r="P108" s="7">
        <f t="shared" si="5"/>
        <v>-441055</v>
      </c>
      <c r="Q108" s="7">
        <f t="shared" si="6"/>
        <v>485421</v>
      </c>
      <c r="R108" s="7">
        <f t="shared" si="7"/>
        <v>453945</v>
      </c>
      <c r="S108" s="5" t="s">
        <v>295</v>
      </c>
      <c r="T108" s="5">
        <v>101301</v>
      </c>
      <c r="U108" s="5" t="s">
        <v>27</v>
      </c>
      <c r="V108" s="5">
        <v>47030001</v>
      </c>
      <c r="W108" s="5" t="s">
        <v>28</v>
      </c>
    </row>
    <row r="109" spans="2:23" x14ac:dyDescent="0.25">
      <c r="B109" s="4">
        <v>30004531</v>
      </c>
      <c r="C109" s="4">
        <v>0</v>
      </c>
      <c r="D109" s="5">
        <v>21030011</v>
      </c>
      <c r="E109" s="4" t="s">
        <v>398</v>
      </c>
      <c r="F109" s="4">
        <v>1301</v>
      </c>
      <c r="G109" s="6">
        <v>40269</v>
      </c>
      <c r="H109" s="7">
        <v>928000</v>
      </c>
      <c r="I109" s="7">
        <v>0</v>
      </c>
      <c r="J109" s="7">
        <v>0</v>
      </c>
      <c r="K109" s="7">
        <v>0</v>
      </c>
      <c r="L109" s="7">
        <f t="shared" si="4"/>
        <v>928000</v>
      </c>
      <c r="M109" s="7">
        <v>-424676</v>
      </c>
      <c r="N109" s="7">
        <v>-32637</v>
      </c>
      <c r="O109" s="7">
        <v>0</v>
      </c>
      <c r="P109" s="7">
        <f t="shared" si="5"/>
        <v>-457313</v>
      </c>
      <c r="Q109" s="7">
        <f t="shared" si="6"/>
        <v>503324</v>
      </c>
      <c r="R109" s="7">
        <f t="shared" si="7"/>
        <v>470687</v>
      </c>
      <c r="S109" s="5" t="s">
        <v>295</v>
      </c>
      <c r="T109" s="5">
        <v>101301</v>
      </c>
      <c r="U109" s="5" t="s">
        <v>27</v>
      </c>
      <c r="V109" s="5">
        <v>47030001</v>
      </c>
      <c r="W109" s="5" t="s">
        <v>28</v>
      </c>
    </row>
    <row r="110" spans="2:23" x14ac:dyDescent="0.25">
      <c r="B110" s="4">
        <v>30004540</v>
      </c>
      <c r="C110" s="4">
        <v>0</v>
      </c>
      <c r="D110" s="5">
        <v>21030011</v>
      </c>
      <c r="E110" s="4" t="s">
        <v>399</v>
      </c>
      <c r="F110" s="4">
        <v>1301</v>
      </c>
      <c r="G110" s="6">
        <v>40421</v>
      </c>
      <c r="H110" s="7">
        <v>994564</v>
      </c>
      <c r="I110" s="7">
        <v>0</v>
      </c>
      <c r="J110" s="7">
        <v>0</v>
      </c>
      <c r="K110" s="7">
        <v>0</v>
      </c>
      <c r="L110" s="7">
        <f t="shared" si="4"/>
        <v>994564</v>
      </c>
      <c r="M110" s="7">
        <v>-435640</v>
      </c>
      <c r="N110" s="7">
        <v>-35321</v>
      </c>
      <c r="O110" s="7">
        <v>0</v>
      </c>
      <c r="P110" s="7">
        <f t="shared" si="5"/>
        <v>-470961</v>
      </c>
      <c r="Q110" s="7">
        <f t="shared" si="6"/>
        <v>558924</v>
      </c>
      <c r="R110" s="7">
        <f t="shared" si="7"/>
        <v>523603</v>
      </c>
      <c r="S110" s="5" t="s">
        <v>295</v>
      </c>
      <c r="T110" s="5">
        <v>101301</v>
      </c>
      <c r="U110" s="5" t="s">
        <v>27</v>
      </c>
      <c r="V110" s="5">
        <v>47030001</v>
      </c>
      <c r="W110" s="5" t="s">
        <v>28</v>
      </c>
    </row>
    <row r="111" spans="2:23" x14ac:dyDescent="0.25">
      <c r="B111" s="4">
        <v>30004553</v>
      </c>
      <c r="C111" s="4">
        <v>0</v>
      </c>
      <c r="D111" s="5">
        <v>21030011</v>
      </c>
      <c r="E111" s="4" t="s">
        <v>400</v>
      </c>
      <c r="F111" s="4">
        <v>1301</v>
      </c>
      <c r="G111" s="6">
        <v>40360</v>
      </c>
      <c r="H111" s="7">
        <v>1125025</v>
      </c>
      <c r="I111" s="7">
        <v>0</v>
      </c>
      <c r="J111" s="7">
        <v>0</v>
      </c>
      <c r="K111" s="7">
        <v>0</v>
      </c>
      <c r="L111" s="7">
        <f t="shared" si="4"/>
        <v>1125025</v>
      </c>
      <c r="M111" s="7">
        <v>-501650</v>
      </c>
      <c r="N111" s="7">
        <v>-39800</v>
      </c>
      <c r="O111" s="7">
        <v>0</v>
      </c>
      <c r="P111" s="7">
        <f t="shared" si="5"/>
        <v>-541450</v>
      </c>
      <c r="Q111" s="7">
        <f t="shared" si="6"/>
        <v>623375</v>
      </c>
      <c r="R111" s="7">
        <f t="shared" si="7"/>
        <v>583575</v>
      </c>
      <c r="S111" s="5" t="s">
        <v>295</v>
      </c>
      <c r="T111" s="5">
        <v>101301</v>
      </c>
      <c r="U111" s="5" t="s">
        <v>27</v>
      </c>
      <c r="V111" s="5">
        <v>47030001</v>
      </c>
      <c r="W111" s="5" t="s">
        <v>28</v>
      </c>
    </row>
    <row r="112" spans="2:23" x14ac:dyDescent="0.25">
      <c r="B112" s="4">
        <v>30004557</v>
      </c>
      <c r="C112" s="4">
        <v>0</v>
      </c>
      <c r="D112" s="5">
        <v>21030011</v>
      </c>
      <c r="E112" s="4" t="s">
        <v>401</v>
      </c>
      <c r="F112" s="4">
        <v>1301</v>
      </c>
      <c r="G112" s="6">
        <v>40269</v>
      </c>
      <c r="H112" s="7">
        <v>1173000</v>
      </c>
      <c r="I112" s="7">
        <v>0</v>
      </c>
      <c r="J112" s="7">
        <v>0</v>
      </c>
      <c r="K112" s="7">
        <v>0</v>
      </c>
      <c r="L112" s="7">
        <f t="shared" si="4"/>
        <v>1173000</v>
      </c>
      <c r="M112" s="7">
        <v>-536798</v>
      </c>
      <c r="N112" s="7">
        <v>-41254</v>
      </c>
      <c r="O112" s="7">
        <v>0</v>
      </c>
      <c r="P112" s="7">
        <f t="shared" si="5"/>
        <v>-578052</v>
      </c>
      <c r="Q112" s="7">
        <f t="shared" si="6"/>
        <v>636202</v>
      </c>
      <c r="R112" s="7">
        <f t="shared" si="7"/>
        <v>594948</v>
      </c>
      <c r="S112" s="5" t="s">
        <v>295</v>
      </c>
      <c r="T112" s="5">
        <v>101301</v>
      </c>
      <c r="U112" s="5" t="s">
        <v>27</v>
      </c>
      <c r="V112" s="5">
        <v>47030001</v>
      </c>
      <c r="W112" s="5" t="s">
        <v>28</v>
      </c>
    </row>
    <row r="113" spans="2:23" x14ac:dyDescent="0.25">
      <c r="B113" s="4">
        <v>30004558</v>
      </c>
      <c r="C113" s="4">
        <v>0</v>
      </c>
      <c r="D113" s="5">
        <v>21030011</v>
      </c>
      <c r="E113" s="4" t="s">
        <v>402</v>
      </c>
      <c r="F113" s="4">
        <v>1301</v>
      </c>
      <c r="G113" s="6">
        <v>40269</v>
      </c>
      <c r="H113" s="7">
        <v>1173000</v>
      </c>
      <c r="I113" s="7">
        <v>0</v>
      </c>
      <c r="J113" s="7">
        <v>0</v>
      </c>
      <c r="K113" s="7">
        <v>0</v>
      </c>
      <c r="L113" s="7">
        <f t="shared" si="4"/>
        <v>1173000</v>
      </c>
      <c r="M113" s="7">
        <v>-536798</v>
      </c>
      <c r="N113" s="7">
        <v>-41254</v>
      </c>
      <c r="O113" s="7">
        <v>0</v>
      </c>
      <c r="P113" s="7">
        <f t="shared" si="5"/>
        <v>-578052</v>
      </c>
      <c r="Q113" s="7">
        <f t="shared" si="6"/>
        <v>636202</v>
      </c>
      <c r="R113" s="7">
        <f t="shared" si="7"/>
        <v>594948</v>
      </c>
      <c r="S113" s="5" t="s">
        <v>295</v>
      </c>
      <c r="T113" s="5">
        <v>101301</v>
      </c>
      <c r="U113" s="5" t="s">
        <v>27</v>
      </c>
      <c r="V113" s="5">
        <v>47030001</v>
      </c>
      <c r="W113" s="5" t="s">
        <v>28</v>
      </c>
    </row>
    <row r="114" spans="2:23" x14ac:dyDescent="0.25">
      <c r="B114" s="4">
        <v>30004563</v>
      </c>
      <c r="C114" s="4">
        <v>0</v>
      </c>
      <c r="D114" s="5">
        <v>21030011</v>
      </c>
      <c r="E114" s="4" t="s">
        <v>403</v>
      </c>
      <c r="F114" s="4">
        <v>1301</v>
      </c>
      <c r="G114" s="6">
        <v>40269</v>
      </c>
      <c r="H114" s="7">
        <v>1217000</v>
      </c>
      <c r="I114" s="7">
        <v>0</v>
      </c>
      <c r="J114" s="7">
        <v>0</v>
      </c>
      <c r="K114" s="7">
        <v>0</v>
      </c>
      <c r="L114" s="7">
        <f t="shared" si="4"/>
        <v>1217000</v>
      </c>
      <c r="M114" s="7">
        <v>-556931</v>
      </c>
      <c r="N114" s="7">
        <v>-42801</v>
      </c>
      <c r="O114" s="7">
        <v>0</v>
      </c>
      <c r="P114" s="7">
        <f t="shared" si="5"/>
        <v>-599732</v>
      </c>
      <c r="Q114" s="7">
        <f t="shared" si="6"/>
        <v>660069</v>
      </c>
      <c r="R114" s="7">
        <f t="shared" si="7"/>
        <v>617268</v>
      </c>
      <c r="S114" s="5" t="s">
        <v>295</v>
      </c>
      <c r="T114" s="5">
        <v>101301</v>
      </c>
      <c r="U114" s="5" t="s">
        <v>27</v>
      </c>
      <c r="V114" s="5">
        <v>47030001</v>
      </c>
      <c r="W114" s="5" t="s">
        <v>28</v>
      </c>
    </row>
    <row r="115" spans="2:23" x14ac:dyDescent="0.25">
      <c r="B115" s="4">
        <v>30004564</v>
      </c>
      <c r="C115" s="4">
        <v>0</v>
      </c>
      <c r="D115" s="5">
        <v>21030011</v>
      </c>
      <c r="E115" s="4" t="s">
        <v>404</v>
      </c>
      <c r="F115" s="4">
        <v>1301</v>
      </c>
      <c r="G115" s="6">
        <v>40269</v>
      </c>
      <c r="H115" s="7">
        <v>1222000</v>
      </c>
      <c r="I115" s="7">
        <v>0</v>
      </c>
      <c r="J115" s="7">
        <v>0</v>
      </c>
      <c r="K115" s="7">
        <v>0</v>
      </c>
      <c r="L115" s="7">
        <f t="shared" si="4"/>
        <v>1222000</v>
      </c>
      <c r="M115" s="7">
        <v>-559220</v>
      </c>
      <c r="N115" s="7">
        <v>-42977</v>
      </c>
      <c r="O115" s="7">
        <v>0</v>
      </c>
      <c r="P115" s="7">
        <f t="shared" si="5"/>
        <v>-602197</v>
      </c>
      <c r="Q115" s="7">
        <f t="shared" si="6"/>
        <v>662780</v>
      </c>
      <c r="R115" s="7">
        <f t="shared" si="7"/>
        <v>619803</v>
      </c>
      <c r="S115" s="5" t="s">
        <v>295</v>
      </c>
      <c r="T115" s="5">
        <v>101301</v>
      </c>
      <c r="U115" s="5" t="s">
        <v>27</v>
      </c>
      <c r="V115" s="5">
        <v>47030001</v>
      </c>
      <c r="W115" s="5" t="s">
        <v>28</v>
      </c>
    </row>
    <row r="116" spans="2:23" x14ac:dyDescent="0.25">
      <c r="B116" s="4">
        <v>30004567</v>
      </c>
      <c r="C116" s="4">
        <v>0</v>
      </c>
      <c r="D116" s="5">
        <v>21030011</v>
      </c>
      <c r="E116" s="4" t="s">
        <v>405</v>
      </c>
      <c r="F116" s="4">
        <v>1301</v>
      </c>
      <c r="G116" s="6">
        <v>40269</v>
      </c>
      <c r="H116" s="7">
        <v>1228000</v>
      </c>
      <c r="I116" s="7">
        <v>0</v>
      </c>
      <c r="J116" s="7">
        <v>0</v>
      </c>
      <c r="K116" s="7">
        <v>0</v>
      </c>
      <c r="L116" s="7">
        <f t="shared" si="4"/>
        <v>1228000</v>
      </c>
      <c r="M116" s="7">
        <v>-561966</v>
      </c>
      <c r="N116" s="7">
        <v>-43188</v>
      </c>
      <c r="O116" s="7">
        <v>0</v>
      </c>
      <c r="P116" s="7">
        <f t="shared" si="5"/>
        <v>-605154</v>
      </c>
      <c r="Q116" s="7">
        <f t="shared" si="6"/>
        <v>666034</v>
      </c>
      <c r="R116" s="7">
        <f t="shared" si="7"/>
        <v>622846</v>
      </c>
      <c r="S116" s="5" t="s">
        <v>295</v>
      </c>
      <c r="T116" s="5">
        <v>101301</v>
      </c>
      <c r="U116" s="5" t="s">
        <v>27</v>
      </c>
      <c r="V116" s="5">
        <v>47030001</v>
      </c>
      <c r="W116" s="5" t="s">
        <v>28</v>
      </c>
    </row>
    <row r="117" spans="2:23" x14ac:dyDescent="0.25">
      <c r="B117" s="4">
        <v>30004571</v>
      </c>
      <c r="C117" s="4">
        <v>0</v>
      </c>
      <c r="D117" s="5">
        <v>21030011</v>
      </c>
      <c r="E117" s="4" t="s">
        <v>406</v>
      </c>
      <c r="F117" s="4">
        <v>1301</v>
      </c>
      <c r="G117" s="6">
        <v>40269</v>
      </c>
      <c r="H117" s="7">
        <v>1248000</v>
      </c>
      <c r="I117" s="7">
        <v>0</v>
      </c>
      <c r="J117" s="7">
        <v>0</v>
      </c>
      <c r="K117" s="7">
        <v>0</v>
      </c>
      <c r="L117" s="7">
        <f t="shared" si="4"/>
        <v>1248000</v>
      </c>
      <c r="M117" s="7">
        <v>-571119</v>
      </c>
      <c r="N117" s="7">
        <v>-43891</v>
      </c>
      <c r="O117" s="7">
        <v>0</v>
      </c>
      <c r="P117" s="7">
        <f t="shared" si="5"/>
        <v>-615010</v>
      </c>
      <c r="Q117" s="7">
        <f t="shared" si="6"/>
        <v>676881</v>
      </c>
      <c r="R117" s="7">
        <f t="shared" si="7"/>
        <v>632990</v>
      </c>
      <c r="S117" s="5" t="s">
        <v>295</v>
      </c>
      <c r="T117" s="5">
        <v>101301</v>
      </c>
      <c r="U117" s="5" t="s">
        <v>27</v>
      </c>
      <c r="V117" s="5">
        <v>47030001</v>
      </c>
      <c r="W117" s="5" t="s">
        <v>28</v>
      </c>
    </row>
    <row r="118" spans="2:23" x14ac:dyDescent="0.25">
      <c r="B118" s="4">
        <v>30004572</v>
      </c>
      <c r="C118" s="4">
        <v>0</v>
      </c>
      <c r="D118" s="5">
        <v>21030011</v>
      </c>
      <c r="E118" s="4" t="s">
        <v>407</v>
      </c>
      <c r="F118" s="4">
        <v>1301</v>
      </c>
      <c r="G118" s="6">
        <v>40269</v>
      </c>
      <c r="H118" s="7">
        <v>1255000</v>
      </c>
      <c r="I118" s="7">
        <v>0</v>
      </c>
      <c r="J118" s="7">
        <v>0</v>
      </c>
      <c r="K118" s="7">
        <v>0</v>
      </c>
      <c r="L118" s="7">
        <f t="shared" si="4"/>
        <v>1255000</v>
      </c>
      <c r="M118" s="7">
        <v>-574324</v>
      </c>
      <c r="N118" s="7">
        <v>-44138</v>
      </c>
      <c r="O118" s="7">
        <v>0</v>
      </c>
      <c r="P118" s="7">
        <f t="shared" si="5"/>
        <v>-618462</v>
      </c>
      <c r="Q118" s="7">
        <f t="shared" si="6"/>
        <v>680676</v>
      </c>
      <c r="R118" s="7">
        <f t="shared" si="7"/>
        <v>636538</v>
      </c>
      <c r="S118" s="5" t="s">
        <v>295</v>
      </c>
      <c r="T118" s="5">
        <v>101301</v>
      </c>
      <c r="U118" s="5" t="s">
        <v>27</v>
      </c>
      <c r="V118" s="5">
        <v>47030001</v>
      </c>
      <c r="W118" s="5" t="s">
        <v>28</v>
      </c>
    </row>
    <row r="119" spans="2:23" x14ac:dyDescent="0.25">
      <c r="B119" s="4">
        <v>30004577</v>
      </c>
      <c r="C119" s="4">
        <v>0</v>
      </c>
      <c r="D119" s="5">
        <v>21030011</v>
      </c>
      <c r="E119" s="4" t="s">
        <v>408</v>
      </c>
      <c r="F119" s="4">
        <v>1301</v>
      </c>
      <c r="G119" s="6">
        <v>40269</v>
      </c>
      <c r="H119" s="7">
        <v>1317000</v>
      </c>
      <c r="I119" s="7">
        <v>0</v>
      </c>
      <c r="J119" s="7">
        <v>0</v>
      </c>
      <c r="K119" s="7">
        <v>0</v>
      </c>
      <c r="L119" s="7">
        <f t="shared" si="4"/>
        <v>1317000</v>
      </c>
      <c r="M119" s="7">
        <v>-602694</v>
      </c>
      <c r="N119" s="7">
        <v>-46318</v>
      </c>
      <c r="O119" s="7">
        <v>0</v>
      </c>
      <c r="P119" s="7">
        <f t="shared" si="5"/>
        <v>-649012</v>
      </c>
      <c r="Q119" s="7">
        <f t="shared" si="6"/>
        <v>714306</v>
      </c>
      <c r="R119" s="7">
        <f t="shared" si="7"/>
        <v>667988</v>
      </c>
      <c r="S119" s="5" t="s">
        <v>295</v>
      </c>
      <c r="T119" s="5">
        <v>101301</v>
      </c>
      <c r="U119" s="5" t="s">
        <v>27</v>
      </c>
      <c r="V119" s="5">
        <v>47030001</v>
      </c>
      <c r="W119" s="5" t="s">
        <v>28</v>
      </c>
    </row>
    <row r="120" spans="2:23" x14ac:dyDescent="0.25">
      <c r="B120" s="4">
        <v>30004583</v>
      </c>
      <c r="C120" s="4">
        <v>0</v>
      </c>
      <c r="D120" s="5">
        <v>21030011</v>
      </c>
      <c r="E120" s="4" t="s">
        <v>409</v>
      </c>
      <c r="F120" s="4">
        <v>1301</v>
      </c>
      <c r="G120" s="6">
        <v>40269</v>
      </c>
      <c r="H120" s="7">
        <v>1348000</v>
      </c>
      <c r="I120" s="7">
        <v>0</v>
      </c>
      <c r="J120" s="7">
        <v>0</v>
      </c>
      <c r="K120" s="7">
        <v>0</v>
      </c>
      <c r="L120" s="7">
        <f t="shared" si="4"/>
        <v>1348000</v>
      </c>
      <c r="M120" s="7">
        <v>-616881</v>
      </c>
      <c r="N120" s="7">
        <v>-47408</v>
      </c>
      <c r="O120" s="7">
        <v>0</v>
      </c>
      <c r="P120" s="7">
        <f t="shared" si="5"/>
        <v>-664289</v>
      </c>
      <c r="Q120" s="7">
        <f t="shared" si="6"/>
        <v>731119</v>
      </c>
      <c r="R120" s="7">
        <f t="shared" si="7"/>
        <v>683711</v>
      </c>
      <c r="S120" s="5" t="s">
        <v>295</v>
      </c>
      <c r="T120" s="5">
        <v>101301</v>
      </c>
      <c r="U120" s="5" t="s">
        <v>27</v>
      </c>
      <c r="V120" s="5">
        <v>47030001</v>
      </c>
      <c r="W120" s="5" t="s">
        <v>28</v>
      </c>
    </row>
    <row r="121" spans="2:23" x14ac:dyDescent="0.25">
      <c r="B121" s="4">
        <v>30004590</v>
      </c>
      <c r="C121" s="4">
        <v>0</v>
      </c>
      <c r="D121" s="5">
        <v>21030011</v>
      </c>
      <c r="E121" s="4" t="s">
        <v>410</v>
      </c>
      <c r="F121" s="4">
        <v>1301</v>
      </c>
      <c r="G121" s="6">
        <v>40269</v>
      </c>
      <c r="H121" s="7">
        <v>1412000</v>
      </c>
      <c r="I121" s="7">
        <v>0</v>
      </c>
      <c r="J121" s="7">
        <v>0</v>
      </c>
      <c r="K121" s="7">
        <v>0</v>
      </c>
      <c r="L121" s="7">
        <f t="shared" si="4"/>
        <v>1412000</v>
      </c>
      <c r="M121" s="7">
        <v>-646168</v>
      </c>
      <c r="N121" s="7">
        <v>-49659</v>
      </c>
      <c r="O121" s="7">
        <v>0</v>
      </c>
      <c r="P121" s="7">
        <f t="shared" si="5"/>
        <v>-695827</v>
      </c>
      <c r="Q121" s="7">
        <f t="shared" si="6"/>
        <v>765832</v>
      </c>
      <c r="R121" s="7">
        <f t="shared" si="7"/>
        <v>716173</v>
      </c>
      <c r="S121" s="5" t="s">
        <v>295</v>
      </c>
      <c r="T121" s="5">
        <v>101301</v>
      </c>
      <c r="U121" s="5" t="s">
        <v>27</v>
      </c>
      <c r="V121" s="5">
        <v>47030001</v>
      </c>
      <c r="W121" s="5" t="s">
        <v>28</v>
      </c>
    </row>
    <row r="122" spans="2:23" x14ac:dyDescent="0.25">
      <c r="B122" s="4">
        <v>30004591</v>
      </c>
      <c r="C122" s="4">
        <v>0</v>
      </c>
      <c r="D122" s="5">
        <v>21030011</v>
      </c>
      <c r="E122" s="4" t="s">
        <v>411</v>
      </c>
      <c r="F122" s="4">
        <v>1301</v>
      </c>
      <c r="G122" s="6">
        <v>40269</v>
      </c>
      <c r="H122" s="7">
        <v>1433000</v>
      </c>
      <c r="I122" s="7">
        <v>0</v>
      </c>
      <c r="J122" s="7">
        <v>0</v>
      </c>
      <c r="K122" s="7">
        <v>0</v>
      </c>
      <c r="L122" s="7">
        <f t="shared" si="4"/>
        <v>1433000</v>
      </c>
      <c r="M122" s="7">
        <v>-655781</v>
      </c>
      <c r="N122" s="7">
        <v>-50398</v>
      </c>
      <c r="O122" s="7">
        <v>0</v>
      </c>
      <c r="P122" s="7">
        <f t="shared" si="5"/>
        <v>-706179</v>
      </c>
      <c r="Q122" s="7">
        <f t="shared" si="6"/>
        <v>777219</v>
      </c>
      <c r="R122" s="7">
        <f t="shared" si="7"/>
        <v>726821</v>
      </c>
      <c r="S122" s="5" t="s">
        <v>295</v>
      </c>
      <c r="T122" s="5">
        <v>101301</v>
      </c>
      <c r="U122" s="5" t="s">
        <v>27</v>
      </c>
      <c r="V122" s="5">
        <v>47030001</v>
      </c>
      <c r="W122" s="5" t="s">
        <v>28</v>
      </c>
    </row>
    <row r="123" spans="2:23" x14ac:dyDescent="0.25">
      <c r="B123" s="4">
        <v>30004606</v>
      </c>
      <c r="C123" s="4">
        <v>0</v>
      </c>
      <c r="D123" s="5">
        <v>21030011</v>
      </c>
      <c r="E123" s="4" t="s">
        <v>412</v>
      </c>
      <c r="F123" s="4">
        <v>1301</v>
      </c>
      <c r="G123" s="6">
        <v>40269</v>
      </c>
      <c r="H123" s="7">
        <v>1647000</v>
      </c>
      <c r="I123" s="7">
        <v>0</v>
      </c>
      <c r="J123" s="7">
        <v>0</v>
      </c>
      <c r="K123" s="7">
        <v>0</v>
      </c>
      <c r="L123" s="7">
        <f t="shared" si="4"/>
        <v>1647000</v>
      </c>
      <c r="M123" s="7">
        <v>-753711</v>
      </c>
      <c r="N123" s="7">
        <v>-57924</v>
      </c>
      <c r="O123" s="7">
        <v>0</v>
      </c>
      <c r="P123" s="7">
        <f t="shared" si="5"/>
        <v>-811635</v>
      </c>
      <c r="Q123" s="7">
        <f t="shared" si="6"/>
        <v>893289</v>
      </c>
      <c r="R123" s="7">
        <f t="shared" si="7"/>
        <v>835365</v>
      </c>
      <c r="S123" s="5" t="s">
        <v>295</v>
      </c>
      <c r="T123" s="5">
        <v>101301</v>
      </c>
      <c r="U123" s="5" t="s">
        <v>27</v>
      </c>
      <c r="V123" s="5">
        <v>47030001</v>
      </c>
      <c r="W123" s="5" t="s">
        <v>28</v>
      </c>
    </row>
    <row r="124" spans="2:23" x14ac:dyDescent="0.25">
      <c r="B124" s="4">
        <v>30004618</v>
      </c>
      <c r="C124" s="4">
        <v>0</v>
      </c>
      <c r="D124" s="5">
        <v>21030011</v>
      </c>
      <c r="E124" s="4" t="s">
        <v>413</v>
      </c>
      <c r="F124" s="4">
        <v>1301</v>
      </c>
      <c r="G124" s="6">
        <v>40269</v>
      </c>
      <c r="H124" s="7">
        <v>1783000</v>
      </c>
      <c r="I124" s="7">
        <v>0</v>
      </c>
      <c r="J124" s="7">
        <v>0</v>
      </c>
      <c r="K124" s="7">
        <v>0</v>
      </c>
      <c r="L124" s="7">
        <f t="shared" si="4"/>
        <v>1783000</v>
      </c>
      <c r="M124" s="7">
        <v>-815948</v>
      </c>
      <c r="N124" s="7">
        <v>-62707</v>
      </c>
      <c r="O124" s="7">
        <v>0</v>
      </c>
      <c r="P124" s="7">
        <f t="shared" si="5"/>
        <v>-878655</v>
      </c>
      <c r="Q124" s="7">
        <f t="shared" si="6"/>
        <v>967052</v>
      </c>
      <c r="R124" s="7">
        <f t="shared" si="7"/>
        <v>904345</v>
      </c>
      <c r="S124" s="5" t="s">
        <v>295</v>
      </c>
      <c r="T124" s="5">
        <v>101301</v>
      </c>
      <c r="U124" s="5" t="s">
        <v>27</v>
      </c>
      <c r="V124" s="5">
        <v>47030001</v>
      </c>
      <c r="W124" s="5" t="s">
        <v>28</v>
      </c>
    </row>
    <row r="125" spans="2:23" x14ac:dyDescent="0.25">
      <c r="B125" s="4">
        <v>30004623</v>
      </c>
      <c r="C125" s="4">
        <v>0</v>
      </c>
      <c r="D125" s="5">
        <v>21030011</v>
      </c>
      <c r="E125" s="4" t="s">
        <v>404</v>
      </c>
      <c r="F125" s="4">
        <v>1301</v>
      </c>
      <c r="G125" s="6">
        <v>40269</v>
      </c>
      <c r="H125" s="7">
        <v>1895000</v>
      </c>
      <c r="I125" s="7">
        <v>0</v>
      </c>
      <c r="J125" s="7">
        <v>0</v>
      </c>
      <c r="K125" s="7">
        <v>0</v>
      </c>
      <c r="L125" s="7">
        <f t="shared" si="4"/>
        <v>1895000</v>
      </c>
      <c r="M125" s="7">
        <v>-867203</v>
      </c>
      <c r="N125" s="7">
        <v>-66646</v>
      </c>
      <c r="O125" s="7">
        <v>0</v>
      </c>
      <c r="P125" s="7">
        <f t="shared" si="5"/>
        <v>-933849</v>
      </c>
      <c r="Q125" s="7">
        <f t="shared" si="6"/>
        <v>1027797</v>
      </c>
      <c r="R125" s="7">
        <f t="shared" si="7"/>
        <v>961151</v>
      </c>
      <c r="S125" s="5" t="s">
        <v>295</v>
      </c>
      <c r="T125" s="5">
        <v>101301</v>
      </c>
      <c r="U125" s="5" t="s">
        <v>27</v>
      </c>
      <c r="V125" s="5">
        <v>47030001</v>
      </c>
      <c r="W125" s="5" t="s">
        <v>28</v>
      </c>
    </row>
    <row r="126" spans="2:23" x14ac:dyDescent="0.25">
      <c r="B126" s="4">
        <v>30004628</v>
      </c>
      <c r="C126" s="4">
        <v>0</v>
      </c>
      <c r="D126" s="5">
        <v>21030011</v>
      </c>
      <c r="E126" s="4" t="s">
        <v>414</v>
      </c>
      <c r="F126" s="4">
        <v>1301</v>
      </c>
      <c r="G126" s="6">
        <v>40269</v>
      </c>
      <c r="H126" s="7">
        <v>2009000</v>
      </c>
      <c r="I126" s="7">
        <v>0</v>
      </c>
      <c r="J126" s="7">
        <v>0</v>
      </c>
      <c r="K126" s="7">
        <v>0</v>
      </c>
      <c r="L126" s="7">
        <f t="shared" si="4"/>
        <v>2009000</v>
      </c>
      <c r="M126" s="7">
        <v>-919373</v>
      </c>
      <c r="N126" s="7">
        <v>-70655</v>
      </c>
      <c r="O126" s="7">
        <v>0</v>
      </c>
      <c r="P126" s="7">
        <f t="shared" si="5"/>
        <v>-990028</v>
      </c>
      <c r="Q126" s="7">
        <f t="shared" si="6"/>
        <v>1089627</v>
      </c>
      <c r="R126" s="7">
        <f t="shared" si="7"/>
        <v>1018972</v>
      </c>
      <c r="S126" s="5" t="s">
        <v>295</v>
      </c>
      <c r="T126" s="5">
        <v>101301</v>
      </c>
      <c r="U126" s="5" t="s">
        <v>27</v>
      </c>
      <c r="V126" s="5">
        <v>47030001</v>
      </c>
      <c r="W126" s="5" t="s">
        <v>28</v>
      </c>
    </row>
    <row r="127" spans="2:23" x14ac:dyDescent="0.25">
      <c r="B127" s="4">
        <v>30004631</v>
      </c>
      <c r="C127" s="4">
        <v>0</v>
      </c>
      <c r="D127" s="5">
        <v>21030011</v>
      </c>
      <c r="E127" s="4" t="s">
        <v>415</v>
      </c>
      <c r="F127" s="4">
        <v>1303</v>
      </c>
      <c r="G127" s="6">
        <v>40968</v>
      </c>
      <c r="H127" s="7">
        <v>2084180</v>
      </c>
      <c r="I127" s="7">
        <v>0</v>
      </c>
      <c r="J127" s="7">
        <v>0</v>
      </c>
      <c r="K127" s="7">
        <v>0</v>
      </c>
      <c r="L127" s="7">
        <f t="shared" si="4"/>
        <v>2084180</v>
      </c>
      <c r="M127" s="7">
        <v>-764622</v>
      </c>
      <c r="N127" s="7">
        <v>-76378</v>
      </c>
      <c r="O127" s="7">
        <v>0</v>
      </c>
      <c r="P127" s="7">
        <f t="shared" si="5"/>
        <v>-841000</v>
      </c>
      <c r="Q127" s="7">
        <f t="shared" si="6"/>
        <v>1319558</v>
      </c>
      <c r="R127" s="7">
        <f t="shared" si="7"/>
        <v>1243180</v>
      </c>
      <c r="S127" s="5" t="s">
        <v>295</v>
      </c>
      <c r="T127" s="5">
        <v>101303</v>
      </c>
      <c r="U127" s="5" t="s">
        <v>37</v>
      </c>
      <c r="V127" s="5">
        <v>47030001</v>
      </c>
      <c r="W127" s="5" t="s">
        <v>28</v>
      </c>
    </row>
    <row r="128" spans="2:23" x14ac:dyDescent="0.25">
      <c r="B128" s="4">
        <v>30004633</v>
      </c>
      <c r="C128" s="4">
        <v>0</v>
      </c>
      <c r="D128" s="5">
        <v>21030011</v>
      </c>
      <c r="E128" s="4" t="s">
        <v>416</v>
      </c>
      <c r="F128" s="4">
        <v>1301</v>
      </c>
      <c r="G128" s="6">
        <v>40452</v>
      </c>
      <c r="H128" s="7">
        <v>2101121</v>
      </c>
      <c r="I128" s="7">
        <v>0</v>
      </c>
      <c r="J128" s="7">
        <v>0</v>
      </c>
      <c r="K128" s="7">
        <v>0</v>
      </c>
      <c r="L128" s="7">
        <f t="shared" si="4"/>
        <v>2101121</v>
      </c>
      <c r="M128" s="7">
        <v>-911912</v>
      </c>
      <c r="N128" s="7">
        <v>-74762</v>
      </c>
      <c r="O128" s="7">
        <v>0</v>
      </c>
      <c r="P128" s="7">
        <f t="shared" si="5"/>
        <v>-986674</v>
      </c>
      <c r="Q128" s="7">
        <f t="shared" si="6"/>
        <v>1189209</v>
      </c>
      <c r="R128" s="7">
        <f t="shared" si="7"/>
        <v>1114447</v>
      </c>
      <c r="S128" s="5" t="s">
        <v>295</v>
      </c>
      <c r="T128" s="5">
        <v>101301</v>
      </c>
      <c r="U128" s="5" t="s">
        <v>27</v>
      </c>
      <c r="V128" s="5">
        <v>47030001</v>
      </c>
      <c r="W128" s="5" t="s">
        <v>28</v>
      </c>
    </row>
    <row r="129" spans="2:23" x14ac:dyDescent="0.25">
      <c r="B129" s="4">
        <v>30004638</v>
      </c>
      <c r="C129" s="4">
        <v>0</v>
      </c>
      <c r="D129" s="5">
        <v>21030011</v>
      </c>
      <c r="E129" s="4" t="s">
        <v>417</v>
      </c>
      <c r="F129" s="4">
        <v>1301</v>
      </c>
      <c r="G129" s="6">
        <v>40269</v>
      </c>
      <c r="H129" s="7">
        <v>2114000</v>
      </c>
      <c r="I129" s="7">
        <v>0</v>
      </c>
      <c r="J129" s="7">
        <v>0</v>
      </c>
      <c r="K129" s="7">
        <v>0</v>
      </c>
      <c r="L129" s="7">
        <f t="shared" si="4"/>
        <v>2114000</v>
      </c>
      <c r="M129" s="7">
        <v>-967422</v>
      </c>
      <c r="N129" s="7">
        <v>-74348</v>
      </c>
      <c r="O129" s="7">
        <v>0</v>
      </c>
      <c r="P129" s="7">
        <f t="shared" si="5"/>
        <v>-1041770</v>
      </c>
      <c r="Q129" s="7">
        <f t="shared" si="6"/>
        <v>1146578</v>
      </c>
      <c r="R129" s="7">
        <f t="shared" si="7"/>
        <v>1072230</v>
      </c>
      <c r="S129" s="5" t="s">
        <v>295</v>
      </c>
      <c r="T129" s="5">
        <v>101301</v>
      </c>
      <c r="U129" s="5" t="s">
        <v>27</v>
      </c>
      <c r="V129" s="5">
        <v>47030001</v>
      </c>
      <c r="W129" s="5" t="s">
        <v>28</v>
      </c>
    </row>
    <row r="130" spans="2:23" x14ac:dyDescent="0.25">
      <c r="B130" s="4">
        <v>30004641</v>
      </c>
      <c r="C130" s="4">
        <v>0</v>
      </c>
      <c r="D130" s="5">
        <v>21030011</v>
      </c>
      <c r="E130" s="4" t="s">
        <v>418</v>
      </c>
      <c r="F130" s="4">
        <v>1301</v>
      </c>
      <c r="G130" s="6">
        <v>40269</v>
      </c>
      <c r="H130" s="7">
        <v>2233000</v>
      </c>
      <c r="I130" s="7">
        <v>0</v>
      </c>
      <c r="J130" s="7">
        <v>0</v>
      </c>
      <c r="K130" s="7">
        <v>0</v>
      </c>
      <c r="L130" s="7">
        <f t="shared" si="4"/>
        <v>2233000</v>
      </c>
      <c r="M130" s="7">
        <v>-1021881</v>
      </c>
      <c r="N130" s="7">
        <v>-78533</v>
      </c>
      <c r="O130" s="7">
        <v>0</v>
      </c>
      <c r="P130" s="7">
        <f t="shared" si="5"/>
        <v>-1100414</v>
      </c>
      <c r="Q130" s="7">
        <f t="shared" si="6"/>
        <v>1211119</v>
      </c>
      <c r="R130" s="7">
        <f t="shared" si="7"/>
        <v>1132586</v>
      </c>
      <c r="S130" s="5" t="s">
        <v>295</v>
      </c>
      <c r="T130" s="5">
        <v>101301</v>
      </c>
      <c r="U130" s="5" t="s">
        <v>27</v>
      </c>
      <c r="V130" s="5">
        <v>47030001</v>
      </c>
      <c r="W130" s="5" t="s">
        <v>28</v>
      </c>
    </row>
    <row r="131" spans="2:23" x14ac:dyDescent="0.25">
      <c r="B131" s="4">
        <v>30004657</v>
      </c>
      <c r="C131" s="4">
        <v>0</v>
      </c>
      <c r="D131" s="5">
        <v>21030011</v>
      </c>
      <c r="E131" s="4" t="s">
        <v>419</v>
      </c>
      <c r="F131" s="4">
        <v>1301</v>
      </c>
      <c r="G131" s="6">
        <v>40269</v>
      </c>
      <c r="H131" s="7">
        <v>2486000</v>
      </c>
      <c r="I131" s="7">
        <v>0</v>
      </c>
      <c r="J131" s="7">
        <v>0</v>
      </c>
      <c r="K131" s="7">
        <v>0</v>
      </c>
      <c r="L131" s="7">
        <f t="shared" si="4"/>
        <v>2486000</v>
      </c>
      <c r="M131" s="7">
        <v>-1137659</v>
      </c>
      <c r="N131" s="7">
        <v>-87431</v>
      </c>
      <c r="O131" s="7">
        <v>0</v>
      </c>
      <c r="P131" s="7">
        <f t="shared" si="5"/>
        <v>-1225090</v>
      </c>
      <c r="Q131" s="7">
        <f t="shared" si="6"/>
        <v>1348341</v>
      </c>
      <c r="R131" s="7">
        <f t="shared" si="7"/>
        <v>1260910</v>
      </c>
      <c r="S131" s="5" t="s">
        <v>295</v>
      </c>
      <c r="T131" s="5">
        <v>101301</v>
      </c>
      <c r="U131" s="5" t="s">
        <v>27</v>
      </c>
      <c r="V131" s="5">
        <v>47030001</v>
      </c>
      <c r="W131" s="5" t="s">
        <v>28</v>
      </c>
    </row>
    <row r="132" spans="2:23" x14ac:dyDescent="0.25">
      <c r="B132" s="4">
        <v>30004658</v>
      </c>
      <c r="C132" s="4">
        <v>0</v>
      </c>
      <c r="D132" s="5">
        <v>21030011</v>
      </c>
      <c r="E132" s="4" t="s">
        <v>420</v>
      </c>
      <c r="F132" s="4">
        <v>1301</v>
      </c>
      <c r="G132" s="6">
        <v>40269</v>
      </c>
      <c r="H132" s="7">
        <v>2488000</v>
      </c>
      <c r="I132" s="7">
        <v>0</v>
      </c>
      <c r="J132" s="7">
        <v>0</v>
      </c>
      <c r="K132" s="7">
        <v>0</v>
      </c>
      <c r="L132" s="7">
        <f t="shared" si="4"/>
        <v>2488000</v>
      </c>
      <c r="M132" s="7">
        <v>-1138579</v>
      </c>
      <c r="N132" s="7">
        <v>-87501</v>
      </c>
      <c r="O132" s="7">
        <v>0</v>
      </c>
      <c r="P132" s="7">
        <f t="shared" si="5"/>
        <v>-1226080</v>
      </c>
      <c r="Q132" s="7">
        <f t="shared" si="6"/>
        <v>1349421</v>
      </c>
      <c r="R132" s="7">
        <f t="shared" si="7"/>
        <v>1261920</v>
      </c>
      <c r="S132" s="5" t="s">
        <v>295</v>
      </c>
      <c r="T132" s="5">
        <v>101301</v>
      </c>
      <c r="U132" s="5" t="s">
        <v>27</v>
      </c>
      <c r="V132" s="5">
        <v>47030001</v>
      </c>
      <c r="W132" s="5" t="s">
        <v>28</v>
      </c>
    </row>
    <row r="133" spans="2:23" x14ac:dyDescent="0.25">
      <c r="B133" s="4">
        <v>30004660</v>
      </c>
      <c r="C133" s="4">
        <v>0</v>
      </c>
      <c r="D133" s="5">
        <v>21030011</v>
      </c>
      <c r="E133" s="4" t="s">
        <v>421</v>
      </c>
      <c r="F133" s="4">
        <v>1301</v>
      </c>
      <c r="G133" s="6">
        <v>40543</v>
      </c>
      <c r="H133" s="7">
        <v>2510244</v>
      </c>
      <c r="I133" s="7">
        <v>0</v>
      </c>
      <c r="J133" s="7">
        <v>0</v>
      </c>
      <c r="K133" s="7">
        <v>0</v>
      </c>
      <c r="L133" s="7">
        <f t="shared" ref="L133:L196" si="8">SUM(H133:K133)</f>
        <v>2510244</v>
      </c>
      <c r="M133" s="7">
        <v>-1059877</v>
      </c>
      <c r="N133" s="7">
        <v>-89817</v>
      </c>
      <c r="O133" s="7">
        <v>0</v>
      </c>
      <c r="P133" s="7">
        <f t="shared" ref="P133:P196" si="9">SUM(M133:O133)</f>
        <v>-1149694</v>
      </c>
      <c r="Q133" s="7">
        <f t="shared" ref="Q133:Q196" si="10">H133+M133</f>
        <v>1450367</v>
      </c>
      <c r="R133" s="7">
        <f t="shared" ref="R133:R196" si="11">L133+P133</f>
        <v>1360550</v>
      </c>
      <c r="S133" s="5" t="s">
        <v>295</v>
      </c>
      <c r="T133" s="5">
        <v>101301</v>
      </c>
      <c r="U133" s="5" t="s">
        <v>27</v>
      </c>
      <c r="V133" s="5">
        <v>47030001</v>
      </c>
      <c r="W133" s="5" t="s">
        <v>28</v>
      </c>
    </row>
    <row r="134" spans="2:23" x14ac:dyDescent="0.25">
      <c r="B134" s="4">
        <v>30004676</v>
      </c>
      <c r="C134" s="4">
        <v>0</v>
      </c>
      <c r="D134" s="5">
        <v>21030011</v>
      </c>
      <c r="E134" s="4" t="s">
        <v>422</v>
      </c>
      <c r="F134" s="4">
        <v>1301</v>
      </c>
      <c r="G134" s="6">
        <v>40269</v>
      </c>
      <c r="H134" s="7">
        <v>2753000</v>
      </c>
      <c r="I134" s="7">
        <v>0</v>
      </c>
      <c r="J134" s="7">
        <v>0</v>
      </c>
      <c r="K134" s="7">
        <v>0</v>
      </c>
      <c r="L134" s="7">
        <f t="shared" si="8"/>
        <v>2753000</v>
      </c>
      <c r="M134" s="7">
        <v>-1259849</v>
      </c>
      <c r="N134" s="7">
        <v>-96821</v>
      </c>
      <c r="O134" s="7">
        <v>0</v>
      </c>
      <c r="P134" s="7">
        <f t="shared" si="9"/>
        <v>-1356670</v>
      </c>
      <c r="Q134" s="7">
        <f t="shared" si="10"/>
        <v>1493151</v>
      </c>
      <c r="R134" s="7">
        <f t="shared" si="11"/>
        <v>1396330</v>
      </c>
      <c r="S134" s="5" t="s">
        <v>295</v>
      </c>
      <c r="T134" s="5">
        <v>101301</v>
      </c>
      <c r="U134" s="5" t="s">
        <v>27</v>
      </c>
      <c r="V134" s="5">
        <v>47030001</v>
      </c>
      <c r="W134" s="5" t="s">
        <v>28</v>
      </c>
    </row>
    <row r="135" spans="2:23" x14ac:dyDescent="0.25">
      <c r="B135" s="4">
        <v>30004677</v>
      </c>
      <c r="C135" s="4">
        <v>0</v>
      </c>
      <c r="D135" s="5">
        <v>21030011</v>
      </c>
      <c r="E135" s="4" t="s">
        <v>423</v>
      </c>
      <c r="F135" s="4">
        <v>1301</v>
      </c>
      <c r="G135" s="6">
        <v>40269</v>
      </c>
      <c r="H135" s="7">
        <v>2760000</v>
      </c>
      <c r="I135" s="7">
        <v>0</v>
      </c>
      <c r="J135" s="7">
        <v>0</v>
      </c>
      <c r="K135" s="7">
        <v>0</v>
      </c>
      <c r="L135" s="7">
        <f t="shared" si="8"/>
        <v>2760000</v>
      </c>
      <c r="M135" s="7">
        <v>-1263053</v>
      </c>
      <c r="N135" s="7">
        <v>-97068</v>
      </c>
      <c r="O135" s="7">
        <v>0</v>
      </c>
      <c r="P135" s="7">
        <f t="shared" si="9"/>
        <v>-1360121</v>
      </c>
      <c r="Q135" s="7">
        <f t="shared" si="10"/>
        <v>1496947</v>
      </c>
      <c r="R135" s="7">
        <f t="shared" si="11"/>
        <v>1399879</v>
      </c>
      <c r="S135" s="5" t="s">
        <v>295</v>
      </c>
      <c r="T135" s="5">
        <v>101301</v>
      </c>
      <c r="U135" s="5" t="s">
        <v>27</v>
      </c>
      <c r="V135" s="5">
        <v>47030001</v>
      </c>
      <c r="W135" s="5" t="s">
        <v>28</v>
      </c>
    </row>
    <row r="136" spans="2:23" x14ac:dyDescent="0.25">
      <c r="B136" s="4">
        <v>30004681</v>
      </c>
      <c r="C136" s="4">
        <v>0</v>
      </c>
      <c r="D136" s="5">
        <v>21030011</v>
      </c>
      <c r="E136" s="4" t="s">
        <v>424</v>
      </c>
      <c r="F136" s="4">
        <v>1301</v>
      </c>
      <c r="G136" s="6">
        <v>40269</v>
      </c>
      <c r="H136" s="7">
        <v>2835000</v>
      </c>
      <c r="I136" s="7">
        <v>0</v>
      </c>
      <c r="J136" s="7">
        <v>0</v>
      </c>
      <c r="K136" s="7">
        <v>0</v>
      </c>
      <c r="L136" s="7">
        <f t="shared" si="8"/>
        <v>2835000</v>
      </c>
      <c r="M136" s="7">
        <v>-1297373</v>
      </c>
      <c r="N136" s="7">
        <v>-99705</v>
      </c>
      <c r="O136" s="7">
        <v>0</v>
      </c>
      <c r="P136" s="7">
        <f t="shared" si="9"/>
        <v>-1397078</v>
      </c>
      <c r="Q136" s="7">
        <f t="shared" si="10"/>
        <v>1537627</v>
      </c>
      <c r="R136" s="7">
        <f t="shared" si="11"/>
        <v>1437922</v>
      </c>
      <c r="S136" s="5" t="s">
        <v>295</v>
      </c>
      <c r="T136" s="5">
        <v>101301</v>
      </c>
      <c r="U136" s="5" t="s">
        <v>27</v>
      </c>
      <c r="V136" s="5">
        <v>47030001</v>
      </c>
      <c r="W136" s="5" t="s">
        <v>28</v>
      </c>
    </row>
    <row r="137" spans="2:23" x14ac:dyDescent="0.25">
      <c r="B137" s="4">
        <v>30004683</v>
      </c>
      <c r="C137" s="4">
        <v>0</v>
      </c>
      <c r="D137" s="5">
        <v>21030011</v>
      </c>
      <c r="E137" s="4" t="s">
        <v>425</v>
      </c>
      <c r="F137" s="4">
        <v>1301</v>
      </c>
      <c r="G137" s="6">
        <v>40360</v>
      </c>
      <c r="H137" s="7">
        <v>2922166</v>
      </c>
      <c r="I137" s="7">
        <v>0</v>
      </c>
      <c r="J137" s="7">
        <v>0</v>
      </c>
      <c r="K137" s="7">
        <v>0</v>
      </c>
      <c r="L137" s="7">
        <f t="shared" si="8"/>
        <v>2922166</v>
      </c>
      <c r="M137" s="7">
        <v>-1302999</v>
      </c>
      <c r="N137" s="7">
        <v>-103378</v>
      </c>
      <c r="O137" s="7">
        <v>0</v>
      </c>
      <c r="P137" s="7">
        <f t="shared" si="9"/>
        <v>-1406377</v>
      </c>
      <c r="Q137" s="7">
        <f t="shared" si="10"/>
        <v>1619167</v>
      </c>
      <c r="R137" s="7">
        <f t="shared" si="11"/>
        <v>1515789</v>
      </c>
      <c r="S137" s="5" t="s">
        <v>295</v>
      </c>
      <c r="T137" s="5">
        <v>101301</v>
      </c>
      <c r="U137" s="5" t="s">
        <v>27</v>
      </c>
      <c r="V137" s="5">
        <v>47030001</v>
      </c>
      <c r="W137" s="5" t="s">
        <v>28</v>
      </c>
    </row>
    <row r="138" spans="2:23" x14ac:dyDescent="0.25">
      <c r="B138" s="4">
        <v>30004688</v>
      </c>
      <c r="C138" s="4">
        <v>0</v>
      </c>
      <c r="D138" s="5">
        <v>21030011</v>
      </c>
      <c r="E138" s="4" t="s">
        <v>426</v>
      </c>
      <c r="F138" s="4">
        <v>1301</v>
      </c>
      <c r="G138" s="6">
        <v>40269</v>
      </c>
      <c r="H138" s="7">
        <v>2963000</v>
      </c>
      <c r="I138" s="7">
        <v>0</v>
      </c>
      <c r="J138" s="7">
        <v>0</v>
      </c>
      <c r="K138" s="7">
        <v>0</v>
      </c>
      <c r="L138" s="7">
        <f t="shared" si="8"/>
        <v>2963000</v>
      </c>
      <c r="M138" s="7">
        <v>-1355949</v>
      </c>
      <c r="N138" s="7">
        <v>-104207</v>
      </c>
      <c r="O138" s="7">
        <v>0</v>
      </c>
      <c r="P138" s="7">
        <f t="shared" si="9"/>
        <v>-1460156</v>
      </c>
      <c r="Q138" s="7">
        <f t="shared" si="10"/>
        <v>1607051</v>
      </c>
      <c r="R138" s="7">
        <f t="shared" si="11"/>
        <v>1502844</v>
      </c>
      <c r="S138" s="5" t="s">
        <v>295</v>
      </c>
      <c r="T138" s="5">
        <v>101301</v>
      </c>
      <c r="U138" s="5" t="s">
        <v>27</v>
      </c>
      <c r="V138" s="5">
        <v>47030001</v>
      </c>
      <c r="W138" s="5" t="s">
        <v>28</v>
      </c>
    </row>
    <row r="139" spans="2:23" x14ac:dyDescent="0.25">
      <c r="B139" s="4">
        <v>30004690</v>
      </c>
      <c r="C139" s="4">
        <v>0</v>
      </c>
      <c r="D139" s="5">
        <v>21030011</v>
      </c>
      <c r="E139" s="4" t="s">
        <v>427</v>
      </c>
      <c r="F139" s="4">
        <v>1301</v>
      </c>
      <c r="G139" s="6">
        <v>40269</v>
      </c>
      <c r="H139" s="7">
        <v>2973000</v>
      </c>
      <c r="I139" s="7">
        <v>0</v>
      </c>
      <c r="J139" s="7">
        <v>0</v>
      </c>
      <c r="K139" s="7">
        <v>0</v>
      </c>
      <c r="L139" s="7">
        <f t="shared" si="8"/>
        <v>2973000</v>
      </c>
      <c r="M139" s="7">
        <v>-1360527</v>
      </c>
      <c r="N139" s="7">
        <v>-104559</v>
      </c>
      <c r="O139" s="7">
        <v>0</v>
      </c>
      <c r="P139" s="7">
        <f t="shared" si="9"/>
        <v>-1465086</v>
      </c>
      <c r="Q139" s="7">
        <f t="shared" si="10"/>
        <v>1612473</v>
      </c>
      <c r="R139" s="7">
        <f t="shared" si="11"/>
        <v>1507914</v>
      </c>
      <c r="S139" s="5" t="s">
        <v>295</v>
      </c>
      <c r="T139" s="5">
        <v>101301</v>
      </c>
      <c r="U139" s="5" t="s">
        <v>27</v>
      </c>
      <c r="V139" s="5">
        <v>47030001</v>
      </c>
      <c r="W139" s="5" t="s">
        <v>28</v>
      </c>
    </row>
    <row r="140" spans="2:23" x14ac:dyDescent="0.25">
      <c r="B140" s="4">
        <v>30004700</v>
      </c>
      <c r="C140" s="4">
        <v>0</v>
      </c>
      <c r="D140" s="5">
        <v>21030011</v>
      </c>
      <c r="E140" s="4" t="s">
        <v>428</v>
      </c>
      <c r="F140" s="4">
        <v>1301</v>
      </c>
      <c r="G140" s="6">
        <v>40269</v>
      </c>
      <c r="H140" s="7">
        <v>3138000</v>
      </c>
      <c r="I140" s="7">
        <v>0</v>
      </c>
      <c r="J140" s="7">
        <v>0</v>
      </c>
      <c r="K140" s="7">
        <v>0</v>
      </c>
      <c r="L140" s="7">
        <f t="shared" si="8"/>
        <v>3138000</v>
      </c>
      <c r="M140" s="7">
        <v>-1436036</v>
      </c>
      <c r="N140" s="7">
        <v>-110362</v>
      </c>
      <c r="O140" s="7">
        <v>0</v>
      </c>
      <c r="P140" s="7">
        <f t="shared" si="9"/>
        <v>-1546398</v>
      </c>
      <c r="Q140" s="7">
        <f t="shared" si="10"/>
        <v>1701964</v>
      </c>
      <c r="R140" s="7">
        <f t="shared" si="11"/>
        <v>1591602</v>
      </c>
      <c r="S140" s="5" t="s">
        <v>295</v>
      </c>
      <c r="T140" s="5">
        <v>101301</v>
      </c>
      <c r="U140" s="5" t="s">
        <v>27</v>
      </c>
      <c r="V140" s="5">
        <v>47030001</v>
      </c>
      <c r="W140" s="5" t="s">
        <v>28</v>
      </c>
    </row>
    <row r="141" spans="2:23" x14ac:dyDescent="0.25">
      <c r="B141" s="4">
        <v>30004702</v>
      </c>
      <c r="C141" s="4">
        <v>0</v>
      </c>
      <c r="D141" s="5">
        <v>21030011</v>
      </c>
      <c r="E141" s="4" t="s">
        <v>429</v>
      </c>
      <c r="F141" s="4">
        <v>1301</v>
      </c>
      <c r="G141" s="6">
        <v>40269</v>
      </c>
      <c r="H141" s="7">
        <v>3168000</v>
      </c>
      <c r="I141" s="7">
        <v>0</v>
      </c>
      <c r="J141" s="7">
        <v>0</v>
      </c>
      <c r="K141" s="7">
        <v>0</v>
      </c>
      <c r="L141" s="7">
        <f t="shared" si="8"/>
        <v>3168000</v>
      </c>
      <c r="M141" s="7">
        <v>-1449764</v>
      </c>
      <c r="N141" s="7">
        <v>-111417</v>
      </c>
      <c r="O141" s="7">
        <v>0</v>
      </c>
      <c r="P141" s="7">
        <f t="shared" si="9"/>
        <v>-1561181</v>
      </c>
      <c r="Q141" s="7">
        <f t="shared" si="10"/>
        <v>1718236</v>
      </c>
      <c r="R141" s="7">
        <f t="shared" si="11"/>
        <v>1606819</v>
      </c>
      <c r="S141" s="5" t="s">
        <v>295</v>
      </c>
      <c r="T141" s="5">
        <v>101301</v>
      </c>
      <c r="U141" s="5" t="s">
        <v>27</v>
      </c>
      <c r="V141" s="5">
        <v>47030001</v>
      </c>
      <c r="W141" s="5" t="s">
        <v>28</v>
      </c>
    </row>
    <row r="142" spans="2:23" x14ac:dyDescent="0.25">
      <c r="B142" s="4">
        <v>30004704</v>
      </c>
      <c r="C142" s="4">
        <v>0</v>
      </c>
      <c r="D142" s="5">
        <v>21030011</v>
      </c>
      <c r="E142" s="4" t="s">
        <v>430</v>
      </c>
      <c r="F142" s="4">
        <v>1301</v>
      </c>
      <c r="G142" s="6">
        <v>40269</v>
      </c>
      <c r="H142" s="7">
        <v>3170000</v>
      </c>
      <c r="I142" s="7">
        <v>0</v>
      </c>
      <c r="J142" s="7">
        <v>0</v>
      </c>
      <c r="K142" s="7">
        <v>0</v>
      </c>
      <c r="L142" s="7">
        <f t="shared" si="8"/>
        <v>3170000</v>
      </c>
      <c r="M142" s="7">
        <v>-1450677</v>
      </c>
      <c r="N142" s="7">
        <v>-111487</v>
      </c>
      <c r="O142" s="7">
        <v>0</v>
      </c>
      <c r="P142" s="7">
        <f t="shared" si="9"/>
        <v>-1562164</v>
      </c>
      <c r="Q142" s="7">
        <f t="shared" si="10"/>
        <v>1719323</v>
      </c>
      <c r="R142" s="7">
        <f t="shared" si="11"/>
        <v>1607836</v>
      </c>
      <c r="S142" s="5" t="s">
        <v>295</v>
      </c>
      <c r="T142" s="5">
        <v>101301</v>
      </c>
      <c r="U142" s="5" t="s">
        <v>27</v>
      </c>
      <c r="V142" s="5">
        <v>47030001</v>
      </c>
      <c r="W142" s="5" t="s">
        <v>28</v>
      </c>
    </row>
    <row r="143" spans="2:23" x14ac:dyDescent="0.25">
      <c r="B143" s="4">
        <v>30004705</v>
      </c>
      <c r="C143" s="4">
        <v>0</v>
      </c>
      <c r="D143" s="5">
        <v>21030011</v>
      </c>
      <c r="E143" s="4" t="s">
        <v>431</v>
      </c>
      <c r="F143" s="4">
        <v>1301</v>
      </c>
      <c r="G143" s="6">
        <v>40269</v>
      </c>
      <c r="H143" s="7">
        <v>3199000</v>
      </c>
      <c r="I143" s="7">
        <v>0</v>
      </c>
      <c r="J143" s="7">
        <v>0</v>
      </c>
      <c r="K143" s="7">
        <v>0</v>
      </c>
      <c r="L143" s="7">
        <f t="shared" si="8"/>
        <v>3199000</v>
      </c>
      <c r="M143" s="7">
        <v>-1463949</v>
      </c>
      <c r="N143" s="7">
        <v>-112507</v>
      </c>
      <c r="O143" s="7">
        <v>0</v>
      </c>
      <c r="P143" s="7">
        <f t="shared" si="9"/>
        <v>-1576456</v>
      </c>
      <c r="Q143" s="7">
        <f t="shared" si="10"/>
        <v>1735051</v>
      </c>
      <c r="R143" s="7">
        <f t="shared" si="11"/>
        <v>1622544</v>
      </c>
      <c r="S143" s="5" t="s">
        <v>295</v>
      </c>
      <c r="T143" s="5">
        <v>101301</v>
      </c>
      <c r="U143" s="5" t="s">
        <v>27</v>
      </c>
      <c r="V143" s="5">
        <v>47030001</v>
      </c>
      <c r="W143" s="5" t="s">
        <v>28</v>
      </c>
    </row>
    <row r="144" spans="2:23" x14ac:dyDescent="0.25">
      <c r="B144" s="4">
        <v>30004711</v>
      </c>
      <c r="C144" s="4">
        <v>0</v>
      </c>
      <c r="D144" s="5">
        <v>21030011</v>
      </c>
      <c r="E144" s="4" t="s">
        <v>432</v>
      </c>
      <c r="F144" s="4">
        <v>1301</v>
      </c>
      <c r="G144" s="6">
        <v>40269</v>
      </c>
      <c r="H144" s="7">
        <v>3286000</v>
      </c>
      <c r="I144" s="7">
        <v>0</v>
      </c>
      <c r="J144" s="7">
        <v>0</v>
      </c>
      <c r="K144" s="7">
        <v>0</v>
      </c>
      <c r="L144" s="7">
        <f t="shared" si="8"/>
        <v>3286000</v>
      </c>
      <c r="M144" s="7">
        <v>-1503764</v>
      </c>
      <c r="N144" s="7">
        <v>-115567</v>
      </c>
      <c r="O144" s="7">
        <v>0</v>
      </c>
      <c r="P144" s="7">
        <f t="shared" si="9"/>
        <v>-1619331</v>
      </c>
      <c r="Q144" s="7">
        <f t="shared" si="10"/>
        <v>1782236</v>
      </c>
      <c r="R144" s="7">
        <f t="shared" si="11"/>
        <v>1666669</v>
      </c>
      <c r="S144" s="5" t="s">
        <v>295</v>
      </c>
      <c r="T144" s="5">
        <v>101301</v>
      </c>
      <c r="U144" s="5" t="s">
        <v>27</v>
      </c>
      <c r="V144" s="5">
        <v>47030001</v>
      </c>
      <c r="W144" s="5" t="s">
        <v>28</v>
      </c>
    </row>
    <row r="145" spans="2:23" x14ac:dyDescent="0.25">
      <c r="B145" s="4">
        <v>30004719</v>
      </c>
      <c r="C145" s="4">
        <v>0</v>
      </c>
      <c r="D145" s="5">
        <v>21030011</v>
      </c>
      <c r="E145" s="4" t="s">
        <v>433</v>
      </c>
      <c r="F145" s="4">
        <v>1301</v>
      </c>
      <c r="G145" s="6">
        <v>40269</v>
      </c>
      <c r="H145" s="7">
        <v>3553000</v>
      </c>
      <c r="I145" s="7">
        <v>0</v>
      </c>
      <c r="J145" s="7">
        <v>0</v>
      </c>
      <c r="K145" s="7">
        <v>0</v>
      </c>
      <c r="L145" s="7">
        <f t="shared" si="8"/>
        <v>3553000</v>
      </c>
      <c r="M145" s="7">
        <v>-1625949</v>
      </c>
      <c r="N145" s="7">
        <v>-124957</v>
      </c>
      <c r="O145" s="7">
        <v>0</v>
      </c>
      <c r="P145" s="7">
        <f t="shared" si="9"/>
        <v>-1750906</v>
      </c>
      <c r="Q145" s="7">
        <f t="shared" si="10"/>
        <v>1927051</v>
      </c>
      <c r="R145" s="7">
        <f t="shared" si="11"/>
        <v>1802094</v>
      </c>
      <c r="S145" s="5" t="s">
        <v>295</v>
      </c>
      <c r="T145" s="5">
        <v>101301</v>
      </c>
      <c r="U145" s="5" t="s">
        <v>27</v>
      </c>
      <c r="V145" s="5">
        <v>47030001</v>
      </c>
      <c r="W145" s="5" t="s">
        <v>28</v>
      </c>
    </row>
    <row r="146" spans="2:23" x14ac:dyDescent="0.25">
      <c r="B146" s="4">
        <v>30004727</v>
      </c>
      <c r="C146" s="4">
        <v>0</v>
      </c>
      <c r="D146" s="5">
        <v>21030011</v>
      </c>
      <c r="E146" s="4" t="s">
        <v>434</v>
      </c>
      <c r="F146" s="4">
        <v>1301</v>
      </c>
      <c r="G146" s="6">
        <v>40269</v>
      </c>
      <c r="H146" s="7">
        <v>3912000</v>
      </c>
      <c r="I146" s="7">
        <v>0</v>
      </c>
      <c r="J146" s="7">
        <v>0</v>
      </c>
      <c r="K146" s="7">
        <v>0</v>
      </c>
      <c r="L146" s="7">
        <f t="shared" si="8"/>
        <v>3912000</v>
      </c>
      <c r="M146" s="7">
        <v>-1790238</v>
      </c>
      <c r="N146" s="7">
        <v>-137583</v>
      </c>
      <c r="O146" s="7">
        <v>0</v>
      </c>
      <c r="P146" s="7">
        <f t="shared" si="9"/>
        <v>-1927821</v>
      </c>
      <c r="Q146" s="7">
        <f t="shared" si="10"/>
        <v>2121762</v>
      </c>
      <c r="R146" s="7">
        <f t="shared" si="11"/>
        <v>1984179</v>
      </c>
      <c r="S146" s="5" t="s">
        <v>295</v>
      </c>
      <c r="T146" s="5">
        <v>101301</v>
      </c>
      <c r="U146" s="5" t="s">
        <v>27</v>
      </c>
      <c r="V146" s="5">
        <v>47030001</v>
      </c>
      <c r="W146" s="5" t="s">
        <v>28</v>
      </c>
    </row>
    <row r="147" spans="2:23" x14ac:dyDescent="0.25">
      <c r="B147" s="4">
        <v>30004730</v>
      </c>
      <c r="C147" s="4">
        <v>0</v>
      </c>
      <c r="D147" s="5">
        <v>21030011</v>
      </c>
      <c r="E147" s="4" t="s">
        <v>435</v>
      </c>
      <c r="F147" s="4">
        <v>1301</v>
      </c>
      <c r="G147" s="6">
        <v>40269</v>
      </c>
      <c r="H147" s="7">
        <v>3945000</v>
      </c>
      <c r="I147" s="7">
        <v>0</v>
      </c>
      <c r="J147" s="7">
        <v>0</v>
      </c>
      <c r="K147" s="7">
        <v>0</v>
      </c>
      <c r="L147" s="7">
        <f t="shared" si="8"/>
        <v>3945000</v>
      </c>
      <c r="M147" s="7">
        <v>-1805341</v>
      </c>
      <c r="N147" s="7">
        <v>-138743</v>
      </c>
      <c r="O147" s="7">
        <v>0</v>
      </c>
      <c r="P147" s="7">
        <f t="shared" si="9"/>
        <v>-1944084</v>
      </c>
      <c r="Q147" s="7">
        <f t="shared" si="10"/>
        <v>2139659</v>
      </c>
      <c r="R147" s="7">
        <f t="shared" si="11"/>
        <v>2000916</v>
      </c>
      <c r="S147" s="5" t="s">
        <v>295</v>
      </c>
      <c r="T147" s="5">
        <v>101301</v>
      </c>
      <c r="U147" s="5" t="s">
        <v>27</v>
      </c>
      <c r="V147" s="5">
        <v>47030001</v>
      </c>
      <c r="W147" s="5" t="s">
        <v>28</v>
      </c>
    </row>
    <row r="148" spans="2:23" x14ac:dyDescent="0.25">
      <c r="B148" s="4">
        <v>30004733</v>
      </c>
      <c r="C148" s="4">
        <v>0</v>
      </c>
      <c r="D148" s="5">
        <v>21030011</v>
      </c>
      <c r="E148" s="4" t="s">
        <v>436</v>
      </c>
      <c r="F148" s="4">
        <v>1301</v>
      </c>
      <c r="G148" s="6">
        <v>40269</v>
      </c>
      <c r="H148" s="7">
        <v>4017000</v>
      </c>
      <c r="I148" s="7">
        <v>0</v>
      </c>
      <c r="J148" s="7">
        <v>0</v>
      </c>
      <c r="K148" s="7">
        <v>0</v>
      </c>
      <c r="L148" s="7">
        <f t="shared" si="8"/>
        <v>4017000</v>
      </c>
      <c r="M148" s="7">
        <v>-1838290</v>
      </c>
      <c r="N148" s="7">
        <v>-141276</v>
      </c>
      <c r="O148" s="7">
        <v>0</v>
      </c>
      <c r="P148" s="7">
        <f t="shared" si="9"/>
        <v>-1979566</v>
      </c>
      <c r="Q148" s="7">
        <f t="shared" si="10"/>
        <v>2178710</v>
      </c>
      <c r="R148" s="7">
        <f t="shared" si="11"/>
        <v>2037434</v>
      </c>
      <c r="S148" s="5" t="s">
        <v>295</v>
      </c>
      <c r="T148" s="5">
        <v>101301</v>
      </c>
      <c r="U148" s="5" t="s">
        <v>27</v>
      </c>
      <c r="V148" s="5">
        <v>47030001</v>
      </c>
      <c r="W148" s="5" t="s">
        <v>28</v>
      </c>
    </row>
    <row r="149" spans="2:23" x14ac:dyDescent="0.25">
      <c r="B149" s="4">
        <v>30004742</v>
      </c>
      <c r="C149" s="4">
        <v>0</v>
      </c>
      <c r="D149" s="5">
        <v>21030011</v>
      </c>
      <c r="E149" s="4" t="s">
        <v>437</v>
      </c>
      <c r="F149" s="4">
        <v>1301</v>
      </c>
      <c r="G149" s="6">
        <v>40269</v>
      </c>
      <c r="H149" s="7">
        <v>4268000</v>
      </c>
      <c r="I149" s="7">
        <v>0</v>
      </c>
      <c r="J149" s="7">
        <v>0</v>
      </c>
      <c r="K149" s="7">
        <v>0</v>
      </c>
      <c r="L149" s="7">
        <f t="shared" si="8"/>
        <v>4268000</v>
      </c>
      <c r="M149" s="7">
        <v>-1953151</v>
      </c>
      <c r="N149" s="7">
        <v>-150103</v>
      </c>
      <c r="O149" s="7">
        <v>0</v>
      </c>
      <c r="P149" s="7">
        <f t="shared" si="9"/>
        <v>-2103254</v>
      </c>
      <c r="Q149" s="7">
        <f t="shared" si="10"/>
        <v>2314849</v>
      </c>
      <c r="R149" s="7">
        <f t="shared" si="11"/>
        <v>2164746</v>
      </c>
      <c r="S149" s="5" t="s">
        <v>295</v>
      </c>
      <c r="T149" s="5">
        <v>101301</v>
      </c>
      <c r="U149" s="5" t="s">
        <v>27</v>
      </c>
      <c r="V149" s="5">
        <v>47030001</v>
      </c>
      <c r="W149" s="5" t="s">
        <v>28</v>
      </c>
    </row>
    <row r="150" spans="2:23" x14ac:dyDescent="0.25">
      <c r="B150" s="4">
        <v>30004746</v>
      </c>
      <c r="C150" s="4">
        <v>0</v>
      </c>
      <c r="D150" s="5">
        <v>21030011</v>
      </c>
      <c r="E150" s="4" t="s">
        <v>438</v>
      </c>
      <c r="F150" s="4">
        <v>1301</v>
      </c>
      <c r="G150" s="6">
        <v>40269</v>
      </c>
      <c r="H150" s="7">
        <v>4451000</v>
      </c>
      <c r="I150" s="7">
        <v>0</v>
      </c>
      <c r="J150" s="7">
        <v>0</v>
      </c>
      <c r="K150" s="7">
        <v>0</v>
      </c>
      <c r="L150" s="7">
        <f t="shared" si="8"/>
        <v>4451000</v>
      </c>
      <c r="M150" s="7">
        <v>-2036897</v>
      </c>
      <c r="N150" s="7">
        <v>-156539</v>
      </c>
      <c r="O150" s="7">
        <v>0</v>
      </c>
      <c r="P150" s="7">
        <f t="shared" si="9"/>
        <v>-2193436</v>
      </c>
      <c r="Q150" s="7">
        <f t="shared" si="10"/>
        <v>2414103</v>
      </c>
      <c r="R150" s="7">
        <f t="shared" si="11"/>
        <v>2257564</v>
      </c>
      <c r="S150" s="5" t="s">
        <v>295</v>
      </c>
      <c r="T150" s="5">
        <v>101301</v>
      </c>
      <c r="U150" s="5" t="s">
        <v>27</v>
      </c>
      <c r="V150" s="5">
        <v>47030001</v>
      </c>
      <c r="W150" s="5" t="s">
        <v>28</v>
      </c>
    </row>
    <row r="151" spans="2:23" x14ac:dyDescent="0.25">
      <c r="B151" s="4">
        <v>30004748</v>
      </c>
      <c r="C151" s="4">
        <v>0</v>
      </c>
      <c r="D151" s="5">
        <v>21030011</v>
      </c>
      <c r="E151" s="4" t="s">
        <v>439</v>
      </c>
      <c r="F151" s="4">
        <v>1301</v>
      </c>
      <c r="G151" s="6">
        <v>40269</v>
      </c>
      <c r="H151" s="7">
        <v>4602000</v>
      </c>
      <c r="I151" s="7">
        <v>0</v>
      </c>
      <c r="J151" s="7">
        <v>0</v>
      </c>
      <c r="K151" s="7">
        <v>0</v>
      </c>
      <c r="L151" s="7">
        <f t="shared" si="8"/>
        <v>4602000</v>
      </c>
      <c r="M151" s="7">
        <v>-2106001</v>
      </c>
      <c r="N151" s="7">
        <v>-161850</v>
      </c>
      <c r="O151" s="7">
        <v>0</v>
      </c>
      <c r="P151" s="7">
        <f t="shared" si="9"/>
        <v>-2267851</v>
      </c>
      <c r="Q151" s="7">
        <f t="shared" si="10"/>
        <v>2495999</v>
      </c>
      <c r="R151" s="7">
        <f t="shared" si="11"/>
        <v>2334149</v>
      </c>
      <c r="S151" s="5" t="s">
        <v>295</v>
      </c>
      <c r="T151" s="5">
        <v>101301</v>
      </c>
      <c r="U151" s="5" t="s">
        <v>27</v>
      </c>
      <c r="V151" s="5">
        <v>47030001</v>
      </c>
      <c r="W151" s="5" t="s">
        <v>28</v>
      </c>
    </row>
    <row r="152" spans="2:23" x14ac:dyDescent="0.25">
      <c r="B152" s="4">
        <v>30004749</v>
      </c>
      <c r="C152" s="4">
        <v>0</v>
      </c>
      <c r="D152" s="5">
        <v>21030011</v>
      </c>
      <c r="E152" s="4" t="s">
        <v>440</v>
      </c>
      <c r="F152" s="4">
        <v>1301</v>
      </c>
      <c r="G152" s="6">
        <v>40269</v>
      </c>
      <c r="H152" s="7">
        <v>4642000</v>
      </c>
      <c r="I152" s="7">
        <v>0</v>
      </c>
      <c r="J152" s="7">
        <v>0</v>
      </c>
      <c r="K152" s="7">
        <v>0</v>
      </c>
      <c r="L152" s="7">
        <f t="shared" si="8"/>
        <v>4642000</v>
      </c>
      <c r="M152" s="7">
        <v>-2124308</v>
      </c>
      <c r="N152" s="7">
        <v>-163257</v>
      </c>
      <c r="O152" s="7">
        <v>0</v>
      </c>
      <c r="P152" s="7">
        <f t="shared" si="9"/>
        <v>-2287565</v>
      </c>
      <c r="Q152" s="7">
        <f t="shared" si="10"/>
        <v>2517692</v>
      </c>
      <c r="R152" s="7">
        <f t="shared" si="11"/>
        <v>2354435</v>
      </c>
      <c r="S152" s="5" t="s">
        <v>295</v>
      </c>
      <c r="T152" s="5">
        <v>101301</v>
      </c>
      <c r="U152" s="5" t="s">
        <v>27</v>
      </c>
      <c r="V152" s="5">
        <v>47030001</v>
      </c>
      <c r="W152" s="5" t="s">
        <v>28</v>
      </c>
    </row>
    <row r="153" spans="2:23" x14ac:dyDescent="0.25">
      <c r="B153" s="4">
        <v>30004750</v>
      </c>
      <c r="C153" s="4">
        <v>0</v>
      </c>
      <c r="D153" s="5">
        <v>21030011</v>
      </c>
      <c r="E153" s="4" t="s">
        <v>441</v>
      </c>
      <c r="F153" s="4">
        <v>1301</v>
      </c>
      <c r="G153" s="6">
        <v>40269</v>
      </c>
      <c r="H153" s="7">
        <v>4679000</v>
      </c>
      <c r="I153" s="7">
        <v>0</v>
      </c>
      <c r="J153" s="7">
        <v>0</v>
      </c>
      <c r="K153" s="7">
        <v>0</v>
      </c>
      <c r="L153" s="7">
        <f t="shared" si="8"/>
        <v>4679000</v>
      </c>
      <c r="M153" s="7">
        <v>-2141238</v>
      </c>
      <c r="N153" s="7">
        <v>-164558</v>
      </c>
      <c r="O153" s="7">
        <v>0</v>
      </c>
      <c r="P153" s="7">
        <f t="shared" si="9"/>
        <v>-2305796</v>
      </c>
      <c r="Q153" s="7">
        <f t="shared" si="10"/>
        <v>2537762</v>
      </c>
      <c r="R153" s="7">
        <f t="shared" si="11"/>
        <v>2373204</v>
      </c>
      <c r="S153" s="5" t="s">
        <v>295</v>
      </c>
      <c r="T153" s="5">
        <v>101301</v>
      </c>
      <c r="U153" s="5" t="s">
        <v>27</v>
      </c>
      <c r="V153" s="5">
        <v>47030001</v>
      </c>
      <c r="W153" s="5" t="s">
        <v>28</v>
      </c>
    </row>
    <row r="154" spans="2:23" x14ac:dyDescent="0.25">
      <c r="B154" s="4">
        <v>30004751</v>
      </c>
      <c r="C154" s="4">
        <v>0</v>
      </c>
      <c r="D154" s="5">
        <v>21030011</v>
      </c>
      <c r="E154" s="4" t="s">
        <v>316</v>
      </c>
      <c r="F154" s="4">
        <v>1301</v>
      </c>
      <c r="G154" s="6">
        <v>40269</v>
      </c>
      <c r="H154" s="7">
        <v>4776000</v>
      </c>
      <c r="I154" s="7">
        <v>0</v>
      </c>
      <c r="J154" s="7">
        <v>0</v>
      </c>
      <c r="K154" s="7">
        <v>0</v>
      </c>
      <c r="L154" s="7">
        <f t="shared" si="8"/>
        <v>4776000</v>
      </c>
      <c r="M154" s="7">
        <v>-2185627</v>
      </c>
      <c r="N154" s="7">
        <v>-167969</v>
      </c>
      <c r="O154" s="7">
        <v>0</v>
      </c>
      <c r="P154" s="7">
        <f t="shared" si="9"/>
        <v>-2353596</v>
      </c>
      <c r="Q154" s="7">
        <f t="shared" si="10"/>
        <v>2590373</v>
      </c>
      <c r="R154" s="7">
        <f t="shared" si="11"/>
        <v>2422404</v>
      </c>
      <c r="S154" s="5" t="s">
        <v>295</v>
      </c>
      <c r="T154" s="5">
        <v>101301</v>
      </c>
      <c r="U154" s="5" t="s">
        <v>27</v>
      </c>
      <c r="V154" s="5">
        <v>47030001</v>
      </c>
      <c r="W154" s="5" t="s">
        <v>28</v>
      </c>
    </row>
    <row r="155" spans="2:23" x14ac:dyDescent="0.25">
      <c r="B155" s="4">
        <v>30004753</v>
      </c>
      <c r="C155" s="4">
        <v>0</v>
      </c>
      <c r="D155" s="5">
        <v>21030011</v>
      </c>
      <c r="E155" s="4" t="s">
        <v>442</v>
      </c>
      <c r="F155" s="4">
        <v>1301</v>
      </c>
      <c r="G155" s="6">
        <v>40269</v>
      </c>
      <c r="H155" s="7">
        <v>4828000</v>
      </c>
      <c r="I155" s="7">
        <v>0</v>
      </c>
      <c r="J155" s="7">
        <v>0</v>
      </c>
      <c r="K155" s="7">
        <v>0</v>
      </c>
      <c r="L155" s="7">
        <f t="shared" si="8"/>
        <v>4828000</v>
      </c>
      <c r="M155" s="7">
        <v>-2209423</v>
      </c>
      <c r="N155" s="7">
        <v>-169798</v>
      </c>
      <c r="O155" s="7">
        <v>0</v>
      </c>
      <c r="P155" s="7">
        <f t="shared" si="9"/>
        <v>-2379221</v>
      </c>
      <c r="Q155" s="7">
        <f t="shared" si="10"/>
        <v>2618577</v>
      </c>
      <c r="R155" s="7">
        <f t="shared" si="11"/>
        <v>2448779</v>
      </c>
      <c r="S155" s="5" t="s">
        <v>295</v>
      </c>
      <c r="T155" s="5">
        <v>101301</v>
      </c>
      <c r="U155" s="5" t="s">
        <v>27</v>
      </c>
      <c r="V155" s="5">
        <v>47030001</v>
      </c>
      <c r="W155" s="5" t="s">
        <v>28</v>
      </c>
    </row>
    <row r="156" spans="2:23" x14ac:dyDescent="0.25">
      <c r="B156" s="4">
        <v>30004757</v>
      </c>
      <c r="C156" s="4">
        <v>0</v>
      </c>
      <c r="D156" s="5">
        <v>21030011</v>
      </c>
      <c r="E156" s="4" t="s">
        <v>443</v>
      </c>
      <c r="F156" s="4">
        <v>1301</v>
      </c>
      <c r="G156" s="6">
        <v>40269</v>
      </c>
      <c r="H156" s="7">
        <v>4993000</v>
      </c>
      <c r="I156" s="7">
        <v>0</v>
      </c>
      <c r="J156" s="7">
        <v>0</v>
      </c>
      <c r="K156" s="7">
        <v>0</v>
      </c>
      <c r="L156" s="7">
        <f t="shared" si="8"/>
        <v>4993000</v>
      </c>
      <c r="M156" s="7">
        <v>-2284932</v>
      </c>
      <c r="N156" s="7">
        <v>-175601</v>
      </c>
      <c r="O156" s="7">
        <v>0</v>
      </c>
      <c r="P156" s="7">
        <f t="shared" si="9"/>
        <v>-2460533</v>
      </c>
      <c r="Q156" s="7">
        <f t="shared" si="10"/>
        <v>2708068</v>
      </c>
      <c r="R156" s="7">
        <f t="shared" si="11"/>
        <v>2532467</v>
      </c>
      <c r="S156" s="5" t="s">
        <v>295</v>
      </c>
      <c r="T156" s="5">
        <v>101301</v>
      </c>
      <c r="U156" s="5" t="s">
        <v>27</v>
      </c>
      <c r="V156" s="5">
        <v>47030001</v>
      </c>
      <c r="W156" s="5" t="s">
        <v>28</v>
      </c>
    </row>
    <row r="157" spans="2:23" x14ac:dyDescent="0.25">
      <c r="B157" s="4">
        <v>30004762</v>
      </c>
      <c r="C157" s="4">
        <v>0</v>
      </c>
      <c r="D157" s="5">
        <v>21030011</v>
      </c>
      <c r="E157" s="4" t="s">
        <v>444</v>
      </c>
      <c r="F157" s="4">
        <v>1301</v>
      </c>
      <c r="G157" s="6">
        <v>40269</v>
      </c>
      <c r="H157" s="7">
        <v>5268000</v>
      </c>
      <c r="I157" s="7">
        <v>0</v>
      </c>
      <c r="J157" s="7">
        <v>0</v>
      </c>
      <c r="K157" s="7">
        <v>0</v>
      </c>
      <c r="L157" s="7">
        <f t="shared" si="8"/>
        <v>5268000</v>
      </c>
      <c r="M157" s="7">
        <v>-2410782</v>
      </c>
      <c r="N157" s="7">
        <v>-185273</v>
      </c>
      <c r="O157" s="7">
        <v>0</v>
      </c>
      <c r="P157" s="7">
        <f t="shared" si="9"/>
        <v>-2596055</v>
      </c>
      <c r="Q157" s="7">
        <f t="shared" si="10"/>
        <v>2857218</v>
      </c>
      <c r="R157" s="7">
        <f t="shared" si="11"/>
        <v>2671945</v>
      </c>
      <c r="S157" s="5" t="s">
        <v>295</v>
      </c>
      <c r="T157" s="5">
        <v>101301</v>
      </c>
      <c r="U157" s="5" t="s">
        <v>27</v>
      </c>
      <c r="V157" s="5">
        <v>47030001</v>
      </c>
      <c r="W157" s="5" t="s">
        <v>28</v>
      </c>
    </row>
    <row r="158" spans="2:23" x14ac:dyDescent="0.25">
      <c r="B158" s="4">
        <v>30004768</v>
      </c>
      <c r="C158" s="4">
        <v>0</v>
      </c>
      <c r="D158" s="5">
        <v>21030011</v>
      </c>
      <c r="E158" s="4" t="s">
        <v>445</v>
      </c>
      <c r="F158" s="4">
        <v>1301</v>
      </c>
      <c r="G158" s="6">
        <v>40269</v>
      </c>
      <c r="H158" s="7">
        <v>5679000</v>
      </c>
      <c r="I158" s="7">
        <v>0</v>
      </c>
      <c r="J158" s="7">
        <v>0</v>
      </c>
      <c r="K158" s="7">
        <v>0</v>
      </c>
      <c r="L158" s="7">
        <f t="shared" si="8"/>
        <v>5679000</v>
      </c>
      <c r="M158" s="7">
        <v>-2598865</v>
      </c>
      <c r="N158" s="7">
        <v>-199727</v>
      </c>
      <c r="O158" s="7">
        <v>0</v>
      </c>
      <c r="P158" s="7">
        <f t="shared" si="9"/>
        <v>-2798592</v>
      </c>
      <c r="Q158" s="7">
        <f t="shared" si="10"/>
        <v>3080135</v>
      </c>
      <c r="R158" s="7">
        <f t="shared" si="11"/>
        <v>2880408</v>
      </c>
      <c r="S158" s="5" t="s">
        <v>295</v>
      </c>
      <c r="T158" s="5">
        <v>101301</v>
      </c>
      <c r="U158" s="5" t="s">
        <v>27</v>
      </c>
      <c r="V158" s="5">
        <v>47030001</v>
      </c>
      <c r="W158" s="5" t="s">
        <v>28</v>
      </c>
    </row>
    <row r="159" spans="2:23" x14ac:dyDescent="0.25">
      <c r="B159" s="4">
        <v>30004804</v>
      </c>
      <c r="C159" s="4">
        <v>0</v>
      </c>
      <c r="D159" s="5">
        <v>21030011</v>
      </c>
      <c r="E159" s="4" t="s">
        <v>446</v>
      </c>
      <c r="F159" s="4">
        <v>1301</v>
      </c>
      <c r="G159" s="6">
        <v>40269</v>
      </c>
      <c r="H159" s="7">
        <v>7466000</v>
      </c>
      <c r="I159" s="7">
        <v>0</v>
      </c>
      <c r="J159" s="7">
        <v>0</v>
      </c>
      <c r="K159" s="7">
        <v>0</v>
      </c>
      <c r="L159" s="7">
        <f t="shared" si="8"/>
        <v>7466000</v>
      </c>
      <c r="M159" s="7">
        <v>-3416643</v>
      </c>
      <c r="N159" s="7">
        <v>-262575</v>
      </c>
      <c r="O159" s="7">
        <v>0</v>
      </c>
      <c r="P159" s="7">
        <f t="shared" si="9"/>
        <v>-3679218</v>
      </c>
      <c r="Q159" s="7">
        <f t="shared" si="10"/>
        <v>4049357</v>
      </c>
      <c r="R159" s="7">
        <f t="shared" si="11"/>
        <v>3786782</v>
      </c>
      <c r="S159" s="5" t="s">
        <v>295</v>
      </c>
      <c r="T159" s="5">
        <v>101301</v>
      </c>
      <c r="U159" s="5" t="s">
        <v>27</v>
      </c>
      <c r="V159" s="5">
        <v>47030001</v>
      </c>
      <c r="W159" s="5" t="s">
        <v>28</v>
      </c>
    </row>
    <row r="160" spans="2:23" x14ac:dyDescent="0.25">
      <c r="B160" s="4">
        <v>30004808</v>
      </c>
      <c r="C160" s="4">
        <v>0</v>
      </c>
      <c r="D160" s="5">
        <v>21030011</v>
      </c>
      <c r="E160" s="4" t="s">
        <v>447</v>
      </c>
      <c r="F160" s="4">
        <v>1301</v>
      </c>
      <c r="G160" s="6">
        <v>40269</v>
      </c>
      <c r="H160" s="7">
        <v>7701000</v>
      </c>
      <c r="I160" s="7">
        <v>0</v>
      </c>
      <c r="J160" s="7">
        <v>0</v>
      </c>
      <c r="K160" s="7">
        <v>0</v>
      </c>
      <c r="L160" s="7">
        <f t="shared" si="8"/>
        <v>7701000</v>
      </c>
      <c r="M160" s="7">
        <v>-3524187</v>
      </c>
      <c r="N160" s="7">
        <v>-270840</v>
      </c>
      <c r="O160" s="7">
        <v>0</v>
      </c>
      <c r="P160" s="7">
        <f t="shared" si="9"/>
        <v>-3795027</v>
      </c>
      <c r="Q160" s="7">
        <f t="shared" si="10"/>
        <v>4176813</v>
      </c>
      <c r="R160" s="7">
        <f t="shared" si="11"/>
        <v>3905973</v>
      </c>
      <c r="S160" s="5" t="s">
        <v>295</v>
      </c>
      <c r="T160" s="5">
        <v>101301</v>
      </c>
      <c r="U160" s="5" t="s">
        <v>27</v>
      </c>
      <c r="V160" s="5">
        <v>47030001</v>
      </c>
      <c r="W160" s="5" t="s">
        <v>28</v>
      </c>
    </row>
    <row r="161" spans="2:23" x14ac:dyDescent="0.25">
      <c r="B161" s="4">
        <v>30004824</v>
      </c>
      <c r="C161" s="4">
        <v>0</v>
      </c>
      <c r="D161" s="5">
        <v>21030011</v>
      </c>
      <c r="E161" s="4" t="s">
        <v>448</v>
      </c>
      <c r="F161" s="4">
        <v>1301</v>
      </c>
      <c r="G161" s="6">
        <v>40269</v>
      </c>
      <c r="H161" s="7">
        <v>8840000</v>
      </c>
      <c r="I161" s="7">
        <v>0</v>
      </c>
      <c r="J161" s="7">
        <v>0</v>
      </c>
      <c r="K161" s="7">
        <v>0</v>
      </c>
      <c r="L161" s="7">
        <f t="shared" si="8"/>
        <v>8840000</v>
      </c>
      <c r="M161" s="7">
        <v>-4045424</v>
      </c>
      <c r="N161" s="7">
        <v>-310898</v>
      </c>
      <c r="O161" s="7">
        <v>0</v>
      </c>
      <c r="P161" s="7">
        <f t="shared" si="9"/>
        <v>-4356322</v>
      </c>
      <c r="Q161" s="7">
        <f t="shared" si="10"/>
        <v>4794576</v>
      </c>
      <c r="R161" s="7">
        <f t="shared" si="11"/>
        <v>4483678</v>
      </c>
      <c r="S161" s="5" t="s">
        <v>295</v>
      </c>
      <c r="T161" s="5">
        <v>101301</v>
      </c>
      <c r="U161" s="5" t="s">
        <v>27</v>
      </c>
      <c r="V161" s="5">
        <v>47030001</v>
      </c>
      <c r="W161" s="5" t="s">
        <v>28</v>
      </c>
    </row>
    <row r="162" spans="2:23" x14ac:dyDescent="0.25">
      <c r="B162" s="4">
        <v>30004827</v>
      </c>
      <c r="C162" s="4">
        <v>0</v>
      </c>
      <c r="D162" s="5">
        <v>21030011</v>
      </c>
      <c r="E162" s="4" t="s">
        <v>449</v>
      </c>
      <c r="F162" s="4">
        <v>1301</v>
      </c>
      <c r="G162" s="6">
        <v>40269</v>
      </c>
      <c r="H162" s="7">
        <v>9055000</v>
      </c>
      <c r="I162" s="7">
        <v>0</v>
      </c>
      <c r="J162" s="7">
        <v>0</v>
      </c>
      <c r="K162" s="7">
        <v>0</v>
      </c>
      <c r="L162" s="7">
        <f t="shared" si="8"/>
        <v>9055000</v>
      </c>
      <c r="M162" s="7">
        <v>-4143817</v>
      </c>
      <c r="N162" s="7">
        <v>-318459</v>
      </c>
      <c r="O162" s="7">
        <v>0</v>
      </c>
      <c r="P162" s="7">
        <f t="shared" si="9"/>
        <v>-4462276</v>
      </c>
      <c r="Q162" s="7">
        <f t="shared" si="10"/>
        <v>4911183</v>
      </c>
      <c r="R162" s="7">
        <f t="shared" si="11"/>
        <v>4592724</v>
      </c>
      <c r="S162" s="5" t="s">
        <v>295</v>
      </c>
      <c r="T162" s="5">
        <v>101301</v>
      </c>
      <c r="U162" s="5" t="s">
        <v>27</v>
      </c>
      <c r="V162" s="5">
        <v>47030001</v>
      </c>
      <c r="W162" s="5" t="s">
        <v>28</v>
      </c>
    </row>
    <row r="163" spans="2:23" x14ac:dyDescent="0.25">
      <c r="B163" s="4">
        <v>30004828</v>
      </c>
      <c r="C163" s="4">
        <v>0</v>
      </c>
      <c r="D163" s="5">
        <v>21030011</v>
      </c>
      <c r="E163" s="4" t="s">
        <v>450</v>
      </c>
      <c r="F163" s="4">
        <v>1301</v>
      </c>
      <c r="G163" s="6">
        <v>40269</v>
      </c>
      <c r="H163" s="7">
        <v>9160000</v>
      </c>
      <c r="I163" s="7">
        <v>0</v>
      </c>
      <c r="J163" s="7">
        <v>0</v>
      </c>
      <c r="K163" s="7">
        <v>0</v>
      </c>
      <c r="L163" s="7">
        <f t="shared" si="8"/>
        <v>9160000</v>
      </c>
      <c r="M163" s="7">
        <v>-4191865</v>
      </c>
      <c r="N163" s="7">
        <v>-322152</v>
      </c>
      <c r="O163" s="7">
        <v>0</v>
      </c>
      <c r="P163" s="7">
        <f t="shared" si="9"/>
        <v>-4514017</v>
      </c>
      <c r="Q163" s="7">
        <f t="shared" si="10"/>
        <v>4968135</v>
      </c>
      <c r="R163" s="7">
        <f t="shared" si="11"/>
        <v>4645983</v>
      </c>
      <c r="S163" s="5" t="s">
        <v>295</v>
      </c>
      <c r="T163" s="5">
        <v>101301</v>
      </c>
      <c r="U163" s="5" t="s">
        <v>27</v>
      </c>
      <c r="V163" s="5">
        <v>47030001</v>
      </c>
      <c r="W163" s="5" t="s">
        <v>28</v>
      </c>
    </row>
    <row r="164" spans="2:23" x14ac:dyDescent="0.25">
      <c r="B164" s="4">
        <v>30004830</v>
      </c>
      <c r="C164" s="4">
        <v>0</v>
      </c>
      <c r="D164" s="5">
        <v>21030011</v>
      </c>
      <c r="E164" s="4" t="s">
        <v>451</v>
      </c>
      <c r="F164" s="4">
        <v>1301</v>
      </c>
      <c r="G164" s="6">
        <v>40269</v>
      </c>
      <c r="H164" s="7">
        <v>9369000</v>
      </c>
      <c r="I164" s="7">
        <v>0</v>
      </c>
      <c r="J164" s="7">
        <v>0</v>
      </c>
      <c r="K164" s="7">
        <v>0</v>
      </c>
      <c r="L164" s="7">
        <f t="shared" si="8"/>
        <v>9369000</v>
      </c>
      <c r="M164" s="7">
        <v>-4287512</v>
      </c>
      <c r="N164" s="7">
        <v>-329503</v>
      </c>
      <c r="O164" s="7">
        <v>0</v>
      </c>
      <c r="P164" s="7">
        <f t="shared" si="9"/>
        <v>-4617015</v>
      </c>
      <c r="Q164" s="7">
        <f t="shared" si="10"/>
        <v>5081488</v>
      </c>
      <c r="R164" s="7">
        <f t="shared" si="11"/>
        <v>4751985</v>
      </c>
      <c r="S164" s="5" t="s">
        <v>295</v>
      </c>
      <c r="T164" s="5">
        <v>101301</v>
      </c>
      <c r="U164" s="5" t="s">
        <v>27</v>
      </c>
      <c r="V164" s="5">
        <v>47030001</v>
      </c>
      <c r="W164" s="5" t="s">
        <v>28</v>
      </c>
    </row>
    <row r="165" spans="2:23" x14ac:dyDescent="0.25">
      <c r="B165" s="4">
        <v>30004837</v>
      </c>
      <c r="C165" s="4">
        <v>0</v>
      </c>
      <c r="D165" s="5">
        <v>21030011</v>
      </c>
      <c r="E165" s="4" t="s">
        <v>452</v>
      </c>
      <c r="F165" s="4">
        <v>1301</v>
      </c>
      <c r="G165" s="6">
        <v>40269</v>
      </c>
      <c r="H165" s="7">
        <v>9834000</v>
      </c>
      <c r="I165" s="7">
        <v>0</v>
      </c>
      <c r="J165" s="7">
        <v>0</v>
      </c>
      <c r="K165" s="7">
        <v>0</v>
      </c>
      <c r="L165" s="7">
        <f t="shared" si="8"/>
        <v>9834000</v>
      </c>
      <c r="M165" s="7">
        <v>-4500309</v>
      </c>
      <c r="N165" s="7">
        <v>-345856</v>
      </c>
      <c r="O165" s="7">
        <v>0</v>
      </c>
      <c r="P165" s="7">
        <f t="shared" si="9"/>
        <v>-4846165</v>
      </c>
      <c r="Q165" s="7">
        <f t="shared" si="10"/>
        <v>5333691</v>
      </c>
      <c r="R165" s="7">
        <f t="shared" si="11"/>
        <v>4987835</v>
      </c>
      <c r="S165" s="5" t="s">
        <v>295</v>
      </c>
      <c r="T165" s="5">
        <v>101301</v>
      </c>
      <c r="U165" s="5" t="s">
        <v>27</v>
      </c>
      <c r="V165" s="5">
        <v>47030001</v>
      </c>
      <c r="W165" s="5" t="s">
        <v>28</v>
      </c>
    </row>
    <row r="166" spans="2:23" x14ac:dyDescent="0.25">
      <c r="B166" s="4">
        <v>30004847</v>
      </c>
      <c r="C166" s="4">
        <v>0</v>
      </c>
      <c r="D166" s="5">
        <v>21030011</v>
      </c>
      <c r="E166" s="4" t="s">
        <v>453</v>
      </c>
      <c r="F166" s="4">
        <v>1301</v>
      </c>
      <c r="G166" s="6">
        <v>40269</v>
      </c>
      <c r="H166" s="7">
        <v>10782000</v>
      </c>
      <c r="I166" s="7">
        <v>0</v>
      </c>
      <c r="J166" s="7">
        <v>0</v>
      </c>
      <c r="K166" s="7">
        <v>0</v>
      </c>
      <c r="L166" s="7">
        <f t="shared" si="8"/>
        <v>10782000</v>
      </c>
      <c r="M166" s="7">
        <v>-4934136</v>
      </c>
      <c r="N166" s="7">
        <v>-379197</v>
      </c>
      <c r="O166" s="7">
        <v>0</v>
      </c>
      <c r="P166" s="7">
        <f t="shared" si="9"/>
        <v>-5313333</v>
      </c>
      <c r="Q166" s="7">
        <f t="shared" si="10"/>
        <v>5847864</v>
      </c>
      <c r="R166" s="7">
        <f t="shared" si="11"/>
        <v>5468667</v>
      </c>
      <c r="S166" s="5" t="s">
        <v>295</v>
      </c>
      <c r="T166" s="5">
        <v>101301</v>
      </c>
      <c r="U166" s="5" t="s">
        <v>27</v>
      </c>
      <c r="V166" s="5">
        <v>47030001</v>
      </c>
      <c r="W166" s="5" t="s">
        <v>28</v>
      </c>
    </row>
    <row r="167" spans="2:23" x14ac:dyDescent="0.25">
      <c r="B167" s="4">
        <v>30004848</v>
      </c>
      <c r="C167" s="4">
        <v>0</v>
      </c>
      <c r="D167" s="5">
        <v>21030011</v>
      </c>
      <c r="E167" s="4" t="s">
        <v>454</v>
      </c>
      <c r="F167" s="4">
        <v>1301</v>
      </c>
      <c r="G167" s="6">
        <v>40269</v>
      </c>
      <c r="H167" s="7">
        <v>10788000</v>
      </c>
      <c r="I167" s="7">
        <v>0</v>
      </c>
      <c r="J167" s="7">
        <v>0</v>
      </c>
      <c r="K167" s="7">
        <v>0</v>
      </c>
      <c r="L167" s="7">
        <f t="shared" si="8"/>
        <v>10788000</v>
      </c>
      <c r="M167" s="7">
        <v>-4936881</v>
      </c>
      <c r="N167" s="7">
        <v>-379408</v>
      </c>
      <c r="O167" s="7">
        <v>0</v>
      </c>
      <c r="P167" s="7">
        <f t="shared" si="9"/>
        <v>-5316289</v>
      </c>
      <c r="Q167" s="7">
        <f t="shared" si="10"/>
        <v>5851119</v>
      </c>
      <c r="R167" s="7">
        <f t="shared" si="11"/>
        <v>5471711</v>
      </c>
      <c r="S167" s="5" t="s">
        <v>295</v>
      </c>
      <c r="T167" s="5">
        <v>101301</v>
      </c>
      <c r="U167" s="5" t="s">
        <v>27</v>
      </c>
      <c r="V167" s="5">
        <v>47030001</v>
      </c>
      <c r="W167" s="5" t="s">
        <v>28</v>
      </c>
    </row>
    <row r="168" spans="2:23" x14ac:dyDescent="0.25">
      <c r="B168" s="4">
        <v>30004850</v>
      </c>
      <c r="C168" s="4">
        <v>0</v>
      </c>
      <c r="D168" s="5">
        <v>21030011</v>
      </c>
      <c r="E168" s="4" t="s">
        <v>455</v>
      </c>
      <c r="F168" s="4">
        <v>1301</v>
      </c>
      <c r="G168" s="6">
        <v>40269</v>
      </c>
      <c r="H168" s="7">
        <v>10970000</v>
      </c>
      <c r="I168" s="7">
        <v>0</v>
      </c>
      <c r="J168" s="7">
        <v>0</v>
      </c>
      <c r="K168" s="7">
        <v>0</v>
      </c>
      <c r="L168" s="7">
        <f t="shared" si="8"/>
        <v>10970000</v>
      </c>
      <c r="M168" s="7">
        <v>-5020171</v>
      </c>
      <c r="N168" s="7">
        <v>-385809</v>
      </c>
      <c r="O168" s="7">
        <v>0</v>
      </c>
      <c r="P168" s="7">
        <f t="shared" si="9"/>
        <v>-5405980</v>
      </c>
      <c r="Q168" s="7">
        <f t="shared" si="10"/>
        <v>5949829</v>
      </c>
      <c r="R168" s="7">
        <f t="shared" si="11"/>
        <v>5564020</v>
      </c>
      <c r="S168" s="5" t="s">
        <v>295</v>
      </c>
      <c r="T168" s="5">
        <v>101301</v>
      </c>
      <c r="U168" s="5" t="s">
        <v>27</v>
      </c>
      <c r="V168" s="5">
        <v>47030001</v>
      </c>
      <c r="W168" s="5" t="s">
        <v>28</v>
      </c>
    </row>
    <row r="169" spans="2:23" x14ac:dyDescent="0.25">
      <c r="B169" s="4">
        <v>30004860</v>
      </c>
      <c r="C169" s="4">
        <v>0</v>
      </c>
      <c r="D169" s="5">
        <v>21030011</v>
      </c>
      <c r="E169" s="4" t="s">
        <v>456</v>
      </c>
      <c r="F169" s="4">
        <v>1301</v>
      </c>
      <c r="G169" s="6">
        <v>40269</v>
      </c>
      <c r="H169" s="7">
        <v>12001000</v>
      </c>
      <c r="I169" s="7">
        <v>0</v>
      </c>
      <c r="J169" s="7">
        <v>0</v>
      </c>
      <c r="K169" s="7">
        <v>0</v>
      </c>
      <c r="L169" s="7">
        <f t="shared" si="8"/>
        <v>12001000</v>
      </c>
      <c r="M169" s="7">
        <v>-5491986</v>
      </c>
      <c r="N169" s="7">
        <v>-422069</v>
      </c>
      <c r="O169" s="7">
        <v>0</v>
      </c>
      <c r="P169" s="7">
        <f t="shared" si="9"/>
        <v>-5914055</v>
      </c>
      <c r="Q169" s="7">
        <f t="shared" si="10"/>
        <v>6509014</v>
      </c>
      <c r="R169" s="7">
        <f t="shared" si="11"/>
        <v>6086945</v>
      </c>
      <c r="S169" s="5" t="s">
        <v>295</v>
      </c>
      <c r="T169" s="5">
        <v>101301</v>
      </c>
      <c r="U169" s="5" t="s">
        <v>27</v>
      </c>
      <c r="V169" s="5">
        <v>47030001</v>
      </c>
      <c r="W169" s="5" t="s">
        <v>28</v>
      </c>
    </row>
    <row r="170" spans="2:23" x14ac:dyDescent="0.25">
      <c r="B170" s="4">
        <v>30004862</v>
      </c>
      <c r="C170" s="4">
        <v>0</v>
      </c>
      <c r="D170" s="5">
        <v>21030011</v>
      </c>
      <c r="E170" s="4" t="s">
        <v>457</v>
      </c>
      <c r="F170" s="4">
        <v>1301</v>
      </c>
      <c r="G170" s="6">
        <v>40269</v>
      </c>
      <c r="H170" s="7">
        <v>12024000</v>
      </c>
      <c r="I170" s="7">
        <v>0</v>
      </c>
      <c r="J170" s="7">
        <v>0</v>
      </c>
      <c r="K170" s="7">
        <v>0</v>
      </c>
      <c r="L170" s="7">
        <f t="shared" si="8"/>
        <v>12024000</v>
      </c>
      <c r="M170" s="7">
        <v>-5502512</v>
      </c>
      <c r="N170" s="7">
        <v>-422878</v>
      </c>
      <c r="O170" s="7">
        <v>0</v>
      </c>
      <c r="P170" s="7">
        <f t="shared" si="9"/>
        <v>-5925390</v>
      </c>
      <c r="Q170" s="7">
        <f t="shared" si="10"/>
        <v>6521488</v>
      </c>
      <c r="R170" s="7">
        <f t="shared" si="11"/>
        <v>6098610</v>
      </c>
      <c r="S170" s="5" t="s">
        <v>295</v>
      </c>
      <c r="T170" s="5">
        <v>101301</v>
      </c>
      <c r="U170" s="5" t="s">
        <v>27</v>
      </c>
      <c r="V170" s="5">
        <v>47030001</v>
      </c>
      <c r="W170" s="5" t="s">
        <v>28</v>
      </c>
    </row>
    <row r="171" spans="2:23" x14ac:dyDescent="0.25">
      <c r="B171" s="4">
        <v>30004864</v>
      </c>
      <c r="C171" s="4">
        <v>0</v>
      </c>
      <c r="D171" s="5">
        <v>21030011</v>
      </c>
      <c r="E171" s="4" t="s">
        <v>458</v>
      </c>
      <c r="F171" s="4">
        <v>1301</v>
      </c>
      <c r="G171" s="6">
        <v>40269</v>
      </c>
      <c r="H171" s="7">
        <v>12339000</v>
      </c>
      <c r="I171" s="7">
        <v>0</v>
      </c>
      <c r="J171" s="7">
        <v>0</v>
      </c>
      <c r="K171" s="7">
        <v>0</v>
      </c>
      <c r="L171" s="7">
        <f t="shared" si="8"/>
        <v>12339000</v>
      </c>
      <c r="M171" s="7">
        <v>-5646662</v>
      </c>
      <c r="N171" s="7">
        <v>-433956</v>
      </c>
      <c r="O171" s="7">
        <v>0</v>
      </c>
      <c r="P171" s="7">
        <f t="shared" si="9"/>
        <v>-6080618</v>
      </c>
      <c r="Q171" s="7">
        <f t="shared" si="10"/>
        <v>6692338</v>
      </c>
      <c r="R171" s="7">
        <f t="shared" si="11"/>
        <v>6258382</v>
      </c>
      <c r="S171" s="5" t="s">
        <v>295</v>
      </c>
      <c r="T171" s="5">
        <v>101301</v>
      </c>
      <c r="U171" s="5" t="s">
        <v>27</v>
      </c>
      <c r="V171" s="5">
        <v>47030001</v>
      </c>
      <c r="W171" s="5" t="s">
        <v>28</v>
      </c>
    </row>
    <row r="172" spans="2:23" x14ac:dyDescent="0.25">
      <c r="B172" s="4">
        <v>30004866</v>
      </c>
      <c r="C172" s="4">
        <v>0</v>
      </c>
      <c r="D172" s="5">
        <v>21030011</v>
      </c>
      <c r="E172" s="4" t="s">
        <v>459</v>
      </c>
      <c r="F172" s="4">
        <v>1301</v>
      </c>
      <c r="G172" s="6">
        <v>40269</v>
      </c>
      <c r="H172" s="7">
        <v>12673000</v>
      </c>
      <c r="I172" s="7">
        <v>0</v>
      </c>
      <c r="J172" s="7">
        <v>0</v>
      </c>
      <c r="K172" s="7">
        <v>0</v>
      </c>
      <c r="L172" s="7">
        <f t="shared" si="8"/>
        <v>12673000</v>
      </c>
      <c r="M172" s="7">
        <v>-5799513</v>
      </c>
      <c r="N172" s="7">
        <v>-445703</v>
      </c>
      <c r="O172" s="7">
        <v>0</v>
      </c>
      <c r="P172" s="7">
        <f t="shared" si="9"/>
        <v>-6245216</v>
      </c>
      <c r="Q172" s="7">
        <f t="shared" si="10"/>
        <v>6873487</v>
      </c>
      <c r="R172" s="7">
        <f t="shared" si="11"/>
        <v>6427784</v>
      </c>
      <c r="S172" s="5" t="s">
        <v>295</v>
      </c>
      <c r="T172" s="5">
        <v>101301</v>
      </c>
      <c r="U172" s="5" t="s">
        <v>27</v>
      </c>
      <c r="V172" s="5">
        <v>47030001</v>
      </c>
      <c r="W172" s="5" t="s">
        <v>28</v>
      </c>
    </row>
    <row r="173" spans="2:23" x14ac:dyDescent="0.25">
      <c r="B173" s="4">
        <v>30004873</v>
      </c>
      <c r="C173" s="4">
        <v>0</v>
      </c>
      <c r="D173" s="5">
        <v>21030011</v>
      </c>
      <c r="E173" s="4" t="s">
        <v>439</v>
      </c>
      <c r="F173" s="4">
        <v>1301</v>
      </c>
      <c r="G173" s="6">
        <v>40269</v>
      </c>
      <c r="H173" s="7">
        <v>13167000</v>
      </c>
      <c r="I173" s="7">
        <v>0</v>
      </c>
      <c r="J173" s="7">
        <v>0</v>
      </c>
      <c r="K173" s="7">
        <v>0</v>
      </c>
      <c r="L173" s="7">
        <f t="shared" si="8"/>
        <v>13167000</v>
      </c>
      <c r="M173" s="7">
        <v>-6025579</v>
      </c>
      <c r="N173" s="7">
        <v>-463076</v>
      </c>
      <c r="O173" s="7">
        <v>0</v>
      </c>
      <c r="P173" s="7">
        <f t="shared" si="9"/>
        <v>-6488655</v>
      </c>
      <c r="Q173" s="7">
        <f t="shared" si="10"/>
        <v>7141421</v>
      </c>
      <c r="R173" s="7">
        <f t="shared" si="11"/>
        <v>6678345</v>
      </c>
      <c r="S173" s="5" t="s">
        <v>295</v>
      </c>
      <c r="T173" s="5">
        <v>101301</v>
      </c>
      <c r="U173" s="5" t="s">
        <v>27</v>
      </c>
      <c r="V173" s="5">
        <v>47030001</v>
      </c>
      <c r="W173" s="5" t="s">
        <v>28</v>
      </c>
    </row>
    <row r="174" spans="2:23" x14ac:dyDescent="0.25">
      <c r="B174" s="4">
        <v>30004879</v>
      </c>
      <c r="C174" s="4">
        <v>0</v>
      </c>
      <c r="D174" s="5">
        <v>21030011</v>
      </c>
      <c r="E174" s="4" t="s">
        <v>460</v>
      </c>
      <c r="F174" s="4">
        <v>1301</v>
      </c>
      <c r="G174" s="6">
        <v>40269</v>
      </c>
      <c r="H174" s="7">
        <v>13528000</v>
      </c>
      <c r="I174" s="7">
        <v>0</v>
      </c>
      <c r="J174" s="7">
        <v>0</v>
      </c>
      <c r="K174" s="7">
        <v>0</v>
      </c>
      <c r="L174" s="7">
        <f t="shared" si="8"/>
        <v>13528000</v>
      </c>
      <c r="M174" s="7">
        <v>-6190785</v>
      </c>
      <c r="N174" s="7">
        <v>-475772</v>
      </c>
      <c r="O174" s="7">
        <v>0</v>
      </c>
      <c r="P174" s="7">
        <f t="shared" si="9"/>
        <v>-6666557</v>
      </c>
      <c r="Q174" s="7">
        <f t="shared" si="10"/>
        <v>7337215</v>
      </c>
      <c r="R174" s="7">
        <f t="shared" si="11"/>
        <v>6861443</v>
      </c>
      <c r="S174" s="5" t="s">
        <v>295</v>
      </c>
      <c r="T174" s="5">
        <v>101301</v>
      </c>
      <c r="U174" s="5" t="s">
        <v>27</v>
      </c>
      <c r="V174" s="5">
        <v>47030001</v>
      </c>
      <c r="W174" s="5" t="s">
        <v>28</v>
      </c>
    </row>
    <row r="175" spans="2:23" x14ac:dyDescent="0.25">
      <c r="B175" s="4">
        <v>30004882</v>
      </c>
      <c r="C175" s="4">
        <v>0</v>
      </c>
      <c r="D175" s="5">
        <v>21030011</v>
      </c>
      <c r="E175" s="4" t="s">
        <v>461</v>
      </c>
      <c r="F175" s="4">
        <v>1301</v>
      </c>
      <c r="G175" s="6">
        <v>40269</v>
      </c>
      <c r="H175" s="7">
        <v>13699000</v>
      </c>
      <c r="I175" s="7">
        <v>0</v>
      </c>
      <c r="J175" s="7">
        <v>0</v>
      </c>
      <c r="K175" s="7">
        <v>0</v>
      </c>
      <c r="L175" s="7">
        <f t="shared" si="8"/>
        <v>13699000</v>
      </c>
      <c r="M175" s="7">
        <v>-6269039</v>
      </c>
      <c r="N175" s="7">
        <v>-481786</v>
      </c>
      <c r="O175" s="7">
        <v>0</v>
      </c>
      <c r="P175" s="7">
        <f t="shared" si="9"/>
        <v>-6750825</v>
      </c>
      <c r="Q175" s="7">
        <f t="shared" si="10"/>
        <v>7429961</v>
      </c>
      <c r="R175" s="7">
        <f t="shared" si="11"/>
        <v>6948175</v>
      </c>
      <c r="S175" s="5" t="s">
        <v>295</v>
      </c>
      <c r="T175" s="5">
        <v>101301</v>
      </c>
      <c r="U175" s="5" t="s">
        <v>27</v>
      </c>
      <c r="V175" s="5">
        <v>47030001</v>
      </c>
      <c r="W175" s="5" t="s">
        <v>28</v>
      </c>
    </row>
    <row r="176" spans="2:23" x14ac:dyDescent="0.25">
      <c r="B176" s="4">
        <v>30004885</v>
      </c>
      <c r="C176" s="4">
        <v>0</v>
      </c>
      <c r="D176" s="5">
        <v>21030011</v>
      </c>
      <c r="E176" s="4" t="s">
        <v>462</v>
      </c>
      <c r="F176" s="4">
        <v>1301</v>
      </c>
      <c r="G176" s="6">
        <v>40269</v>
      </c>
      <c r="H176" s="7">
        <v>13755000</v>
      </c>
      <c r="I176" s="7">
        <v>0</v>
      </c>
      <c r="J176" s="7">
        <v>0</v>
      </c>
      <c r="K176" s="7">
        <v>0</v>
      </c>
      <c r="L176" s="7">
        <f t="shared" si="8"/>
        <v>13755000</v>
      </c>
      <c r="M176" s="7">
        <v>-6294663</v>
      </c>
      <c r="N176" s="7">
        <v>-483756</v>
      </c>
      <c r="O176" s="7">
        <v>0</v>
      </c>
      <c r="P176" s="7">
        <f t="shared" si="9"/>
        <v>-6778419</v>
      </c>
      <c r="Q176" s="7">
        <f t="shared" si="10"/>
        <v>7460337</v>
      </c>
      <c r="R176" s="7">
        <f t="shared" si="11"/>
        <v>6976581</v>
      </c>
      <c r="S176" s="5" t="s">
        <v>295</v>
      </c>
      <c r="T176" s="5">
        <v>101301</v>
      </c>
      <c r="U176" s="5" t="s">
        <v>27</v>
      </c>
      <c r="V176" s="5">
        <v>47030001</v>
      </c>
      <c r="W176" s="5" t="s">
        <v>28</v>
      </c>
    </row>
    <row r="177" spans="2:23" x14ac:dyDescent="0.25">
      <c r="B177" s="4">
        <v>30004888</v>
      </c>
      <c r="C177" s="4">
        <v>0</v>
      </c>
      <c r="D177" s="5">
        <v>21030011</v>
      </c>
      <c r="E177" s="4" t="s">
        <v>463</v>
      </c>
      <c r="F177" s="4">
        <v>1301</v>
      </c>
      <c r="G177" s="6">
        <v>40269</v>
      </c>
      <c r="H177" s="7">
        <v>14094000</v>
      </c>
      <c r="I177" s="7">
        <v>0</v>
      </c>
      <c r="J177" s="7">
        <v>0</v>
      </c>
      <c r="K177" s="7">
        <v>0</v>
      </c>
      <c r="L177" s="7">
        <f t="shared" si="8"/>
        <v>14094000</v>
      </c>
      <c r="M177" s="7">
        <v>-6449801</v>
      </c>
      <c r="N177" s="7">
        <v>-495678</v>
      </c>
      <c r="O177" s="7">
        <v>0</v>
      </c>
      <c r="P177" s="7">
        <f t="shared" si="9"/>
        <v>-6945479</v>
      </c>
      <c r="Q177" s="7">
        <f t="shared" si="10"/>
        <v>7644199</v>
      </c>
      <c r="R177" s="7">
        <f t="shared" si="11"/>
        <v>7148521</v>
      </c>
      <c r="S177" s="5" t="s">
        <v>295</v>
      </c>
      <c r="T177" s="5">
        <v>101301</v>
      </c>
      <c r="U177" s="5" t="s">
        <v>27</v>
      </c>
      <c r="V177" s="5">
        <v>47030001</v>
      </c>
      <c r="W177" s="5" t="s">
        <v>28</v>
      </c>
    </row>
    <row r="178" spans="2:23" x14ac:dyDescent="0.25">
      <c r="B178" s="4">
        <v>30004889</v>
      </c>
      <c r="C178" s="4">
        <v>0</v>
      </c>
      <c r="D178" s="5">
        <v>21030011</v>
      </c>
      <c r="E178" s="4" t="s">
        <v>464</v>
      </c>
      <c r="F178" s="4">
        <v>1301</v>
      </c>
      <c r="G178" s="6">
        <v>40269</v>
      </c>
      <c r="H178" s="7">
        <v>14265000</v>
      </c>
      <c r="I178" s="7">
        <v>0</v>
      </c>
      <c r="J178" s="7">
        <v>0</v>
      </c>
      <c r="K178" s="7">
        <v>0</v>
      </c>
      <c r="L178" s="7">
        <f t="shared" si="8"/>
        <v>14265000</v>
      </c>
      <c r="M178" s="7">
        <v>-6528055</v>
      </c>
      <c r="N178" s="7">
        <v>-501692</v>
      </c>
      <c r="O178" s="7">
        <v>0</v>
      </c>
      <c r="P178" s="7">
        <f t="shared" si="9"/>
        <v>-7029747</v>
      </c>
      <c r="Q178" s="7">
        <f t="shared" si="10"/>
        <v>7736945</v>
      </c>
      <c r="R178" s="7">
        <f t="shared" si="11"/>
        <v>7235253</v>
      </c>
      <c r="S178" s="5" t="s">
        <v>295</v>
      </c>
      <c r="T178" s="5">
        <v>101301</v>
      </c>
      <c r="U178" s="5" t="s">
        <v>27</v>
      </c>
      <c r="V178" s="5">
        <v>47030001</v>
      </c>
      <c r="W178" s="5" t="s">
        <v>28</v>
      </c>
    </row>
    <row r="179" spans="2:23" x14ac:dyDescent="0.25">
      <c r="B179" s="4">
        <v>30004894</v>
      </c>
      <c r="C179" s="4">
        <v>0</v>
      </c>
      <c r="D179" s="5">
        <v>21030011</v>
      </c>
      <c r="E179" s="4" t="s">
        <v>465</v>
      </c>
      <c r="F179" s="4">
        <v>1301</v>
      </c>
      <c r="G179" s="6">
        <v>40269</v>
      </c>
      <c r="H179" s="7">
        <v>14785000</v>
      </c>
      <c r="I179" s="7">
        <v>0</v>
      </c>
      <c r="J179" s="7">
        <v>0</v>
      </c>
      <c r="K179" s="7">
        <v>0</v>
      </c>
      <c r="L179" s="7">
        <f t="shared" si="8"/>
        <v>14785000</v>
      </c>
      <c r="M179" s="7">
        <v>-6766022</v>
      </c>
      <c r="N179" s="7">
        <v>-519981</v>
      </c>
      <c r="O179" s="7">
        <v>0</v>
      </c>
      <c r="P179" s="7">
        <f t="shared" si="9"/>
        <v>-7286003</v>
      </c>
      <c r="Q179" s="7">
        <f t="shared" si="10"/>
        <v>8018978</v>
      </c>
      <c r="R179" s="7">
        <f t="shared" si="11"/>
        <v>7498997</v>
      </c>
      <c r="S179" s="5" t="s">
        <v>295</v>
      </c>
      <c r="T179" s="5">
        <v>101301</v>
      </c>
      <c r="U179" s="5" t="s">
        <v>27</v>
      </c>
      <c r="V179" s="5">
        <v>47030001</v>
      </c>
      <c r="W179" s="5" t="s">
        <v>28</v>
      </c>
    </row>
    <row r="180" spans="2:23" x14ac:dyDescent="0.25">
      <c r="B180" s="4">
        <v>30004908</v>
      </c>
      <c r="C180" s="4">
        <v>0</v>
      </c>
      <c r="D180" s="5">
        <v>21030011</v>
      </c>
      <c r="E180" s="4" t="s">
        <v>466</v>
      </c>
      <c r="F180" s="4">
        <v>1301</v>
      </c>
      <c r="G180" s="6">
        <v>40269</v>
      </c>
      <c r="H180" s="7">
        <v>16484000</v>
      </c>
      <c r="I180" s="7">
        <v>0</v>
      </c>
      <c r="J180" s="7">
        <v>0</v>
      </c>
      <c r="K180" s="7">
        <v>0</v>
      </c>
      <c r="L180" s="7">
        <f t="shared" si="8"/>
        <v>16484000</v>
      </c>
      <c r="M180" s="7">
        <v>-7543531</v>
      </c>
      <c r="N180" s="7">
        <v>-579733</v>
      </c>
      <c r="O180" s="7">
        <v>0</v>
      </c>
      <c r="P180" s="7">
        <f t="shared" si="9"/>
        <v>-8123264</v>
      </c>
      <c r="Q180" s="7">
        <f t="shared" si="10"/>
        <v>8940469</v>
      </c>
      <c r="R180" s="7">
        <f t="shared" si="11"/>
        <v>8360736</v>
      </c>
      <c r="S180" s="5" t="s">
        <v>295</v>
      </c>
      <c r="T180" s="5">
        <v>101301</v>
      </c>
      <c r="U180" s="5" t="s">
        <v>27</v>
      </c>
      <c r="V180" s="5">
        <v>47030001</v>
      </c>
      <c r="W180" s="5" t="s">
        <v>28</v>
      </c>
    </row>
    <row r="181" spans="2:23" x14ac:dyDescent="0.25">
      <c r="B181" s="4">
        <v>30004909</v>
      </c>
      <c r="C181" s="4">
        <v>0</v>
      </c>
      <c r="D181" s="5">
        <v>21030011</v>
      </c>
      <c r="E181" s="4" t="s">
        <v>467</v>
      </c>
      <c r="F181" s="4">
        <v>1301</v>
      </c>
      <c r="G181" s="6">
        <v>40269</v>
      </c>
      <c r="H181" s="7">
        <v>16503000</v>
      </c>
      <c r="I181" s="7">
        <v>0</v>
      </c>
      <c r="J181" s="7">
        <v>0</v>
      </c>
      <c r="K181" s="7">
        <v>0</v>
      </c>
      <c r="L181" s="7">
        <f t="shared" si="8"/>
        <v>16503000</v>
      </c>
      <c r="M181" s="7">
        <v>-7552225</v>
      </c>
      <c r="N181" s="7">
        <v>-580402</v>
      </c>
      <c r="O181" s="7">
        <v>0</v>
      </c>
      <c r="P181" s="7">
        <f t="shared" si="9"/>
        <v>-8132627</v>
      </c>
      <c r="Q181" s="7">
        <f t="shared" si="10"/>
        <v>8950775</v>
      </c>
      <c r="R181" s="7">
        <f t="shared" si="11"/>
        <v>8370373</v>
      </c>
      <c r="S181" s="5" t="s">
        <v>295</v>
      </c>
      <c r="T181" s="5">
        <v>101301</v>
      </c>
      <c r="U181" s="5" t="s">
        <v>27</v>
      </c>
      <c r="V181" s="5">
        <v>47030001</v>
      </c>
      <c r="W181" s="5" t="s">
        <v>28</v>
      </c>
    </row>
    <row r="182" spans="2:23" x14ac:dyDescent="0.25">
      <c r="B182" s="4">
        <v>30004912</v>
      </c>
      <c r="C182" s="4">
        <v>0</v>
      </c>
      <c r="D182" s="5">
        <v>21030011</v>
      </c>
      <c r="E182" s="4" t="s">
        <v>468</v>
      </c>
      <c r="F182" s="4">
        <v>1301</v>
      </c>
      <c r="G182" s="6">
        <v>40360</v>
      </c>
      <c r="H182" s="7">
        <v>16601333</v>
      </c>
      <c r="I182" s="7">
        <v>0</v>
      </c>
      <c r="J182" s="7">
        <v>0</v>
      </c>
      <c r="K182" s="7">
        <v>0</v>
      </c>
      <c r="L182" s="7">
        <f t="shared" si="8"/>
        <v>16601333</v>
      </c>
      <c r="M182" s="7">
        <v>-7402558</v>
      </c>
      <c r="N182" s="7">
        <v>-587306</v>
      </c>
      <c r="O182" s="7">
        <v>0</v>
      </c>
      <c r="P182" s="7">
        <f t="shared" si="9"/>
        <v>-7989864</v>
      </c>
      <c r="Q182" s="7">
        <f t="shared" si="10"/>
        <v>9198775</v>
      </c>
      <c r="R182" s="7">
        <f t="shared" si="11"/>
        <v>8611469</v>
      </c>
      <c r="S182" s="5" t="s">
        <v>295</v>
      </c>
      <c r="T182" s="5">
        <v>101301</v>
      </c>
      <c r="U182" s="5" t="s">
        <v>27</v>
      </c>
      <c r="V182" s="5">
        <v>47030001</v>
      </c>
      <c r="W182" s="5" t="s">
        <v>28</v>
      </c>
    </row>
    <row r="183" spans="2:23" x14ac:dyDescent="0.25">
      <c r="B183" s="4">
        <v>30004916</v>
      </c>
      <c r="C183" s="4">
        <v>0</v>
      </c>
      <c r="D183" s="5">
        <v>21030011</v>
      </c>
      <c r="E183" s="4" t="s">
        <v>469</v>
      </c>
      <c r="F183" s="4">
        <v>1301</v>
      </c>
      <c r="G183" s="6">
        <v>40269</v>
      </c>
      <c r="H183" s="7">
        <v>18048000</v>
      </c>
      <c r="I183" s="7">
        <v>0</v>
      </c>
      <c r="J183" s="7">
        <v>0</v>
      </c>
      <c r="K183" s="7">
        <v>0</v>
      </c>
      <c r="L183" s="7">
        <f t="shared" si="8"/>
        <v>18048000</v>
      </c>
      <c r="M183" s="7">
        <v>-8259260</v>
      </c>
      <c r="N183" s="7">
        <v>-634739</v>
      </c>
      <c r="O183" s="7">
        <v>0</v>
      </c>
      <c r="P183" s="7">
        <f t="shared" si="9"/>
        <v>-8893999</v>
      </c>
      <c r="Q183" s="7">
        <f t="shared" si="10"/>
        <v>9788740</v>
      </c>
      <c r="R183" s="7">
        <f t="shared" si="11"/>
        <v>9154001</v>
      </c>
      <c r="S183" s="5" t="s">
        <v>295</v>
      </c>
      <c r="T183" s="5">
        <v>101301</v>
      </c>
      <c r="U183" s="5" t="s">
        <v>27</v>
      </c>
      <c r="V183" s="5">
        <v>47030001</v>
      </c>
      <c r="W183" s="5" t="s">
        <v>28</v>
      </c>
    </row>
    <row r="184" spans="2:23" x14ac:dyDescent="0.25">
      <c r="B184" s="4">
        <v>30004919</v>
      </c>
      <c r="C184" s="4">
        <v>0</v>
      </c>
      <c r="D184" s="5">
        <v>21030011</v>
      </c>
      <c r="E184" s="4" t="s">
        <v>470</v>
      </c>
      <c r="F184" s="4">
        <v>1301</v>
      </c>
      <c r="G184" s="6">
        <v>40269</v>
      </c>
      <c r="H184" s="7">
        <v>18239000</v>
      </c>
      <c r="I184" s="7">
        <v>0</v>
      </c>
      <c r="J184" s="7">
        <v>0</v>
      </c>
      <c r="K184" s="7">
        <v>0</v>
      </c>
      <c r="L184" s="7">
        <f t="shared" si="8"/>
        <v>18239000</v>
      </c>
      <c r="M184" s="7">
        <v>-8346664</v>
      </c>
      <c r="N184" s="7">
        <v>-641456</v>
      </c>
      <c r="O184" s="7">
        <v>0</v>
      </c>
      <c r="P184" s="7">
        <f t="shared" si="9"/>
        <v>-8988120</v>
      </c>
      <c r="Q184" s="7">
        <f t="shared" si="10"/>
        <v>9892336</v>
      </c>
      <c r="R184" s="7">
        <f t="shared" si="11"/>
        <v>9250880</v>
      </c>
      <c r="S184" s="5" t="s">
        <v>295</v>
      </c>
      <c r="T184" s="5">
        <v>101301</v>
      </c>
      <c r="U184" s="5" t="s">
        <v>27</v>
      </c>
      <c r="V184" s="5">
        <v>47030001</v>
      </c>
      <c r="W184" s="5" t="s">
        <v>28</v>
      </c>
    </row>
    <row r="185" spans="2:23" x14ac:dyDescent="0.25">
      <c r="B185" s="4">
        <v>30004920</v>
      </c>
      <c r="C185" s="4">
        <v>0</v>
      </c>
      <c r="D185" s="5">
        <v>21030011</v>
      </c>
      <c r="E185" s="4" t="s">
        <v>471</v>
      </c>
      <c r="F185" s="4">
        <v>1301</v>
      </c>
      <c r="G185" s="6">
        <v>40269</v>
      </c>
      <c r="H185" s="7">
        <v>18380000</v>
      </c>
      <c r="I185" s="7">
        <v>0</v>
      </c>
      <c r="J185" s="7">
        <v>0</v>
      </c>
      <c r="K185" s="7">
        <v>0</v>
      </c>
      <c r="L185" s="7">
        <f t="shared" si="8"/>
        <v>18380000</v>
      </c>
      <c r="M185" s="7">
        <v>-8411190</v>
      </c>
      <c r="N185" s="7">
        <v>-646415</v>
      </c>
      <c r="O185" s="7">
        <v>0</v>
      </c>
      <c r="P185" s="7">
        <f t="shared" si="9"/>
        <v>-9057605</v>
      </c>
      <c r="Q185" s="7">
        <f t="shared" si="10"/>
        <v>9968810</v>
      </c>
      <c r="R185" s="7">
        <f t="shared" si="11"/>
        <v>9322395</v>
      </c>
      <c r="S185" s="5" t="s">
        <v>295</v>
      </c>
      <c r="T185" s="5">
        <v>101301</v>
      </c>
      <c r="U185" s="5" t="s">
        <v>27</v>
      </c>
      <c r="V185" s="5">
        <v>47030001</v>
      </c>
      <c r="W185" s="5" t="s">
        <v>28</v>
      </c>
    </row>
    <row r="186" spans="2:23" x14ac:dyDescent="0.25">
      <c r="B186" s="4">
        <v>30004925</v>
      </c>
      <c r="C186" s="4">
        <v>0</v>
      </c>
      <c r="D186" s="5">
        <v>21030011</v>
      </c>
      <c r="E186" s="4" t="s">
        <v>472</v>
      </c>
      <c r="F186" s="4">
        <v>1301</v>
      </c>
      <c r="G186" s="6">
        <v>40269</v>
      </c>
      <c r="H186" s="7">
        <v>19641000</v>
      </c>
      <c r="I186" s="7">
        <v>0</v>
      </c>
      <c r="J186" s="7">
        <v>0</v>
      </c>
      <c r="K186" s="7">
        <v>0</v>
      </c>
      <c r="L186" s="7">
        <f t="shared" si="8"/>
        <v>19641000</v>
      </c>
      <c r="M186" s="7">
        <v>-8988260</v>
      </c>
      <c r="N186" s="7">
        <v>-690764</v>
      </c>
      <c r="O186" s="7">
        <v>0</v>
      </c>
      <c r="P186" s="7">
        <f t="shared" si="9"/>
        <v>-9679024</v>
      </c>
      <c r="Q186" s="7">
        <f t="shared" si="10"/>
        <v>10652740</v>
      </c>
      <c r="R186" s="7">
        <f t="shared" si="11"/>
        <v>9961976</v>
      </c>
      <c r="S186" s="5" t="s">
        <v>295</v>
      </c>
      <c r="T186" s="5">
        <v>101301</v>
      </c>
      <c r="U186" s="5" t="s">
        <v>27</v>
      </c>
      <c r="V186" s="5">
        <v>47030001</v>
      </c>
      <c r="W186" s="5" t="s">
        <v>28</v>
      </c>
    </row>
    <row r="187" spans="2:23" x14ac:dyDescent="0.25">
      <c r="B187" s="4">
        <v>30004929</v>
      </c>
      <c r="C187" s="4">
        <v>0</v>
      </c>
      <c r="D187" s="5">
        <v>21030011</v>
      </c>
      <c r="E187" s="4" t="s">
        <v>473</v>
      </c>
      <c r="F187" s="4">
        <v>1301</v>
      </c>
      <c r="G187" s="6">
        <v>40269</v>
      </c>
      <c r="H187" s="7">
        <v>20429000</v>
      </c>
      <c r="I187" s="7">
        <v>0</v>
      </c>
      <c r="J187" s="7">
        <v>0</v>
      </c>
      <c r="K187" s="7">
        <v>0</v>
      </c>
      <c r="L187" s="7">
        <f t="shared" si="8"/>
        <v>20429000</v>
      </c>
      <c r="M187" s="7">
        <v>-9348867</v>
      </c>
      <c r="N187" s="7">
        <v>-718477</v>
      </c>
      <c r="O187" s="7">
        <v>0</v>
      </c>
      <c r="P187" s="7">
        <f t="shared" si="9"/>
        <v>-10067344</v>
      </c>
      <c r="Q187" s="7">
        <f t="shared" si="10"/>
        <v>11080133</v>
      </c>
      <c r="R187" s="7">
        <f t="shared" si="11"/>
        <v>10361656</v>
      </c>
      <c r="S187" s="5" t="s">
        <v>295</v>
      </c>
      <c r="T187" s="5">
        <v>101301</v>
      </c>
      <c r="U187" s="5" t="s">
        <v>27</v>
      </c>
      <c r="V187" s="5">
        <v>47030001</v>
      </c>
      <c r="W187" s="5" t="s">
        <v>28</v>
      </c>
    </row>
    <row r="188" spans="2:23" x14ac:dyDescent="0.25">
      <c r="B188" s="4">
        <v>30004937</v>
      </c>
      <c r="C188" s="4">
        <v>0</v>
      </c>
      <c r="D188" s="5">
        <v>21030011</v>
      </c>
      <c r="E188" s="4" t="s">
        <v>474</v>
      </c>
      <c r="F188" s="4">
        <v>1301</v>
      </c>
      <c r="G188" s="6">
        <v>40269</v>
      </c>
      <c r="H188" s="7">
        <v>22083000</v>
      </c>
      <c r="I188" s="7">
        <v>0</v>
      </c>
      <c r="J188" s="7">
        <v>0</v>
      </c>
      <c r="K188" s="7">
        <v>0</v>
      </c>
      <c r="L188" s="7">
        <f t="shared" si="8"/>
        <v>22083000</v>
      </c>
      <c r="M188" s="7">
        <v>-10105785</v>
      </c>
      <c r="N188" s="7">
        <v>-776647</v>
      </c>
      <c r="O188" s="7">
        <v>0</v>
      </c>
      <c r="P188" s="7">
        <f t="shared" si="9"/>
        <v>-10882432</v>
      </c>
      <c r="Q188" s="7">
        <f t="shared" si="10"/>
        <v>11977215</v>
      </c>
      <c r="R188" s="7">
        <f t="shared" si="11"/>
        <v>11200568</v>
      </c>
      <c r="S188" s="5" t="s">
        <v>295</v>
      </c>
      <c r="T188" s="5">
        <v>101301</v>
      </c>
      <c r="U188" s="5" t="s">
        <v>27</v>
      </c>
      <c r="V188" s="5">
        <v>47030001</v>
      </c>
      <c r="W188" s="5" t="s">
        <v>28</v>
      </c>
    </row>
    <row r="189" spans="2:23" x14ac:dyDescent="0.25">
      <c r="B189" s="4">
        <v>30004939</v>
      </c>
      <c r="C189" s="4">
        <v>0</v>
      </c>
      <c r="D189" s="5">
        <v>21030011</v>
      </c>
      <c r="E189" s="4" t="s">
        <v>475</v>
      </c>
      <c r="F189" s="4">
        <v>1301</v>
      </c>
      <c r="G189" s="6">
        <v>40717</v>
      </c>
      <c r="H189" s="7">
        <v>22541821</v>
      </c>
      <c r="I189" s="7">
        <v>0</v>
      </c>
      <c r="J189" s="7">
        <v>0</v>
      </c>
      <c r="K189" s="7">
        <v>0</v>
      </c>
      <c r="L189" s="7">
        <f t="shared" si="8"/>
        <v>22541821</v>
      </c>
      <c r="M189" s="7">
        <v>-9008773</v>
      </c>
      <c r="N189" s="7">
        <v>-814860</v>
      </c>
      <c r="O189" s="7">
        <v>0</v>
      </c>
      <c r="P189" s="7">
        <f t="shared" si="9"/>
        <v>-9823633</v>
      </c>
      <c r="Q189" s="7">
        <f t="shared" si="10"/>
        <v>13533048</v>
      </c>
      <c r="R189" s="7">
        <f t="shared" si="11"/>
        <v>12718188</v>
      </c>
      <c r="S189" s="5" t="s">
        <v>295</v>
      </c>
      <c r="T189" s="5">
        <v>101301</v>
      </c>
      <c r="U189" s="5" t="s">
        <v>27</v>
      </c>
      <c r="V189" s="5">
        <v>47030001</v>
      </c>
      <c r="W189" s="5" t="s">
        <v>28</v>
      </c>
    </row>
    <row r="190" spans="2:23" x14ac:dyDescent="0.25">
      <c r="B190" s="4">
        <v>30004941</v>
      </c>
      <c r="C190" s="4">
        <v>0</v>
      </c>
      <c r="D190" s="5">
        <v>21030011</v>
      </c>
      <c r="E190" s="4" t="s">
        <v>476</v>
      </c>
      <c r="F190" s="4">
        <v>1301</v>
      </c>
      <c r="G190" s="6">
        <v>40269</v>
      </c>
      <c r="H190" s="7">
        <v>22752000</v>
      </c>
      <c r="I190" s="7">
        <v>0</v>
      </c>
      <c r="J190" s="7">
        <v>0</v>
      </c>
      <c r="K190" s="7">
        <v>0</v>
      </c>
      <c r="L190" s="7">
        <f t="shared" si="8"/>
        <v>22752000</v>
      </c>
      <c r="M190" s="7">
        <v>-10411937</v>
      </c>
      <c r="N190" s="7">
        <v>-800176</v>
      </c>
      <c r="O190" s="7">
        <v>0</v>
      </c>
      <c r="P190" s="7">
        <f t="shared" si="9"/>
        <v>-11212113</v>
      </c>
      <c r="Q190" s="7">
        <f t="shared" si="10"/>
        <v>12340063</v>
      </c>
      <c r="R190" s="7">
        <f t="shared" si="11"/>
        <v>11539887</v>
      </c>
      <c r="S190" s="5" t="s">
        <v>295</v>
      </c>
      <c r="T190" s="5">
        <v>101301</v>
      </c>
      <c r="U190" s="5" t="s">
        <v>27</v>
      </c>
      <c r="V190" s="5">
        <v>47030001</v>
      </c>
      <c r="W190" s="5" t="s">
        <v>28</v>
      </c>
    </row>
    <row r="191" spans="2:23" x14ac:dyDescent="0.25">
      <c r="B191" s="4">
        <v>30004947</v>
      </c>
      <c r="C191" s="4">
        <v>0</v>
      </c>
      <c r="D191" s="5">
        <v>21030011</v>
      </c>
      <c r="E191" s="4" t="s">
        <v>477</v>
      </c>
      <c r="F191" s="4">
        <v>1301</v>
      </c>
      <c r="G191" s="6">
        <v>40269</v>
      </c>
      <c r="H191" s="7">
        <v>23782000</v>
      </c>
      <c r="I191" s="7">
        <v>0</v>
      </c>
      <c r="J191" s="7">
        <v>0</v>
      </c>
      <c r="K191" s="7">
        <v>0</v>
      </c>
      <c r="L191" s="7">
        <f t="shared" si="8"/>
        <v>23782000</v>
      </c>
      <c r="M191" s="7">
        <v>-10883293</v>
      </c>
      <c r="N191" s="7">
        <v>-836400</v>
      </c>
      <c r="O191" s="7">
        <v>0</v>
      </c>
      <c r="P191" s="7">
        <f t="shared" si="9"/>
        <v>-11719693</v>
      </c>
      <c r="Q191" s="7">
        <f t="shared" si="10"/>
        <v>12898707</v>
      </c>
      <c r="R191" s="7">
        <f t="shared" si="11"/>
        <v>12062307</v>
      </c>
      <c r="S191" s="5" t="s">
        <v>295</v>
      </c>
      <c r="T191" s="5">
        <v>101301</v>
      </c>
      <c r="U191" s="5" t="s">
        <v>27</v>
      </c>
      <c r="V191" s="5">
        <v>47030001</v>
      </c>
      <c r="W191" s="5" t="s">
        <v>28</v>
      </c>
    </row>
    <row r="192" spans="2:23" x14ac:dyDescent="0.25">
      <c r="B192" s="4">
        <v>30004953</v>
      </c>
      <c r="C192" s="4">
        <v>0</v>
      </c>
      <c r="D192" s="5">
        <v>21030011</v>
      </c>
      <c r="E192" s="4" t="s">
        <v>478</v>
      </c>
      <c r="F192" s="4">
        <v>1301</v>
      </c>
      <c r="G192" s="6">
        <v>40269</v>
      </c>
      <c r="H192" s="7">
        <v>24815000</v>
      </c>
      <c r="I192" s="7">
        <v>0</v>
      </c>
      <c r="J192" s="7">
        <v>0</v>
      </c>
      <c r="K192" s="7">
        <v>0</v>
      </c>
      <c r="L192" s="7">
        <f t="shared" si="8"/>
        <v>24815000</v>
      </c>
      <c r="M192" s="7">
        <v>-11356023</v>
      </c>
      <c r="N192" s="7">
        <v>-872730</v>
      </c>
      <c r="O192" s="7">
        <v>0</v>
      </c>
      <c r="P192" s="7">
        <f t="shared" si="9"/>
        <v>-12228753</v>
      </c>
      <c r="Q192" s="7">
        <f t="shared" si="10"/>
        <v>13458977</v>
      </c>
      <c r="R192" s="7">
        <f t="shared" si="11"/>
        <v>12586247</v>
      </c>
      <c r="S192" s="5" t="s">
        <v>295</v>
      </c>
      <c r="T192" s="5">
        <v>101301</v>
      </c>
      <c r="U192" s="5" t="s">
        <v>27</v>
      </c>
      <c r="V192" s="5">
        <v>47030001</v>
      </c>
      <c r="W192" s="5" t="s">
        <v>28</v>
      </c>
    </row>
    <row r="193" spans="2:23" x14ac:dyDescent="0.25">
      <c r="B193" s="4">
        <v>30004954</v>
      </c>
      <c r="C193" s="4">
        <v>0</v>
      </c>
      <c r="D193" s="5">
        <v>21030011</v>
      </c>
      <c r="E193" s="4" t="s">
        <v>479</v>
      </c>
      <c r="F193" s="4">
        <v>1301</v>
      </c>
      <c r="G193" s="6">
        <v>40269</v>
      </c>
      <c r="H193" s="7">
        <v>24815000</v>
      </c>
      <c r="I193" s="7">
        <v>0</v>
      </c>
      <c r="J193" s="7">
        <v>0</v>
      </c>
      <c r="K193" s="7">
        <v>0</v>
      </c>
      <c r="L193" s="7">
        <f t="shared" si="8"/>
        <v>24815000</v>
      </c>
      <c r="M193" s="7">
        <v>-11356023</v>
      </c>
      <c r="N193" s="7">
        <v>-872730</v>
      </c>
      <c r="O193" s="7">
        <v>0</v>
      </c>
      <c r="P193" s="7">
        <f t="shared" si="9"/>
        <v>-12228753</v>
      </c>
      <c r="Q193" s="7">
        <f t="shared" si="10"/>
        <v>13458977</v>
      </c>
      <c r="R193" s="7">
        <f t="shared" si="11"/>
        <v>12586247</v>
      </c>
      <c r="S193" s="5" t="s">
        <v>295</v>
      </c>
      <c r="T193" s="5">
        <v>101301</v>
      </c>
      <c r="U193" s="5" t="s">
        <v>27</v>
      </c>
      <c r="V193" s="5">
        <v>47030001</v>
      </c>
      <c r="W193" s="5" t="s">
        <v>28</v>
      </c>
    </row>
    <row r="194" spans="2:23" x14ac:dyDescent="0.25">
      <c r="B194" s="4">
        <v>30004960</v>
      </c>
      <c r="C194" s="4">
        <v>0</v>
      </c>
      <c r="D194" s="5">
        <v>21030011</v>
      </c>
      <c r="E194" s="4" t="s">
        <v>480</v>
      </c>
      <c r="F194" s="4">
        <v>1301</v>
      </c>
      <c r="G194" s="6">
        <v>40269</v>
      </c>
      <c r="H194" s="7">
        <v>26464000</v>
      </c>
      <c r="I194" s="7">
        <v>0</v>
      </c>
      <c r="J194" s="7">
        <v>0</v>
      </c>
      <c r="K194" s="7">
        <v>0</v>
      </c>
      <c r="L194" s="7">
        <f t="shared" si="8"/>
        <v>26464000</v>
      </c>
      <c r="M194" s="7">
        <v>-12110649</v>
      </c>
      <c r="N194" s="7">
        <v>-930725</v>
      </c>
      <c r="O194" s="7">
        <v>0</v>
      </c>
      <c r="P194" s="7">
        <f t="shared" si="9"/>
        <v>-13041374</v>
      </c>
      <c r="Q194" s="7">
        <f t="shared" si="10"/>
        <v>14353351</v>
      </c>
      <c r="R194" s="7">
        <f t="shared" si="11"/>
        <v>13422626</v>
      </c>
      <c r="S194" s="5" t="s">
        <v>295</v>
      </c>
      <c r="T194" s="5">
        <v>101301</v>
      </c>
      <c r="U194" s="5" t="s">
        <v>27</v>
      </c>
      <c r="V194" s="5">
        <v>47030001</v>
      </c>
      <c r="W194" s="5" t="s">
        <v>28</v>
      </c>
    </row>
    <row r="195" spans="2:23" x14ac:dyDescent="0.25">
      <c r="B195" s="4">
        <v>30004962</v>
      </c>
      <c r="C195" s="4">
        <v>0</v>
      </c>
      <c r="D195" s="5">
        <v>21030011</v>
      </c>
      <c r="E195" s="4" t="s">
        <v>481</v>
      </c>
      <c r="F195" s="4">
        <v>1301</v>
      </c>
      <c r="G195" s="6">
        <v>40269</v>
      </c>
      <c r="H195" s="7">
        <v>27185000</v>
      </c>
      <c r="I195" s="7">
        <v>0</v>
      </c>
      <c r="J195" s="7">
        <v>0</v>
      </c>
      <c r="K195" s="7">
        <v>0</v>
      </c>
      <c r="L195" s="7">
        <f t="shared" si="8"/>
        <v>27185000</v>
      </c>
      <c r="M195" s="7">
        <v>-12440597</v>
      </c>
      <c r="N195" s="7">
        <v>-956082</v>
      </c>
      <c r="O195" s="7">
        <v>0</v>
      </c>
      <c r="P195" s="7">
        <f t="shared" si="9"/>
        <v>-13396679</v>
      </c>
      <c r="Q195" s="7">
        <f t="shared" si="10"/>
        <v>14744403</v>
      </c>
      <c r="R195" s="7">
        <f t="shared" si="11"/>
        <v>13788321</v>
      </c>
      <c r="S195" s="5" t="s">
        <v>295</v>
      </c>
      <c r="T195" s="5">
        <v>101301</v>
      </c>
      <c r="U195" s="5" t="s">
        <v>27</v>
      </c>
      <c r="V195" s="5">
        <v>47030001</v>
      </c>
      <c r="W195" s="5" t="s">
        <v>28</v>
      </c>
    </row>
    <row r="196" spans="2:23" x14ac:dyDescent="0.25">
      <c r="B196" s="4">
        <v>30004966</v>
      </c>
      <c r="C196" s="4">
        <v>0</v>
      </c>
      <c r="D196" s="5">
        <v>21030011</v>
      </c>
      <c r="E196" s="4" t="s">
        <v>385</v>
      </c>
      <c r="F196" s="4">
        <v>1301</v>
      </c>
      <c r="G196" s="6">
        <v>40269</v>
      </c>
      <c r="H196" s="7">
        <v>28380000</v>
      </c>
      <c r="I196" s="7">
        <v>0</v>
      </c>
      <c r="J196" s="7">
        <v>0</v>
      </c>
      <c r="K196" s="7">
        <v>0</v>
      </c>
      <c r="L196" s="7">
        <f t="shared" si="8"/>
        <v>28380000</v>
      </c>
      <c r="M196" s="7">
        <v>-12987465</v>
      </c>
      <c r="N196" s="7">
        <v>-998110</v>
      </c>
      <c r="O196" s="7">
        <v>0</v>
      </c>
      <c r="P196" s="7">
        <f t="shared" si="9"/>
        <v>-13985575</v>
      </c>
      <c r="Q196" s="7">
        <f t="shared" si="10"/>
        <v>15392535</v>
      </c>
      <c r="R196" s="7">
        <f t="shared" si="11"/>
        <v>14394425</v>
      </c>
      <c r="S196" s="5" t="s">
        <v>295</v>
      </c>
      <c r="T196" s="5">
        <v>101301</v>
      </c>
      <c r="U196" s="5" t="s">
        <v>27</v>
      </c>
      <c r="V196" s="5">
        <v>47030001</v>
      </c>
      <c r="W196" s="5" t="s">
        <v>28</v>
      </c>
    </row>
    <row r="197" spans="2:23" x14ac:dyDescent="0.25">
      <c r="B197" s="4">
        <v>30004972</v>
      </c>
      <c r="C197" s="4">
        <v>0</v>
      </c>
      <c r="D197" s="5">
        <v>21030011</v>
      </c>
      <c r="E197" s="4" t="s">
        <v>482</v>
      </c>
      <c r="F197" s="4">
        <v>1301</v>
      </c>
      <c r="G197" s="6">
        <v>40269</v>
      </c>
      <c r="H197" s="7">
        <v>25230225</v>
      </c>
      <c r="I197" s="7">
        <v>0</v>
      </c>
      <c r="J197" s="7">
        <v>0</v>
      </c>
      <c r="K197" s="7">
        <v>0</v>
      </c>
      <c r="L197" s="7">
        <f t="shared" ref="L197:L260" si="12">SUM(H197:K197)</f>
        <v>25230225</v>
      </c>
      <c r="M197" s="7">
        <v>-11546041</v>
      </c>
      <c r="N197" s="7">
        <v>-887334</v>
      </c>
      <c r="O197" s="7">
        <v>0</v>
      </c>
      <c r="P197" s="7">
        <f t="shared" ref="P197:P260" si="13">SUM(M197:O197)</f>
        <v>-12433375</v>
      </c>
      <c r="Q197" s="7">
        <f t="shared" ref="Q197:Q260" si="14">H197+M197</f>
        <v>13684184</v>
      </c>
      <c r="R197" s="7">
        <f t="shared" ref="R197:R260" si="15">L197+P197</f>
        <v>12796850</v>
      </c>
      <c r="S197" s="5" t="s">
        <v>295</v>
      </c>
      <c r="T197" s="5">
        <v>101301</v>
      </c>
      <c r="U197" s="5" t="s">
        <v>27</v>
      </c>
      <c r="V197" s="5">
        <v>47030001</v>
      </c>
      <c r="W197" s="5" t="s">
        <v>28</v>
      </c>
    </row>
    <row r="198" spans="2:23" x14ac:dyDescent="0.25">
      <c r="B198" s="4">
        <v>30004975</v>
      </c>
      <c r="C198" s="4">
        <v>0</v>
      </c>
      <c r="D198" s="5">
        <v>21030011</v>
      </c>
      <c r="E198" s="4" t="s">
        <v>483</v>
      </c>
      <c r="F198" s="4">
        <v>1303</v>
      </c>
      <c r="G198" s="6">
        <v>40968</v>
      </c>
      <c r="H198" s="7">
        <v>30425114</v>
      </c>
      <c r="I198" s="7">
        <v>0</v>
      </c>
      <c r="J198" s="7">
        <v>0</v>
      </c>
      <c r="K198" s="7">
        <v>0</v>
      </c>
      <c r="L198" s="7">
        <f t="shared" si="12"/>
        <v>30425114</v>
      </c>
      <c r="M198" s="7">
        <v>-11162032</v>
      </c>
      <c r="N198" s="7">
        <v>-1114974</v>
      </c>
      <c r="O198" s="7">
        <v>0</v>
      </c>
      <c r="P198" s="7">
        <f t="shared" si="13"/>
        <v>-12277006</v>
      </c>
      <c r="Q198" s="7">
        <f t="shared" si="14"/>
        <v>19263082</v>
      </c>
      <c r="R198" s="7">
        <f t="shared" si="15"/>
        <v>18148108</v>
      </c>
      <c r="S198" s="5" t="s">
        <v>295</v>
      </c>
      <c r="T198" s="5">
        <v>101303</v>
      </c>
      <c r="U198" s="5" t="s">
        <v>37</v>
      </c>
      <c r="V198" s="5">
        <v>47030001</v>
      </c>
      <c r="W198" s="5" t="s">
        <v>28</v>
      </c>
    </row>
    <row r="199" spans="2:23" x14ac:dyDescent="0.25">
      <c r="B199" s="4">
        <v>30004977</v>
      </c>
      <c r="C199" s="4">
        <v>0</v>
      </c>
      <c r="D199" s="5">
        <v>21030011</v>
      </c>
      <c r="E199" s="4" t="s">
        <v>484</v>
      </c>
      <c r="F199" s="4">
        <v>1301</v>
      </c>
      <c r="G199" s="6">
        <v>40269</v>
      </c>
      <c r="H199" s="7">
        <v>30885000</v>
      </c>
      <c r="I199" s="7">
        <v>0</v>
      </c>
      <c r="J199" s="7">
        <v>0</v>
      </c>
      <c r="K199" s="7">
        <v>0</v>
      </c>
      <c r="L199" s="7">
        <f t="shared" si="12"/>
        <v>30885000</v>
      </c>
      <c r="M199" s="7">
        <v>-14133818</v>
      </c>
      <c r="N199" s="7">
        <v>-1086209</v>
      </c>
      <c r="O199" s="7">
        <v>0</v>
      </c>
      <c r="P199" s="7">
        <f t="shared" si="13"/>
        <v>-15220027</v>
      </c>
      <c r="Q199" s="7">
        <f t="shared" si="14"/>
        <v>16751182</v>
      </c>
      <c r="R199" s="7">
        <f t="shared" si="15"/>
        <v>15664973</v>
      </c>
      <c r="S199" s="5" t="s">
        <v>295</v>
      </c>
      <c r="T199" s="5">
        <v>101301</v>
      </c>
      <c r="U199" s="5" t="s">
        <v>27</v>
      </c>
      <c r="V199" s="5">
        <v>47030001</v>
      </c>
      <c r="W199" s="5" t="s">
        <v>28</v>
      </c>
    </row>
    <row r="200" spans="2:23" x14ac:dyDescent="0.25">
      <c r="B200" s="4">
        <v>30004979</v>
      </c>
      <c r="C200" s="4">
        <v>0</v>
      </c>
      <c r="D200" s="5">
        <v>21030011</v>
      </c>
      <c r="E200" s="4" t="s">
        <v>485</v>
      </c>
      <c r="F200" s="4">
        <v>1301</v>
      </c>
      <c r="G200" s="6">
        <v>40269</v>
      </c>
      <c r="H200" s="7">
        <v>31158000</v>
      </c>
      <c r="I200" s="7">
        <v>0</v>
      </c>
      <c r="J200" s="7">
        <v>0</v>
      </c>
      <c r="K200" s="7">
        <v>0</v>
      </c>
      <c r="L200" s="7">
        <f t="shared" si="12"/>
        <v>31158000</v>
      </c>
      <c r="M200" s="7">
        <v>-14258753</v>
      </c>
      <c r="N200" s="7">
        <v>-1095810</v>
      </c>
      <c r="O200" s="7">
        <v>0</v>
      </c>
      <c r="P200" s="7">
        <f t="shared" si="13"/>
        <v>-15354563</v>
      </c>
      <c r="Q200" s="7">
        <f t="shared" si="14"/>
        <v>16899247</v>
      </c>
      <c r="R200" s="7">
        <f t="shared" si="15"/>
        <v>15803437</v>
      </c>
      <c r="S200" s="5" t="s">
        <v>295</v>
      </c>
      <c r="T200" s="5">
        <v>101301</v>
      </c>
      <c r="U200" s="5" t="s">
        <v>27</v>
      </c>
      <c r="V200" s="5">
        <v>47030001</v>
      </c>
      <c r="W200" s="5" t="s">
        <v>28</v>
      </c>
    </row>
    <row r="201" spans="2:23" x14ac:dyDescent="0.25">
      <c r="B201" s="4">
        <v>30004984</v>
      </c>
      <c r="C201" s="4">
        <v>0</v>
      </c>
      <c r="D201" s="5">
        <v>21030011</v>
      </c>
      <c r="E201" s="4" t="s">
        <v>387</v>
      </c>
      <c r="F201" s="4">
        <v>1301</v>
      </c>
      <c r="G201" s="6">
        <v>40269</v>
      </c>
      <c r="H201" s="7">
        <v>31608000</v>
      </c>
      <c r="I201" s="7">
        <v>0</v>
      </c>
      <c r="J201" s="7">
        <v>0</v>
      </c>
      <c r="K201" s="7">
        <v>0</v>
      </c>
      <c r="L201" s="7">
        <f t="shared" si="12"/>
        <v>31608000</v>
      </c>
      <c r="M201" s="7">
        <v>-14464686</v>
      </c>
      <c r="N201" s="7">
        <v>-1111637</v>
      </c>
      <c r="O201" s="7">
        <v>0</v>
      </c>
      <c r="P201" s="7">
        <f t="shared" si="13"/>
        <v>-15576323</v>
      </c>
      <c r="Q201" s="7">
        <f t="shared" si="14"/>
        <v>17143314</v>
      </c>
      <c r="R201" s="7">
        <f t="shared" si="15"/>
        <v>16031677</v>
      </c>
      <c r="S201" s="5" t="s">
        <v>295</v>
      </c>
      <c r="T201" s="5">
        <v>101301</v>
      </c>
      <c r="U201" s="5" t="s">
        <v>27</v>
      </c>
      <c r="V201" s="5">
        <v>47030001</v>
      </c>
      <c r="W201" s="5" t="s">
        <v>28</v>
      </c>
    </row>
    <row r="202" spans="2:23" x14ac:dyDescent="0.25">
      <c r="B202" s="4">
        <v>30004987</v>
      </c>
      <c r="C202" s="4">
        <v>0</v>
      </c>
      <c r="D202" s="5">
        <v>21030011</v>
      </c>
      <c r="E202" s="4" t="s">
        <v>486</v>
      </c>
      <c r="F202" s="4">
        <v>1301</v>
      </c>
      <c r="G202" s="6">
        <v>40269</v>
      </c>
      <c r="H202" s="7">
        <v>32991000</v>
      </c>
      <c r="I202" s="7">
        <v>0</v>
      </c>
      <c r="J202" s="7">
        <v>0</v>
      </c>
      <c r="K202" s="7">
        <v>0</v>
      </c>
      <c r="L202" s="7">
        <f t="shared" si="12"/>
        <v>32991000</v>
      </c>
      <c r="M202" s="7">
        <v>-15097582</v>
      </c>
      <c r="N202" s="7">
        <v>-1160276</v>
      </c>
      <c r="O202" s="7">
        <v>0</v>
      </c>
      <c r="P202" s="7">
        <f t="shared" si="13"/>
        <v>-16257858</v>
      </c>
      <c r="Q202" s="7">
        <f t="shared" si="14"/>
        <v>17893418</v>
      </c>
      <c r="R202" s="7">
        <f t="shared" si="15"/>
        <v>16733142</v>
      </c>
      <c r="S202" s="5" t="s">
        <v>295</v>
      </c>
      <c r="T202" s="5">
        <v>101301</v>
      </c>
      <c r="U202" s="5" t="s">
        <v>27</v>
      </c>
      <c r="V202" s="5">
        <v>47030001</v>
      </c>
      <c r="W202" s="5" t="s">
        <v>28</v>
      </c>
    </row>
    <row r="203" spans="2:23" x14ac:dyDescent="0.25">
      <c r="B203" s="4">
        <v>30004990</v>
      </c>
      <c r="C203" s="4">
        <v>0</v>
      </c>
      <c r="D203" s="5">
        <v>21030011</v>
      </c>
      <c r="E203" s="4" t="s">
        <v>487</v>
      </c>
      <c r="F203" s="4">
        <v>1301</v>
      </c>
      <c r="G203" s="6">
        <v>40269</v>
      </c>
      <c r="H203" s="7">
        <v>33482000</v>
      </c>
      <c r="I203" s="7">
        <v>0</v>
      </c>
      <c r="J203" s="7">
        <v>0</v>
      </c>
      <c r="K203" s="7">
        <v>0</v>
      </c>
      <c r="L203" s="7">
        <f t="shared" si="12"/>
        <v>33482000</v>
      </c>
      <c r="M203" s="7">
        <v>-15322277</v>
      </c>
      <c r="N203" s="7">
        <v>-1177544</v>
      </c>
      <c r="O203" s="7">
        <v>0</v>
      </c>
      <c r="P203" s="7">
        <f t="shared" si="13"/>
        <v>-16499821</v>
      </c>
      <c r="Q203" s="7">
        <f t="shared" si="14"/>
        <v>18159723</v>
      </c>
      <c r="R203" s="7">
        <f t="shared" si="15"/>
        <v>16982179</v>
      </c>
      <c r="S203" s="5" t="s">
        <v>295</v>
      </c>
      <c r="T203" s="5">
        <v>101301</v>
      </c>
      <c r="U203" s="5" t="s">
        <v>27</v>
      </c>
      <c r="V203" s="5">
        <v>47030001</v>
      </c>
      <c r="W203" s="5" t="s">
        <v>28</v>
      </c>
    </row>
    <row r="204" spans="2:23" x14ac:dyDescent="0.25">
      <c r="B204" s="4">
        <v>30004995</v>
      </c>
      <c r="C204" s="4">
        <v>0</v>
      </c>
      <c r="D204" s="5">
        <v>21030011</v>
      </c>
      <c r="E204" s="4" t="s">
        <v>488</v>
      </c>
      <c r="F204" s="4">
        <v>1301</v>
      </c>
      <c r="G204" s="6">
        <v>40269</v>
      </c>
      <c r="H204" s="7">
        <v>36081000</v>
      </c>
      <c r="I204" s="7">
        <v>0</v>
      </c>
      <c r="J204" s="7">
        <v>0</v>
      </c>
      <c r="K204" s="7">
        <v>0</v>
      </c>
      <c r="L204" s="7">
        <f t="shared" si="12"/>
        <v>36081000</v>
      </c>
      <c r="M204" s="7">
        <v>-16511652</v>
      </c>
      <c r="N204" s="7">
        <v>-1268950</v>
      </c>
      <c r="O204" s="7">
        <v>0</v>
      </c>
      <c r="P204" s="7">
        <f t="shared" si="13"/>
        <v>-17780602</v>
      </c>
      <c r="Q204" s="7">
        <f t="shared" si="14"/>
        <v>19569348</v>
      </c>
      <c r="R204" s="7">
        <f t="shared" si="15"/>
        <v>18300398</v>
      </c>
      <c r="S204" s="5" t="s">
        <v>295</v>
      </c>
      <c r="T204" s="5">
        <v>101301</v>
      </c>
      <c r="U204" s="5" t="s">
        <v>27</v>
      </c>
      <c r="V204" s="5">
        <v>47030001</v>
      </c>
      <c r="W204" s="5" t="s">
        <v>28</v>
      </c>
    </row>
    <row r="205" spans="2:23" x14ac:dyDescent="0.25">
      <c r="B205" s="4">
        <v>30004998</v>
      </c>
      <c r="C205" s="4">
        <v>0</v>
      </c>
      <c r="D205" s="5">
        <v>21030011</v>
      </c>
      <c r="E205" s="4" t="s">
        <v>489</v>
      </c>
      <c r="F205" s="4">
        <v>1301</v>
      </c>
      <c r="G205" s="6">
        <v>40269</v>
      </c>
      <c r="H205" s="7">
        <v>36915000</v>
      </c>
      <c r="I205" s="7">
        <v>0</v>
      </c>
      <c r="J205" s="7">
        <v>0</v>
      </c>
      <c r="K205" s="7">
        <v>0</v>
      </c>
      <c r="L205" s="7">
        <f t="shared" si="12"/>
        <v>36915000</v>
      </c>
      <c r="M205" s="7">
        <v>-16893311</v>
      </c>
      <c r="N205" s="7">
        <v>-1298281</v>
      </c>
      <c r="O205" s="7">
        <v>0</v>
      </c>
      <c r="P205" s="7">
        <f t="shared" si="13"/>
        <v>-18191592</v>
      </c>
      <c r="Q205" s="7">
        <f t="shared" si="14"/>
        <v>20021689</v>
      </c>
      <c r="R205" s="7">
        <f t="shared" si="15"/>
        <v>18723408</v>
      </c>
      <c r="S205" s="5" t="s">
        <v>295</v>
      </c>
      <c r="T205" s="5">
        <v>101301</v>
      </c>
      <c r="U205" s="5" t="s">
        <v>27</v>
      </c>
      <c r="V205" s="5">
        <v>47030001</v>
      </c>
      <c r="W205" s="5" t="s">
        <v>28</v>
      </c>
    </row>
    <row r="206" spans="2:23" x14ac:dyDescent="0.25">
      <c r="B206" s="4">
        <v>30005011</v>
      </c>
      <c r="C206" s="4">
        <v>0</v>
      </c>
      <c r="D206" s="5">
        <v>21030011</v>
      </c>
      <c r="E206" s="4" t="s">
        <v>490</v>
      </c>
      <c r="F206" s="4">
        <v>1301</v>
      </c>
      <c r="G206" s="6">
        <v>40269</v>
      </c>
      <c r="H206" s="7">
        <v>42957000</v>
      </c>
      <c r="I206" s="7">
        <v>0</v>
      </c>
      <c r="J206" s="7">
        <v>0</v>
      </c>
      <c r="K206" s="7">
        <v>0</v>
      </c>
      <c r="L206" s="7">
        <f t="shared" si="12"/>
        <v>42957000</v>
      </c>
      <c r="M206" s="7">
        <v>-19658295</v>
      </c>
      <c r="N206" s="7">
        <v>-1510775</v>
      </c>
      <c r="O206" s="7">
        <v>0</v>
      </c>
      <c r="P206" s="7">
        <f t="shared" si="13"/>
        <v>-21169070</v>
      </c>
      <c r="Q206" s="7">
        <f t="shared" si="14"/>
        <v>23298705</v>
      </c>
      <c r="R206" s="7">
        <f t="shared" si="15"/>
        <v>21787930</v>
      </c>
      <c r="S206" s="5" t="s">
        <v>295</v>
      </c>
      <c r="T206" s="5">
        <v>101301</v>
      </c>
      <c r="U206" s="5" t="s">
        <v>27</v>
      </c>
      <c r="V206" s="5">
        <v>47030001</v>
      </c>
      <c r="W206" s="5" t="s">
        <v>28</v>
      </c>
    </row>
    <row r="207" spans="2:23" x14ac:dyDescent="0.25">
      <c r="B207" s="4">
        <v>30005012</v>
      </c>
      <c r="C207" s="4">
        <v>0</v>
      </c>
      <c r="D207" s="5">
        <v>21030011</v>
      </c>
      <c r="E207" s="4" t="s">
        <v>491</v>
      </c>
      <c r="F207" s="4">
        <v>1301</v>
      </c>
      <c r="G207" s="6">
        <v>40269</v>
      </c>
      <c r="H207" s="7">
        <v>43825000</v>
      </c>
      <c r="I207" s="7">
        <v>0</v>
      </c>
      <c r="J207" s="7">
        <v>0</v>
      </c>
      <c r="K207" s="7">
        <v>0</v>
      </c>
      <c r="L207" s="7">
        <f t="shared" si="12"/>
        <v>43825000</v>
      </c>
      <c r="M207" s="7">
        <v>-20055515</v>
      </c>
      <c r="N207" s="7">
        <v>-1541302</v>
      </c>
      <c r="O207" s="7">
        <v>0</v>
      </c>
      <c r="P207" s="7">
        <f t="shared" si="13"/>
        <v>-21596817</v>
      </c>
      <c r="Q207" s="7">
        <f t="shared" si="14"/>
        <v>23769485</v>
      </c>
      <c r="R207" s="7">
        <f t="shared" si="15"/>
        <v>22228183</v>
      </c>
      <c r="S207" s="5" t="s">
        <v>295</v>
      </c>
      <c r="T207" s="5">
        <v>101301</v>
      </c>
      <c r="U207" s="5" t="s">
        <v>27</v>
      </c>
      <c r="V207" s="5">
        <v>47030001</v>
      </c>
      <c r="W207" s="5" t="s">
        <v>28</v>
      </c>
    </row>
    <row r="208" spans="2:23" x14ac:dyDescent="0.25">
      <c r="B208" s="4">
        <v>30005022</v>
      </c>
      <c r="C208" s="4">
        <v>0</v>
      </c>
      <c r="D208" s="5">
        <v>21030011</v>
      </c>
      <c r="E208" s="4" t="s">
        <v>492</v>
      </c>
      <c r="F208" s="4">
        <v>1301</v>
      </c>
      <c r="G208" s="6">
        <v>40269</v>
      </c>
      <c r="H208" s="7">
        <v>47153000</v>
      </c>
      <c r="I208" s="7">
        <v>0</v>
      </c>
      <c r="J208" s="7">
        <v>0</v>
      </c>
      <c r="K208" s="7">
        <v>0</v>
      </c>
      <c r="L208" s="7">
        <f t="shared" si="12"/>
        <v>47153000</v>
      </c>
      <c r="M208" s="7">
        <v>-21578499</v>
      </c>
      <c r="N208" s="7">
        <v>-1658346</v>
      </c>
      <c r="O208" s="7">
        <v>0</v>
      </c>
      <c r="P208" s="7">
        <f t="shared" si="13"/>
        <v>-23236845</v>
      </c>
      <c r="Q208" s="7">
        <f t="shared" si="14"/>
        <v>25574501</v>
      </c>
      <c r="R208" s="7">
        <f t="shared" si="15"/>
        <v>23916155</v>
      </c>
      <c r="S208" s="5" t="s">
        <v>295</v>
      </c>
      <c r="T208" s="5">
        <v>101301</v>
      </c>
      <c r="U208" s="5" t="s">
        <v>27</v>
      </c>
      <c r="V208" s="5">
        <v>47030001</v>
      </c>
      <c r="W208" s="5" t="s">
        <v>28</v>
      </c>
    </row>
    <row r="209" spans="2:23" x14ac:dyDescent="0.25">
      <c r="B209" s="4">
        <v>30005027</v>
      </c>
      <c r="C209" s="4">
        <v>0</v>
      </c>
      <c r="D209" s="5">
        <v>21030011</v>
      </c>
      <c r="E209" s="4" t="s">
        <v>493</v>
      </c>
      <c r="F209" s="4">
        <v>1301</v>
      </c>
      <c r="G209" s="6">
        <v>40269</v>
      </c>
      <c r="H209" s="7">
        <v>50488000</v>
      </c>
      <c r="I209" s="7">
        <v>0</v>
      </c>
      <c r="J209" s="7">
        <v>0</v>
      </c>
      <c r="K209" s="7">
        <v>0</v>
      </c>
      <c r="L209" s="7">
        <f t="shared" si="12"/>
        <v>50488000</v>
      </c>
      <c r="M209" s="7">
        <v>-23104689</v>
      </c>
      <c r="N209" s="7">
        <v>-1775636</v>
      </c>
      <c r="O209" s="7">
        <v>0</v>
      </c>
      <c r="P209" s="7">
        <f t="shared" si="13"/>
        <v>-24880325</v>
      </c>
      <c r="Q209" s="7">
        <f t="shared" si="14"/>
        <v>27383311</v>
      </c>
      <c r="R209" s="7">
        <f t="shared" si="15"/>
        <v>25607675</v>
      </c>
      <c r="S209" s="5" t="s">
        <v>295</v>
      </c>
      <c r="T209" s="5">
        <v>101301</v>
      </c>
      <c r="U209" s="5" t="s">
        <v>27</v>
      </c>
      <c r="V209" s="5">
        <v>47030001</v>
      </c>
      <c r="W209" s="5" t="s">
        <v>28</v>
      </c>
    </row>
    <row r="210" spans="2:23" x14ac:dyDescent="0.25">
      <c r="B210" s="4">
        <v>30005028</v>
      </c>
      <c r="C210" s="4">
        <v>0</v>
      </c>
      <c r="D210" s="5">
        <v>21030011</v>
      </c>
      <c r="E210" s="4" t="s">
        <v>494</v>
      </c>
      <c r="F210" s="4">
        <v>1301</v>
      </c>
      <c r="G210" s="6">
        <v>40269</v>
      </c>
      <c r="H210" s="7">
        <v>51370000</v>
      </c>
      <c r="I210" s="7">
        <v>0</v>
      </c>
      <c r="J210" s="7">
        <v>0</v>
      </c>
      <c r="K210" s="7">
        <v>0</v>
      </c>
      <c r="L210" s="7">
        <f t="shared" si="12"/>
        <v>51370000</v>
      </c>
      <c r="M210" s="7">
        <v>-23508315</v>
      </c>
      <c r="N210" s="7">
        <v>-1806656</v>
      </c>
      <c r="O210" s="7">
        <v>0</v>
      </c>
      <c r="P210" s="7">
        <f t="shared" si="13"/>
        <v>-25314971</v>
      </c>
      <c r="Q210" s="7">
        <f t="shared" si="14"/>
        <v>27861685</v>
      </c>
      <c r="R210" s="7">
        <f t="shared" si="15"/>
        <v>26055029</v>
      </c>
      <c r="S210" s="5" t="s">
        <v>295</v>
      </c>
      <c r="T210" s="5">
        <v>101301</v>
      </c>
      <c r="U210" s="5" t="s">
        <v>27</v>
      </c>
      <c r="V210" s="5">
        <v>47030001</v>
      </c>
      <c r="W210" s="5" t="s">
        <v>28</v>
      </c>
    </row>
    <row r="211" spans="2:23" x14ac:dyDescent="0.25">
      <c r="B211" s="4">
        <v>30005029</v>
      </c>
      <c r="C211" s="4">
        <v>0</v>
      </c>
      <c r="D211" s="5">
        <v>21030011</v>
      </c>
      <c r="E211" s="4" t="s">
        <v>495</v>
      </c>
      <c r="F211" s="4">
        <v>1301</v>
      </c>
      <c r="G211" s="6">
        <v>40269</v>
      </c>
      <c r="H211" s="7">
        <v>55141000</v>
      </c>
      <c r="I211" s="7">
        <v>0</v>
      </c>
      <c r="J211" s="7">
        <v>0</v>
      </c>
      <c r="K211" s="7">
        <v>0</v>
      </c>
      <c r="L211" s="7">
        <f t="shared" si="12"/>
        <v>55141000</v>
      </c>
      <c r="M211" s="7">
        <v>-25234027</v>
      </c>
      <c r="N211" s="7">
        <v>-1939280</v>
      </c>
      <c r="O211" s="7">
        <v>0</v>
      </c>
      <c r="P211" s="7">
        <f t="shared" si="13"/>
        <v>-27173307</v>
      </c>
      <c r="Q211" s="7">
        <f t="shared" si="14"/>
        <v>29906973</v>
      </c>
      <c r="R211" s="7">
        <f t="shared" si="15"/>
        <v>27967693</v>
      </c>
      <c r="S211" s="5" t="s">
        <v>295</v>
      </c>
      <c r="T211" s="5">
        <v>101301</v>
      </c>
      <c r="U211" s="5" t="s">
        <v>27</v>
      </c>
      <c r="V211" s="5">
        <v>47030001</v>
      </c>
      <c r="W211" s="5" t="s">
        <v>28</v>
      </c>
    </row>
    <row r="212" spans="2:23" x14ac:dyDescent="0.25">
      <c r="B212" s="4">
        <v>30005030</v>
      </c>
      <c r="C212" s="4">
        <v>0</v>
      </c>
      <c r="D212" s="5">
        <v>21030011</v>
      </c>
      <c r="E212" s="4" t="s">
        <v>496</v>
      </c>
      <c r="F212" s="4">
        <v>1301</v>
      </c>
      <c r="G212" s="6">
        <v>40269</v>
      </c>
      <c r="H212" s="7">
        <v>56218000</v>
      </c>
      <c r="I212" s="7">
        <v>0</v>
      </c>
      <c r="J212" s="7">
        <v>0</v>
      </c>
      <c r="K212" s="7">
        <v>0</v>
      </c>
      <c r="L212" s="7">
        <f t="shared" si="12"/>
        <v>56218000</v>
      </c>
      <c r="M212" s="7">
        <v>-25726895</v>
      </c>
      <c r="N212" s="7">
        <v>-1977157</v>
      </c>
      <c r="O212" s="7">
        <v>0</v>
      </c>
      <c r="P212" s="7">
        <f t="shared" si="13"/>
        <v>-27704052</v>
      </c>
      <c r="Q212" s="7">
        <f t="shared" si="14"/>
        <v>30491105</v>
      </c>
      <c r="R212" s="7">
        <f t="shared" si="15"/>
        <v>28513948</v>
      </c>
      <c r="S212" s="5" t="s">
        <v>295</v>
      </c>
      <c r="T212" s="5">
        <v>101301</v>
      </c>
      <c r="U212" s="5" t="s">
        <v>27</v>
      </c>
      <c r="V212" s="5">
        <v>47030001</v>
      </c>
      <c r="W212" s="5" t="s">
        <v>28</v>
      </c>
    </row>
    <row r="213" spans="2:23" x14ac:dyDescent="0.25">
      <c r="B213" s="4">
        <v>30005034</v>
      </c>
      <c r="C213" s="4">
        <v>0</v>
      </c>
      <c r="D213" s="5">
        <v>21030011</v>
      </c>
      <c r="E213" s="4" t="s">
        <v>497</v>
      </c>
      <c r="F213" s="4">
        <v>1301</v>
      </c>
      <c r="G213" s="6">
        <v>40269</v>
      </c>
      <c r="H213" s="7">
        <v>62475000</v>
      </c>
      <c r="I213" s="7">
        <v>0</v>
      </c>
      <c r="J213" s="7">
        <v>0</v>
      </c>
      <c r="K213" s="7">
        <v>0</v>
      </c>
      <c r="L213" s="7">
        <f t="shared" si="12"/>
        <v>62475000</v>
      </c>
      <c r="M213" s="7">
        <v>-28590267</v>
      </c>
      <c r="N213" s="7">
        <v>-2197213</v>
      </c>
      <c r="O213" s="7">
        <v>0</v>
      </c>
      <c r="P213" s="7">
        <f t="shared" si="13"/>
        <v>-30787480</v>
      </c>
      <c r="Q213" s="7">
        <f t="shared" si="14"/>
        <v>33884733</v>
      </c>
      <c r="R213" s="7">
        <f t="shared" si="15"/>
        <v>31687520</v>
      </c>
      <c r="S213" s="5" t="s">
        <v>295</v>
      </c>
      <c r="T213" s="5">
        <v>101301</v>
      </c>
      <c r="U213" s="5" t="s">
        <v>27</v>
      </c>
      <c r="V213" s="5">
        <v>47030001</v>
      </c>
      <c r="W213" s="5" t="s">
        <v>28</v>
      </c>
    </row>
    <row r="214" spans="2:23" x14ac:dyDescent="0.25">
      <c r="B214" s="4">
        <v>30005036</v>
      </c>
      <c r="C214" s="4">
        <v>0</v>
      </c>
      <c r="D214" s="5">
        <v>21030011</v>
      </c>
      <c r="E214" s="4" t="s">
        <v>498</v>
      </c>
      <c r="F214" s="4">
        <v>1301</v>
      </c>
      <c r="G214" s="6">
        <v>40269</v>
      </c>
      <c r="H214" s="7">
        <v>63410000</v>
      </c>
      <c r="I214" s="7">
        <v>0</v>
      </c>
      <c r="J214" s="7">
        <v>0</v>
      </c>
      <c r="K214" s="7">
        <v>0</v>
      </c>
      <c r="L214" s="7">
        <f t="shared" si="12"/>
        <v>63410000</v>
      </c>
      <c r="M214" s="7">
        <v>-29018149</v>
      </c>
      <c r="N214" s="7">
        <v>-2230096</v>
      </c>
      <c r="O214" s="7">
        <v>0</v>
      </c>
      <c r="P214" s="7">
        <f t="shared" si="13"/>
        <v>-31248245</v>
      </c>
      <c r="Q214" s="7">
        <f t="shared" si="14"/>
        <v>34391851</v>
      </c>
      <c r="R214" s="7">
        <f t="shared" si="15"/>
        <v>32161755</v>
      </c>
      <c r="S214" s="5" t="s">
        <v>295</v>
      </c>
      <c r="T214" s="5">
        <v>101301</v>
      </c>
      <c r="U214" s="5" t="s">
        <v>27</v>
      </c>
      <c r="V214" s="5">
        <v>47030001</v>
      </c>
      <c r="W214" s="5" t="s">
        <v>28</v>
      </c>
    </row>
    <row r="215" spans="2:23" x14ac:dyDescent="0.25">
      <c r="B215" s="4">
        <v>30005039</v>
      </c>
      <c r="C215" s="4">
        <v>0</v>
      </c>
      <c r="D215" s="5">
        <v>21030011</v>
      </c>
      <c r="E215" s="4" t="s">
        <v>499</v>
      </c>
      <c r="F215" s="4">
        <v>1301</v>
      </c>
      <c r="G215" s="6">
        <v>40269</v>
      </c>
      <c r="H215" s="7">
        <v>67890000</v>
      </c>
      <c r="I215" s="7">
        <v>0</v>
      </c>
      <c r="J215" s="7">
        <v>0</v>
      </c>
      <c r="K215" s="7">
        <v>0</v>
      </c>
      <c r="L215" s="7">
        <f t="shared" si="12"/>
        <v>67890000</v>
      </c>
      <c r="M215" s="7">
        <v>-31068320</v>
      </c>
      <c r="N215" s="7">
        <v>-2387656</v>
      </c>
      <c r="O215" s="7">
        <v>0</v>
      </c>
      <c r="P215" s="7">
        <f t="shared" si="13"/>
        <v>-33455976</v>
      </c>
      <c r="Q215" s="7">
        <f t="shared" si="14"/>
        <v>36821680</v>
      </c>
      <c r="R215" s="7">
        <f t="shared" si="15"/>
        <v>34434024</v>
      </c>
      <c r="S215" s="5" t="s">
        <v>295</v>
      </c>
      <c r="T215" s="5">
        <v>101301</v>
      </c>
      <c r="U215" s="5" t="s">
        <v>27</v>
      </c>
      <c r="V215" s="5">
        <v>47030001</v>
      </c>
      <c r="W215" s="5" t="s">
        <v>28</v>
      </c>
    </row>
    <row r="216" spans="2:23" x14ac:dyDescent="0.25">
      <c r="B216" s="4">
        <v>30005040</v>
      </c>
      <c r="C216" s="4">
        <v>0</v>
      </c>
      <c r="D216" s="5">
        <v>21030011</v>
      </c>
      <c r="E216" s="4" t="s">
        <v>500</v>
      </c>
      <c r="F216" s="4">
        <v>1303</v>
      </c>
      <c r="G216" s="6">
        <v>40968</v>
      </c>
      <c r="H216" s="7">
        <v>68249803</v>
      </c>
      <c r="I216" s="7">
        <v>0</v>
      </c>
      <c r="J216" s="7">
        <v>0</v>
      </c>
      <c r="K216" s="7">
        <v>0</v>
      </c>
      <c r="L216" s="7">
        <f t="shared" si="12"/>
        <v>68249803</v>
      </c>
      <c r="M216" s="7">
        <v>-25038734</v>
      </c>
      <c r="N216" s="7">
        <v>-2501116</v>
      </c>
      <c r="O216" s="7">
        <v>0</v>
      </c>
      <c r="P216" s="7">
        <f t="shared" si="13"/>
        <v>-27539850</v>
      </c>
      <c r="Q216" s="7">
        <f t="shared" si="14"/>
        <v>43211069</v>
      </c>
      <c r="R216" s="7">
        <f t="shared" si="15"/>
        <v>40709953</v>
      </c>
      <c r="S216" s="5" t="s">
        <v>295</v>
      </c>
      <c r="T216" s="5">
        <v>101303</v>
      </c>
      <c r="U216" s="5" t="s">
        <v>37</v>
      </c>
      <c r="V216" s="5">
        <v>47030001</v>
      </c>
      <c r="W216" s="5" t="s">
        <v>28</v>
      </c>
    </row>
    <row r="217" spans="2:23" x14ac:dyDescent="0.25">
      <c r="B217" s="4">
        <v>30005046</v>
      </c>
      <c r="C217" s="4">
        <v>0</v>
      </c>
      <c r="D217" s="5">
        <v>21030011</v>
      </c>
      <c r="E217" s="4" t="s">
        <v>501</v>
      </c>
      <c r="F217" s="4">
        <v>1301</v>
      </c>
      <c r="G217" s="6">
        <v>40269</v>
      </c>
      <c r="H217" s="7">
        <v>71361000</v>
      </c>
      <c r="I217" s="7">
        <v>0</v>
      </c>
      <c r="J217" s="7">
        <v>0</v>
      </c>
      <c r="K217" s="7">
        <v>0</v>
      </c>
      <c r="L217" s="7">
        <f t="shared" si="12"/>
        <v>71361000</v>
      </c>
      <c r="M217" s="7">
        <v>-32656743</v>
      </c>
      <c r="N217" s="7">
        <v>-2509729</v>
      </c>
      <c r="O217" s="7">
        <v>0</v>
      </c>
      <c r="P217" s="7">
        <f t="shared" si="13"/>
        <v>-35166472</v>
      </c>
      <c r="Q217" s="7">
        <f t="shared" si="14"/>
        <v>38704257</v>
      </c>
      <c r="R217" s="7">
        <f t="shared" si="15"/>
        <v>36194528</v>
      </c>
      <c r="S217" s="5" t="s">
        <v>295</v>
      </c>
      <c r="T217" s="5">
        <v>101301</v>
      </c>
      <c r="U217" s="5" t="s">
        <v>27</v>
      </c>
      <c r="V217" s="5">
        <v>47030001</v>
      </c>
      <c r="W217" s="5" t="s">
        <v>28</v>
      </c>
    </row>
    <row r="218" spans="2:23" x14ac:dyDescent="0.25">
      <c r="B218" s="4">
        <v>30005049</v>
      </c>
      <c r="C218" s="4">
        <v>0</v>
      </c>
      <c r="D218" s="5">
        <v>21030011</v>
      </c>
      <c r="E218" s="4" t="s">
        <v>502</v>
      </c>
      <c r="F218" s="4">
        <v>1301</v>
      </c>
      <c r="G218" s="6">
        <v>40269</v>
      </c>
      <c r="H218" s="7">
        <v>74389000</v>
      </c>
      <c r="I218" s="7">
        <v>0</v>
      </c>
      <c r="J218" s="7">
        <v>0</v>
      </c>
      <c r="K218" s="7">
        <v>0</v>
      </c>
      <c r="L218" s="7">
        <f t="shared" si="12"/>
        <v>74389000</v>
      </c>
      <c r="M218" s="7">
        <v>-34042437</v>
      </c>
      <c r="N218" s="7">
        <v>-2616222</v>
      </c>
      <c r="O218" s="7">
        <v>0</v>
      </c>
      <c r="P218" s="7">
        <f t="shared" si="13"/>
        <v>-36658659</v>
      </c>
      <c r="Q218" s="7">
        <f t="shared" si="14"/>
        <v>40346563</v>
      </c>
      <c r="R218" s="7">
        <f t="shared" si="15"/>
        <v>37730341</v>
      </c>
      <c r="S218" s="5" t="s">
        <v>295</v>
      </c>
      <c r="T218" s="5">
        <v>101301</v>
      </c>
      <c r="U218" s="5" t="s">
        <v>27</v>
      </c>
      <c r="V218" s="5">
        <v>47030001</v>
      </c>
      <c r="W218" s="5" t="s">
        <v>28</v>
      </c>
    </row>
    <row r="219" spans="2:23" x14ac:dyDescent="0.25">
      <c r="B219" s="4">
        <v>30005052</v>
      </c>
      <c r="C219" s="4">
        <v>0</v>
      </c>
      <c r="D219" s="5">
        <v>21030011</v>
      </c>
      <c r="E219" s="4" t="s">
        <v>503</v>
      </c>
      <c r="F219" s="4">
        <v>1301</v>
      </c>
      <c r="G219" s="6">
        <v>40269</v>
      </c>
      <c r="H219" s="7">
        <v>82771000</v>
      </c>
      <c r="I219" s="7">
        <v>0</v>
      </c>
      <c r="J219" s="7">
        <v>0</v>
      </c>
      <c r="K219" s="7">
        <v>0</v>
      </c>
      <c r="L219" s="7">
        <f t="shared" si="12"/>
        <v>82771000</v>
      </c>
      <c r="M219" s="7">
        <v>-37878273</v>
      </c>
      <c r="N219" s="7">
        <v>-2911013</v>
      </c>
      <c r="O219" s="7">
        <v>0</v>
      </c>
      <c r="P219" s="7">
        <f t="shared" si="13"/>
        <v>-40789286</v>
      </c>
      <c r="Q219" s="7">
        <f t="shared" si="14"/>
        <v>44892727</v>
      </c>
      <c r="R219" s="7">
        <f t="shared" si="15"/>
        <v>41981714</v>
      </c>
      <c r="S219" s="5" t="s">
        <v>295</v>
      </c>
      <c r="T219" s="5">
        <v>101301</v>
      </c>
      <c r="U219" s="5" t="s">
        <v>27</v>
      </c>
      <c r="V219" s="5">
        <v>47030001</v>
      </c>
      <c r="W219" s="5" t="s">
        <v>28</v>
      </c>
    </row>
    <row r="220" spans="2:23" x14ac:dyDescent="0.25">
      <c r="B220" s="4">
        <v>30005054</v>
      </c>
      <c r="C220" s="4">
        <v>0</v>
      </c>
      <c r="D220" s="5">
        <v>21030011</v>
      </c>
      <c r="E220" s="4" t="s">
        <v>504</v>
      </c>
      <c r="F220" s="4">
        <v>1301</v>
      </c>
      <c r="G220" s="6">
        <v>40269</v>
      </c>
      <c r="H220" s="7">
        <v>101478000</v>
      </c>
      <c r="I220" s="7">
        <v>0</v>
      </c>
      <c r="J220" s="7">
        <v>0</v>
      </c>
      <c r="K220" s="7">
        <v>0</v>
      </c>
      <c r="L220" s="7">
        <f t="shared" si="12"/>
        <v>101478000</v>
      </c>
      <c r="M220" s="7">
        <v>-46439104</v>
      </c>
      <c r="N220" s="7">
        <v>-3568928</v>
      </c>
      <c r="O220" s="7">
        <v>0</v>
      </c>
      <c r="P220" s="7">
        <f t="shared" si="13"/>
        <v>-50008032</v>
      </c>
      <c r="Q220" s="7">
        <f t="shared" si="14"/>
        <v>55038896</v>
      </c>
      <c r="R220" s="7">
        <f t="shared" si="15"/>
        <v>51469968</v>
      </c>
      <c r="S220" s="5" t="s">
        <v>295</v>
      </c>
      <c r="T220" s="5">
        <v>101301</v>
      </c>
      <c r="U220" s="5" t="s">
        <v>27</v>
      </c>
      <c r="V220" s="5">
        <v>47030001</v>
      </c>
      <c r="W220" s="5" t="s">
        <v>28</v>
      </c>
    </row>
    <row r="221" spans="2:23" x14ac:dyDescent="0.25">
      <c r="B221" s="4">
        <v>30005056</v>
      </c>
      <c r="C221" s="4">
        <v>0</v>
      </c>
      <c r="D221" s="5">
        <v>21030011</v>
      </c>
      <c r="E221" s="4" t="s">
        <v>505</v>
      </c>
      <c r="F221" s="4">
        <v>1301</v>
      </c>
      <c r="G221" s="6">
        <v>40269</v>
      </c>
      <c r="H221" s="7">
        <v>116717000</v>
      </c>
      <c r="I221" s="7">
        <v>0</v>
      </c>
      <c r="J221" s="7">
        <v>0</v>
      </c>
      <c r="K221" s="7">
        <v>0</v>
      </c>
      <c r="L221" s="7">
        <f t="shared" si="12"/>
        <v>116717000</v>
      </c>
      <c r="M221" s="7">
        <v>-53412889</v>
      </c>
      <c r="N221" s="7">
        <v>-4104876</v>
      </c>
      <c r="O221" s="7">
        <v>0</v>
      </c>
      <c r="P221" s="7">
        <f t="shared" si="13"/>
        <v>-57517765</v>
      </c>
      <c r="Q221" s="7">
        <f t="shared" si="14"/>
        <v>63304111</v>
      </c>
      <c r="R221" s="7">
        <f t="shared" si="15"/>
        <v>59199235</v>
      </c>
      <c r="S221" s="5" t="s">
        <v>295</v>
      </c>
      <c r="T221" s="5">
        <v>101301</v>
      </c>
      <c r="U221" s="5" t="s">
        <v>27</v>
      </c>
      <c r="V221" s="5">
        <v>47030001</v>
      </c>
      <c r="W221" s="5" t="s">
        <v>28</v>
      </c>
    </row>
    <row r="222" spans="2:23" x14ac:dyDescent="0.25">
      <c r="B222" s="4">
        <v>30005059</v>
      </c>
      <c r="C222" s="4">
        <v>0</v>
      </c>
      <c r="D222" s="5">
        <v>21030011</v>
      </c>
      <c r="E222" s="4" t="s">
        <v>506</v>
      </c>
      <c r="F222" s="4">
        <v>1303</v>
      </c>
      <c r="G222" s="6">
        <v>40968</v>
      </c>
      <c r="H222" s="7">
        <v>137638742</v>
      </c>
      <c r="I222" s="7">
        <v>0</v>
      </c>
      <c r="J222" s="7">
        <v>0</v>
      </c>
      <c r="K222" s="7">
        <v>0</v>
      </c>
      <c r="L222" s="7">
        <f t="shared" si="12"/>
        <v>137638742</v>
      </c>
      <c r="M222" s="7">
        <v>-50495379</v>
      </c>
      <c r="N222" s="7">
        <v>-5043977</v>
      </c>
      <c r="O222" s="7">
        <v>0</v>
      </c>
      <c r="P222" s="7">
        <f t="shared" si="13"/>
        <v>-55539356</v>
      </c>
      <c r="Q222" s="7">
        <f t="shared" si="14"/>
        <v>87143363</v>
      </c>
      <c r="R222" s="7">
        <f t="shared" si="15"/>
        <v>82099386</v>
      </c>
      <c r="S222" s="5" t="s">
        <v>295</v>
      </c>
      <c r="T222" s="5">
        <v>101303</v>
      </c>
      <c r="U222" s="5" t="s">
        <v>37</v>
      </c>
      <c r="V222" s="5">
        <v>47030001</v>
      </c>
      <c r="W222" s="5" t="s">
        <v>28</v>
      </c>
    </row>
    <row r="223" spans="2:23" x14ac:dyDescent="0.25">
      <c r="B223" s="4">
        <v>30005067</v>
      </c>
      <c r="C223" s="4">
        <v>0</v>
      </c>
      <c r="D223" s="5">
        <v>21030011</v>
      </c>
      <c r="E223" s="4" t="s">
        <v>507</v>
      </c>
      <c r="F223" s="4">
        <v>1301</v>
      </c>
      <c r="G223" s="6">
        <v>40269</v>
      </c>
      <c r="H223" s="7">
        <v>291252000</v>
      </c>
      <c r="I223" s="7">
        <v>0</v>
      </c>
      <c r="J223" s="7">
        <v>0</v>
      </c>
      <c r="K223" s="7">
        <v>0</v>
      </c>
      <c r="L223" s="7">
        <f t="shared" si="12"/>
        <v>291252000</v>
      </c>
      <c r="M223" s="7">
        <v>-133284873</v>
      </c>
      <c r="N223" s="7">
        <v>-10243180</v>
      </c>
      <c r="O223" s="7">
        <v>0</v>
      </c>
      <c r="P223" s="7">
        <f t="shared" si="13"/>
        <v>-143528053</v>
      </c>
      <c r="Q223" s="7">
        <f t="shared" si="14"/>
        <v>157967127</v>
      </c>
      <c r="R223" s="7">
        <f t="shared" si="15"/>
        <v>147723947</v>
      </c>
      <c r="S223" s="5" t="s">
        <v>295</v>
      </c>
      <c r="T223" s="5">
        <v>101301</v>
      </c>
      <c r="U223" s="5" t="s">
        <v>27</v>
      </c>
      <c r="V223" s="5">
        <v>47030001</v>
      </c>
      <c r="W223" s="5" t="s">
        <v>28</v>
      </c>
    </row>
    <row r="224" spans="2:23" x14ac:dyDescent="0.25">
      <c r="B224" s="4">
        <v>30005211</v>
      </c>
      <c r="C224" s="4">
        <v>0</v>
      </c>
      <c r="D224" s="5">
        <v>21030011</v>
      </c>
      <c r="E224" s="4" t="s">
        <v>508</v>
      </c>
      <c r="F224" s="4">
        <v>1301</v>
      </c>
      <c r="G224" s="6">
        <v>40269</v>
      </c>
      <c r="H224" s="7">
        <v>1866000</v>
      </c>
      <c r="I224" s="7">
        <v>0</v>
      </c>
      <c r="J224" s="7">
        <v>0</v>
      </c>
      <c r="K224" s="7">
        <v>0</v>
      </c>
      <c r="L224" s="7">
        <f t="shared" si="12"/>
        <v>1866000</v>
      </c>
      <c r="M224" s="7">
        <v>-853931</v>
      </c>
      <c r="N224" s="7">
        <v>-65626</v>
      </c>
      <c r="O224" s="7">
        <v>0</v>
      </c>
      <c r="P224" s="7">
        <f t="shared" si="13"/>
        <v>-919557</v>
      </c>
      <c r="Q224" s="7">
        <f t="shared" si="14"/>
        <v>1012069</v>
      </c>
      <c r="R224" s="7">
        <f t="shared" si="15"/>
        <v>946443</v>
      </c>
      <c r="S224" s="5" t="s">
        <v>295</v>
      </c>
      <c r="T224" s="5">
        <v>101301</v>
      </c>
      <c r="U224" s="5" t="s">
        <v>27</v>
      </c>
      <c r="V224" s="5">
        <v>47030001</v>
      </c>
      <c r="W224" s="5" t="s">
        <v>28</v>
      </c>
    </row>
    <row r="225" spans="2:23" x14ac:dyDescent="0.25">
      <c r="B225" s="4">
        <v>30005251</v>
      </c>
      <c r="C225" s="4">
        <v>0</v>
      </c>
      <c r="D225" s="5">
        <v>21030011</v>
      </c>
      <c r="E225" s="4" t="s">
        <v>509</v>
      </c>
      <c r="F225" s="4">
        <v>1301</v>
      </c>
      <c r="G225" s="6">
        <v>40269</v>
      </c>
      <c r="H225" s="7">
        <v>5631000</v>
      </c>
      <c r="I225" s="7">
        <v>0</v>
      </c>
      <c r="J225" s="7">
        <v>0</v>
      </c>
      <c r="K225" s="7">
        <v>0</v>
      </c>
      <c r="L225" s="7">
        <f t="shared" si="12"/>
        <v>5631000</v>
      </c>
      <c r="M225" s="7">
        <v>-2576897</v>
      </c>
      <c r="N225" s="7">
        <v>-198039</v>
      </c>
      <c r="O225" s="7">
        <v>0</v>
      </c>
      <c r="P225" s="7">
        <f t="shared" si="13"/>
        <v>-2774936</v>
      </c>
      <c r="Q225" s="7">
        <f t="shared" si="14"/>
        <v>3054103</v>
      </c>
      <c r="R225" s="7">
        <f t="shared" si="15"/>
        <v>2856064</v>
      </c>
      <c r="S225" s="5" t="s">
        <v>295</v>
      </c>
      <c r="T225" s="5">
        <v>101301</v>
      </c>
      <c r="U225" s="5" t="s">
        <v>27</v>
      </c>
      <c r="V225" s="5">
        <v>47030001</v>
      </c>
      <c r="W225" s="5" t="s">
        <v>28</v>
      </c>
    </row>
    <row r="226" spans="2:23" x14ac:dyDescent="0.25">
      <c r="B226" s="4">
        <v>30005260</v>
      </c>
      <c r="C226" s="4">
        <v>0</v>
      </c>
      <c r="D226" s="5">
        <v>21030011</v>
      </c>
      <c r="E226" s="4" t="s">
        <v>510</v>
      </c>
      <c r="F226" s="4">
        <v>1301</v>
      </c>
      <c r="G226" s="6">
        <v>40269</v>
      </c>
      <c r="H226" s="7">
        <v>7365000</v>
      </c>
      <c r="I226" s="7">
        <v>0</v>
      </c>
      <c r="J226" s="7">
        <v>0</v>
      </c>
      <c r="K226" s="7">
        <v>0</v>
      </c>
      <c r="L226" s="7">
        <f t="shared" si="12"/>
        <v>7365000</v>
      </c>
      <c r="M226" s="7">
        <v>-3370424</v>
      </c>
      <c r="N226" s="7">
        <v>-259023</v>
      </c>
      <c r="O226" s="7">
        <v>0</v>
      </c>
      <c r="P226" s="7">
        <f t="shared" si="13"/>
        <v>-3629447</v>
      </c>
      <c r="Q226" s="7">
        <f t="shared" si="14"/>
        <v>3994576</v>
      </c>
      <c r="R226" s="7">
        <f t="shared" si="15"/>
        <v>3735553</v>
      </c>
      <c r="S226" s="5" t="s">
        <v>295</v>
      </c>
      <c r="T226" s="5">
        <v>101301</v>
      </c>
      <c r="U226" s="5" t="s">
        <v>27</v>
      </c>
      <c r="V226" s="5">
        <v>47030001</v>
      </c>
      <c r="W226" s="5" t="s">
        <v>28</v>
      </c>
    </row>
    <row r="227" spans="2:23" x14ac:dyDescent="0.25">
      <c r="B227" s="4">
        <v>30005281</v>
      </c>
      <c r="C227" s="4">
        <v>0</v>
      </c>
      <c r="D227" s="5">
        <v>21030011</v>
      </c>
      <c r="E227" s="4" t="s">
        <v>511</v>
      </c>
      <c r="F227" s="4">
        <v>1301</v>
      </c>
      <c r="G227" s="6">
        <v>40269</v>
      </c>
      <c r="H227" s="7">
        <v>22471000</v>
      </c>
      <c r="I227" s="7">
        <v>0</v>
      </c>
      <c r="J227" s="7">
        <v>0</v>
      </c>
      <c r="K227" s="7">
        <v>0</v>
      </c>
      <c r="L227" s="7">
        <f t="shared" si="12"/>
        <v>22471000</v>
      </c>
      <c r="M227" s="7">
        <v>-10283341</v>
      </c>
      <c r="N227" s="7">
        <v>-790293</v>
      </c>
      <c r="O227" s="7">
        <v>0</v>
      </c>
      <c r="P227" s="7">
        <f t="shared" si="13"/>
        <v>-11073634</v>
      </c>
      <c r="Q227" s="7">
        <f t="shared" si="14"/>
        <v>12187659</v>
      </c>
      <c r="R227" s="7">
        <f t="shared" si="15"/>
        <v>11397366</v>
      </c>
      <c r="S227" s="5" t="s">
        <v>295</v>
      </c>
      <c r="T227" s="5">
        <v>101301</v>
      </c>
      <c r="U227" s="5" t="s">
        <v>27</v>
      </c>
      <c r="V227" s="5">
        <v>47030001</v>
      </c>
      <c r="W227" s="5" t="s">
        <v>28</v>
      </c>
    </row>
    <row r="228" spans="2:23" x14ac:dyDescent="0.25">
      <c r="B228" s="4">
        <v>30005924</v>
      </c>
      <c r="C228" s="4">
        <v>1</v>
      </c>
      <c r="D228" s="5">
        <v>21030011</v>
      </c>
      <c r="E228" s="4" t="s">
        <v>512</v>
      </c>
      <c r="F228" s="4">
        <v>1301</v>
      </c>
      <c r="G228" s="6">
        <v>43585</v>
      </c>
      <c r="H228" s="7">
        <v>2061892</v>
      </c>
      <c r="I228" s="7">
        <v>0</v>
      </c>
      <c r="J228" s="7">
        <v>0</v>
      </c>
      <c r="K228" s="7">
        <v>0</v>
      </c>
      <c r="L228" s="7">
        <f t="shared" si="12"/>
        <v>2061892</v>
      </c>
      <c r="M228" s="7">
        <v>-179173</v>
      </c>
      <c r="N228" s="7">
        <v>-93288</v>
      </c>
      <c r="O228" s="7">
        <v>0</v>
      </c>
      <c r="P228" s="7">
        <f t="shared" si="13"/>
        <v>-272461</v>
      </c>
      <c r="Q228" s="7">
        <f t="shared" si="14"/>
        <v>1882719</v>
      </c>
      <c r="R228" s="7">
        <f t="shared" si="15"/>
        <v>1789431</v>
      </c>
      <c r="S228" s="5" t="s">
        <v>295</v>
      </c>
      <c r="T228" s="5">
        <v>101301</v>
      </c>
      <c r="U228" s="5" t="s">
        <v>27</v>
      </c>
      <c r="V228" s="5">
        <v>47030001</v>
      </c>
      <c r="W228" s="5" t="s">
        <v>28</v>
      </c>
    </row>
    <row r="229" spans="2:23" x14ac:dyDescent="0.25">
      <c r="B229" s="4">
        <v>30005924</v>
      </c>
      <c r="C229" s="4">
        <v>0</v>
      </c>
      <c r="D229" s="5">
        <v>21030011</v>
      </c>
      <c r="E229" s="4" t="s">
        <v>513</v>
      </c>
      <c r="F229" s="4">
        <v>1301</v>
      </c>
      <c r="G229" s="6">
        <v>42429</v>
      </c>
      <c r="H229" s="7">
        <v>1562779</v>
      </c>
      <c r="I229" s="7">
        <v>0</v>
      </c>
      <c r="J229" s="7">
        <v>0</v>
      </c>
      <c r="K229" s="7">
        <v>0</v>
      </c>
      <c r="L229" s="7">
        <f t="shared" si="12"/>
        <v>1562779</v>
      </c>
      <c r="M229" s="7">
        <v>-302122</v>
      </c>
      <c r="N229" s="7">
        <v>-59386</v>
      </c>
      <c r="O229" s="7">
        <v>0</v>
      </c>
      <c r="P229" s="7">
        <f t="shared" si="13"/>
        <v>-361508</v>
      </c>
      <c r="Q229" s="7">
        <f t="shared" si="14"/>
        <v>1260657</v>
      </c>
      <c r="R229" s="7">
        <f t="shared" si="15"/>
        <v>1201271</v>
      </c>
      <c r="S229" s="5" t="s">
        <v>295</v>
      </c>
      <c r="T229" s="5">
        <v>101301</v>
      </c>
      <c r="U229" s="5" t="s">
        <v>27</v>
      </c>
      <c r="V229" s="5">
        <v>47030001</v>
      </c>
      <c r="W229" s="5" t="s">
        <v>28</v>
      </c>
    </row>
    <row r="230" spans="2:23" x14ac:dyDescent="0.25">
      <c r="B230" s="4">
        <v>30005957</v>
      </c>
      <c r="C230" s="4">
        <v>0</v>
      </c>
      <c r="D230" s="5">
        <v>21030011</v>
      </c>
      <c r="E230" s="4" t="s">
        <v>514</v>
      </c>
      <c r="F230" s="4">
        <v>1301</v>
      </c>
      <c r="G230" s="6">
        <v>42789</v>
      </c>
      <c r="H230" s="7">
        <v>929093</v>
      </c>
      <c r="I230" s="7">
        <v>0</v>
      </c>
      <c r="J230" s="7">
        <v>0</v>
      </c>
      <c r="K230" s="7">
        <v>0</v>
      </c>
      <c r="L230" s="7">
        <f t="shared" si="12"/>
        <v>929093</v>
      </c>
      <c r="M230" s="7">
        <v>-144802</v>
      </c>
      <c r="N230" s="7">
        <v>-35306</v>
      </c>
      <c r="O230" s="7">
        <v>0</v>
      </c>
      <c r="P230" s="7">
        <f t="shared" si="13"/>
        <v>-180108</v>
      </c>
      <c r="Q230" s="7">
        <f t="shared" si="14"/>
        <v>784291</v>
      </c>
      <c r="R230" s="7">
        <f t="shared" si="15"/>
        <v>748985</v>
      </c>
      <c r="S230" s="5" t="s">
        <v>295</v>
      </c>
      <c r="T230" s="5">
        <v>101301</v>
      </c>
      <c r="U230" s="5" t="s">
        <v>27</v>
      </c>
      <c r="V230" s="5">
        <v>47030001</v>
      </c>
      <c r="W230" s="5" t="s">
        <v>28</v>
      </c>
    </row>
    <row r="231" spans="2:23" x14ac:dyDescent="0.25">
      <c r="B231" s="4">
        <v>30005958</v>
      </c>
      <c r="C231" s="4">
        <v>0</v>
      </c>
      <c r="D231" s="5">
        <v>21030011</v>
      </c>
      <c r="E231" s="4" t="s">
        <v>515</v>
      </c>
      <c r="F231" s="4">
        <v>1301</v>
      </c>
      <c r="G231" s="6">
        <v>42789</v>
      </c>
      <c r="H231" s="7">
        <v>340143</v>
      </c>
      <c r="I231" s="7">
        <v>0</v>
      </c>
      <c r="J231" s="7">
        <v>0</v>
      </c>
      <c r="K231" s="7">
        <v>0</v>
      </c>
      <c r="L231" s="7">
        <f t="shared" si="12"/>
        <v>340143</v>
      </c>
      <c r="M231" s="7">
        <v>-53011</v>
      </c>
      <c r="N231" s="7">
        <v>-12925</v>
      </c>
      <c r="O231" s="7">
        <v>0</v>
      </c>
      <c r="P231" s="7">
        <f t="shared" si="13"/>
        <v>-65936</v>
      </c>
      <c r="Q231" s="7">
        <f t="shared" si="14"/>
        <v>287132</v>
      </c>
      <c r="R231" s="7">
        <f t="shared" si="15"/>
        <v>274207</v>
      </c>
      <c r="S231" s="5" t="s">
        <v>295</v>
      </c>
      <c r="T231" s="5">
        <v>101301</v>
      </c>
      <c r="U231" s="5" t="s">
        <v>27</v>
      </c>
      <c r="V231" s="5">
        <v>47030001</v>
      </c>
      <c r="W231" s="5" t="s">
        <v>28</v>
      </c>
    </row>
    <row r="232" spans="2:23" x14ac:dyDescent="0.25">
      <c r="B232" s="4">
        <v>30006482</v>
      </c>
      <c r="C232" s="4">
        <v>0</v>
      </c>
      <c r="D232" s="5">
        <v>21030011</v>
      </c>
      <c r="E232" s="4" t="s">
        <v>516</v>
      </c>
      <c r="F232" s="4">
        <v>1303</v>
      </c>
      <c r="G232" s="6">
        <v>42826</v>
      </c>
      <c r="H232" s="7">
        <v>35000</v>
      </c>
      <c r="I232" s="7">
        <v>0</v>
      </c>
      <c r="J232" s="7">
        <v>0</v>
      </c>
      <c r="K232" s="7">
        <v>0</v>
      </c>
      <c r="L232" s="7">
        <f t="shared" si="12"/>
        <v>35000</v>
      </c>
      <c r="M232" s="7">
        <v>-15732</v>
      </c>
      <c r="N232" s="7">
        <v>-1251</v>
      </c>
      <c r="O232" s="7">
        <v>0</v>
      </c>
      <c r="P232" s="7">
        <f t="shared" si="13"/>
        <v>-16983</v>
      </c>
      <c r="Q232" s="7">
        <f t="shared" si="14"/>
        <v>19268</v>
      </c>
      <c r="R232" s="7">
        <f t="shared" si="15"/>
        <v>18017</v>
      </c>
      <c r="S232" s="5" t="s">
        <v>295</v>
      </c>
      <c r="T232" s="5">
        <v>101303</v>
      </c>
      <c r="U232" s="5" t="s">
        <v>37</v>
      </c>
      <c r="V232" s="5">
        <v>47030001</v>
      </c>
      <c r="W232" s="5" t="s">
        <v>28</v>
      </c>
    </row>
    <row r="233" spans="2:23" x14ac:dyDescent="0.25">
      <c r="B233" s="4">
        <v>30006483</v>
      </c>
      <c r="C233" s="4">
        <v>0</v>
      </c>
      <c r="D233" s="5">
        <v>21030011</v>
      </c>
      <c r="E233" s="4" t="s">
        <v>517</v>
      </c>
      <c r="F233" s="4">
        <v>1303</v>
      </c>
      <c r="G233" s="6">
        <v>42826</v>
      </c>
      <c r="H233" s="7">
        <v>3605754</v>
      </c>
      <c r="I233" s="7">
        <v>0</v>
      </c>
      <c r="J233" s="7">
        <v>0</v>
      </c>
      <c r="K233" s="7">
        <v>0</v>
      </c>
      <c r="L233" s="7">
        <f t="shared" si="12"/>
        <v>3605754</v>
      </c>
      <c r="M233" s="7">
        <v>-1579357</v>
      </c>
      <c r="N233" s="7">
        <v>-129558</v>
      </c>
      <c r="O233" s="7">
        <v>0</v>
      </c>
      <c r="P233" s="7">
        <f t="shared" si="13"/>
        <v>-1708915</v>
      </c>
      <c r="Q233" s="7">
        <f t="shared" si="14"/>
        <v>2026397</v>
      </c>
      <c r="R233" s="7">
        <f t="shared" si="15"/>
        <v>1896839</v>
      </c>
      <c r="S233" s="5" t="s">
        <v>295</v>
      </c>
      <c r="T233" s="5">
        <v>101303</v>
      </c>
      <c r="U233" s="5" t="s">
        <v>37</v>
      </c>
      <c r="V233" s="5">
        <v>47030001</v>
      </c>
      <c r="W233" s="5" t="s">
        <v>28</v>
      </c>
    </row>
    <row r="234" spans="2:23" x14ac:dyDescent="0.25">
      <c r="B234" s="4">
        <v>30006484</v>
      </c>
      <c r="C234" s="4">
        <v>0</v>
      </c>
      <c r="D234" s="5">
        <v>21030011</v>
      </c>
      <c r="E234" s="4" t="s">
        <v>518</v>
      </c>
      <c r="F234" s="4">
        <v>1303</v>
      </c>
      <c r="G234" s="6">
        <v>42826</v>
      </c>
      <c r="H234" s="7">
        <v>5747000</v>
      </c>
      <c r="I234" s="7">
        <v>0</v>
      </c>
      <c r="J234" s="7">
        <v>0</v>
      </c>
      <c r="K234" s="7">
        <v>0</v>
      </c>
      <c r="L234" s="7">
        <f t="shared" si="12"/>
        <v>5747000</v>
      </c>
      <c r="M234" s="7">
        <v>-2583378</v>
      </c>
      <c r="N234" s="7">
        <v>-205448</v>
      </c>
      <c r="O234" s="7">
        <v>0</v>
      </c>
      <c r="P234" s="7">
        <f t="shared" si="13"/>
        <v>-2788826</v>
      </c>
      <c r="Q234" s="7">
        <f t="shared" si="14"/>
        <v>3163622</v>
      </c>
      <c r="R234" s="7">
        <f t="shared" si="15"/>
        <v>2958174</v>
      </c>
      <c r="S234" s="5" t="s">
        <v>295</v>
      </c>
      <c r="T234" s="5">
        <v>101303</v>
      </c>
      <c r="U234" s="5" t="s">
        <v>37</v>
      </c>
      <c r="V234" s="5">
        <v>47030001</v>
      </c>
      <c r="W234" s="5" t="s">
        <v>28</v>
      </c>
    </row>
    <row r="235" spans="2:23" x14ac:dyDescent="0.25">
      <c r="B235" s="4">
        <v>30006485</v>
      </c>
      <c r="C235" s="4">
        <v>0</v>
      </c>
      <c r="D235" s="5">
        <v>21030011</v>
      </c>
      <c r="E235" s="4" t="s">
        <v>519</v>
      </c>
      <c r="F235" s="4">
        <v>1303</v>
      </c>
      <c r="G235" s="6">
        <v>42826</v>
      </c>
      <c r="H235" s="7">
        <v>6534000</v>
      </c>
      <c r="I235" s="7">
        <v>0</v>
      </c>
      <c r="J235" s="7">
        <v>0</v>
      </c>
      <c r="K235" s="7">
        <v>0</v>
      </c>
      <c r="L235" s="7">
        <f t="shared" si="12"/>
        <v>6534000</v>
      </c>
      <c r="M235" s="7">
        <v>-2937146</v>
      </c>
      <c r="N235" s="7">
        <v>-233582</v>
      </c>
      <c r="O235" s="7">
        <v>0</v>
      </c>
      <c r="P235" s="7">
        <f t="shared" si="13"/>
        <v>-3170728</v>
      </c>
      <c r="Q235" s="7">
        <f t="shared" si="14"/>
        <v>3596854</v>
      </c>
      <c r="R235" s="7">
        <f t="shared" si="15"/>
        <v>3363272</v>
      </c>
      <c r="S235" s="5" t="s">
        <v>295</v>
      </c>
      <c r="T235" s="5">
        <v>101303</v>
      </c>
      <c r="U235" s="5" t="s">
        <v>37</v>
      </c>
      <c r="V235" s="5">
        <v>47030001</v>
      </c>
      <c r="W235" s="5" t="s">
        <v>28</v>
      </c>
    </row>
    <row r="236" spans="2:23" x14ac:dyDescent="0.25">
      <c r="B236" s="4">
        <v>30006486</v>
      </c>
      <c r="C236" s="4">
        <v>0</v>
      </c>
      <c r="D236" s="5">
        <v>21030011</v>
      </c>
      <c r="E236" s="4" t="s">
        <v>520</v>
      </c>
      <c r="F236" s="4">
        <v>1303</v>
      </c>
      <c r="G236" s="6">
        <v>42826</v>
      </c>
      <c r="H236" s="7">
        <v>16974000</v>
      </c>
      <c r="I236" s="7">
        <v>0</v>
      </c>
      <c r="J236" s="7">
        <v>0</v>
      </c>
      <c r="K236" s="7">
        <v>0</v>
      </c>
      <c r="L236" s="7">
        <f t="shared" si="12"/>
        <v>16974000</v>
      </c>
      <c r="M236" s="7">
        <v>-7630113</v>
      </c>
      <c r="N236" s="7">
        <v>-606799</v>
      </c>
      <c r="O236" s="7">
        <v>0</v>
      </c>
      <c r="P236" s="7">
        <f t="shared" si="13"/>
        <v>-8236912</v>
      </c>
      <c r="Q236" s="7">
        <f t="shared" si="14"/>
        <v>9343887</v>
      </c>
      <c r="R236" s="7">
        <f t="shared" si="15"/>
        <v>8737088</v>
      </c>
      <c r="S236" s="5" t="s">
        <v>295</v>
      </c>
      <c r="T236" s="5">
        <v>101303</v>
      </c>
      <c r="U236" s="5" t="s">
        <v>37</v>
      </c>
      <c r="V236" s="5">
        <v>47030001</v>
      </c>
      <c r="W236" s="5" t="s">
        <v>28</v>
      </c>
    </row>
    <row r="237" spans="2:23" x14ac:dyDescent="0.25">
      <c r="B237" s="4">
        <v>30006487</v>
      </c>
      <c r="C237" s="4">
        <v>0</v>
      </c>
      <c r="D237" s="5">
        <v>21030011</v>
      </c>
      <c r="E237" s="4" t="s">
        <v>521</v>
      </c>
      <c r="F237" s="4">
        <v>1303</v>
      </c>
      <c r="G237" s="6">
        <v>42826</v>
      </c>
      <c r="H237" s="7">
        <v>17298000</v>
      </c>
      <c r="I237" s="7">
        <v>0</v>
      </c>
      <c r="J237" s="7">
        <v>0</v>
      </c>
      <c r="K237" s="7">
        <v>0</v>
      </c>
      <c r="L237" s="7">
        <f t="shared" si="12"/>
        <v>17298000</v>
      </c>
      <c r="M237" s="7">
        <v>-7775758</v>
      </c>
      <c r="N237" s="7">
        <v>-618382</v>
      </c>
      <c r="O237" s="7">
        <v>0</v>
      </c>
      <c r="P237" s="7">
        <f t="shared" si="13"/>
        <v>-8394140</v>
      </c>
      <c r="Q237" s="7">
        <f t="shared" si="14"/>
        <v>9522242</v>
      </c>
      <c r="R237" s="7">
        <f t="shared" si="15"/>
        <v>8903860</v>
      </c>
      <c r="S237" s="5" t="s">
        <v>295</v>
      </c>
      <c r="T237" s="5">
        <v>101303</v>
      </c>
      <c r="U237" s="5" t="s">
        <v>37</v>
      </c>
      <c r="V237" s="5">
        <v>47030001</v>
      </c>
      <c r="W237" s="5" t="s">
        <v>28</v>
      </c>
    </row>
    <row r="238" spans="2:23" x14ac:dyDescent="0.25">
      <c r="B238" s="4">
        <v>30006488</v>
      </c>
      <c r="C238" s="4">
        <v>0</v>
      </c>
      <c r="D238" s="5">
        <v>21030011</v>
      </c>
      <c r="E238" s="4" t="s">
        <v>522</v>
      </c>
      <c r="F238" s="4">
        <v>1303</v>
      </c>
      <c r="G238" s="6">
        <v>42826</v>
      </c>
      <c r="H238" s="7">
        <v>17367000</v>
      </c>
      <c r="I238" s="7">
        <v>0</v>
      </c>
      <c r="J238" s="7">
        <v>0</v>
      </c>
      <c r="K238" s="7">
        <v>0</v>
      </c>
      <c r="L238" s="7">
        <f t="shared" si="12"/>
        <v>17367000</v>
      </c>
      <c r="M238" s="7">
        <v>-7806772</v>
      </c>
      <c r="N238" s="7">
        <v>-620848</v>
      </c>
      <c r="O238" s="7">
        <v>0</v>
      </c>
      <c r="P238" s="7">
        <f t="shared" si="13"/>
        <v>-8427620</v>
      </c>
      <c r="Q238" s="7">
        <f t="shared" si="14"/>
        <v>9560228</v>
      </c>
      <c r="R238" s="7">
        <f t="shared" si="15"/>
        <v>8939380</v>
      </c>
      <c r="S238" s="5" t="s">
        <v>295</v>
      </c>
      <c r="T238" s="5">
        <v>101303</v>
      </c>
      <c r="U238" s="5" t="s">
        <v>37</v>
      </c>
      <c r="V238" s="5">
        <v>47030001</v>
      </c>
      <c r="W238" s="5" t="s">
        <v>28</v>
      </c>
    </row>
    <row r="239" spans="2:23" x14ac:dyDescent="0.25">
      <c r="B239" s="4">
        <v>30006489</v>
      </c>
      <c r="C239" s="4">
        <v>0</v>
      </c>
      <c r="D239" s="5">
        <v>21030011</v>
      </c>
      <c r="E239" s="4" t="s">
        <v>523</v>
      </c>
      <c r="F239" s="4">
        <v>1303</v>
      </c>
      <c r="G239" s="6">
        <v>42826</v>
      </c>
      <c r="H239" s="7">
        <v>19083000</v>
      </c>
      <c r="I239" s="7">
        <v>0</v>
      </c>
      <c r="J239" s="7">
        <v>0</v>
      </c>
      <c r="K239" s="7">
        <v>0</v>
      </c>
      <c r="L239" s="7">
        <f t="shared" si="12"/>
        <v>19083000</v>
      </c>
      <c r="M239" s="7">
        <v>-8578144</v>
      </c>
      <c r="N239" s="7">
        <v>-682193</v>
      </c>
      <c r="O239" s="7">
        <v>0</v>
      </c>
      <c r="P239" s="7">
        <f t="shared" si="13"/>
        <v>-9260337</v>
      </c>
      <c r="Q239" s="7">
        <f t="shared" si="14"/>
        <v>10504856</v>
      </c>
      <c r="R239" s="7">
        <f t="shared" si="15"/>
        <v>9822663</v>
      </c>
      <c r="S239" s="5" t="s">
        <v>295</v>
      </c>
      <c r="T239" s="5">
        <v>101303</v>
      </c>
      <c r="U239" s="5" t="s">
        <v>37</v>
      </c>
      <c r="V239" s="5">
        <v>47030001</v>
      </c>
      <c r="W239" s="5" t="s">
        <v>28</v>
      </c>
    </row>
    <row r="240" spans="2:23" x14ac:dyDescent="0.25">
      <c r="B240" s="4">
        <v>30006490</v>
      </c>
      <c r="C240" s="4">
        <v>0</v>
      </c>
      <c r="D240" s="5">
        <v>21030011</v>
      </c>
      <c r="E240" s="4" t="s">
        <v>524</v>
      </c>
      <c r="F240" s="4">
        <v>1303</v>
      </c>
      <c r="G240" s="6">
        <v>42826</v>
      </c>
      <c r="H240" s="7">
        <v>66292000</v>
      </c>
      <c r="I240" s="7">
        <v>0</v>
      </c>
      <c r="J240" s="7">
        <v>0</v>
      </c>
      <c r="K240" s="7">
        <v>0</v>
      </c>
      <c r="L240" s="7">
        <f t="shared" si="12"/>
        <v>66292000</v>
      </c>
      <c r="M240" s="7">
        <v>-29799424</v>
      </c>
      <c r="N240" s="7">
        <v>-2369855</v>
      </c>
      <c r="O240" s="7">
        <v>0</v>
      </c>
      <c r="P240" s="7">
        <f t="shared" si="13"/>
        <v>-32169279</v>
      </c>
      <c r="Q240" s="7">
        <f t="shared" si="14"/>
        <v>36492576</v>
      </c>
      <c r="R240" s="7">
        <f t="shared" si="15"/>
        <v>34122721</v>
      </c>
      <c r="S240" s="5" t="s">
        <v>295</v>
      </c>
      <c r="T240" s="5">
        <v>101303</v>
      </c>
      <c r="U240" s="5" t="s">
        <v>37</v>
      </c>
      <c r="V240" s="5">
        <v>47030001</v>
      </c>
      <c r="W240" s="5" t="s">
        <v>28</v>
      </c>
    </row>
    <row r="241" spans="2:23" x14ac:dyDescent="0.25">
      <c r="B241" s="4">
        <v>30006491</v>
      </c>
      <c r="C241" s="4">
        <v>0</v>
      </c>
      <c r="D241" s="5">
        <v>21030011</v>
      </c>
      <c r="E241" s="4" t="s">
        <v>525</v>
      </c>
      <c r="F241" s="4">
        <v>1303</v>
      </c>
      <c r="G241" s="6">
        <v>42826</v>
      </c>
      <c r="H241" s="7">
        <v>75570000</v>
      </c>
      <c r="I241" s="7">
        <v>0</v>
      </c>
      <c r="J241" s="7">
        <v>0</v>
      </c>
      <c r="K241" s="7">
        <v>0</v>
      </c>
      <c r="L241" s="7">
        <f t="shared" si="12"/>
        <v>75570000</v>
      </c>
      <c r="M241" s="7">
        <v>-33970047</v>
      </c>
      <c r="N241" s="7">
        <v>-2701532</v>
      </c>
      <c r="O241" s="7">
        <v>0</v>
      </c>
      <c r="P241" s="7">
        <f t="shared" si="13"/>
        <v>-36671579</v>
      </c>
      <c r="Q241" s="7">
        <f t="shared" si="14"/>
        <v>41599953</v>
      </c>
      <c r="R241" s="7">
        <f t="shared" si="15"/>
        <v>38898421</v>
      </c>
      <c r="S241" s="5" t="s">
        <v>295</v>
      </c>
      <c r="T241" s="5">
        <v>101303</v>
      </c>
      <c r="U241" s="5" t="s">
        <v>37</v>
      </c>
      <c r="V241" s="5">
        <v>47030001</v>
      </c>
      <c r="W241" s="5" t="s">
        <v>28</v>
      </c>
    </row>
    <row r="242" spans="2:23" x14ac:dyDescent="0.25">
      <c r="B242" s="4">
        <v>30006492</v>
      </c>
      <c r="C242" s="4">
        <v>0</v>
      </c>
      <c r="D242" s="5">
        <v>21030011</v>
      </c>
      <c r="E242" s="4" t="s">
        <v>526</v>
      </c>
      <c r="F242" s="4">
        <v>1303</v>
      </c>
      <c r="G242" s="6">
        <v>42826</v>
      </c>
      <c r="H242" s="7">
        <v>124206000</v>
      </c>
      <c r="I242" s="7">
        <v>0</v>
      </c>
      <c r="J242" s="7">
        <v>0</v>
      </c>
      <c r="K242" s="7">
        <v>0</v>
      </c>
      <c r="L242" s="7">
        <f t="shared" si="12"/>
        <v>124206000</v>
      </c>
      <c r="M242" s="7">
        <v>-55832790</v>
      </c>
      <c r="N242" s="7">
        <v>-4440208</v>
      </c>
      <c r="O242" s="7">
        <v>0</v>
      </c>
      <c r="P242" s="7">
        <f t="shared" si="13"/>
        <v>-60272998</v>
      </c>
      <c r="Q242" s="7">
        <f t="shared" si="14"/>
        <v>68373210</v>
      </c>
      <c r="R242" s="7">
        <f t="shared" si="15"/>
        <v>63933002</v>
      </c>
      <c r="S242" s="5" t="s">
        <v>295</v>
      </c>
      <c r="T242" s="5">
        <v>101303</v>
      </c>
      <c r="U242" s="5" t="s">
        <v>37</v>
      </c>
      <c r="V242" s="5">
        <v>47030001</v>
      </c>
      <c r="W242" s="5" t="s">
        <v>28</v>
      </c>
    </row>
    <row r="243" spans="2:23" x14ac:dyDescent="0.25">
      <c r="B243" s="4">
        <v>30006493</v>
      </c>
      <c r="C243" s="4">
        <v>0</v>
      </c>
      <c r="D243" s="5">
        <v>21030011</v>
      </c>
      <c r="E243" s="4" t="s">
        <v>527</v>
      </c>
      <c r="F243" s="4">
        <v>1303</v>
      </c>
      <c r="G243" s="6">
        <v>42826</v>
      </c>
      <c r="H243" s="7">
        <v>118000</v>
      </c>
      <c r="I243" s="7">
        <v>0</v>
      </c>
      <c r="J243" s="7">
        <v>0</v>
      </c>
      <c r="K243" s="7">
        <v>0</v>
      </c>
      <c r="L243" s="7">
        <f t="shared" si="12"/>
        <v>118000</v>
      </c>
      <c r="M243" s="7">
        <v>-53042</v>
      </c>
      <c r="N243" s="7">
        <v>-4218</v>
      </c>
      <c r="O243" s="7">
        <v>0</v>
      </c>
      <c r="P243" s="7">
        <f t="shared" si="13"/>
        <v>-57260</v>
      </c>
      <c r="Q243" s="7">
        <f t="shared" si="14"/>
        <v>64958</v>
      </c>
      <c r="R243" s="7">
        <f t="shared" si="15"/>
        <v>60740</v>
      </c>
      <c r="S243" s="5" t="s">
        <v>295</v>
      </c>
      <c r="T243" s="5">
        <v>101303</v>
      </c>
      <c r="U243" s="5" t="s">
        <v>37</v>
      </c>
      <c r="V243" s="5">
        <v>47030001</v>
      </c>
      <c r="W243" s="5" t="s">
        <v>28</v>
      </c>
    </row>
    <row r="244" spans="2:23" x14ac:dyDescent="0.25">
      <c r="B244" s="4">
        <v>30006494</v>
      </c>
      <c r="C244" s="4">
        <v>0</v>
      </c>
      <c r="D244" s="5">
        <v>21030011</v>
      </c>
      <c r="E244" s="4" t="s">
        <v>528</v>
      </c>
      <c r="F244" s="4">
        <v>1303</v>
      </c>
      <c r="G244" s="6">
        <v>42826</v>
      </c>
      <c r="H244" s="7">
        <v>220000</v>
      </c>
      <c r="I244" s="7">
        <v>0</v>
      </c>
      <c r="J244" s="7">
        <v>0</v>
      </c>
      <c r="K244" s="7">
        <v>0</v>
      </c>
      <c r="L244" s="7">
        <f t="shared" si="12"/>
        <v>220000</v>
      </c>
      <c r="M244" s="7">
        <v>-98894</v>
      </c>
      <c r="N244" s="7">
        <v>-7865</v>
      </c>
      <c r="O244" s="7">
        <v>0</v>
      </c>
      <c r="P244" s="7">
        <f t="shared" si="13"/>
        <v>-106759</v>
      </c>
      <c r="Q244" s="7">
        <f t="shared" si="14"/>
        <v>121106</v>
      </c>
      <c r="R244" s="7">
        <f t="shared" si="15"/>
        <v>113241</v>
      </c>
      <c r="S244" s="5" t="s">
        <v>295</v>
      </c>
      <c r="T244" s="5">
        <v>101303</v>
      </c>
      <c r="U244" s="5" t="s">
        <v>37</v>
      </c>
      <c r="V244" s="5">
        <v>47030001</v>
      </c>
      <c r="W244" s="5" t="s">
        <v>28</v>
      </c>
    </row>
    <row r="245" spans="2:23" x14ac:dyDescent="0.25">
      <c r="B245" s="4">
        <v>30006495</v>
      </c>
      <c r="C245" s="4">
        <v>0</v>
      </c>
      <c r="D245" s="5">
        <v>21030011</v>
      </c>
      <c r="E245" s="4" t="s">
        <v>529</v>
      </c>
      <c r="F245" s="4">
        <v>1303</v>
      </c>
      <c r="G245" s="6">
        <v>42826</v>
      </c>
      <c r="H245" s="7">
        <v>23354000</v>
      </c>
      <c r="I245" s="7">
        <v>0</v>
      </c>
      <c r="J245" s="7">
        <v>0</v>
      </c>
      <c r="K245" s="7">
        <v>0</v>
      </c>
      <c r="L245" s="7">
        <f t="shared" si="12"/>
        <v>23354000</v>
      </c>
      <c r="M245" s="7">
        <v>-10498036</v>
      </c>
      <c r="N245" s="7">
        <v>-834876</v>
      </c>
      <c r="O245" s="7">
        <v>0</v>
      </c>
      <c r="P245" s="7">
        <f t="shared" si="13"/>
        <v>-11332912</v>
      </c>
      <c r="Q245" s="7">
        <f t="shared" si="14"/>
        <v>12855964</v>
      </c>
      <c r="R245" s="7">
        <f t="shared" si="15"/>
        <v>12021088</v>
      </c>
      <c r="S245" s="5" t="s">
        <v>295</v>
      </c>
      <c r="T245" s="5">
        <v>101303</v>
      </c>
      <c r="U245" s="5" t="s">
        <v>37</v>
      </c>
      <c r="V245" s="5">
        <v>47030001</v>
      </c>
      <c r="W245" s="5" t="s">
        <v>28</v>
      </c>
    </row>
    <row r="246" spans="2:23" x14ac:dyDescent="0.25">
      <c r="B246" s="4">
        <v>30006496</v>
      </c>
      <c r="C246" s="4">
        <v>0</v>
      </c>
      <c r="D246" s="5">
        <v>21030011</v>
      </c>
      <c r="E246" s="4" t="s">
        <v>530</v>
      </c>
      <c r="F246" s="4">
        <v>1303</v>
      </c>
      <c r="G246" s="6">
        <v>42826</v>
      </c>
      <c r="H246" s="7">
        <v>28608000</v>
      </c>
      <c r="I246" s="7">
        <v>0</v>
      </c>
      <c r="J246" s="7">
        <v>0</v>
      </c>
      <c r="K246" s="7">
        <v>0</v>
      </c>
      <c r="L246" s="7">
        <f t="shared" si="12"/>
        <v>28608000</v>
      </c>
      <c r="M246" s="7">
        <v>-12859800</v>
      </c>
      <c r="N246" s="7">
        <v>-1022700</v>
      </c>
      <c r="O246" s="7">
        <v>0</v>
      </c>
      <c r="P246" s="7">
        <f t="shared" si="13"/>
        <v>-13882500</v>
      </c>
      <c r="Q246" s="7">
        <f t="shared" si="14"/>
        <v>15748200</v>
      </c>
      <c r="R246" s="7">
        <f t="shared" si="15"/>
        <v>14725500</v>
      </c>
      <c r="S246" s="5" t="s">
        <v>295</v>
      </c>
      <c r="T246" s="5">
        <v>101303</v>
      </c>
      <c r="U246" s="5" t="s">
        <v>37</v>
      </c>
      <c r="V246" s="5">
        <v>47030001</v>
      </c>
      <c r="W246" s="5" t="s">
        <v>28</v>
      </c>
    </row>
    <row r="247" spans="2:23" x14ac:dyDescent="0.25">
      <c r="B247" s="4">
        <v>30006552</v>
      </c>
      <c r="C247" s="4">
        <v>0</v>
      </c>
      <c r="D247" s="5">
        <v>21030011</v>
      </c>
      <c r="E247" s="4" t="s">
        <v>531</v>
      </c>
      <c r="F247" s="4">
        <v>1013</v>
      </c>
      <c r="G247" s="6">
        <v>40269</v>
      </c>
      <c r="H247" s="7">
        <v>205271</v>
      </c>
      <c r="I247" s="7">
        <v>0</v>
      </c>
      <c r="J247" s="7">
        <v>0</v>
      </c>
      <c r="K247" s="7">
        <v>0</v>
      </c>
      <c r="L247" s="7">
        <f t="shared" si="12"/>
        <v>205271</v>
      </c>
      <c r="M247" s="7">
        <v>-93937</v>
      </c>
      <c r="N247" s="7">
        <v>-7219</v>
      </c>
      <c r="O247" s="7">
        <v>0</v>
      </c>
      <c r="P247" s="7">
        <f t="shared" si="13"/>
        <v>-101156</v>
      </c>
      <c r="Q247" s="7">
        <f t="shared" si="14"/>
        <v>111334</v>
      </c>
      <c r="R247" s="7">
        <f t="shared" si="15"/>
        <v>104115</v>
      </c>
      <c r="S247" s="5" t="s">
        <v>295</v>
      </c>
      <c r="T247" s="8">
        <v>101301</v>
      </c>
      <c r="U247" s="8" t="s">
        <v>27</v>
      </c>
      <c r="V247" s="8">
        <v>47030001</v>
      </c>
      <c r="W247" s="8" t="s">
        <v>28</v>
      </c>
    </row>
    <row r="248" spans="2:23" x14ac:dyDescent="0.25">
      <c r="B248" s="4">
        <v>30006622</v>
      </c>
      <c r="C248" s="4">
        <v>0</v>
      </c>
      <c r="D248" s="5">
        <v>21030011</v>
      </c>
      <c r="E248" s="4" t="s">
        <v>532</v>
      </c>
      <c r="F248" s="4">
        <v>1301</v>
      </c>
      <c r="G248" s="6">
        <v>43466</v>
      </c>
      <c r="H248" s="7">
        <v>1786882.25</v>
      </c>
      <c r="I248" s="7">
        <v>0</v>
      </c>
      <c r="J248" s="7">
        <v>0</v>
      </c>
      <c r="K248" s="7">
        <v>0</v>
      </c>
      <c r="L248" s="7">
        <f t="shared" si="12"/>
        <v>1786882.25</v>
      </c>
      <c r="M248" s="7">
        <v>-1677720.25</v>
      </c>
      <c r="N248" s="7">
        <v>-1649</v>
      </c>
      <c r="O248" s="7">
        <v>0</v>
      </c>
      <c r="P248" s="7">
        <f t="shared" si="13"/>
        <v>-1679369.25</v>
      </c>
      <c r="Q248" s="7">
        <f t="shared" si="14"/>
        <v>109162</v>
      </c>
      <c r="R248" s="7">
        <f t="shared" si="15"/>
        <v>107513</v>
      </c>
      <c r="S248" s="5" t="s">
        <v>295</v>
      </c>
      <c r="T248" s="5">
        <v>101301</v>
      </c>
      <c r="U248" s="5" t="s">
        <v>27</v>
      </c>
      <c r="V248" s="5">
        <v>47030001</v>
      </c>
      <c r="W248" s="5" t="s">
        <v>28</v>
      </c>
    </row>
    <row r="249" spans="2:23" x14ac:dyDescent="0.25">
      <c r="B249" s="4">
        <v>30006696</v>
      </c>
      <c r="C249" s="4">
        <v>0</v>
      </c>
      <c r="D249" s="5">
        <v>21030011</v>
      </c>
      <c r="E249" s="4" t="s">
        <v>533</v>
      </c>
      <c r="F249" s="4">
        <v>1301</v>
      </c>
      <c r="G249" s="6">
        <v>43585</v>
      </c>
      <c r="H249" s="7">
        <v>3246611</v>
      </c>
      <c r="I249" s="7">
        <v>0</v>
      </c>
      <c r="J249" s="7">
        <v>0</v>
      </c>
      <c r="K249" s="7">
        <v>0</v>
      </c>
      <c r="L249" s="7">
        <f t="shared" si="12"/>
        <v>3246611</v>
      </c>
      <c r="M249" s="7">
        <v>-236980</v>
      </c>
      <c r="N249" s="7">
        <v>-123384</v>
      </c>
      <c r="O249" s="7">
        <v>0</v>
      </c>
      <c r="P249" s="7">
        <f t="shared" si="13"/>
        <v>-360364</v>
      </c>
      <c r="Q249" s="7">
        <f t="shared" si="14"/>
        <v>3009631</v>
      </c>
      <c r="R249" s="7">
        <f t="shared" si="15"/>
        <v>2886247</v>
      </c>
      <c r="S249" s="5" t="s">
        <v>295</v>
      </c>
      <c r="T249" s="5">
        <v>101301</v>
      </c>
      <c r="U249" s="5" t="s">
        <v>27</v>
      </c>
      <c r="V249" s="5">
        <v>47030001</v>
      </c>
      <c r="W249" s="5" t="s">
        <v>28</v>
      </c>
    </row>
    <row r="250" spans="2:23" x14ac:dyDescent="0.25">
      <c r="B250" s="4">
        <v>30006697</v>
      </c>
      <c r="C250" s="4">
        <v>0</v>
      </c>
      <c r="D250" s="5">
        <v>21030011</v>
      </c>
      <c r="E250" s="4" t="s">
        <v>534</v>
      </c>
      <c r="F250" s="4">
        <v>1301</v>
      </c>
      <c r="G250" s="6">
        <v>43585</v>
      </c>
      <c r="H250" s="7">
        <v>1027341</v>
      </c>
      <c r="I250" s="7">
        <v>0</v>
      </c>
      <c r="J250" s="7">
        <v>0</v>
      </c>
      <c r="K250" s="7">
        <v>0</v>
      </c>
      <c r="L250" s="7">
        <f t="shared" si="12"/>
        <v>1027341</v>
      </c>
      <c r="M250" s="7">
        <v>-74989</v>
      </c>
      <c r="N250" s="7">
        <v>-39043</v>
      </c>
      <c r="O250" s="7">
        <v>0</v>
      </c>
      <c r="P250" s="7">
        <f t="shared" si="13"/>
        <v>-114032</v>
      </c>
      <c r="Q250" s="7">
        <f t="shared" si="14"/>
        <v>952352</v>
      </c>
      <c r="R250" s="7">
        <f t="shared" si="15"/>
        <v>913309</v>
      </c>
      <c r="S250" s="5" t="s">
        <v>295</v>
      </c>
      <c r="T250" s="5">
        <v>101301</v>
      </c>
      <c r="U250" s="5" t="s">
        <v>27</v>
      </c>
      <c r="V250" s="5">
        <v>47030001</v>
      </c>
      <c r="W250" s="5" t="s">
        <v>28</v>
      </c>
    </row>
    <row r="251" spans="2:23" x14ac:dyDescent="0.25">
      <c r="B251" s="4">
        <v>30006698</v>
      </c>
      <c r="C251" s="4">
        <v>0</v>
      </c>
      <c r="D251" s="5">
        <v>21030011</v>
      </c>
      <c r="E251" s="4" t="s">
        <v>535</v>
      </c>
      <c r="F251" s="4">
        <v>1301</v>
      </c>
      <c r="G251" s="6">
        <v>43585</v>
      </c>
      <c r="H251" s="7">
        <v>292232</v>
      </c>
      <c r="I251" s="7">
        <v>0</v>
      </c>
      <c r="J251" s="7">
        <v>0</v>
      </c>
      <c r="K251" s="7">
        <v>0</v>
      </c>
      <c r="L251" s="7">
        <f t="shared" si="12"/>
        <v>292232</v>
      </c>
      <c r="M251" s="7">
        <v>-21331</v>
      </c>
      <c r="N251" s="7">
        <v>-11106</v>
      </c>
      <c r="O251" s="7">
        <v>0</v>
      </c>
      <c r="P251" s="7">
        <f t="shared" si="13"/>
        <v>-32437</v>
      </c>
      <c r="Q251" s="7">
        <f t="shared" si="14"/>
        <v>270901</v>
      </c>
      <c r="R251" s="7">
        <f t="shared" si="15"/>
        <v>259795</v>
      </c>
      <c r="S251" s="5" t="s">
        <v>295</v>
      </c>
      <c r="T251" s="5">
        <v>101301</v>
      </c>
      <c r="U251" s="5" t="s">
        <v>27</v>
      </c>
      <c r="V251" s="5">
        <v>47030001</v>
      </c>
      <c r="W251" s="5" t="s">
        <v>28</v>
      </c>
    </row>
    <row r="252" spans="2:23" x14ac:dyDescent="0.25">
      <c r="B252" s="4">
        <v>30006699</v>
      </c>
      <c r="C252" s="4">
        <v>0</v>
      </c>
      <c r="D252" s="5">
        <v>21030011</v>
      </c>
      <c r="E252" s="4" t="s">
        <v>536</v>
      </c>
      <c r="F252" s="4">
        <v>1301</v>
      </c>
      <c r="G252" s="6">
        <v>43585</v>
      </c>
      <c r="H252" s="7">
        <v>300775</v>
      </c>
      <c r="I252" s="7">
        <v>0</v>
      </c>
      <c r="J252" s="7">
        <v>0</v>
      </c>
      <c r="K252" s="7">
        <v>0</v>
      </c>
      <c r="L252" s="7">
        <f t="shared" si="12"/>
        <v>300775</v>
      </c>
      <c r="M252" s="7">
        <v>-21955</v>
      </c>
      <c r="N252" s="7">
        <v>-11431</v>
      </c>
      <c r="O252" s="7">
        <v>0</v>
      </c>
      <c r="P252" s="7">
        <f t="shared" si="13"/>
        <v>-33386</v>
      </c>
      <c r="Q252" s="7">
        <f t="shared" si="14"/>
        <v>278820</v>
      </c>
      <c r="R252" s="7">
        <f t="shared" si="15"/>
        <v>267389</v>
      </c>
      <c r="S252" s="5" t="s">
        <v>295</v>
      </c>
      <c r="T252" s="5">
        <v>101301</v>
      </c>
      <c r="U252" s="5" t="s">
        <v>27</v>
      </c>
      <c r="V252" s="5">
        <v>47030001</v>
      </c>
      <c r="W252" s="5" t="s">
        <v>28</v>
      </c>
    </row>
    <row r="253" spans="2:23" x14ac:dyDescent="0.25">
      <c r="B253" s="4">
        <v>30006702</v>
      </c>
      <c r="C253" s="4">
        <v>0</v>
      </c>
      <c r="D253" s="5">
        <v>21030011</v>
      </c>
      <c r="E253" s="4" t="s">
        <v>537</v>
      </c>
      <c r="F253" s="4">
        <v>1301</v>
      </c>
      <c r="G253" s="6">
        <v>43680</v>
      </c>
      <c r="H253" s="7">
        <v>872957</v>
      </c>
      <c r="I253" s="7">
        <v>0</v>
      </c>
      <c r="J253" s="7">
        <v>0</v>
      </c>
      <c r="K253" s="7">
        <v>0</v>
      </c>
      <c r="L253" s="7">
        <f t="shared" si="12"/>
        <v>872957</v>
      </c>
      <c r="M253" s="7">
        <v>-819629</v>
      </c>
      <c r="N253" s="7">
        <v>-806</v>
      </c>
      <c r="O253" s="7">
        <v>0</v>
      </c>
      <c r="P253" s="7">
        <f t="shared" si="13"/>
        <v>-820435</v>
      </c>
      <c r="Q253" s="7">
        <f t="shared" si="14"/>
        <v>53328</v>
      </c>
      <c r="R253" s="7">
        <f t="shared" si="15"/>
        <v>52522</v>
      </c>
      <c r="S253" s="5" t="s">
        <v>295</v>
      </c>
      <c r="T253" s="5">
        <v>101301</v>
      </c>
      <c r="U253" s="5" t="s">
        <v>27</v>
      </c>
      <c r="V253" s="5">
        <v>47030001</v>
      </c>
      <c r="W253" s="5" t="s">
        <v>28</v>
      </c>
    </row>
    <row r="254" spans="2:23" x14ac:dyDescent="0.25">
      <c r="B254" s="4">
        <v>30006730</v>
      </c>
      <c r="C254" s="4">
        <v>0</v>
      </c>
      <c r="D254" s="5">
        <v>21030011</v>
      </c>
      <c r="E254" s="4" t="s">
        <v>538</v>
      </c>
      <c r="F254" s="4">
        <v>1301</v>
      </c>
      <c r="G254" s="6">
        <v>39545</v>
      </c>
      <c r="H254" s="7">
        <v>0</v>
      </c>
      <c r="I254" s="7">
        <v>0</v>
      </c>
      <c r="J254" s="7">
        <v>387975</v>
      </c>
      <c r="K254" s="7">
        <v>0</v>
      </c>
      <c r="L254" s="7">
        <f t="shared" si="12"/>
        <v>387975</v>
      </c>
      <c r="M254" s="7">
        <v>0</v>
      </c>
      <c r="N254" s="7">
        <v>-249.17</v>
      </c>
      <c r="O254" s="7">
        <v>0</v>
      </c>
      <c r="P254" s="7">
        <f t="shared" si="13"/>
        <v>-249.17</v>
      </c>
      <c r="Q254" s="7">
        <f t="shared" si="14"/>
        <v>0</v>
      </c>
      <c r="R254" s="7">
        <f t="shared" si="15"/>
        <v>387725.83</v>
      </c>
      <c r="S254" s="5" t="s">
        <v>295</v>
      </c>
      <c r="T254" s="5">
        <v>101301</v>
      </c>
      <c r="U254" s="5" t="s">
        <v>27</v>
      </c>
      <c r="V254" s="5">
        <v>47030001</v>
      </c>
      <c r="W254" s="5" t="s">
        <v>28</v>
      </c>
    </row>
    <row r="255" spans="2:23" x14ac:dyDescent="0.25">
      <c r="B255" s="4">
        <v>31003810</v>
      </c>
      <c r="C255" s="4">
        <v>2</v>
      </c>
      <c r="D255" s="5">
        <v>21030001</v>
      </c>
      <c r="E255" s="4" t="s">
        <v>539</v>
      </c>
      <c r="F255" s="4">
        <v>1301</v>
      </c>
      <c r="G255" s="6">
        <v>41806</v>
      </c>
      <c r="H255" s="7">
        <v>1693178</v>
      </c>
      <c r="I255" s="7">
        <v>0</v>
      </c>
      <c r="J255" s="7">
        <v>0</v>
      </c>
      <c r="K255" s="7">
        <v>0</v>
      </c>
      <c r="L255" s="7">
        <f t="shared" si="12"/>
        <v>1693178</v>
      </c>
      <c r="M255" s="7">
        <v>-526475</v>
      </c>
      <c r="N255" s="7">
        <v>-77516</v>
      </c>
      <c r="O255" s="7">
        <v>0</v>
      </c>
      <c r="P255" s="7">
        <f t="shared" si="13"/>
        <v>-603991</v>
      </c>
      <c r="Q255" s="7">
        <f t="shared" si="14"/>
        <v>1166703</v>
      </c>
      <c r="R255" s="7">
        <f t="shared" si="15"/>
        <v>1089187</v>
      </c>
      <c r="S255" s="5" t="s">
        <v>295</v>
      </c>
      <c r="T255" s="5">
        <v>101301</v>
      </c>
      <c r="U255" s="5" t="s">
        <v>27</v>
      </c>
      <c r="V255" s="5">
        <v>47030001</v>
      </c>
      <c r="W255" s="5" t="s">
        <v>28</v>
      </c>
    </row>
    <row r="256" spans="2:23" x14ac:dyDescent="0.25">
      <c r="B256" s="4">
        <v>31003810</v>
      </c>
      <c r="C256" s="4">
        <v>3</v>
      </c>
      <c r="D256" s="5">
        <v>21030001</v>
      </c>
      <c r="E256" s="4" t="s">
        <v>539</v>
      </c>
      <c r="F256" s="4">
        <v>1301</v>
      </c>
      <c r="G256" s="6">
        <v>41912</v>
      </c>
      <c r="H256" s="7">
        <v>13018784</v>
      </c>
      <c r="I256" s="7">
        <v>0</v>
      </c>
      <c r="J256" s="7">
        <v>0</v>
      </c>
      <c r="K256" s="7">
        <v>0</v>
      </c>
      <c r="L256" s="7">
        <f t="shared" si="12"/>
        <v>13018784</v>
      </c>
      <c r="M256" s="7">
        <v>-3922075</v>
      </c>
      <c r="N256" s="7">
        <v>-603269</v>
      </c>
      <c r="O256" s="7">
        <v>0</v>
      </c>
      <c r="P256" s="7">
        <f t="shared" si="13"/>
        <v>-4525344</v>
      </c>
      <c r="Q256" s="7">
        <f t="shared" si="14"/>
        <v>9096709</v>
      </c>
      <c r="R256" s="7">
        <f t="shared" si="15"/>
        <v>8493440</v>
      </c>
      <c r="S256" s="5" t="s">
        <v>295</v>
      </c>
      <c r="T256" s="5">
        <v>101301</v>
      </c>
      <c r="U256" s="5" t="s">
        <v>27</v>
      </c>
      <c r="V256" s="5">
        <v>47030001</v>
      </c>
      <c r="W256" s="5" t="s">
        <v>28</v>
      </c>
    </row>
    <row r="257" spans="2:23" x14ac:dyDescent="0.25">
      <c r="B257" s="4">
        <v>31003810</v>
      </c>
      <c r="C257" s="4">
        <v>4</v>
      </c>
      <c r="D257" s="5">
        <v>21030001</v>
      </c>
      <c r="E257" s="4" t="s">
        <v>539</v>
      </c>
      <c r="F257" s="4">
        <v>1301</v>
      </c>
      <c r="G257" s="6">
        <v>42004</v>
      </c>
      <c r="H257" s="7">
        <v>9197878</v>
      </c>
      <c r="I257" s="7">
        <v>0</v>
      </c>
      <c r="J257" s="7">
        <v>0</v>
      </c>
      <c r="K257" s="7">
        <v>0</v>
      </c>
      <c r="L257" s="7">
        <f t="shared" si="12"/>
        <v>9197878</v>
      </c>
      <c r="M257" s="7">
        <v>-2696704</v>
      </c>
      <c r="N257" s="7">
        <v>-431520</v>
      </c>
      <c r="O257" s="7">
        <v>0</v>
      </c>
      <c r="P257" s="7">
        <f t="shared" si="13"/>
        <v>-3128224</v>
      </c>
      <c r="Q257" s="7">
        <f t="shared" si="14"/>
        <v>6501174</v>
      </c>
      <c r="R257" s="7">
        <f t="shared" si="15"/>
        <v>6069654</v>
      </c>
      <c r="S257" s="5" t="s">
        <v>295</v>
      </c>
      <c r="T257" s="5">
        <v>101301</v>
      </c>
      <c r="U257" s="5" t="s">
        <v>27</v>
      </c>
      <c r="V257" s="5">
        <v>47030001</v>
      </c>
      <c r="W257" s="5" t="s">
        <v>28</v>
      </c>
    </row>
    <row r="258" spans="2:23" x14ac:dyDescent="0.25">
      <c r="B258" s="4">
        <v>31004026</v>
      </c>
      <c r="C258" s="4">
        <v>0</v>
      </c>
      <c r="D258" s="5">
        <v>21030001</v>
      </c>
      <c r="E258" s="4" t="s">
        <v>539</v>
      </c>
      <c r="F258" s="4">
        <v>1301</v>
      </c>
      <c r="G258" s="6">
        <v>41455</v>
      </c>
      <c r="H258" s="7">
        <v>102928439</v>
      </c>
      <c r="I258" s="7">
        <v>0</v>
      </c>
      <c r="J258" s="7">
        <v>0</v>
      </c>
      <c r="K258" s="7">
        <v>0</v>
      </c>
      <c r="L258" s="7">
        <f t="shared" si="12"/>
        <v>102928439</v>
      </c>
      <c r="M258" s="7">
        <v>-36574861</v>
      </c>
      <c r="N258" s="7">
        <v>-4372796</v>
      </c>
      <c r="O258" s="7">
        <v>0</v>
      </c>
      <c r="P258" s="7">
        <f t="shared" si="13"/>
        <v>-40947657</v>
      </c>
      <c r="Q258" s="7">
        <f t="shared" si="14"/>
        <v>66353578</v>
      </c>
      <c r="R258" s="7">
        <f t="shared" si="15"/>
        <v>61980782</v>
      </c>
      <c r="S258" s="5" t="s">
        <v>295</v>
      </c>
      <c r="T258" s="5">
        <v>101301</v>
      </c>
      <c r="U258" s="5" t="s">
        <v>27</v>
      </c>
      <c r="V258" s="5">
        <v>47030001</v>
      </c>
      <c r="W258" s="5" t="s">
        <v>28</v>
      </c>
    </row>
    <row r="259" spans="2:23" x14ac:dyDescent="0.25">
      <c r="B259" s="4">
        <v>31004027</v>
      </c>
      <c r="C259" s="4">
        <v>0</v>
      </c>
      <c r="D259" s="5">
        <v>21030001</v>
      </c>
      <c r="E259" s="4" t="s">
        <v>539</v>
      </c>
      <c r="F259" s="4">
        <v>1301</v>
      </c>
      <c r="G259" s="6">
        <v>41547</v>
      </c>
      <c r="H259" s="7">
        <v>37448336</v>
      </c>
      <c r="I259" s="7">
        <v>0</v>
      </c>
      <c r="J259" s="7">
        <v>0</v>
      </c>
      <c r="K259" s="7">
        <v>0</v>
      </c>
      <c r="L259" s="7">
        <f t="shared" si="12"/>
        <v>37448336</v>
      </c>
      <c r="M259" s="7">
        <v>-12821486</v>
      </c>
      <c r="N259" s="7">
        <v>-1625317</v>
      </c>
      <c r="O259" s="7">
        <v>0</v>
      </c>
      <c r="P259" s="7">
        <f t="shared" si="13"/>
        <v>-14446803</v>
      </c>
      <c r="Q259" s="7">
        <f t="shared" si="14"/>
        <v>24626850</v>
      </c>
      <c r="R259" s="7">
        <f t="shared" si="15"/>
        <v>23001533</v>
      </c>
      <c r="S259" s="5" t="s">
        <v>295</v>
      </c>
      <c r="T259" s="5">
        <v>101301</v>
      </c>
      <c r="U259" s="5" t="s">
        <v>27</v>
      </c>
      <c r="V259" s="5">
        <v>47030001</v>
      </c>
      <c r="W259" s="5" t="s">
        <v>28</v>
      </c>
    </row>
    <row r="260" spans="2:23" x14ac:dyDescent="0.25">
      <c r="B260" s="4">
        <v>31004034</v>
      </c>
      <c r="C260" s="4">
        <v>0</v>
      </c>
      <c r="D260" s="5">
        <v>21030001</v>
      </c>
      <c r="E260" s="4" t="s">
        <v>539</v>
      </c>
      <c r="F260" s="4">
        <v>1301</v>
      </c>
      <c r="G260" s="6">
        <v>40634</v>
      </c>
      <c r="H260" s="7">
        <v>963119</v>
      </c>
      <c r="I260" s="7">
        <v>0</v>
      </c>
      <c r="J260" s="7">
        <v>0</v>
      </c>
      <c r="K260" s="7">
        <v>0</v>
      </c>
      <c r="L260" s="7">
        <f t="shared" si="12"/>
        <v>963119</v>
      </c>
      <c r="M260" s="7">
        <v>-412002</v>
      </c>
      <c r="N260" s="7">
        <v>-35926</v>
      </c>
      <c r="O260" s="7">
        <v>0</v>
      </c>
      <c r="P260" s="7">
        <f t="shared" si="13"/>
        <v>-447928</v>
      </c>
      <c r="Q260" s="7">
        <f t="shared" si="14"/>
        <v>551117</v>
      </c>
      <c r="R260" s="7">
        <f t="shared" si="15"/>
        <v>515191</v>
      </c>
      <c r="S260" s="5" t="s">
        <v>295</v>
      </c>
      <c r="T260" s="5">
        <v>101301</v>
      </c>
      <c r="U260" s="5" t="s">
        <v>27</v>
      </c>
      <c r="V260" s="5">
        <v>47030001</v>
      </c>
      <c r="W260" s="5" t="s">
        <v>28</v>
      </c>
    </row>
    <row r="261" spans="2:23" x14ac:dyDescent="0.25">
      <c r="B261" s="4">
        <v>31004062</v>
      </c>
      <c r="C261" s="4">
        <v>0</v>
      </c>
      <c r="D261" s="5">
        <v>21030001</v>
      </c>
      <c r="E261" s="4" t="s">
        <v>539</v>
      </c>
      <c r="F261" s="4">
        <v>1301</v>
      </c>
      <c r="G261" s="6">
        <v>41274</v>
      </c>
      <c r="H261" s="7">
        <v>36807257</v>
      </c>
      <c r="I261" s="7">
        <v>0</v>
      </c>
      <c r="J261" s="7">
        <v>0</v>
      </c>
      <c r="K261" s="7">
        <v>0</v>
      </c>
      <c r="L261" s="7">
        <f t="shared" ref="L261:L276" si="16">SUM(H261:K261)</f>
        <v>36807257</v>
      </c>
      <c r="M261" s="7">
        <v>-13358739</v>
      </c>
      <c r="N261" s="7">
        <v>-1543440</v>
      </c>
      <c r="O261" s="7">
        <v>0</v>
      </c>
      <c r="P261" s="7">
        <f t="shared" ref="P261:P276" si="17">SUM(M261:O261)</f>
        <v>-14902179</v>
      </c>
      <c r="Q261" s="7">
        <f t="shared" ref="Q261:Q276" si="18">H261+M261</f>
        <v>23448518</v>
      </c>
      <c r="R261" s="7">
        <f t="shared" ref="R261:R276" si="19">L261+P261</f>
        <v>21905078</v>
      </c>
      <c r="S261" s="5" t="s">
        <v>295</v>
      </c>
      <c r="T261" s="5">
        <v>101301</v>
      </c>
      <c r="U261" s="5" t="s">
        <v>27</v>
      </c>
      <c r="V261" s="5">
        <v>47030001</v>
      </c>
      <c r="W261" s="5" t="s">
        <v>28</v>
      </c>
    </row>
    <row r="262" spans="2:23" x14ac:dyDescent="0.25">
      <c r="B262" s="4">
        <v>31004068</v>
      </c>
      <c r="C262" s="4">
        <v>0</v>
      </c>
      <c r="D262" s="5">
        <v>21030001</v>
      </c>
      <c r="E262" s="4" t="s">
        <v>539</v>
      </c>
      <c r="F262" s="4">
        <v>1301</v>
      </c>
      <c r="G262" s="6">
        <v>41090</v>
      </c>
      <c r="H262" s="7">
        <v>47399231</v>
      </c>
      <c r="I262" s="7">
        <v>0</v>
      </c>
      <c r="J262" s="7">
        <v>0</v>
      </c>
      <c r="K262" s="7">
        <v>0</v>
      </c>
      <c r="L262" s="7">
        <f t="shared" si="16"/>
        <v>47399231</v>
      </c>
      <c r="M262" s="7">
        <v>-18089701</v>
      </c>
      <c r="N262" s="7">
        <v>-1924632</v>
      </c>
      <c r="O262" s="7">
        <v>0</v>
      </c>
      <c r="P262" s="7">
        <f t="shared" si="17"/>
        <v>-20014333</v>
      </c>
      <c r="Q262" s="7">
        <f t="shared" si="18"/>
        <v>29309530</v>
      </c>
      <c r="R262" s="7">
        <f t="shared" si="19"/>
        <v>27384898</v>
      </c>
      <c r="S262" s="5" t="s">
        <v>295</v>
      </c>
      <c r="T262" s="5">
        <v>101301</v>
      </c>
      <c r="U262" s="5" t="s">
        <v>27</v>
      </c>
      <c r="V262" s="5">
        <v>47030001</v>
      </c>
      <c r="W262" s="5" t="s">
        <v>28</v>
      </c>
    </row>
    <row r="263" spans="2:23" x14ac:dyDescent="0.25">
      <c r="B263" s="4">
        <v>31004075</v>
      </c>
      <c r="C263" s="4">
        <v>0</v>
      </c>
      <c r="D263" s="5">
        <v>21030001</v>
      </c>
      <c r="E263" s="4" t="s">
        <v>539</v>
      </c>
      <c r="F263" s="4">
        <v>1301</v>
      </c>
      <c r="G263" s="6">
        <v>40908</v>
      </c>
      <c r="H263" s="7">
        <v>58081455</v>
      </c>
      <c r="I263" s="7">
        <v>0</v>
      </c>
      <c r="J263" s="7">
        <v>0</v>
      </c>
      <c r="K263" s="7">
        <v>0</v>
      </c>
      <c r="L263" s="7">
        <f t="shared" si="16"/>
        <v>58081455</v>
      </c>
      <c r="M263" s="7">
        <v>-23237770</v>
      </c>
      <c r="N263" s="7">
        <v>-2281847</v>
      </c>
      <c r="O263" s="7">
        <v>0</v>
      </c>
      <c r="P263" s="7">
        <f t="shared" si="17"/>
        <v>-25519617</v>
      </c>
      <c r="Q263" s="7">
        <f t="shared" si="18"/>
        <v>34843685</v>
      </c>
      <c r="R263" s="7">
        <f t="shared" si="19"/>
        <v>32561838</v>
      </c>
      <c r="S263" s="5" t="s">
        <v>295</v>
      </c>
      <c r="T263" s="5">
        <v>101301</v>
      </c>
      <c r="U263" s="5" t="s">
        <v>27</v>
      </c>
      <c r="V263" s="5">
        <v>47030001</v>
      </c>
      <c r="W263" s="5" t="s">
        <v>28</v>
      </c>
    </row>
    <row r="264" spans="2:23" x14ac:dyDescent="0.25">
      <c r="B264" s="4">
        <v>31004083</v>
      </c>
      <c r="C264" s="4">
        <v>0</v>
      </c>
      <c r="D264" s="5">
        <v>21030001</v>
      </c>
      <c r="E264" s="4" t="s">
        <v>539</v>
      </c>
      <c r="F264" s="4">
        <v>1301</v>
      </c>
      <c r="G264" s="6">
        <v>40816</v>
      </c>
      <c r="H264" s="7">
        <v>118461559</v>
      </c>
      <c r="I264" s="7">
        <v>0</v>
      </c>
      <c r="J264" s="7">
        <v>0</v>
      </c>
      <c r="K264" s="7">
        <v>0</v>
      </c>
      <c r="L264" s="7">
        <f t="shared" si="16"/>
        <v>118461559</v>
      </c>
      <c r="M264" s="7">
        <v>-48498349</v>
      </c>
      <c r="N264" s="7">
        <v>-4575191</v>
      </c>
      <c r="O264" s="7">
        <v>0</v>
      </c>
      <c r="P264" s="7">
        <f t="shared" si="17"/>
        <v>-53073540</v>
      </c>
      <c r="Q264" s="7">
        <f t="shared" si="18"/>
        <v>69963210</v>
      </c>
      <c r="R264" s="7">
        <f t="shared" si="19"/>
        <v>65388019</v>
      </c>
      <c r="S264" s="5" t="s">
        <v>295</v>
      </c>
      <c r="T264" s="5">
        <v>101301</v>
      </c>
      <c r="U264" s="5" t="s">
        <v>27</v>
      </c>
      <c r="V264" s="5">
        <v>47030001</v>
      </c>
      <c r="W264" s="5" t="s">
        <v>28</v>
      </c>
    </row>
    <row r="265" spans="2:23" x14ac:dyDescent="0.25">
      <c r="B265" s="4">
        <v>31004153</v>
      </c>
      <c r="C265" s="4">
        <v>0</v>
      </c>
      <c r="D265" s="5">
        <v>21030001</v>
      </c>
      <c r="E265" s="4" t="s">
        <v>540</v>
      </c>
      <c r="F265" s="4">
        <v>1301</v>
      </c>
      <c r="G265" s="6">
        <v>41288</v>
      </c>
      <c r="H265" s="7">
        <v>125400</v>
      </c>
      <c r="I265" s="7">
        <v>0</v>
      </c>
      <c r="J265" s="7">
        <v>0</v>
      </c>
      <c r="K265" s="7">
        <v>0</v>
      </c>
      <c r="L265" s="7">
        <f t="shared" si="16"/>
        <v>125400</v>
      </c>
      <c r="M265" s="7">
        <v>-64036</v>
      </c>
      <c r="N265" s="7">
        <v>-8115</v>
      </c>
      <c r="O265" s="7">
        <v>0</v>
      </c>
      <c r="P265" s="7">
        <f t="shared" si="17"/>
        <v>-72151</v>
      </c>
      <c r="Q265" s="7">
        <f t="shared" si="18"/>
        <v>61364</v>
      </c>
      <c r="R265" s="7">
        <f t="shared" si="19"/>
        <v>53249</v>
      </c>
      <c r="S265" s="5" t="s">
        <v>295</v>
      </c>
      <c r="T265" s="5">
        <v>101301</v>
      </c>
      <c r="U265" s="5" t="s">
        <v>27</v>
      </c>
      <c r="V265" s="5">
        <v>47030001</v>
      </c>
      <c r="W265" s="5" t="s">
        <v>28</v>
      </c>
    </row>
    <row r="266" spans="2:23" x14ac:dyDescent="0.25">
      <c r="B266" s="4">
        <v>31004156</v>
      </c>
      <c r="C266" s="4">
        <v>0</v>
      </c>
      <c r="D266" s="5">
        <v>21030001</v>
      </c>
      <c r="E266" s="4" t="s">
        <v>541</v>
      </c>
      <c r="F266" s="4">
        <v>1301</v>
      </c>
      <c r="G266" s="6">
        <v>40269</v>
      </c>
      <c r="H266" s="7">
        <v>198000</v>
      </c>
      <c r="I266" s="7">
        <v>0</v>
      </c>
      <c r="J266" s="7">
        <v>0</v>
      </c>
      <c r="K266" s="7">
        <v>0</v>
      </c>
      <c r="L266" s="7">
        <f t="shared" si="16"/>
        <v>198000</v>
      </c>
      <c r="M266" s="7">
        <v>-133414</v>
      </c>
      <c r="N266" s="7">
        <v>-13671</v>
      </c>
      <c r="O266" s="7">
        <v>0</v>
      </c>
      <c r="P266" s="7">
        <f t="shared" si="17"/>
        <v>-147085</v>
      </c>
      <c r="Q266" s="7">
        <f t="shared" si="18"/>
        <v>64586</v>
      </c>
      <c r="R266" s="7">
        <f t="shared" si="19"/>
        <v>50915</v>
      </c>
      <c r="S266" s="5" t="s">
        <v>295</v>
      </c>
      <c r="T266" s="5">
        <v>101301</v>
      </c>
      <c r="U266" s="5" t="s">
        <v>27</v>
      </c>
      <c r="V266" s="5">
        <v>47030001</v>
      </c>
      <c r="W266" s="5" t="s">
        <v>28</v>
      </c>
    </row>
    <row r="267" spans="2:23" x14ac:dyDescent="0.25">
      <c r="B267" s="4">
        <v>31004172</v>
      </c>
      <c r="C267" s="4">
        <v>0</v>
      </c>
      <c r="D267" s="5">
        <v>21030001</v>
      </c>
      <c r="E267" s="4" t="s">
        <v>542</v>
      </c>
      <c r="F267" s="4">
        <v>1301</v>
      </c>
      <c r="G267" s="6">
        <v>40269</v>
      </c>
      <c r="H267" s="7">
        <v>476000</v>
      </c>
      <c r="I267" s="7">
        <v>0</v>
      </c>
      <c r="J267" s="7">
        <v>0</v>
      </c>
      <c r="K267" s="7">
        <v>0</v>
      </c>
      <c r="L267" s="7">
        <f t="shared" si="16"/>
        <v>476000</v>
      </c>
      <c r="M267" s="7">
        <v>-320734</v>
      </c>
      <c r="N267" s="7">
        <v>-32866</v>
      </c>
      <c r="O267" s="7">
        <v>0</v>
      </c>
      <c r="P267" s="7">
        <f t="shared" si="17"/>
        <v>-353600</v>
      </c>
      <c r="Q267" s="7">
        <f t="shared" si="18"/>
        <v>155266</v>
      </c>
      <c r="R267" s="7">
        <f t="shared" si="19"/>
        <v>122400</v>
      </c>
      <c r="S267" s="5" t="s">
        <v>295</v>
      </c>
      <c r="T267" s="5">
        <v>101301</v>
      </c>
      <c r="U267" s="5" t="s">
        <v>27</v>
      </c>
      <c r="V267" s="5">
        <v>47030001</v>
      </c>
      <c r="W267" s="5" t="s">
        <v>28</v>
      </c>
    </row>
    <row r="268" spans="2:23" x14ac:dyDescent="0.25">
      <c r="B268" s="4">
        <v>31004188</v>
      </c>
      <c r="C268" s="4">
        <v>0</v>
      </c>
      <c r="D268" s="5">
        <v>21030001</v>
      </c>
      <c r="E268" s="4" t="s">
        <v>543</v>
      </c>
      <c r="F268" s="4">
        <v>1301</v>
      </c>
      <c r="G268" s="6">
        <v>40269</v>
      </c>
      <c r="H268" s="7">
        <v>1125000</v>
      </c>
      <c r="I268" s="7">
        <v>0</v>
      </c>
      <c r="J268" s="7">
        <v>0</v>
      </c>
      <c r="K268" s="7">
        <v>0</v>
      </c>
      <c r="L268" s="7">
        <f t="shared" si="16"/>
        <v>1125000</v>
      </c>
      <c r="M268" s="7">
        <v>-758036</v>
      </c>
      <c r="N268" s="7">
        <v>-77678</v>
      </c>
      <c r="O268" s="7">
        <v>0</v>
      </c>
      <c r="P268" s="7">
        <f t="shared" si="17"/>
        <v>-835714</v>
      </c>
      <c r="Q268" s="7">
        <f t="shared" si="18"/>
        <v>366964</v>
      </c>
      <c r="R268" s="7">
        <f t="shared" si="19"/>
        <v>289286</v>
      </c>
      <c r="S268" s="5" t="s">
        <v>295</v>
      </c>
      <c r="T268" s="5">
        <v>101301</v>
      </c>
      <c r="U268" s="5" t="s">
        <v>27</v>
      </c>
      <c r="V268" s="5">
        <v>47030001</v>
      </c>
      <c r="W268" s="5" t="s">
        <v>28</v>
      </c>
    </row>
    <row r="269" spans="2:23" x14ac:dyDescent="0.25">
      <c r="B269" s="4">
        <v>31004190</v>
      </c>
      <c r="C269" s="4">
        <v>0</v>
      </c>
      <c r="D269" s="5">
        <v>21030001</v>
      </c>
      <c r="E269" s="4" t="s">
        <v>544</v>
      </c>
      <c r="F269" s="4">
        <v>1301</v>
      </c>
      <c r="G269" s="6">
        <v>40634</v>
      </c>
      <c r="H269" s="7">
        <v>1189365</v>
      </c>
      <c r="I269" s="7">
        <v>0</v>
      </c>
      <c r="J269" s="7">
        <v>0</v>
      </c>
      <c r="K269" s="7">
        <v>0</v>
      </c>
      <c r="L269" s="7">
        <f t="shared" si="16"/>
        <v>1189365</v>
      </c>
      <c r="M269" s="7">
        <v>-729902</v>
      </c>
      <c r="N269" s="7">
        <v>-79999</v>
      </c>
      <c r="O269" s="7">
        <v>0</v>
      </c>
      <c r="P269" s="7">
        <f t="shared" si="17"/>
        <v>-809901</v>
      </c>
      <c r="Q269" s="7">
        <f t="shared" si="18"/>
        <v>459463</v>
      </c>
      <c r="R269" s="7">
        <f t="shared" si="19"/>
        <v>379464</v>
      </c>
      <c r="S269" s="5" t="s">
        <v>295</v>
      </c>
      <c r="T269" s="5">
        <v>101301</v>
      </c>
      <c r="U269" s="5" t="s">
        <v>27</v>
      </c>
      <c r="V269" s="5">
        <v>47030001</v>
      </c>
      <c r="W269" s="5" t="s">
        <v>28</v>
      </c>
    </row>
    <row r="270" spans="2:23" x14ac:dyDescent="0.25">
      <c r="B270" s="4">
        <v>31004191</v>
      </c>
      <c r="C270" s="4">
        <v>0</v>
      </c>
      <c r="D270" s="5">
        <v>21030001</v>
      </c>
      <c r="E270" s="4" t="s">
        <v>545</v>
      </c>
      <c r="F270" s="4">
        <v>1301</v>
      </c>
      <c r="G270" s="6">
        <v>41182</v>
      </c>
      <c r="H270" s="7">
        <v>1318157</v>
      </c>
      <c r="I270" s="7">
        <v>0</v>
      </c>
      <c r="J270" s="7">
        <v>0</v>
      </c>
      <c r="K270" s="7">
        <v>0</v>
      </c>
      <c r="L270" s="7">
        <f t="shared" si="16"/>
        <v>1318157</v>
      </c>
      <c r="M270" s="7">
        <v>-694749</v>
      </c>
      <c r="N270" s="7">
        <v>-85787</v>
      </c>
      <c r="O270" s="7">
        <v>0</v>
      </c>
      <c r="P270" s="7">
        <f t="shared" si="17"/>
        <v>-780536</v>
      </c>
      <c r="Q270" s="7">
        <f t="shared" si="18"/>
        <v>623408</v>
      </c>
      <c r="R270" s="7">
        <f t="shared" si="19"/>
        <v>537621</v>
      </c>
      <c r="S270" s="5" t="s">
        <v>295</v>
      </c>
      <c r="T270" s="5">
        <v>101301</v>
      </c>
      <c r="U270" s="5" t="s">
        <v>27</v>
      </c>
      <c r="V270" s="5">
        <v>47030001</v>
      </c>
      <c r="W270" s="5" t="s">
        <v>28</v>
      </c>
    </row>
    <row r="271" spans="2:23" x14ac:dyDescent="0.25">
      <c r="B271" s="4">
        <v>31004192</v>
      </c>
      <c r="C271" s="4">
        <v>0</v>
      </c>
      <c r="D271" s="5">
        <v>21030001</v>
      </c>
      <c r="E271" s="4" t="s">
        <v>546</v>
      </c>
      <c r="F271" s="4">
        <v>1301</v>
      </c>
      <c r="G271" s="6">
        <v>40269</v>
      </c>
      <c r="H271" s="7">
        <v>1432313</v>
      </c>
      <c r="I271" s="7">
        <v>0</v>
      </c>
      <c r="J271" s="7">
        <v>0</v>
      </c>
      <c r="K271" s="7">
        <v>0</v>
      </c>
      <c r="L271" s="7">
        <f t="shared" si="16"/>
        <v>1432313</v>
      </c>
      <c r="M271" s="7">
        <v>-965107</v>
      </c>
      <c r="N271" s="7">
        <v>-98898</v>
      </c>
      <c r="O271" s="7">
        <v>0</v>
      </c>
      <c r="P271" s="7">
        <f t="shared" si="17"/>
        <v>-1064005</v>
      </c>
      <c r="Q271" s="7">
        <f t="shared" si="18"/>
        <v>467206</v>
      </c>
      <c r="R271" s="7">
        <f t="shared" si="19"/>
        <v>368308</v>
      </c>
      <c r="S271" s="5" t="s">
        <v>295</v>
      </c>
      <c r="T271" s="5">
        <v>101301</v>
      </c>
      <c r="U271" s="5" t="s">
        <v>27</v>
      </c>
      <c r="V271" s="5">
        <v>47030001</v>
      </c>
      <c r="W271" s="5" t="s">
        <v>28</v>
      </c>
    </row>
    <row r="272" spans="2:23" x14ac:dyDescent="0.25">
      <c r="B272" s="4">
        <v>31004195</v>
      </c>
      <c r="C272" s="4">
        <v>0</v>
      </c>
      <c r="D272" s="5">
        <v>21030001</v>
      </c>
      <c r="E272" s="4" t="s">
        <v>547</v>
      </c>
      <c r="F272" s="4">
        <v>1301</v>
      </c>
      <c r="G272" s="6">
        <v>40269</v>
      </c>
      <c r="H272" s="7">
        <v>2552000</v>
      </c>
      <c r="I272" s="7">
        <v>0</v>
      </c>
      <c r="J272" s="7">
        <v>0</v>
      </c>
      <c r="K272" s="7">
        <v>0</v>
      </c>
      <c r="L272" s="7">
        <f t="shared" si="16"/>
        <v>2552000</v>
      </c>
      <c r="M272" s="7">
        <v>-1719562</v>
      </c>
      <c r="N272" s="7">
        <v>-176209</v>
      </c>
      <c r="O272" s="7">
        <v>0</v>
      </c>
      <c r="P272" s="7">
        <f t="shared" si="17"/>
        <v>-1895771</v>
      </c>
      <c r="Q272" s="7">
        <f t="shared" si="18"/>
        <v>832438</v>
      </c>
      <c r="R272" s="7">
        <f t="shared" si="19"/>
        <v>656229</v>
      </c>
      <c r="S272" s="5" t="s">
        <v>295</v>
      </c>
      <c r="T272" s="5">
        <v>101301</v>
      </c>
      <c r="U272" s="5" t="s">
        <v>27</v>
      </c>
      <c r="V272" s="5">
        <v>47030001</v>
      </c>
      <c r="W272" s="5" t="s">
        <v>28</v>
      </c>
    </row>
    <row r="273" spans="2:23" x14ac:dyDescent="0.25">
      <c r="B273" s="4">
        <v>31004200</v>
      </c>
      <c r="C273" s="4">
        <v>0</v>
      </c>
      <c r="D273" s="5">
        <v>21030001</v>
      </c>
      <c r="E273" s="4" t="s">
        <v>548</v>
      </c>
      <c r="F273" s="4">
        <v>1301</v>
      </c>
      <c r="G273" s="6">
        <v>40269</v>
      </c>
      <c r="H273" s="7">
        <v>3438000</v>
      </c>
      <c r="I273" s="7">
        <v>0</v>
      </c>
      <c r="J273" s="7">
        <v>0</v>
      </c>
      <c r="K273" s="7">
        <v>0</v>
      </c>
      <c r="L273" s="7">
        <f t="shared" si="16"/>
        <v>3438000</v>
      </c>
      <c r="M273" s="7">
        <v>-2316558</v>
      </c>
      <c r="N273" s="7">
        <v>-237385</v>
      </c>
      <c r="O273" s="7">
        <v>0</v>
      </c>
      <c r="P273" s="7">
        <f t="shared" si="17"/>
        <v>-2553943</v>
      </c>
      <c r="Q273" s="7">
        <f t="shared" si="18"/>
        <v>1121442</v>
      </c>
      <c r="R273" s="7">
        <f t="shared" si="19"/>
        <v>884057</v>
      </c>
      <c r="S273" s="5" t="s">
        <v>295</v>
      </c>
      <c r="T273" s="5">
        <v>101301</v>
      </c>
      <c r="U273" s="5" t="s">
        <v>27</v>
      </c>
      <c r="V273" s="5">
        <v>47030001</v>
      </c>
      <c r="W273" s="5" t="s">
        <v>28</v>
      </c>
    </row>
    <row r="274" spans="2:23" x14ac:dyDescent="0.25">
      <c r="B274" s="4">
        <v>31004257</v>
      </c>
      <c r="C274" s="4">
        <v>0</v>
      </c>
      <c r="D274" s="5">
        <v>21030001</v>
      </c>
      <c r="E274" s="4" t="s">
        <v>549</v>
      </c>
      <c r="F274" s="4">
        <v>1303</v>
      </c>
      <c r="G274" s="6">
        <v>42347</v>
      </c>
      <c r="H274" s="7">
        <v>579427</v>
      </c>
      <c r="I274" s="7">
        <v>0</v>
      </c>
      <c r="J274" s="7">
        <v>0</v>
      </c>
      <c r="K274" s="7">
        <v>0</v>
      </c>
      <c r="L274" s="7">
        <f t="shared" si="16"/>
        <v>579427</v>
      </c>
      <c r="M274" s="7">
        <v>-194925</v>
      </c>
      <c r="N274" s="7">
        <v>-36699</v>
      </c>
      <c r="O274" s="7">
        <v>0</v>
      </c>
      <c r="P274" s="7">
        <f t="shared" si="17"/>
        <v>-231624</v>
      </c>
      <c r="Q274" s="7">
        <f t="shared" si="18"/>
        <v>384502</v>
      </c>
      <c r="R274" s="7">
        <f t="shared" si="19"/>
        <v>347803</v>
      </c>
      <c r="S274" s="5" t="s">
        <v>295</v>
      </c>
      <c r="T274" s="5">
        <v>101303</v>
      </c>
      <c r="U274" s="5" t="s">
        <v>37</v>
      </c>
      <c r="V274" s="5">
        <v>47030001</v>
      </c>
      <c r="W274" s="5" t="s">
        <v>28</v>
      </c>
    </row>
    <row r="275" spans="2:23" x14ac:dyDescent="0.25">
      <c r="B275" s="4">
        <v>31004307</v>
      </c>
      <c r="C275" s="4">
        <v>0</v>
      </c>
      <c r="D275" s="5">
        <v>21030001</v>
      </c>
      <c r="E275" s="4" t="s">
        <v>550</v>
      </c>
      <c r="F275" s="4">
        <v>1301</v>
      </c>
      <c r="G275" s="6">
        <v>43585</v>
      </c>
      <c r="H275" s="7">
        <v>309046</v>
      </c>
      <c r="I275" s="7">
        <v>0</v>
      </c>
      <c r="J275" s="7">
        <v>0</v>
      </c>
      <c r="K275" s="7">
        <v>0</v>
      </c>
      <c r="L275" s="7">
        <f t="shared" si="16"/>
        <v>309046</v>
      </c>
      <c r="M275" s="7">
        <v>-37598</v>
      </c>
      <c r="N275" s="7">
        <v>-19576</v>
      </c>
      <c r="O275" s="7">
        <v>0</v>
      </c>
      <c r="P275" s="7">
        <f t="shared" si="17"/>
        <v>-57174</v>
      </c>
      <c r="Q275" s="7">
        <f t="shared" si="18"/>
        <v>271448</v>
      </c>
      <c r="R275" s="7">
        <f t="shared" si="19"/>
        <v>251872</v>
      </c>
      <c r="S275" s="5" t="s">
        <v>295</v>
      </c>
      <c r="T275" s="5">
        <v>101301</v>
      </c>
      <c r="U275" s="5" t="s">
        <v>27</v>
      </c>
      <c r="V275" s="5">
        <v>47030001</v>
      </c>
      <c r="W275" s="5" t="s">
        <v>28</v>
      </c>
    </row>
    <row r="276" spans="2:23" x14ac:dyDescent="0.25">
      <c r="B276" s="4">
        <v>31004308</v>
      </c>
      <c r="C276" s="4">
        <v>0</v>
      </c>
      <c r="D276" s="5">
        <v>21030001</v>
      </c>
      <c r="E276" s="4" t="s">
        <v>551</v>
      </c>
      <c r="F276" s="4">
        <v>1301</v>
      </c>
      <c r="G276" s="6">
        <v>43585</v>
      </c>
      <c r="H276" s="7">
        <v>223643</v>
      </c>
      <c r="I276" s="7">
        <v>0</v>
      </c>
      <c r="J276" s="7">
        <v>0</v>
      </c>
      <c r="K276" s="7">
        <v>0</v>
      </c>
      <c r="L276" s="7">
        <f t="shared" si="16"/>
        <v>223643</v>
      </c>
      <c r="M276" s="7">
        <v>-27209</v>
      </c>
      <c r="N276" s="7">
        <v>-14167</v>
      </c>
      <c r="O276" s="7">
        <v>0</v>
      </c>
      <c r="P276" s="7">
        <f t="shared" si="17"/>
        <v>-41376</v>
      </c>
      <c r="Q276" s="7">
        <f t="shared" si="18"/>
        <v>196434</v>
      </c>
      <c r="R276" s="7">
        <f t="shared" si="19"/>
        <v>182267</v>
      </c>
      <c r="S276" s="5" t="s">
        <v>295</v>
      </c>
      <c r="T276" s="5">
        <v>101301</v>
      </c>
      <c r="U276" s="5" t="s">
        <v>27</v>
      </c>
      <c r="V276" s="5">
        <v>47030001</v>
      </c>
      <c r="W276" s="5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06383-63B1-491D-A3F2-C0A3C60AA2FC}">
  <dimension ref="B2:W7"/>
  <sheetViews>
    <sheetView workbookViewId="0">
      <selection activeCell="H18" sqref="H18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60000377</v>
      </c>
      <c r="C4" s="4">
        <v>0</v>
      </c>
      <c r="D4" s="5">
        <v>21050001</v>
      </c>
      <c r="E4" s="4" t="s">
        <v>552</v>
      </c>
      <c r="F4" s="4">
        <v>1301</v>
      </c>
      <c r="G4" s="6">
        <v>40269</v>
      </c>
      <c r="H4" s="7">
        <v>88619</v>
      </c>
      <c r="I4" s="7">
        <v>0</v>
      </c>
      <c r="J4" s="7">
        <v>0</v>
      </c>
      <c r="K4" s="7">
        <v>0</v>
      </c>
      <c r="L4" s="7">
        <f t="shared" ref="L4:L7" si="0">SUM(H4:K4)</f>
        <v>88619</v>
      </c>
      <c r="M4" s="7">
        <v>-84189</v>
      </c>
      <c r="N4" s="7">
        <v>0</v>
      </c>
      <c r="O4" s="7">
        <v>0</v>
      </c>
      <c r="P4" s="7">
        <f t="shared" ref="P4:P7" si="1">SUM(M4:O4)</f>
        <v>-84189</v>
      </c>
      <c r="Q4" s="7">
        <f t="shared" ref="Q4:Q7" si="2">H4+M4</f>
        <v>4430</v>
      </c>
      <c r="R4" s="7">
        <f t="shared" ref="R4:R7" si="3">L4+P4</f>
        <v>4430</v>
      </c>
      <c r="S4" s="5" t="s">
        <v>553</v>
      </c>
      <c r="T4" s="5">
        <v>101301</v>
      </c>
      <c r="U4" s="5" t="s">
        <v>27</v>
      </c>
      <c r="V4" s="5">
        <v>47050021</v>
      </c>
      <c r="W4" s="5" t="s">
        <v>28</v>
      </c>
    </row>
    <row r="5" spans="2:23" x14ac:dyDescent="0.25">
      <c r="B5" s="4">
        <v>60000466</v>
      </c>
      <c r="C5" s="4">
        <v>0</v>
      </c>
      <c r="D5" s="5">
        <v>21050001</v>
      </c>
      <c r="E5" s="4" t="s">
        <v>554</v>
      </c>
      <c r="F5" s="4">
        <v>1301</v>
      </c>
      <c r="G5" s="6">
        <v>41640</v>
      </c>
      <c r="H5" s="7">
        <v>505087.5</v>
      </c>
      <c r="I5" s="7">
        <v>0</v>
      </c>
      <c r="J5" s="7">
        <v>0</v>
      </c>
      <c r="K5" s="7">
        <v>0</v>
      </c>
      <c r="L5" s="7">
        <f t="shared" si="0"/>
        <v>505087.5</v>
      </c>
      <c r="M5" s="7">
        <v>-479833.5</v>
      </c>
      <c r="N5" s="7">
        <v>0</v>
      </c>
      <c r="O5" s="7">
        <v>0</v>
      </c>
      <c r="P5" s="7">
        <f t="shared" si="1"/>
        <v>-479833.5</v>
      </c>
      <c r="Q5" s="7">
        <f t="shared" si="2"/>
        <v>25254</v>
      </c>
      <c r="R5" s="7">
        <f t="shared" si="3"/>
        <v>25254</v>
      </c>
      <c r="S5" s="5" t="s">
        <v>553</v>
      </c>
      <c r="T5" s="5">
        <v>101301</v>
      </c>
      <c r="U5" s="5" t="s">
        <v>27</v>
      </c>
      <c r="V5" s="5">
        <v>47050021</v>
      </c>
      <c r="W5" s="5" t="s">
        <v>28</v>
      </c>
    </row>
    <row r="6" spans="2:23" x14ac:dyDescent="0.25">
      <c r="B6" s="4">
        <v>60000507</v>
      </c>
      <c r="C6" s="4">
        <v>0</v>
      </c>
      <c r="D6" s="5">
        <v>21050001</v>
      </c>
      <c r="E6" s="4" t="s">
        <v>555</v>
      </c>
      <c r="F6" s="4">
        <v>1301</v>
      </c>
      <c r="G6" s="6">
        <v>41000</v>
      </c>
      <c r="H6" s="7">
        <v>413908</v>
      </c>
      <c r="I6" s="7">
        <v>0</v>
      </c>
      <c r="J6" s="7">
        <v>0</v>
      </c>
      <c r="K6" s="7">
        <v>0</v>
      </c>
      <c r="L6" s="7">
        <f t="shared" si="0"/>
        <v>413908</v>
      </c>
      <c r="M6" s="7">
        <v>-393213</v>
      </c>
      <c r="N6" s="7">
        <v>0</v>
      </c>
      <c r="O6" s="7">
        <v>0</v>
      </c>
      <c r="P6" s="7">
        <f t="shared" si="1"/>
        <v>-393213</v>
      </c>
      <c r="Q6" s="7">
        <f t="shared" si="2"/>
        <v>20695</v>
      </c>
      <c r="R6" s="7">
        <f t="shared" si="3"/>
        <v>20695</v>
      </c>
      <c r="S6" s="5" t="s">
        <v>553</v>
      </c>
      <c r="T6" s="5">
        <v>101301</v>
      </c>
      <c r="U6" s="5" t="s">
        <v>27</v>
      </c>
      <c r="V6" s="5">
        <v>47050021</v>
      </c>
      <c r="W6" s="5" t="s">
        <v>28</v>
      </c>
    </row>
    <row r="7" spans="2:23" x14ac:dyDescent="0.25">
      <c r="B7" s="4">
        <v>61000150</v>
      </c>
      <c r="C7" s="4">
        <v>0</v>
      </c>
      <c r="D7" s="5">
        <v>21050011</v>
      </c>
      <c r="E7" s="4" t="s">
        <v>556</v>
      </c>
      <c r="F7" s="4">
        <v>1301</v>
      </c>
      <c r="G7" s="6">
        <v>40269</v>
      </c>
      <c r="H7" s="7">
        <v>19427</v>
      </c>
      <c r="I7" s="7">
        <v>0</v>
      </c>
      <c r="J7" s="7">
        <v>0</v>
      </c>
      <c r="K7" s="7">
        <v>0</v>
      </c>
      <c r="L7" s="7">
        <f t="shared" si="0"/>
        <v>19427</v>
      </c>
      <c r="M7" s="7">
        <v>-18456</v>
      </c>
      <c r="N7" s="7">
        <v>0</v>
      </c>
      <c r="O7" s="7">
        <v>0</v>
      </c>
      <c r="P7" s="7">
        <f t="shared" si="1"/>
        <v>-18456</v>
      </c>
      <c r="Q7" s="7">
        <f t="shared" si="2"/>
        <v>971</v>
      </c>
      <c r="R7" s="7">
        <f t="shared" si="3"/>
        <v>971</v>
      </c>
      <c r="S7" s="5" t="s">
        <v>553</v>
      </c>
      <c r="T7" s="5">
        <v>101301</v>
      </c>
      <c r="U7" s="5" t="s">
        <v>27</v>
      </c>
      <c r="V7" s="5">
        <v>47050021</v>
      </c>
      <c r="W7" s="5" t="s">
        <v>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D5F2B-5A62-4586-9230-9563AE59A6A6}">
  <dimension ref="B2:J51"/>
  <sheetViews>
    <sheetView tabSelected="1" workbookViewId="0">
      <selection activeCell="G12" sqref="G12"/>
    </sheetView>
  </sheetViews>
  <sheetFormatPr defaultRowHeight="15" x14ac:dyDescent="0.25"/>
  <cols>
    <col min="2" max="2" width="5.7109375" bestFit="1" customWidth="1"/>
    <col min="3" max="3" width="38.28515625" customWidth="1"/>
    <col min="4" max="4" width="12.5703125" customWidth="1"/>
    <col min="5" max="5" width="11.42578125" customWidth="1"/>
    <col min="6" max="6" width="19.28515625" customWidth="1"/>
    <col min="7" max="7" width="48.140625" customWidth="1"/>
    <col min="8" max="8" width="18.28515625" customWidth="1"/>
    <col min="9" max="9" width="16.140625" customWidth="1"/>
    <col min="10" max="10" width="14.7109375" customWidth="1"/>
  </cols>
  <sheetData>
    <row r="2" spans="2:10" x14ac:dyDescent="0.25">
      <c r="B2" s="9"/>
      <c r="C2" s="10" t="s">
        <v>557</v>
      </c>
      <c r="D2" s="11" t="s">
        <v>558</v>
      </c>
      <c r="E2" s="11" t="s">
        <v>28</v>
      </c>
      <c r="F2" s="11" t="s">
        <v>559</v>
      </c>
      <c r="G2" s="12"/>
      <c r="H2" s="13"/>
      <c r="I2" s="13"/>
      <c r="J2" s="13"/>
    </row>
    <row r="3" spans="2:10" x14ac:dyDescent="0.25">
      <c r="B3" s="9"/>
      <c r="C3" s="10"/>
      <c r="D3" s="11"/>
      <c r="E3" s="11"/>
      <c r="F3" s="11"/>
      <c r="G3" s="12"/>
      <c r="H3" s="13"/>
      <c r="I3" s="13"/>
      <c r="J3" s="13"/>
    </row>
    <row r="4" spans="2:10" ht="15.75" x14ac:dyDescent="0.25">
      <c r="B4" s="14" t="s">
        <v>560</v>
      </c>
      <c r="C4" s="14"/>
      <c r="D4" s="14"/>
      <c r="E4" s="14"/>
      <c r="F4" s="14"/>
      <c r="G4" s="14"/>
      <c r="H4" s="14"/>
      <c r="I4" s="14"/>
      <c r="J4" s="14"/>
    </row>
    <row r="5" spans="2:10" ht="30" x14ac:dyDescent="0.25">
      <c r="B5" s="15" t="s">
        <v>561</v>
      </c>
      <c r="C5" s="16" t="s">
        <v>562</v>
      </c>
      <c r="D5" s="15" t="s">
        <v>563</v>
      </c>
      <c r="E5" s="15" t="s">
        <v>564</v>
      </c>
      <c r="F5" s="15" t="s">
        <v>565</v>
      </c>
      <c r="G5" s="15" t="s">
        <v>566</v>
      </c>
      <c r="H5" s="15" t="s">
        <v>567</v>
      </c>
      <c r="I5" s="15" t="s">
        <v>568</v>
      </c>
      <c r="J5" s="15" t="s">
        <v>569</v>
      </c>
    </row>
    <row r="6" spans="2:10" ht="45" x14ac:dyDescent="0.25">
      <c r="B6" s="17">
        <v>1</v>
      </c>
      <c r="C6" s="18" t="s">
        <v>41</v>
      </c>
      <c r="D6" s="19" t="s">
        <v>570</v>
      </c>
      <c r="E6" s="17">
        <f>25*3.2</f>
        <v>80</v>
      </c>
      <c r="F6" s="20" t="s">
        <v>571</v>
      </c>
      <c r="G6" s="21" t="s">
        <v>572</v>
      </c>
      <c r="H6" s="17"/>
      <c r="I6" s="21" t="s">
        <v>573</v>
      </c>
      <c r="J6" s="22"/>
    </row>
    <row r="7" spans="2:10" ht="45" x14ac:dyDescent="0.25">
      <c r="B7" s="17">
        <v>2</v>
      </c>
      <c r="C7" s="18" t="s">
        <v>42</v>
      </c>
      <c r="D7" s="19" t="s">
        <v>574</v>
      </c>
      <c r="E7" s="17">
        <v>15</v>
      </c>
      <c r="F7" s="20" t="s">
        <v>571</v>
      </c>
      <c r="G7" s="21" t="s">
        <v>572</v>
      </c>
      <c r="H7" s="17"/>
      <c r="I7" s="21" t="s">
        <v>575</v>
      </c>
      <c r="J7" s="22"/>
    </row>
    <row r="8" spans="2:10" ht="30" x14ac:dyDescent="0.25">
      <c r="B8" s="17">
        <v>3</v>
      </c>
      <c r="C8" s="23" t="s">
        <v>43</v>
      </c>
      <c r="D8" s="19" t="s">
        <v>574</v>
      </c>
      <c r="E8" s="17">
        <v>32</v>
      </c>
      <c r="F8" s="20" t="s">
        <v>571</v>
      </c>
      <c r="G8" s="21" t="s">
        <v>572</v>
      </c>
      <c r="H8" s="17"/>
      <c r="I8" s="24">
        <v>2709</v>
      </c>
      <c r="J8" s="22">
        <f>+I8*10.76</f>
        <v>29148.84</v>
      </c>
    </row>
    <row r="9" spans="2:10" ht="30" x14ac:dyDescent="0.25">
      <c r="B9" s="17">
        <v>4</v>
      </c>
      <c r="C9" s="23" t="s">
        <v>44</v>
      </c>
      <c r="D9" s="19" t="s">
        <v>570</v>
      </c>
      <c r="E9" s="17">
        <v>10</v>
      </c>
      <c r="F9" s="20" t="s">
        <v>571</v>
      </c>
      <c r="G9" s="21" t="s">
        <v>572</v>
      </c>
      <c r="H9" s="17"/>
      <c r="I9" s="24">
        <v>85.75</v>
      </c>
      <c r="J9" s="22">
        <f t="shared" ref="J9:J51" si="0">+I9*10.76</f>
        <v>922.67</v>
      </c>
    </row>
    <row r="10" spans="2:10" x14ac:dyDescent="0.25">
      <c r="B10" s="17">
        <v>5</v>
      </c>
      <c r="C10" s="23" t="s">
        <v>45</v>
      </c>
      <c r="D10" s="19" t="s">
        <v>576</v>
      </c>
      <c r="E10" s="17">
        <v>10</v>
      </c>
      <c r="F10" s="20" t="s">
        <v>571</v>
      </c>
      <c r="G10" s="21" t="s">
        <v>577</v>
      </c>
      <c r="H10" s="17"/>
      <c r="I10" s="24">
        <v>600</v>
      </c>
      <c r="J10" s="22">
        <f t="shared" si="0"/>
        <v>6456</v>
      </c>
    </row>
    <row r="11" spans="2:10" x14ac:dyDescent="0.25">
      <c r="B11" s="17">
        <v>6</v>
      </c>
      <c r="C11" s="23" t="s">
        <v>578</v>
      </c>
      <c r="D11" s="19" t="s">
        <v>576</v>
      </c>
      <c r="E11" s="17">
        <v>10</v>
      </c>
      <c r="F11" s="20" t="s">
        <v>571</v>
      </c>
      <c r="G11" s="21" t="s">
        <v>577</v>
      </c>
      <c r="H11" s="17"/>
      <c r="I11" s="24">
        <f>490+126</f>
        <v>616</v>
      </c>
      <c r="J11" s="22">
        <f t="shared" si="0"/>
        <v>6628.16</v>
      </c>
    </row>
    <row r="12" spans="2:10" ht="30" x14ac:dyDescent="0.25">
      <c r="B12" s="17">
        <v>7</v>
      </c>
      <c r="C12" s="23" t="s">
        <v>48</v>
      </c>
      <c r="D12" s="19" t="s">
        <v>570</v>
      </c>
      <c r="E12" s="17"/>
      <c r="F12" s="20" t="s">
        <v>571</v>
      </c>
      <c r="G12" s="21" t="s">
        <v>572</v>
      </c>
      <c r="H12" s="17"/>
      <c r="I12" s="24">
        <v>3612</v>
      </c>
      <c r="J12" s="22">
        <f t="shared" si="0"/>
        <v>38865.120000000003</v>
      </c>
    </row>
    <row r="13" spans="2:10" x14ac:dyDescent="0.25">
      <c r="B13" s="17">
        <v>8</v>
      </c>
      <c r="C13" s="23" t="s">
        <v>49</v>
      </c>
      <c r="D13" s="19" t="s">
        <v>570</v>
      </c>
      <c r="E13" s="17"/>
      <c r="F13" s="20" t="s">
        <v>571</v>
      </c>
      <c r="G13" s="21" t="s">
        <v>577</v>
      </c>
      <c r="H13" s="17"/>
      <c r="I13" s="24">
        <v>806.97</v>
      </c>
      <c r="J13" s="22">
        <f t="shared" si="0"/>
        <v>8682.9971999999998</v>
      </c>
    </row>
    <row r="14" spans="2:10" ht="30" x14ac:dyDescent="0.25">
      <c r="B14" s="17">
        <v>9</v>
      </c>
      <c r="C14" s="23" t="s">
        <v>51</v>
      </c>
      <c r="D14" s="19" t="s">
        <v>570</v>
      </c>
      <c r="E14" s="17"/>
      <c r="F14" s="20" t="s">
        <v>571</v>
      </c>
      <c r="G14" s="21" t="s">
        <v>572</v>
      </c>
      <c r="H14" s="17"/>
      <c r="I14" s="24">
        <v>63930.85</v>
      </c>
      <c r="J14" s="22">
        <f t="shared" si="0"/>
        <v>687895.946</v>
      </c>
    </row>
    <row r="15" spans="2:10" ht="30" x14ac:dyDescent="0.25">
      <c r="B15" s="17">
        <v>10</v>
      </c>
      <c r="C15" s="23" t="s">
        <v>52</v>
      </c>
      <c r="D15" s="19" t="s">
        <v>570</v>
      </c>
      <c r="E15" s="17">
        <f>27*3.28</f>
        <v>88.559999999999988</v>
      </c>
      <c r="F15" s="20" t="s">
        <v>571</v>
      </c>
      <c r="G15" s="21" t="s">
        <v>572</v>
      </c>
      <c r="H15" s="17"/>
      <c r="I15" s="24">
        <v>1732.5</v>
      </c>
      <c r="J15" s="22">
        <f t="shared" si="0"/>
        <v>18641.7</v>
      </c>
    </row>
    <row r="16" spans="2:10" ht="30" x14ac:dyDescent="0.25">
      <c r="B16" s="17">
        <v>11</v>
      </c>
      <c r="C16" s="23" t="s">
        <v>53</v>
      </c>
      <c r="D16" s="19" t="s">
        <v>574</v>
      </c>
      <c r="E16" s="17">
        <v>32</v>
      </c>
      <c r="F16" s="20" t="s">
        <v>571</v>
      </c>
      <c r="G16" s="21" t="s">
        <v>572</v>
      </c>
      <c r="H16" s="17"/>
      <c r="I16" s="24">
        <v>4075.5</v>
      </c>
      <c r="J16" s="22">
        <f t="shared" si="0"/>
        <v>43852.38</v>
      </c>
    </row>
    <row r="17" spans="2:10" ht="30" x14ac:dyDescent="0.25">
      <c r="B17" s="17">
        <v>12</v>
      </c>
      <c r="C17" s="23" t="s">
        <v>54</v>
      </c>
      <c r="D17" s="19" t="s">
        <v>576</v>
      </c>
      <c r="E17" s="17">
        <v>7</v>
      </c>
      <c r="F17" s="20" t="s">
        <v>571</v>
      </c>
      <c r="G17" s="21" t="s">
        <v>572</v>
      </c>
      <c r="H17" s="17"/>
      <c r="I17" s="24">
        <v>4830</v>
      </c>
      <c r="J17" s="22">
        <f t="shared" si="0"/>
        <v>51970.799999999996</v>
      </c>
    </row>
    <row r="18" spans="2:10" x14ac:dyDescent="0.25">
      <c r="B18" s="17">
        <v>13</v>
      </c>
      <c r="C18" s="23" t="s">
        <v>62</v>
      </c>
      <c r="D18" s="19" t="s">
        <v>570</v>
      </c>
      <c r="E18" s="17"/>
      <c r="F18" s="20" t="s">
        <v>579</v>
      </c>
      <c r="G18" s="21" t="s">
        <v>577</v>
      </c>
      <c r="H18" s="17"/>
      <c r="I18" s="24">
        <v>16</v>
      </c>
      <c r="J18" s="22">
        <f t="shared" si="0"/>
        <v>172.16</v>
      </c>
    </row>
    <row r="19" spans="2:10" x14ac:dyDescent="0.25">
      <c r="B19" s="17">
        <v>14</v>
      </c>
      <c r="C19" s="23" t="s">
        <v>63</v>
      </c>
      <c r="D19" s="19" t="s">
        <v>570</v>
      </c>
      <c r="E19" s="17">
        <v>10</v>
      </c>
      <c r="F19" s="20" t="s">
        <v>571</v>
      </c>
      <c r="G19" s="21" t="s">
        <v>577</v>
      </c>
      <c r="H19" s="17"/>
      <c r="I19" s="24">
        <v>25</v>
      </c>
      <c r="J19" s="22">
        <f t="shared" si="0"/>
        <v>269</v>
      </c>
    </row>
    <row r="20" spans="2:10" ht="30" x14ac:dyDescent="0.25">
      <c r="B20" s="17">
        <v>15</v>
      </c>
      <c r="C20" s="23" t="s">
        <v>65</v>
      </c>
      <c r="D20" s="19" t="s">
        <v>576</v>
      </c>
      <c r="E20" s="17">
        <v>10</v>
      </c>
      <c r="F20" s="20" t="s">
        <v>580</v>
      </c>
      <c r="G20" s="21" t="s">
        <v>572</v>
      </c>
      <c r="H20" s="17"/>
      <c r="I20" s="24">
        <f>230*5</f>
        <v>1150</v>
      </c>
      <c r="J20" s="22">
        <f t="shared" si="0"/>
        <v>12374</v>
      </c>
    </row>
    <row r="21" spans="2:10" x14ac:dyDescent="0.25">
      <c r="B21" s="17">
        <v>16</v>
      </c>
      <c r="C21" s="23" t="s">
        <v>66</v>
      </c>
      <c r="D21" s="19" t="s">
        <v>576</v>
      </c>
      <c r="E21" s="17">
        <v>8</v>
      </c>
      <c r="F21" s="20" t="s">
        <v>581</v>
      </c>
      <c r="G21" s="21" t="s">
        <v>577</v>
      </c>
      <c r="H21" s="17"/>
      <c r="I21" s="24">
        <v>12</v>
      </c>
      <c r="J21" s="22">
        <f t="shared" si="0"/>
        <v>129.12</v>
      </c>
    </row>
    <row r="22" spans="2:10" ht="30" x14ac:dyDescent="0.25">
      <c r="B22" s="17">
        <v>17</v>
      </c>
      <c r="C22" s="23" t="s">
        <v>67</v>
      </c>
      <c r="D22" s="19" t="s">
        <v>582</v>
      </c>
      <c r="E22" s="17"/>
      <c r="F22" s="20" t="s">
        <v>581</v>
      </c>
      <c r="G22" s="21" t="s">
        <v>572</v>
      </c>
      <c r="H22" s="17"/>
      <c r="I22" s="24">
        <f>632.3*6</f>
        <v>3793.7999999999997</v>
      </c>
      <c r="J22" s="22">
        <f t="shared" si="0"/>
        <v>40821.287999999993</v>
      </c>
    </row>
    <row r="23" spans="2:10" x14ac:dyDescent="0.25">
      <c r="B23" s="17">
        <v>18</v>
      </c>
      <c r="C23" s="18" t="s">
        <v>71</v>
      </c>
      <c r="D23" s="19" t="s">
        <v>570</v>
      </c>
      <c r="E23" s="17">
        <v>7</v>
      </c>
      <c r="F23" s="20" t="s">
        <v>571</v>
      </c>
      <c r="G23" s="21" t="s">
        <v>577</v>
      </c>
      <c r="H23" s="17"/>
      <c r="I23" s="24">
        <v>90</v>
      </c>
      <c r="J23" s="22">
        <f t="shared" si="0"/>
        <v>968.4</v>
      </c>
    </row>
    <row r="24" spans="2:10" x14ac:dyDescent="0.25">
      <c r="B24" s="17">
        <v>19</v>
      </c>
      <c r="C24" s="23" t="s">
        <v>74</v>
      </c>
      <c r="D24" s="19" t="s">
        <v>583</v>
      </c>
      <c r="E24" s="17"/>
      <c r="F24" s="20" t="s">
        <v>581</v>
      </c>
      <c r="G24" s="21" t="s">
        <v>577</v>
      </c>
      <c r="H24" s="17"/>
      <c r="I24" s="24">
        <f>6726+10550</f>
        <v>17276</v>
      </c>
      <c r="J24" s="22">
        <f t="shared" si="0"/>
        <v>185889.76</v>
      </c>
    </row>
    <row r="25" spans="2:10" x14ac:dyDescent="0.25">
      <c r="B25" s="17">
        <v>20</v>
      </c>
      <c r="C25" s="23" t="s">
        <v>75</v>
      </c>
      <c r="D25" s="19" t="s">
        <v>570</v>
      </c>
      <c r="E25" s="17">
        <v>10</v>
      </c>
      <c r="F25" s="20" t="s">
        <v>571</v>
      </c>
      <c r="G25" s="21" t="s">
        <v>577</v>
      </c>
      <c r="H25" s="17"/>
      <c r="I25" s="24">
        <v>100</v>
      </c>
      <c r="J25" s="22">
        <f t="shared" si="0"/>
        <v>1076</v>
      </c>
    </row>
    <row r="26" spans="2:10" ht="30" x14ac:dyDescent="0.25">
      <c r="B26" s="17">
        <v>21</v>
      </c>
      <c r="C26" s="23" t="s">
        <v>76</v>
      </c>
      <c r="D26" s="19" t="s">
        <v>584</v>
      </c>
      <c r="E26" s="17">
        <v>15</v>
      </c>
      <c r="F26" s="20" t="s">
        <v>571</v>
      </c>
      <c r="G26" s="21" t="s">
        <v>572</v>
      </c>
      <c r="H26" s="17"/>
      <c r="I26" s="24">
        <v>210</v>
      </c>
      <c r="J26" s="22">
        <f t="shared" si="0"/>
        <v>2259.6</v>
      </c>
    </row>
    <row r="27" spans="2:10" x14ac:dyDescent="0.25">
      <c r="B27" s="17">
        <v>22</v>
      </c>
      <c r="C27" s="18" t="s">
        <v>78</v>
      </c>
      <c r="D27" s="19" t="s">
        <v>570</v>
      </c>
      <c r="E27" s="17">
        <v>7</v>
      </c>
      <c r="F27" s="20" t="s">
        <v>585</v>
      </c>
      <c r="G27" s="21" t="s">
        <v>577</v>
      </c>
      <c r="H27" s="17"/>
      <c r="I27" s="24">
        <v>1092</v>
      </c>
      <c r="J27" s="22">
        <f t="shared" si="0"/>
        <v>11749.92</v>
      </c>
    </row>
    <row r="28" spans="2:10" x14ac:dyDescent="0.25">
      <c r="B28" s="17">
        <v>23</v>
      </c>
      <c r="C28" s="18" t="s">
        <v>79</v>
      </c>
      <c r="D28" s="19" t="s">
        <v>570</v>
      </c>
      <c r="E28" s="17">
        <v>8</v>
      </c>
      <c r="F28" s="20" t="s">
        <v>571</v>
      </c>
      <c r="G28" s="21" t="s">
        <v>577</v>
      </c>
      <c r="H28" s="17"/>
      <c r="I28" s="24">
        <v>36.6</v>
      </c>
      <c r="J28" s="22">
        <f t="shared" si="0"/>
        <v>393.81600000000003</v>
      </c>
    </row>
    <row r="29" spans="2:10" ht="30" x14ac:dyDescent="0.25">
      <c r="B29" s="17">
        <v>24</v>
      </c>
      <c r="C29" s="18" t="s">
        <v>80</v>
      </c>
      <c r="D29" s="19" t="s">
        <v>570</v>
      </c>
      <c r="E29" s="17"/>
      <c r="F29" s="20" t="s">
        <v>586</v>
      </c>
      <c r="G29" s="21" t="s">
        <v>572</v>
      </c>
      <c r="H29" s="17"/>
      <c r="I29" s="24">
        <v>1549.5</v>
      </c>
      <c r="J29" s="22">
        <f t="shared" si="0"/>
        <v>16672.62</v>
      </c>
    </row>
    <row r="30" spans="2:10" x14ac:dyDescent="0.25">
      <c r="B30" s="17">
        <v>25</v>
      </c>
      <c r="C30" s="23" t="s">
        <v>82</v>
      </c>
      <c r="D30" s="19" t="s">
        <v>570</v>
      </c>
      <c r="E30" s="17">
        <v>10</v>
      </c>
      <c r="F30" s="20" t="s">
        <v>571</v>
      </c>
      <c r="G30" s="21" t="s">
        <v>577</v>
      </c>
      <c r="H30" s="17"/>
      <c r="I30" s="24">
        <v>132</v>
      </c>
      <c r="J30" s="22">
        <f t="shared" si="0"/>
        <v>1420.32</v>
      </c>
    </row>
    <row r="31" spans="2:10" x14ac:dyDescent="0.25">
      <c r="B31" s="17">
        <v>26</v>
      </c>
      <c r="C31" s="23" t="s">
        <v>83</v>
      </c>
      <c r="D31" s="19" t="s">
        <v>570</v>
      </c>
      <c r="E31" s="17"/>
      <c r="F31" s="20" t="s">
        <v>587</v>
      </c>
      <c r="G31" s="21"/>
      <c r="H31" s="17"/>
      <c r="I31" s="24">
        <v>1296</v>
      </c>
      <c r="J31" s="22">
        <f t="shared" si="0"/>
        <v>13944.96</v>
      </c>
    </row>
    <row r="32" spans="2:10" ht="30" x14ac:dyDescent="0.25">
      <c r="B32" s="17">
        <v>27</v>
      </c>
      <c r="C32" s="23" t="s">
        <v>84</v>
      </c>
      <c r="D32" s="19" t="s">
        <v>582</v>
      </c>
      <c r="E32" s="17"/>
      <c r="F32" s="20" t="s">
        <v>588</v>
      </c>
      <c r="G32" s="21" t="s">
        <v>572</v>
      </c>
      <c r="H32" s="17"/>
      <c r="I32" s="24">
        <f>272.4*10</f>
        <v>2724</v>
      </c>
      <c r="J32" s="22">
        <f t="shared" si="0"/>
        <v>29310.239999999998</v>
      </c>
    </row>
    <row r="33" spans="2:10" ht="30" x14ac:dyDescent="0.25">
      <c r="B33" s="17">
        <v>28</v>
      </c>
      <c r="C33" s="23" t="s">
        <v>85</v>
      </c>
      <c r="D33" s="19" t="s">
        <v>570</v>
      </c>
      <c r="E33" s="17">
        <v>20</v>
      </c>
      <c r="F33" s="20" t="s">
        <v>571</v>
      </c>
      <c r="G33" s="21" t="s">
        <v>572</v>
      </c>
      <c r="H33" s="17"/>
      <c r="I33" s="24">
        <v>480</v>
      </c>
      <c r="J33" s="22">
        <f t="shared" si="0"/>
        <v>5164.8</v>
      </c>
    </row>
    <row r="34" spans="2:10" x14ac:dyDescent="0.25">
      <c r="B34" s="17">
        <v>29</v>
      </c>
      <c r="C34" s="18" t="s">
        <v>86</v>
      </c>
      <c r="D34" s="19" t="s">
        <v>570</v>
      </c>
      <c r="E34" s="17">
        <v>10</v>
      </c>
      <c r="F34" s="20" t="s">
        <v>571</v>
      </c>
      <c r="G34" s="21" t="s">
        <v>577</v>
      </c>
      <c r="H34" s="17"/>
      <c r="I34" s="24">
        <v>455</v>
      </c>
      <c r="J34" s="22">
        <f t="shared" si="0"/>
        <v>4895.8</v>
      </c>
    </row>
    <row r="35" spans="2:10" x14ac:dyDescent="0.25">
      <c r="B35" s="17">
        <v>30</v>
      </c>
      <c r="C35" s="18" t="s">
        <v>58</v>
      </c>
      <c r="D35" s="19"/>
      <c r="E35" s="17"/>
      <c r="F35" s="20" t="s">
        <v>589</v>
      </c>
      <c r="G35" s="21"/>
      <c r="H35" s="17"/>
      <c r="I35" s="24"/>
      <c r="J35" s="22">
        <f t="shared" si="0"/>
        <v>0</v>
      </c>
    </row>
    <row r="36" spans="2:10" ht="30" x14ac:dyDescent="0.25">
      <c r="B36" s="17">
        <v>31</v>
      </c>
      <c r="C36" s="23" t="s">
        <v>88</v>
      </c>
      <c r="D36" s="19" t="s">
        <v>570</v>
      </c>
      <c r="E36" s="17"/>
      <c r="F36" s="20" t="s">
        <v>571</v>
      </c>
      <c r="G36" s="21" t="s">
        <v>572</v>
      </c>
      <c r="H36" s="17"/>
      <c r="I36" s="24">
        <f>14*3*6</f>
        <v>252</v>
      </c>
      <c r="J36" s="22">
        <f t="shared" si="0"/>
        <v>2711.52</v>
      </c>
    </row>
    <row r="37" spans="2:10" ht="30" x14ac:dyDescent="0.25">
      <c r="B37" s="17">
        <v>32</v>
      </c>
      <c r="C37" s="23" t="s">
        <v>89</v>
      </c>
      <c r="D37" s="19" t="s">
        <v>570</v>
      </c>
      <c r="E37" s="17">
        <v>11</v>
      </c>
      <c r="F37" s="20" t="s">
        <v>571</v>
      </c>
      <c r="G37" s="21" t="s">
        <v>572</v>
      </c>
      <c r="H37" s="17"/>
      <c r="I37" s="24">
        <v>2145</v>
      </c>
      <c r="J37" s="22">
        <f t="shared" si="0"/>
        <v>23080.2</v>
      </c>
    </row>
    <row r="38" spans="2:10" x14ac:dyDescent="0.25">
      <c r="B38" s="17">
        <v>33</v>
      </c>
      <c r="C38" s="23" t="s">
        <v>91</v>
      </c>
      <c r="D38" s="19" t="s">
        <v>570</v>
      </c>
      <c r="E38" s="17">
        <v>15</v>
      </c>
      <c r="F38" s="20" t="s">
        <v>571</v>
      </c>
      <c r="G38" s="21" t="s">
        <v>577</v>
      </c>
      <c r="H38" s="17"/>
      <c r="I38" s="24">
        <v>432</v>
      </c>
      <c r="J38" s="22">
        <f t="shared" si="0"/>
        <v>4648.32</v>
      </c>
    </row>
    <row r="39" spans="2:10" ht="30" x14ac:dyDescent="0.25">
      <c r="B39" s="17">
        <v>34</v>
      </c>
      <c r="C39" s="23" t="s">
        <v>92</v>
      </c>
      <c r="D39" s="19" t="s">
        <v>574</v>
      </c>
      <c r="E39" s="17">
        <v>12</v>
      </c>
      <c r="F39" s="20" t="s">
        <v>571</v>
      </c>
      <c r="G39" s="21" t="s">
        <v>572</v>
      </c>
      <c r="H39" s="17"/>
      <c r="I39" s="24">
        <v>406.81</v>
      </c>
      <c r="J39" s="22">
        <f t="shared" si="0"/>
        <v>4377.2755999999999</v>
      </c>
    </row>
    <row r="40" spans="2:10" ht="30" x14ac:dyDescent="0.25">
      <c r="B40" s="17">
        <v>35</v>
      </c>
      <c r="C40" s="23" t="s">
        <v>93</v>
      </c>
      <c r="D40" s="19" t="s">
        <v>570</v>
      </c>
      <c r="E40" s="17">
        <v>11</v>
      </c>
      <c r="F40" s="20" t="s">
        <v>590</v>
      </c>
      <c r="G40" s="21" t="s">
        <v>591</v>
      </c>
      <c r="H40" s="17"/>
      <c r="I40" s="24">
        <v>286.89</v>
      </c>
      <c r="J40" s="22">
        <f t="shared" si="0"/>
        <v>3086.9363999999996</v>
      </c>
    </row>
    <row r="41" spans="2:10" x14ac:dyDescent="0.25">
      <c r="B41" s="17">
        <v>36</v>
      </c>
      <c r="C41" s="23" t="s">
        <v>94</v>
      </c>
      <c r="D41" s="19" t="s">
        <v>570</v>
      </c>
      <c r="E41" s="17">
        <v>12</v>
      </c>
      <c r="F41" s="20" t="s">
        <v>571</v>
      </c>
      <c r="G41" s="21" t="s">
        <v>577</v>
      </c>
      <c r="H41" s="17"/>
      <c r="I41" s="24">
        <v>564.75</v>
      </c>
      <c r="J41" s="22">
        <f t="shared" si="0"/>
        <v>6076.71</v>
      </c>
    </row>
    <row r="42" spans="2:10" ht="30" x14ac:dyDescent="0.25">
      <c r="B42" s="17">
        <v>37</v>
      </c>
      <c r="C42" s="23" t="s">
        <v>95</v>
      </c>
      <c r="D42" s="19" t="s">
        <v>584</v>
      </c>
      <c r="E42" s="17">
        <v>10</v>
      </c>
      <c r="F42" s="20" t="s">
        <v>571</v>
      </c>
      <c r="G42" s="21" t="s">
        <v>591</v>
      </c>
      <c r="H42" s="17"/>
      <c r="I42" s="24">
        <f>17*15</f>
        <v>255</v>
      </c>
      <c r="J42" s="22">
        <f t="shared" si="0"/>
        <v>2743.7999999999997</v>
      </c>
    </row>
    <row r="43" spans="2:10" x14ac:dyDescent="0.25">
      <c r="B43" s="17">
        <v>38</v>
      </c>
      <c r="C43" s="18" t="s">
        <v>96</v>
      </c>
      <c r="D43" s="19" t="s">
        <v>582</v>
      </c>
      <c r="E43" s="17"/>
      <c r="F43" s="20" t="s">
        <v>592</v>
      </c>
      <c r="G43" s="21" t="s">
        <v>577</v>
      </c>
      <c r="H43" s="17"/>
      <c r="I43" s="25">
        <v>2625</v>
      </c>
      <c r="J43" s="22">
        <f t="shared" si="0"/>
        <v>28245</v>
      </c>
    </row>
    <row r="44" spans="2:10" x14ac:dyDescent="0.25">
      <c r="B44" s="17">
        <v>39</v>
      </c>
      <c r="C44" s="23" t="s">
        <v>99</v>
      </c>
      <c r="D44" s="19" t="s">
        <v>574</v>
      </c>
      <c r="E44" s="17">
        <v>12</v>
      </c>
      <c r="F44" s="20" t="s">
        <v>571</v>
      </c>
      <c r="G44" s="21" t="s">
        <v>577</v>
      </c>
      <c r="H44" s="17"/>
      <c r="I44" s="24">
        <v>972</v>
      </c>
      <c r="J44" s="22">
        <f t="shared" si="0"/>
        <v>10458.719999999999</v>
      </c>
    </row>
    <row r="45" spans="2:10" ht="30" x14ac:dyDescent="0.25">
      <c r="B45" s="17">
        <v>40</v>
      </c>
      <c r="C45" s="18" t="s">
        <v>100</v>
      </c>
      <c r="D45" s="19" t="s">
        <v>582</v>
      </c>
      <c r="E45" s="17"/>
      <c r="F45" s="20" t="s">
        <v>571</v>
      </c>
      <c r="G45" s="21" t="s">
        <v>577</v>
      </c>
      <c r="H45" s="17"/>
      <c r="I45" s="21" t="s">
        <v>593</v>
      </c>
      <c r="J45" s="22"/>
    </row>
    <row r="46" spans="2:10" ht="30" x14ac:dyDescent="0.25">
      <c r="B46" s="17">
        <v>41</v>
      </c>
      <c r="C46" s="23" t="s">
        <v>101</v>
      </c>
      <c r="D46" s="19" t="s">
        <v>574</v>
      </c>
      <c r="E46" s="17">
        <v>11</v>
      </c>
      <c r="F46" s="20" t="s">
        <v>571</v>
      </c>
      <c r="G46" s="21" t="s">
        <v>591</v>
      </c>
      <c r="H46" s="17"/>
      <c r="I46" s="24">
        <v>1380.92</v>
      </c>
      <c r="J46" s="22">
        <f t="shared" si="0"/>
        <v>14858.699200000001</v>
      </c>
    </row>
    <row r="47" spans="2:10" ht="30" x14ac:dyDescent="0.25">
      <c r="B47" s="17">
        <v>42</v>
      </c>
      <c r="C47" s="18" t="s">
        <v>103</v>
      </c>
      <c r="D47" s="19" t="s">
        <v>570</v>
      </c>
      <c r="E47" s="17"/>
      <c r="F47" s="20" t="s">
        <v>592</v>
      </c>
      <c r="G47" s="21" t="s">
        <v>572</v>
      </c>
      <c r="H47" s="17"/>
      <c r="I47" s="24">
        <v>3620</v>
      </c>
      <c r="J47" s="22">
        <f t="shared" si="0"/>
        <v>38951.199999999997</v>
      </c>
    </row>
    <row r="48" spans="2:10" ht="30" x14ac:dyDescent="0.25">
      <c r="B48" s="17">
        <v>43</v>
      </c>
      <c r="C48" s="23" t="s">
        <v>104</v>
      </c>
      <c r="D48" s="19" t="s">
        <v>570</v>
      </c>
      <c r="E48" s="17">
        <v>53</v>
      </c>
      <c r="F48" s="20" t="s">
        <v>594</v>
      </c>
      <c r="G48" s="21" t="s">
        <v>572</v>
      </c>
      <c r="H48" s="17"/>
      <c r="I48" s="24">
        <v>585.08000000000004</v>
      </c>
      <c r="J48" s="22">
        <f t="shared" si="0"/>
        <v>6295.4608000000007</v>
      </c>
    </row>
    <row r="49" spans="2:10" ht="30" x14ac:dyDescent="0.25">
      <c r="B49" s="17">
        <v>44</v>
      </c>
      <c r="C49" s="23" t="s">
        <v>105</v>
      </c>
      <c r="D49" s="19" t="s">
        <v>595</v>
      </c>
      <c r="E49" s="17">
        <v>10</v>
      </c>
      <c r="F49" s="20" t="s">
        <v>596</v>
      </c>
      <c r="G49" s="21" t="s">
        <v>591</v>
      </c>
      <c r="H49" s="17"/>
      <c r="I49" s="24">
        <v>1143.1500000000001</v>
      </c>
      <c r="J49" s="22">
        <f t="shared" si="0"/>
        <v>12300.294</v>
      </c>
    </row>
    <row r="50" spans="2:10" ht="30" x14ac:dyDescent="0.25">
      <c r="B50" s="17">
        <v>45</v>
      </c>
      <c r="C50" s="18" t="s">
        <v>106</v>
      </c>
      <c r="D50" s="19" t="s">
        <v>570</v>
      </c>
      <c r="E50" s="17"/>
      <c r="F50" s="20" t="s">
        <v>571</v>
      </c>
      <c r="G50" s="21" t="s">
        <v>591</v>
      </c>
      <c r="H50" s="17"/>
      <c r="I50" s="24">
        <v>5420</v>
      </c>
      <c r="J50" s="22">
        <f t="shared" si="0"/>
        <v>58319.199999999997</v>
      </c>
    </row>
    <row r="51" spans="2:10" ht="30" x14ac:dyDescent="0.25">
      <c r="B51" s="17">
        <v>46</v>
      </c>
      <c r="C51" s="23" t="s">
        <v>107</v>
      </c>
      <c r="D51" s="19" t="s">
        <v>570</v>
      </c>
      <c r="E51" s="17">
        <f>10*3.28</f>
        <v>32.799999999999997</v>
      </c>
      <c r="F51" s="20" t="s">
        <v>571</v>
      </c>
      <c r="G51" s="21" t="s">
        <v>591</v>
      </c>
      <c r="H51" s="17"/>
      <c r="I51" s="24">
        <v>11880</v>
      </c>
      <c r="J51" s="22">
        <f t="shared" si="0"/>
        <v>127828.8</v>
      </c>
    </row>
  </sheetData>
  <mergeCells count="1">
    <mergeCell ref="B4:J4"/>
  </mergeCells>
  <dataValidations count="2">
    <dataValidation type="list" allowBlank="1" showInputMessage="1" showErrorMessage="1" sqref="H6:H51" xr:uid="{B5CB540F-9FE9-4C4D-BC5E-E157DE5D8EDC}">
      <formula1>"Very Good, Good, Average, Poor, Ordinary with wreckages in the structure"</formula1>
    </dataValidation>
    <dataValidation type="list" allowBlank="1" showInputMessage="1" showErrorMessage="1" sqref="G6:G51" xr:uid="{AF8A1D34-D12D-421E-9B3D-2BE31AEC8955}">
      <formula1>$K$5:$K$51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Building</vt:lpstr>
      <vt:lpstr>Free Hold Land.</vt:lpstr>
      <vt:lpstr>Furniture &amp; Fixture</vt:lpstr>
      <vt:lpstr>Lease Hold Land</vt:lpstr>
      <vt:lpstr>Plant &amp; Machinery</vt:lpstr>
      <vt:lpstr>Vechiles</vt:lpstr>
      <vt:lpstr>Building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Arup Banerjee</cp:lastModifiedBy>
  <dcterms:created xsi:type="dcterms:W3CDTF">2022-05-20T13:22:25Z</dcterms:created>
  <dcterms:modified xsi:type="dcterms:W3CDTF">2022-05-20T13:34:35Z</dcterms:modified>
</cp:coreProperties>
</file>