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F:\aditya\PL093-078-131\"/>
    </mc:Choice>
  </mc:AlternateContent>
  <xr:revisionPtr revIDLastSave="0" documentId="13_ncr:1_{2C2F12EB-CC16-405F-B6D4-CEAA926971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rket Valu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" i="1" l="1"/>
  <c r="S4" i="1"/>
  <c r="Z4" i="1"/>
  <c r="R4" i="1"/>
  <c r="H6" i="1" l="1"/>
  <c r="Z6" i="1" l="1"/>
  <c r="AA5" i="1"/>
  <c r="M4" i="1"/>
  <c r="I4" i="1"/>
  <c r="I6" i="1" s="1"/>
  <c r="P4" i="1" l="1"/>
  <c r="U4" i="1" l="1"/>
  <c r="W4" i="1" s="1"/>
  <c r="S6" i="1"/>
  <c r="W6" i="1" l="1"/>
  <c r="AA4" i="1" l="1"/>
</calcChain>
</file>

<file path=xl/sharedStrings.xml><?xml version="1.0" encoding="utf-8"?>
<sst xmlns="http://schemas.openxmlformats.org/spreadsheetml/2006/main" count="39" uniqueCount="37">
  <si>
    <t>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</si>
  <si>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</si>
  <si>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</si>
  <si>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</si>
  <si>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</si>
  <si>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</si>
  <si>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</si>
  <si>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>Particular</t>
  </si>
  <si>
    <t>Construction Category</t>
  </si>
  <si>
    <t>Sr. No.</t>
  </si>
  <si>
    <t>Condition of Structure</t>
  </si>
  <si>
    <t>REMARKS:-</t>
  </si>
  <si>
    <t>Total Govt. Guideline value</t>
  </si>
  <si>
    <t>3. Structure valuation is done on the basis of 'Depreciated Cost Approach' method only.</t>
  </si>
  <si>
    <t>Residential House</t>
  </si>
  <si>
    <t>Age Factor</t>
  </si>
  <si>
    <t>RCC load bearing structure on beam column and 9" brick walls</t>
  </si>
  <si>
    <r>
      <t xml:space="preserve">Area 
</t>
    </r>
    <r>
      <rPr>
        <i/>
        <sz val="11"/>
        <rFont val="Calibri"/>
        <family val="2"/>
        <scheme val="minor"/>
      </rPr>
      <t>(in sq mtr)</t>
    </r>
  </si>
  <si>
    <r>
      <t xml:space="preserve">Area 
</t>
    </r>
    <r>
      <rPr>
        <i/>
        <sz val="11"/>
        <rFont val="Calibri"/>
        <family val="2"/>
        <scheme val="minor"/>
      </rPr>
      <t>(in sq ft)</t>
    </r>
  </si>
  <si>
    <r>
      <t xml:space="preserve">Height </t>
    </r>
    <r>
      <rPr>
        <i/>
        <sz val="11"/>
        <rFont val="Calibri"/>
        <family val="2"/>
        <scheme val="minor"/>
      </rPr>
      <t>(in ft.)</t>
    </r>
  </si>
  <si>
    <r>
      <t xml:space="preserve">Total Life Consumed 
</t>
    </r>
    <r>
      <rPr>
        <i/>
        <sz val="11"/>
        <rFont val="Calibri"/>
        <family val="2"/>
        <scheme val="minor"/>
      </rPr>
      <t>(in yrs.)</t>
    </r>
  </si>
  <si>
    <r>
      <t xml:space="preserve">Total Economical Life
</t>
    </r>
    <r>
      <rPr>
        <i/>
        <sz val="11"/>
        <rFont val="Calibri"/>
        <family val="2"/>
        <scheme val="minor"/>
      </rPr>
      <t>(in yrs.)</t>
    </r>
  </si>
  <si>
    <r>
      <t xml:space="preserve">Plinth Area  Rate 
</t>
    </r>
    <r>
      <rPr>
        <i/>
        <sz val="11"/>
        <rFont val="Calibri"/>
        <family val="2"/>
        <scheme val="minor"/>
      </rPr>
      <t>(in per sq.ft.)</t>
    </r>
  </si>
  <si>
    <t>Class B Construction (Ordinary)</t>
  </si>
  <si>
    <t>Good</t>
  </si>
  <si>
    <r>
      <t>Govt. Guideline rates
(</t>
    </r>
    <r>
      <rPr>
        <i/>
        <sz val="11"/>
        <rFont val="Calibri"/>
        <family val="2"/>
        <scheme val="minor"/>
      </rPr>
      <t>per sq. mtr.</t>
    </r>
    <r>
      <rPr>
        <b/>
        <sz val="11"/>
        <rFont val="Calibri"/>
        <family val="2"/>
        <scheme val="minor"/>
      </rPr>
      <t>)</t>
    </r>
  </si>
  <si>
    <r>
      <t>Depreciated Replacement Market Value
(</t>
    </r>
    <r>
      <rPr>
        <i/>
        <sz val="11"/>
        <rFont val="Calibri"/>
        <family val="2"/>
        <scheme val="minor"/>
      </rPr>
      <t>INR</t>
    </r>
    <r>
      <rPr>
        <b/>
        <sz val="11"/>
        <rFont val="Calibri"/>
        <family val="2"/>
        <scheme val="minor"/>
      </rPr>
      <t>)</t>
    </r>
  </si>
  <si>
    <r>
      <t>Depreciated Value
(</t>
    </r>
    <r>
      <rPr>
        <i/>
        <sz val="11"/>
        <rFont val="Calibri"/>
        <family val="2"/>
        <scheme val="minor"/>
      </rPr>
      <t>INR</t>
    </r>
    <r>
      <rPr>
        <b/>
        <sz val="11"/>
        <rFont val="Calibri"/>
        <family val="2"/>
        <scheme val="minor"/>
      </rPr>
      <t>)</t>
    </r>
  </si>
  <si>
    <r>
      <t>Deterioration Factor
(</t>
    </r>
    <r>
      <rPr>
        <i/>
        <sz val="11"/>
        <rFont val="Calibri"/>
        <family val="2"/>
        <scheme val="minor"/>
      </rPr>
      <t>INR</t>
    </r>
    <r>
      <rPr>
        <b/>
        <sz val="11"/>
        <rFont val="Calibri"/>
        <family val="2"/>
        <scheme val="minor"/>
      </rPr>
      <t xml:space="preserve">) </t>
    </r>
  </si>
  <si>
    <r>
      <t>Gross Replacement Value
(</t>
    </r>
    <r>
      <rPr>
        <i/>
        <sz val="11"/>
        <rFont val="Calibri"/>
        <family val="2"/>
        <scheme val="minor"/>
      </rPr>
      <t>INR</t>
    </r>
    <r>
      <rPr>
        <b/>
        <sz val="11"/>
        <rFont val="Calibri"/>
        <family val="2"/>
        <scheme val="minor"/>
      </rPr>
      <t>)</t>
    </r>
  </si>
  <si>
    <r>
      <t xml:space="preserve">Plinth Area  Rate 
</t>
    </r>
    <r>
      <rPr>
        <b/>
        <i/>
        <sz val="11"/>
        <rFont val="Calibri"/>
        <family val="2"/>
        <scheme val="minor"/>
      </rPr>
      <t>(</t>
    </r>
    <r>
      <rPr>
        <i/>
        <sz val="11"/>
        <rFont val="Calibri"/>
        <family val="2"/>
        <scheme val="minor"/>
      </rPr>
      <t>In per sq. mtr.</t>
    </r>
    <r>
      <rPr>
        <b/>
        <i/>
        <sz val="11"/>
        <rFont val="Calibri"/>
        <family val="2"/>
        <scheme val="minor"/>
      </rPr>
      <t>)</t>
    </r>
  </si>
  <si>
    <r>
      <t xml:space="preserve">Premium </t>
    </r>
    <r>
      <rPr>
        <sz val="11"/>
        <rFont val="Calibri"/>
        <family val="2"/>
        <scheme val="minor"/>
      </rPr>
      <t>(For additional aesthetics or renovation)</t>
    </r>
  </si>
  <si>
    <t>Ground</t>
  </si>
  <si>
    <t>First</t>
  </si>
  <si>
    <t>MARKET VALUE OF STRUCTURES | PROPERTY OF MRS.ANU GULATI | SITUATED AT: House No. 32, MDDA COLONY, SAHASTRADHARA ENCLAVE, (MAUZA- DORANKHAS), SAHASTRADHARA ROAD, DEHRADUN</t>
  </si>
  <si>
    <t>1.All the structures present within the compound of the property of Mrs. Anu Gulati, Located at: House No. 32, MDDA Colony, Sahastradhara Enclave (Mauza- Dorankhas), Sahastradhara Road, Dehradun has been considered in this valuation report.</t>
  </si>
  <si>
    <t>2. Covered Area has been taken on the basis of the old valuation report only, since our surveyor was not allowed to take the measuremt at site by the clent's representative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</si>
</sst>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164" formatCode="_ * #,##0_ ;_ * \-#,##0_ ;_ * &quot;-&quot;??_ ;_ @_ "/>
    <numFmt numFmtId="165" formatCode="0.000"/>
    <numFmt numFmtId="166" formatCode="_ [$₹-4009]\ * #,##0.00_ ;_ [$₹-4009]\ * \-#,##0.00_ ;_ [$₹-4009]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9" fontId="0" fillId="0" borderId="0" xfId="1" applyFont="1"/>
    <xf numFmtId="44" fontId="0" fillId="0" borderId="0" xfId="0" applyNumberFormat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5" fontId="0" fillId="0" borderId="2" xfId="0" applyNumberFormat="1" applyFont="1" applyBorder="1" applyAlignment="1">
      <alignment horizontal="center" vertical="center" wrapText="1"/>
    </xf>
    <xf numFmtId="165" fontId="0" fillId="0" borderId="3" xfId="0" applyNumberFormat="1" applyFont="1" applyBorder="1" applyAlignment="1">
      <alignment horizontal="center" vertical="center" wrapText="1"/>
    </xf>
    <xf numFmtId="166" fontId="0" fillId="0" borderId="2" xfId="0" applyNumberFormat="1" applyFont="1" applyBorder="1" applyAlignment="1">
      <alignment horizontal="center" vertical="center" wrapText="1"/>
    </xf>
    <xf numFmtId="166" fontId="0" fillId="0" borderId="3" xfId="0" applyNumberFormat="1" applyFont="1" applyBorder="1" applyAlignment="1">
      <alignment horizontal="center" vertical="center" wrapText="1"/>
    </xf>
    <xf numFmtId="1" fontId="0" fillId="0" borderId="2" xfId="0" applyNumberFormat="1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A15"/>
  <sheetViews>
    <sheetView tabSelected="1" topLeftCell="L1" zoomScaleNormal="100" workbookViewId="0">
      <pane ySplit="3" topLeftCell="A4" activePane="bottomLeft" state="frozen"/>
      <selection pane="bottomLeft" activeCell="T14" sqref="T14"/>
    </sheetView>
  </sheetViews>
  <sheetFormatPr defaultRowHeight="15" x14ac:dyDescent="0.25"/>
  <cols>
    <col min="2" max="2" width="5.5703125" style="5" customWidth="1"/>
    <col min="3" max="3" width="7.5703125" style="6" customWidth="1"/>
    <col min="4" max="4" width="11.140625" customWidth="1"/>
    <col min="5" max="5" width="19" customWidth="1"/>
    <col min="6" max="6" width="13.85546875" hidden="1" customWidth="1"/>
    <col min="7" max="7" width="9.5703125" hidden="1" customWidth="1"/>
    <col min="8" max="8" width="12" customWidth="1"/>
    <col min="9" max="9" width="8.28515625" customWidth="1"/>
    <col min="10" max="10" width="6.85546875" customWidth="1"/>
    <col min="11" max="11" width="12.42578125" customWidth="1"/>
    <col min="12" max="12" width="9.85546875" customWidth="1"/>
    <col min="13" max="13" width="10.42578125" customWidth="1"/>
    <col min="14" max="14" width="11" customWidth="1"/>
    <col min="15" max="15" width="7.7109375" hidden="1" customWidth="1"/>
    <col min="16" max="16" width="12.85546875" customWidth="1"/>
    <col min="17" max="17" width="10.85546875" customWidth="1"/>
    <col min="18" max="18" width="12.140625" customWidth="1"/>
    <col min="19" max="19" width="17.7109375" customWidth="1"/>
    <col min="20" max="20" width="14.140625" customWidth="1"/>
    <col min="21" max="21" width="15.42578125" customWidth="1"/>
    <col min="22" max="22" width="12.140625" hidden="1" customWidth="1"/>
    <col min="23" max="23" width="14.42578125" customWidth="1"/>
    <col min="24" max="24" width="12.42578125" customWidth="1"/>
    <col min="25" max="25" width="6.42578125" customWidth="1"/>
    <col min="26" max="26" width="15" customWidth="1"/>
    <col min="27" max="27" width="14.28515625" bestFit="1" customWidth="1"/>
  </cols>
  <sheetData>
    <row r="2" spans="1:27" ht="14.25" customHeight="1" x14ac:dyDescent="0.25">
      <c r="B2" s="18" t="s">
        <v>34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7" s="4" customFormat="1" ht="60" customHeight="1" x14ac:dyDescent="0.25">
      <c r="B3" s="3" t="s">
        <v>9</v>
      </c>
      <c r="C3" s="3" t="s">
        <v>0</v>
      </c>
      <c r="D3" s="2" t="s">
        <v>7</v>
      </c>
      <c r="E3" s="2" t="s">
        <v>3</v>
      </c>
      <c r="F3" s="3" t="s">
        <v>8</v>
      </c>
      <c r="G3" s="3" t="s">
        <v>10</v>
      </c>
      <c r="H3" s="3" t="s">
        <v>17</v>
      </c>
      <c r="I3" s="3" t="s">
        <v>18</v>
      </c>
      <c r="J3" s="3" t="s">
        <v>19</v>
      </c>
      <c r="K3" s="3" t="s">
        <v>1</v>
      </c>
      <c r="L3" s="3" t="s">
        <v>2</v>
      </c>
      <c r="M3" s="3" t="s">
        <v>20</v>
      </c>
      <c r="N3" s="3" t="s">
        <v>21</v>
      </c>
      <c r="O3" s="3" t="s">
        <v>4</v>
      </c>
      <c r="P3" s="3" t="s">
        <v>6</v>
      </c>
      <c r="Q3" s="3" t="s">
        <v>22</v>
      </c>
      <c r="R3" s="3" t="s">
        <v>30</v>
      </c>
      <c r="S3" s="3" t="s">
        <v>29</v>
      </c>
      <c r="T3" s="3" t="s">
        <v>28</v>
      </c>
      <c r="U3" s="3" t="s">
        <v>27</v>
      </c>
      <c r="V3" s="3" t="s">
        <v>31</v>
      </c>
      <c r="W3" s="3" t="s">
        <v>26</v>
      </c>
      <c r="X3" s="3" t="s">
        <v>25</v>
      </c>
      <c r="Y3" s="3" t="s">
        <v>15</v>
      </c>
      <c r="Z3" s="3" t="s">
        <v>12</v>
      </c>
    </row>
    <row r="4" spans="1:27" ht="21.75" customHeight="1" x14ac:dyDescent="0.25">
      <c r="B4" s="9">
        <v>1</v>
      </c>
      <c r="C4" s="10" t="s">
        <v>32</v>
      </c>
      <c r="D4" s="20" t="s">
        <v>14</v>
      </c>
      <c r="E4" s="20" t="s">
        <v>16</v>
      </c>
      <c r="F4" s="10" t="s">
        <v>23</v>
      </c>
      <c r="G4" s="10" t="s">
        <v>24</v>
      </c>
      <c r="H4" s="20">
        <v>266</v>
      </c>
      <c r="I4" s="20">
        <f>H4*10.7639</f>
        <v>2863.1974</v>
      </c>
      <c r="J4" s="20">
        <v>10</v>
      </c>
      <c r="K4" s="20">
        <v>2007</v>
      </c>
      <c r="L4" s="20">
        <v>2022</v>
      </c>
      <c r="M4" s="20">
        <f>L4-K4</f>
        <v>15</v>
      </c>
      <c r="N4" s="20">
        <v>60</v>
      </c>
      <c r="O4" s="20">
        <v>0.05</v>
      </c>
      <c r="P4" s="22">
        <f>(1-O4)/N4</f>
        <v>1.5833333333333331E-2</v>
      </c>
      <c r="Q4" s="24">
        <v>1600</v>
      </c>
      <c r="R4" s="24">
        <f>Q4*10.7639</f>
        <v>17222.239999999998</v>
      </c>
      <c r="S4" s="24">
        <f>R4*H4</f>
        <v>4581115.84</v>
      </c>
      <c r="T4" s="26">
        <f>S4*P4*M4</f>
        <v>1088015.0119999999</v>
      </c>
      <c r="U4" s="24">
        <f>MAX(S4-T4,0)</f>
        <v>3493100.8279999997</v>
      </c>
      <c r="V4" s="20">
        <v>0.05</v>
      </c>
      <c r="W4" s="24">
        <f>IF(U4&gt;O4*S4,U4*(1+V4),S4*O4)</f>
        <v>3667755.8693999997</v>
      </c>
      <c r="X4" s="24">
        <v>12000</v>
      </c>
      <c r="Y4" s="20">
        <v>0.86</v>
      </c>
      <c r="Z4" s="24">
        <f>(X4*Y4*H4)</f>
        <v>2745120</v>
      </c>
      <c r="AA4" s="1">
        <f>W4/I4</f>
        <v>1281</v>
      </c>
    </row>
    <row r="5" spans="1:27" ht="21.75" customHeight="1" x14ac:dyDescent="0.25">
      <c r="B5" s="9">
        <v>2</v>
      </c>
      <c r="C5" s="10" t="s">
        <v>33</v>
      </c>
      <c r="D5" s="21"/>
      <c r="E5" s="21"/>
      <c r="F5" s="10" t="s">
        <v>23</v>
      </c>
      <c r="G5" s="10" t="s">
        <v>24</v>
      </c>
      <c r="H5" s="21"/>
      <c r="I5" s="21"/>
      <c r="J5" s="21"/>
      <c r="K5" s="21"/>
      <c r="L5" s="21"/>
      <c r="M5" s="21"/>
      <c r="N5" s="21"/>
      <c r="O5" s="21"/>
      <c r="P5" s="23"/>
      <c r="Q5" s="25"/>
      <c r="R5" s="25"/>
      <c r="S5" s="25"/>
      <c r="T5" s="27"/>
      <c r="U5" s="25"/>
      <c r="V5" s="21"/>
      <c r="W5" s="25"/>
      <c r="X5" s="25"/>
      <c r="Y5" s="21"/>
      <c r="Z5" s="25"/>
      <c r="AA5" s="1" t="e">
        <f>W5/I5</f>
        <v>#DIV/0!</v>
      </c>
    </row>
    <row r="6" spans="1:27" s="12" customFormat="1" ht="12" customHeight="1" x14ac:dyDescent="0.25">
      <c r="A6" s="10"/>
      <c r="B6" s="15" t="s">
        <v>5</v>
      </c>
      <c r="C6" s="16"/>
      <c r="D6" s="16"/>
      <c r="E6" s="16"/>
      <c r="F6" s="16"/>
      <c r="G6" s="17"/>
      <c r="H6" s="11">
        <f>SUM(H4:H5)</f>
        <v>266</v>
      </c>
      <c r="I6" s="11">
        <f>SUM(I4:I5)</f>
        <v>2863.1974</v>
      </c>
      <c r="J6" s="10"/>
      <c r="K6" s="10"/>
      <c r="L6" s="10"/>
      <c r="M6" s="10"/>
      <c r="N6" s="10"/>
      <c r="O6" s="10"/>
      <c r="P6" s="10"/>
      <c r="Q6" s="10"/>
      <c r="R6" s="10"/>
      <c r="S6" s="13">
        <f>SUM(S4:S5)</f>
        <v>4581115.84</v>
      </c>
      <c r="T6" s="10"/>
      <c r="U6" s="10"/>
      <c r="V6" s="10"/>
      <c r="W6" s="13">
        <f>SUM(W4:W5)</f>
        <v>3667755.8693999997</v>
      </c>
      <c r="X6" s="10"/>
      <c r="Y6" s="10"/>
      <c r="Z6" s="13">
        <f>SUM(Z4:Z5)</f>
        <v>2745120</v>
      </c>
    </row>
    <row r="7" spans="1:27" ht="15.75" customHeight="1" x14ac:dyDescent="0.25">
      <c r="B7" s="19" t="s">
        <v>11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7" ht="15.75" customHeight="1" x14ac:dyDescent="0.25">
      <c r="B8" s="14" t="s">
        <v>35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7" ht="14.25" customHeight="1" x14ac:dyDescent="0.25">
      <c r="B9" s="14" t="s">
        <v>36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7" ht="15" customHeight="1" x14ac:dyDescent="0.25">
      <c r="B10" s="14" t="s">
        <v>13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2" spans="1:27" x14ac:dyDescent="0.25">
      <c r="Z12" s="8"/>
    </row>
    <row r="13" spans="1:27" x14ac:dyDescent="0.25">
      <c r="Z13" s="8"/>
    </row>
    <row r="15" spans="1:27" x14ac:dyDescent="0.25">
      <c r="T15" s="7"/>
    </row>
  </sheetData>
  <mergeCells count="27">
    <mergeCell ref="U4:U5"/>
    <mergeCell ref="W4:W5"/>
    <mergeCell ref="X4:X5"/>
    <mergeCell ref="Y4:Y5"/>
    <mergeCell ref="Z4:Z5"/>
    <mergeCell ref="V4:V5"/>
    <mergeCell ref="P4:P5"/>
    <mergeCell ref="Q4:Q5"/>
    <mergeCell ref="R4:R5"/>
    <mergeCell ref="S4:S5"/>
    <mergeCell ref="T4:T5"/>
    <mergeCell ref="B9:Z9"/>
    <mergeCell ref="B10:Z10"/>
    <mergeCell ref="B6:G6"/>
    <mergeCell ref="B2:Z2"/>
    <mergeCell ref="B7:Z7"/>
    <mergeCell ref="B8:Z8"/>
    <mergeCell ref="D4:D5"/>
    <mergeCell ref="E4:E5"/>
    <mergeCell ref="H4:H5"/>
    <mergeCell ref="I4:I5"/>
    <mergeCell ref="K4:K5"/>
    <mergeCell ref="J4:J5"/>
    <mergeCell ref="L4:L5"/>
    <mergeCell ref="M4:M5"/>
    <mergeCell ref="N4:N5"/>
    <mergeCell ref="O4:O5"/>
  </mergeCells>
  <dataValidations count="1">
    <dataValidation type="list" allowBlank="1" showInputMessage="1" showErrorMessage="1" promptTitle="Condition of Structure" prompt="Condition of Structure" sqref="G4:G5" xr:uid="{00000000-0002-0000-0100-000000000000}">
      <formula1>"Poor, Average, Ordinary, Good, Very Good, Excellent"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Aditya</cp:lastModifiedBy>
  <dcterms:created xsi:type="dcterms:W3CDTF">2021-09-16T11:33:35Z</dcterms:created>
  <dcterms:modified xsi:type="dcterms:W3CDTF">2022-05-27T12:20:31Z</dcterms:modified>
</cp:coreProperties>
</file>