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aurav Sharma\NFCL Project valuation report\uploads\VIS(2022-23)-PL112-096-155\"/>
    </mc:Choice>
  </mc:AlternateContent>
  <xr:revisionPtr revIDLastSave="0" documentId="13_ncr:1_{4074AE57-E860-4D56-A8DC-4C46B1046AA1}" xr6:coauthVersionLast="47" xr6:coauthVersionMax="47" xr10:uidLastSave="{00000000-0000-0000-0000-000000000000}"/>
  <bookViews>
    <workbookView xWindow="-120" yWindow="-120" windowWidth="21840" windowHeight="13140" tabRatio="699" activeTab="1" xr2:uid="{00000000-000D-0000-FFFF-FFFF00000000}"/>
  </bookViews>
  <sheets>
    <sheet name="building" sheetId="6" r:id="rId1"/>
    <sheet name="Sheet4" sheetId="5" r:id="rId2"/>
  </sheets>
  <definedNames>
    <definedName name="_xlnm.Print_Area" localSheetId="0">building!$B$1:$R$4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6" l="1"/>
  <c r="O9" i="6"/>
  <c r="R6" i="6"/>
  <c r="E4" i="6"/>
  <c r="N3" i="6"/>
  <c r="L3" i="6"/>
  <c r="I3" i="6"/>
  <c r="O3" i="6" l="1"/>
  <c r="P3" i="6" s="1"/>
  <c r="N4" i="6"/>
  <c r="R3" i="6" l="1"/>
  <c r="R4" i="6" s="1"/>
  <c r="P4" i="6"/>
  <c r="E7" i="5" l="1"/>
</calcChain>
</file>

<file path=xl/sharedStrings.xml><?xml version="1.0" encoding="utf-8"?>
<sst xmlns="http://schemas.openxmlformats.org/spreadsheetml/2006/main" count="44" uniqueCount="36">
  <si>
    <t>3564/1992</t>
  </si>
  <si>
    <t>3048/1992</t>
  </si>
  <si>
    <t>2402/1996</t>
  </si>
  <si>
    <t>3046/1992</t>
  </si>
  <si>
    <t>Sree Nagarjuna Coop. Housing Society Ltd.</t>
  </si>
  <si>
    <t>Nagarjuna Steels Limited</t>
  </si>
  <si>
    <t>Sr. No.</t>
  </si>
  <si>
    <t>Document No.</t>
  </si>
  <si>
    <t>Date</t>
  </si>
  <si>
    <t>Land Area (sq.mtr.)</t>
  </si>
  <si>
    <t>Vendor</t>
  </si>
  <si>
    <t>Vendee</t>
  </si>
  <si>
    <t>Total</t>
  </si>
  <si>
    <t>SR. No.</t>
  </si>
  <si>
    <t>Particular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</si>
  <si>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</si>
  <si>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</si>
  <si>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</si>
  <si>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</si>
  <si>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</si>
  <si>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</si>
  <si>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</si>
  <si>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</si>
  <si>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</si>
  <si>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</si>
  <si>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</si>
  <si>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</si>
  <si>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</si>
  <si>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</si>
  <si>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</si>
  <si>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Building 1</t>
  </si>
  <si>
    <t>RCC framed pillar beam column on RCC slab</t>
  </si>
  <si>
    <t>TOTAL</t>
  </si>
  <si>
    <t>Plot No.</t>
  </si>
  <si>
    <t>8-2-248/A</t>
  </si>
  <si>
    <t>8-2-248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</si>
</sst>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  <numFmt numFmtId="165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6" xfId="0" applyBorder="1" applyAlignment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44" fontId="0" fillId="0" borderId="0" xfId="2" applyFont="1"/>
    <xf numFmtId="165" fontId="0" fillId="0" borderId="0" xfId="0" applyNumberFormat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/>
    <xf numFmtId="44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 applyAlignment="1"/>
  </cellXfs>
  <cellStyles count="4">
    <cellStyle name="Currency" xfId="2" builtinId="4"/>
    <cellStyle name="Normal" xfId="0" builtinId="0"/>
    <cellStyle name="Normal 2" xfId="1" xr:uid="{00000000-0005-0000-0000-000001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3EC57-6173-4253-889B-55E8ADF8E7D1}">
  <dimension ref="B2:U16"/>
  <sheetViews>
    <sheetView zoomScale="85" zoomScaleNormal="85" zoomScaleSheetLayoutView="85" workbookViewId="0">
      <selection activeCell="I16" sqref="I16"/>
    </sheetView>
  </sheetViews>
  <sheetFormatPr defaultRowHeight="15" x14ac:dyDescent="0.25"/>
  <cols>
    <col min="1" max="1" width="7.85546875" customWidth="1"/>
    <col min="2" max="2" width="7.28515625" bestFit="1" customWidth="1"/>
    <col min="3" max="3" width="11.5703125" style="21" customWidth="1"/>
    <col min="4" max="4" width="23.7109375" style="21" customWidth="1"/>
    <col min="5" max="5" width="7.7109375" bestFit="1" customWidth="1"/>
    <col min="6" max="6" width="6.42578125" customWidth="1"/>
    <col min="7" max="7" width="11.42578125" bestFit="1" customWidth="1"/>
    <col min="8" max="8" width="9" bestFit="1" customWidth="1"/>
    <col min="9" max="9" width="9.7109375" bestFit="1" customWidth="1"/>
    <col min="10" max="10" width="10.5703125" bestFit="1" customWidth="1"/>
    <col min="11" max="11" width="7.7109375" hidden="1" customWidth="1"/>
    <col min="12" max="12" width="12.42578125" bestFit="1" customWidth="1"/>
    <col min="13" max="13" width="10.85546875" bestFit="1" customWidth="1"/>
    <col min="14" max="14" width="14.42578125" bestFit="1" customWidth="1"/>
    <col min="15" max="15" width="14.140625" customWidth="1"/>
    <col min="16" max="16" width="13.42578125" hidden="1" customWidth="1"/>
    <col min="17" max="17" width="10.85546875" hidden="1" customWidth="1"/>
    <col min="18" max="18" width="14.42578125" bestFit="1" customWidth="1"/>
    <col min="19" max="19" width="17" bestFit="1" customWidth="1"/>
    <col min="20" max="21" width="14.28515625" bestFit="1" customWidth="1"/>
  </cols>
  <sheetData>
    <row r="2" spans="2:21" s="9" customFormat="1" ht="60" x14ac:dyDescent="0.25">
      <c r="B2" s="7" t="s">
        <v>13</v>
      </c>
      <c r="C2" s="8" t="s">
        <v>14</v>
      </c>
      <c r="D2" s="8" t="s">
        <v>15</v>
      </c>
      <c r="E2" s="8" t="s">
        <v>16</v>
      </c>
      <c r="F2" s="8" t="s">
        <v>17</v>
      </c>
      <c r="G2" s="8" t="s">
        <v>18</v>
      </c>
      <c r="H2" s="8" t="s">
        <v>19</v>
      </c>
      <c r="I2" s="8" t="s">
        <v>20</v>
      </c>
      <c r="J2" s="8" t="s">
        <v>21</v>
      </c>
      <c r="K2" s="8" t="s">
        <v>22</v>
      </c>
      <c r="L2" s="8" t="s">
        <v>23</v>
      </c>
      <c r="M2" s="8" t="s">
        <v>24</v>
      </c>
      <c r="N2" s="8" t="s">
        <v>25</v>
      </c>
      <c r="O2" s="8" t="s">
        <v>26</v>
      </c>
      <c r="P2" s="8" t="s">
        <v>27</v>
      </c>
      <c r="Q2" s="8" t="s">
        <v>28</v>
      </c>
      <c r="R2" s="8" t="s">
        <v>29</v>
      </c>
    </row>
    <row r="3" spans="2:21" ht="30" x14ac:dyDescent="0.25">
      <c r="B3" s="10">
        <v>1</v>
      </c>
      <c r="C3" s="11" t="s">
        <v>30</v>
      </c>
      <c r="D3" s="11" t="s">
        <v>31</v>
      </c>
      <c r="E3" s="12">
        <v>25116</v>
      </c>
      <c r="F3" s="12">
        <v>12</v>
      </c>
      <c r="G3" s="10">
        <v>1992</v>
      </c>
      <c r="H3" s="10">
        <v>2022</v>
      </c>
      <c r="I3" s="10">
        <f>H3-G3</f>
        <v>30</v>
      </c>
      <c r="J3" s="10">
        <v>60</v>
      </c>
      <c r="K3" s="13">
        <v>0.05</v>
      </c>
      <c r="L3" s="24">
        <f>(1-K3)/J3</f>
        <v>1.5833333333333331E-2</v>
      </c>
      <c r="M3" s="14">
        <v>1400</v>
      </c>
      <c r="N3" s="14">
        <f>M3*E3</f>
        <v>35162400</v>
      </c>
      <c r="O3" s="14">
        <f t="shared" ref="O3" si="0">N3*L3*I3</f>
        <v>16702139.999999996</v>
      </c>
      <c r="P3" s="14">
        <f t="shared" ref="P3" si="1">MAX(N3-O3,0)</f>
        <v>18460260.000000004</v>
      </c>
      <c r="Q3" s="15">
        <v>0</v>
      </c>
      <c r="R3" s="14">
        <f>IF(P3&gt;K3*N3,P3*(1-Q3),N3*K3)</f>
        <v>18460260.000000004</v>
      </c>
      <c r="S3" s="16"/>
      <c r="T3" s="17"/>
      <c r="U3" s="17"/>
    </row>
    <row r="4" spans="2:21" x14ac:dyDescent="0.25">
      <c r="B4" s="26" t="s">
        <v>32</v>
      </c>
      <c r="C4" s="26"/>
      <c r="D4" s="26"/>
      <c r="E4" s="18">
        <f>SUM(E3:E3)</f>
        <v>25116</v>
      </c>
      <c r="F4" s="19"/>
      <c r="G4" s="26"/>
      <c r="H4" s="26"/>
      <c r="I4" s="26"/>
      <c r="J4" s="26"/>
      <c r="K4" s="26"/>
      <c r="L4" s="26"/>
      <c r="M4" s="26"/>
      <c r="N4" s="20">
        <f>SUM(N3:N3)</f>
        <v>35162400</v>
      </c>
      <c r="O4" s="20"/>
      <c r="P4" s="20">
        <f>SUM(P3:P3)</f>
        <v>18460260.000000004</v>
      </c>
      <c r="Q4" s="20"/>
      <c r="R4" s="20">
        <f>SUM(R3:R3)</f>
        <v>18460260.000000004</v>
      </c>
      <c r="S4" s="16"/>
    </row>
    <row r="5" spans="2:21" x14ac:dyDescent="0.25">
      <c r="R5">
        <v>488851807</v>
      </c>
      <c r="S5" s="16"/>
    </row>
    <row r="6" spans="2:21" x14ac:dyDescent="0.25">
      <c r="R6" s="22">
        <f>R5+R4</f>
        <v>507312067</v>
      </c>
    </row>
    <row r="7" spans="2:21" x14ac:dyDescent="0.25">
      <c r="S7" s="22"/>
      <c r="T7" s="23"/>
      <c r="U7" s="23"/>
    </row>
    <row r="8" spans="2:21" x14ac:dyDescent="0.25">
      <c r="O8">
        <v>507300000</v>
      </c>
    </row>
    <row r="9" spans="2:21" x14ac:dyDescent="0.25">
      <c r="O9">
        <f>O8*0.85</f>
        <v>431205000</v>
      </c>
    </row>
    <row r="10" spans="2:21" x14ac:dyDescent="0.25">
      <c r="O10">
        <f>O8*0.75</f>
        <v>380475000</v>
      </c>
    </row>
    <row r="16" spans="2:21" ht="15" customHeight="1" x14ac:dyDescent="0.25"/>
  </sheetData>
  <mergeCells count="2">
    <mergeCell ref="B4:D4"/>
    <mergeCell ref="G4:M4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tabSelected="1" workbookViewId="0">
      <selection activeCell="G16" sqref="G16"/>
    </sheetView>
  </sheetViews>
  <sheetFormatPr defaultRowHeight="15" x14ac:dyDescent="0.25"/>
  <cols>
    <col min="2" max="2" width="13.85546875" bestFit="1" customWidth="1"/>
    <col min="3" max="3" width="10.42578125" bestFit="1" customWidth="1"/>
    <col min="4" max="4" width="10.42578125" customWidth="1"/>
    <col min="5" max="5" width="18.140625" bestFit="1" customWidth="1"/>
    <col min="6" max="6" width="39.140625" bestFit="1" customWidth="1"/>
    <col min="7" max="7" width="23.42578125" bestFit="1" customWidth="1"/>
  </cols>
  <sheetData>
    <row r="1" spans="1:7" x14ac:dyDescent="0.25">
      <c r="A1" s="30"/>
      <c r="B1" s="30"/>
      <c r="C1" s="30"/>
      <c r="D1" s="30"/>
      <c r="E1" s="30"/>
      <c r="F1" s="30"/>
      <c r="G1" s="30"/>
    </row>
    <row r="2" spans="1:7" x14ac:dyDescent="0.25">
      <c r="A2" s="1" t="s">
        <v>6</v>
      </c>
      <c r="B2" s="1" t="s">
        <v>7</v>
      </c>
      <c r="C2" s="1" t="s">
        <v>8</v>
      </c>
      <c r="D2" s="1" t="s">
        <v>33</v>
      </c>
      <c r="E2" s="1" t="s">
        <v>9</v>
      </c>
      <c r="F2" s="1" t="s">
        <v>10</v>
      </c>
      <c r="G2" s="1" t="s">
        <v>11</v>
      </c>
    </row>
    <row r="3" spans="1:7" x14ac:dyDescent="0.25">
      <c r="A3" s="2">
        <v>1</v>
      </c>
      <c r="B3" s="2" t="s">
        <v>0</v>
      </c>
      <c r="C3" s="3">
        <v>33800</v>
      </c>
      <c r="D3" s="3" t="s">
        <v>34</v>
      </c>
      <c r="E3" s="2">
        <v>676.03</v>
      </c>
      <c r="F3" s="2" t="s">
        <v>4</v>
      </c>
      <c r="G3" s="2" t="s">
        <v>5</v>
      </c>
    </row>
    <row r="4" spans="1:7" x14ac:dyDescent="0.25">
      <c r="A4" s="2">
        <v>2</v>
      </c>
      <c r="B4" s="2" t="s">
        <v>1</v>
      </c>
      <c r="C4" s="3">
        <v>33800</v>
      </c>
      <c r="D4" s="3" t="s">
        <v>34</v>
      </c>
      <c r="E4" s="2">
        <v>606.51</v>
      </c>
      <c r="F4" s="2" t="s">
        <v>4</v>
      </c>
      <c r="G4" s="2" t="s">
        <v>5</v>
      </c>
    </row>
    <row r="5" spans="1:7" x14ac:dyDescent="0.25">
      <c r="A5" s="2">
        <v>3</v>
      </c>
      <c r="B5" s="2" t="s">
        <v>2</v>
      </c>
      <c r="C5" s="3">
        <v>33784</v>
      </c>
      <c r="D5" s="3" t="s">
        <v>35</v>
      </c>
      <c r="E5" s="2">
        <v>2258</v>
      </c>
      <c r="F5" s="2" t="s">
        <v>4</v>
      </c>
      <c r="G5" s="2" t="s">
        <v>5</v>
      </c>
    </row>
    <row r="6" spans="1:7" x14ac:dyDescent="0.25">
      <c r="A6" s="2">
        <v>4</v>
      </c>
      <c r="B6" s="2" t="s">
        <v>3</v>
      </c>
      <c r="C6" s="3">
        <v>33784</v>
      </c>
      <c r="D6" s="3" t="s">
        <v>35</v>
      </c>
      <c r="E6" s="2">
        <v>893.49</v>
      </c>
      <c r="F6" s="2" t="s">
        <v>4</v>
      </c>
      <c r="G6" s="2" t="s">
        <v>5</v>
      </c>
    </row>
    <row r="7" spans="1:7" x14ac:dyDescent="0.25">
      <c r="A7" s="27" t="s">
        <v>12</v>
      </c>
      <c r="B7" s="28"/>
      <c r="C7" s="29"/>
      <c r="D7" s="25"/>
      <c r="E7" s="6">
        <f>SUM(E3:E6)</f>
        <v>4434.03</v>
      </c>
      <c r="F7" s="2"/>
      <c r="G7" s="2"/>
    </row>
    <row r="8" spans="1:7" x14ac:dyDescent="0.25">
      <c r="A8" s="4"/>
      <c r="B8" s="4"/>
      <c r="C8" s="4"/>
      <c r="D8" s="4"/>
      <c r="E8" s="4"/>
      <c r="F8" s="4"/>
    </row>
    <row r="9" spans="1:7" x14ac:dyDescent="0.25">
      <c r="A9" s="5"/>
      <c r="B9" s="5"/>
      <c r="C9" s="5"/>
      <c r="D9" s="5"/>
      <c r="E9" s="5"/>
      <c r="G9" s="5"/>
    </row>
    <row r="10" spans="1:7" x14ac:dyDescent="0.25">
      <c r="E10" s="5"/>
    </row>
    <row r="11" spans="1:7" x14ac:dyDescent="0.25">
      <c r="E11" s="5"/>
    </row>
    <row r="12" spans="1:7" x14ac:dyDescent="0.25">
      <c r="E12" s="5"/>
    </row>
    <row r="13" spans="1:7" x14ac:dyDescent="0.25">
      <c r="E13" s="5"/>
    </row>
    <row r="14" spans="1:7" x14ac:dyDescent="0.25">
      <c r="E14" s="5"/>
    </row>
    <row r="15" spans="1:7" x14ac:dyDescent="0.25">
      <c r="E15" s="5"/>
    </row>
    <row r="16" spans="1:7" x14ac:dyDescent="0.25">
      <c r="E16" s="5"/>
    </row>
    <row r="17" spans="5:5" x14ac:dyDescent="0.25">
      <c r="E17" s="5"/>
    </row>
  </sheetData>
  <mergeCells count="1"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building</vt:lpstr>
      <vt:lpstr>Sheet4</vt:lpstr>
      <vt:lpstr>building!Print_Area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Gaurav Sharma</cp:lastModifiedBy>
  <dcterms:created xsi:type="dcterms:W3CDTF">2016-02-17T05:50:56Z</dcterms:created>
  <dcterms:modified xsi:type="dcterms:W3CDTF">2022-06-23T07:49:12Z</dcterms:modified>
</cp:coreProperties>
</file>