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4000" windowHeight="9735"/>
  </bookViews>
  <sheets>
    <sheet name="Instances" sheetId="4" r:id="rId1"/>
    <sheet name="Description of Instances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7" i="2" l="1"/>
  <c r="H46" i="2"/>
  <c r="G45" i="2"/>
  <c r="E44" i="2"/>
  <c r="E45" i="2" s="1"/>
  <c r="E47" i="2" s="1"/>
  <c r="F44" i="2"/>
  <c r="F45" i="2" s="1"/>
  <c r="F47" i="2" s="1"/>
  <c r="G44" i="2"/>
  <c r="D44" i="2"/>
  <c r="D45" i="2" s="1"/>
  <c r="D47" i="2" l="1"/>
  <c r="D48" i="2" s="1"/>
  <c r="D49" i="2" s="1"/>
  <c r="H45" i="2"/>
  <c r="D36" i="2"/>
  <c r="E36" i="2"/>
  <c r="F36" i="2"/>
  <c r="G36" i="2"/>
  <c r="C36" i="2"/>
</calcChain>
</file>

<file path=xl/sharedStrings.xml><?xml version="1.0" encoding="utf-8"?>
<sst xmlns="http://schemas.openxmlformats.org/spreadsheetml/2006/main" count="163" uniqueCount="65">
  <si>
    <t>Nature of Property</t>
  </si>
  <si>
    <t>IT Corporate Park</t>
  </si>
  <si>
    <t>Location of Property</t>
  </si>
  <si>
    <t>Abutting Road</t>
  </si>
  <si>
    <t>Zone</t>
  </si>
  <si>
    <t>IT Zone</t>
  </si>
  <si>
    <t>Location</t>
  </si>
  <si>
    <t>Good</t>
  </si>
  <si>
    <t>Neighbourhood Profile</t>
  </si>
  <si>
    <t>Occupancy</t>
  </si>
  <si>
    <t>7th Floor</t>
  </si>
  <si>
    <t>Amenities</t>
  </si>
  <si>
    <t>Loading</t>
  </si>
  <si>
    <t>Secondary</t>
  </si>
  <si>
    <t>Super Area</t>
  </si>
  <si>
    <t>Carpet Area</t>
  </si>
  <si>
    <t>Furnishing</t>
  </si>
  <si>
    <t>Furnished</t>
  </si>
  <si>
    <t>Visibility</t>
  </si>
  <si>
    <t>Availability of Utility &amp; Services</t>
  </si>
  <si>
    <t>Available</t>
  </si>
  <si>
    <t>Description</t>
  </si>
  <si>
    <t>Subject Property</t>
  </si>
  <si>
    <t>Physical Site Information</t>
  </si>
  <si>
    <t>Floor Level</t>
  </si>
  <si>
    <t>Noida Sector 50</t>
  </si>
  <si>
    <t>45 ft. wide road</t>
  </si>
  <si>
    <t>Building Construction Class</t>
  </si>
  <si>
    <t>A Class</t>
  </si>
  <si>
    <t>20% Occupied</t>
  </si>
  <si>
    <t>Access Type</t>
  </si>
  <si>
    <t>Weighting</t>
  </si>
  <si>
    <t>Weighted</t>
  </si>
  <si>
    <t>Final Adjusted Price</t>
  </si>
  <si>
    <t>Total of Weighted</t>
  </si>
  <si>
    <t>Rate in INR</t>
  </si>
  <si>
    <t>Adjusted Price</t>
  </si>
  <si>
    <t>Per Sq. Ft.</t>
  </si>
  <si>
    <t>Area</t>
  </si>
  <si>
    <t>Source of Information</t>
  </si>
  <si>
    <t>Rate</t>
  </si>
  <si>
    <t>Unit</t>
  </si>
  <si>
    <t>Name of Source</t>
  </si>
  <si>
    <t>Contact No. of Source</t>
  </si>
  <si>
    <t>S. No.</t>
  </si>
  <si>
    <t>Per Hectare</t>
  </si>
  <si>
    <t>Per Acre</t>
  </si>
  <si>
    <t>Total Price</t>
  </si>
  <si>
    <t>Property Consultant</t>
  </si>
  <si>
    <t>Local Inhabitant</t>
  </si>
  <si>
    <t>Comparable 1</t>
  </si>
  <si>
    <t>Comparable 2</t>
  </si>
  <si>
    <t>Comparable 3</t>
  </si>
  <si>
    <t>Comparable 4</t>
  </si>
  <si>
    <t>Round Off</t>
  </si>
  <si>
    <t>Shape of the property</t>
  </si>
  <si>
    <t>Rectangle</t>
  </si>
  <si>
    <t>Irregular</t>
  </si>
  <si>
    <t>Square</t>
  </si>
  <si>
    <t>Size of the property</t>
  </si>
  <si>
    <t>Average</t>
  </si>
  <si>
    <t>Condition of Building</t>
  </si>
  <si>
    <t>Age of the property</t>
  </si>
  <si>
    <t>5-10 years</t>
  </si>
  <si>
    <t>Weightage adjustment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</si>
</sst>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[$₹-4009]\ * #,##0.00_ ;_ [$₹-4009]\ * \-#,##0.00_ ;_ [$₹-4009]\ * &quot;-&quot;??_ ;_ @_ "/>
  </numFmts>
  <fonts count="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3" borderId="1" xfId="0" applyFont="1" applyFill="1" applyBorder="1"/>
    <xf numFmtId="0" fontId="0" fillId="0" borderId="1" xfId="0" applyBorder="1"/>
    <xf numFmtId="0" fontId="1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0" fontId="2" fillId="0" borderId="0" xfId="0" applyFont="1"/>
    <xf numFmtId="164" fontId="0" fillId="0" borderId="1" xfId="0" applyNumberForma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right"/>
    </xf>
    <xf numFmtId="0" fontId="2" fillId="2" borderId="1" xfId="0" applyFont="1" applyFill="1" applyBorder="1" applyAlignment="1"/>
    <xf numFmtId="9" fontId="0" fillId="4" borderId="1" xfId="0" applyNumberFormat="1" applyFill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10" fontId="2" fillId="0" borderId="4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2" fillId="5" borderId="1" xfId="0" applyFont="1" applyFill="1" applyBorder="1" applyAlignment="1"/>
    <xf numFmtId="0" fontId="2" fillId="2" borderId="2" xfId="0" applyFont="1" applyFill="1" applyBorder="1" applyAlignment="1"/>
    <xf numFmtId="0" fontId="2" fillId="2" borderId="3" xfId="0" applyFont="1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6"/>
  <sheetViews>
    <sheetView tabSelected="1" workbookViewId="0">
      <selection activeCell="I24" sqref="I24"/>
    </sheetView>
  </sheetViews>
  <sheetFormatPr defaultRowHeight="15" x14ac:dyDescent="0.25"/>
  <cols>
    <col min="2" max="2" width="6.140625" bestFit="1" customWidth="1"/>
    <col min="3" max="3" width="32.42578125" bestFit="1" customWidth="1"/>
    <col min="4" max="4" width="15.85546875" bestFit="1" customWidth="1"/>
    <col min="5" max="5" width="13.28515625" bestFit="1" customWidth="1"/>
    <col min="6" max="6" width="13.140625" customWidth="1"/>
    <col min="7" max="7" width="20.5703125" bestFit="1" customWidth="1"/>
    <col min="8" max="8" width="15.140625" bestFit="1" customWidth="1"/>
    <col min="9" max="9" width="20.28515625" bestFit="1" customWidth="1"/>
    <col min="10" max="10" width="10.28515625" bestFit="1" customWidth="1"/>
    <col min="11" max="11" width="11.140625" bestFit="1" customWidth="1"/>
  </cols>
  <sheetData>
    <row r="2" spans="2:11" x14ac:dyDescent="0.25">
      <c r="B2" s="5" t="s">
        <v>44</v>
      </c>
      <c r="C2" s="5" t="s">
        <v>2</v>
      </c>
      <c r="D2" s="5" t="s">
        <v>38</v>
      </c>
      <c r="E2" s="5" t="s">
        <v>40</v>
      </c>
      <c r="F2" s="5" t="s">
        <v>41</v>
      </c>
      <c r="G2" s="5" t="s">
        <v>39</v>
      </c>
      <c r="H2" s="5" t="s">
        <v>42</v>
      </c>
      <c r="I2" s="5" t="s">
        <v>43</v>
      </c>
      <c r="J2" s="5" t="s">
        <v>47</v>
      </c>
      <c r="K2" s="5" t="s">
        <v>21</v>
      </c>
    </row>
    <row r="3" spans="2:11" x14ac:dyDescent="0.25">
      <c r="B3" s="4">
        <v>1</v>
      </c>
      <c r="C3" s="4"/>
      <c r="D3" s="4"/>
      <c r="E3" s="10"/>
      <c r="F3" s="4" t="s">
        <v>46</v>
      </c>
      <c r="G3" s="4" t="s">
        <v>48</v>
      </c>
      <c r="H3" s="4"/>
      <c r="I3" s="4"/>
      <c r="J3" s="2"/>
      <c r="K3" s="2"/>
    </row>
    <row r="4" spans="2:11" x14ac:dyDescent="0.25">
      <c r="B4" s="4">
        <v>2</v>
      </c>
      <c r="C4" s="4"/>
      <c r="D4" s="4"/>
      <c r="E4" s="10"/>
      <c r="F4" s="4" t="s">
        <v>45</v>
      </c>
      <c r="G4" s="4" t="s">
        <v>49</v>
      </c>
      <c r="H4" s="4"/>
      <c r="I4" s="4"/>
      <c r="J4" s="2"/>
      <c r="K4" s="2"/>
    </row>
    <row r="5" spans="2:11" x14ac:dyDescent="0.25">
      <c r="B5" s="4">
        <v>3</v>
      </c>
      <c r="C5" s="4"/>
      <c r="D5" s="4"/>
      <c r="E5" s="10"/>
      <c r="F5" s="4" t="s">
        <v>45</v>
      </c>
      <c r="G5" s="4" t="s">
        <v>48</v>
      </c>
      <c r="H5" s="4"/>
      <c r="I5" s="4"/>
      <c r="J5" s="2"/>
      <c r="K5" s="2"/>
    </row>
    <row r="6" spans="2:11" x14ac:dyDescent="0.25">
      <c r="B6" s="4">
        <v>4</v>
      </c>
      <c r="C6" s="4"/>
      <c r="D6" s="4"/>
      <c r="E6" s="10"/>
      <c r="F6" s="4" t="s">
        <v>45</v>
      </c>
      <c r="G6" s="4" t="s">
        <v>48</v>
      </c>
      <c r="H6" s="4"/>
      <c r="I6" s="4"/>
      <c r="J6" s="2"/>
      <c r="K6" s="2"/>
    </row>
  </sheetData>
  <dataValidations count="2">
    <dataValidation type="list" allowBlank="1" showInputMessage="1" showErrorMessage="1" sqref="F3:F6">
      <formula1>"Per Sq. Ft., Per Sq. Mtr., Per Acre, Per Hectare, Per Sq. Yd., Per Katha, Per Decimal, Per Bigha"</formula1>
    </dataValidation>
    <dataValidation type="list" allowBlank="1" showInputMessage="1" showErrorMessage="1" sqref="G3:G6">
      <formula1>"Property Consultant, Local Inhabitant"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H49"/>
  <sheetViews>
    <sheetView topLeftCell="A25" zoomScaleNormal="100" workbookViewId="0">
      <selection activeCell="M29" sqref="M29"/>
    </sheetView>
  </sheetViews>
  <sheetFormatPr defaultRowHeight="15" x14ac:dyDescent="0.25"/>
  <cols>
    <col min="2" max="2" width="29.42578125" customWidth="1"/>
    <col min="3" max="7" width="16.28515625" style="6" bestFit="1" customWidth="1"/>
    <col min="8" max="8" width="9.85546875" bestFit="1" customWidth="1"/>
  </cols>
  <sheetData>
    <row r="3" spans="2:8" x14ac:dyDescent="0.25">
      <c r="B3" s="1" t="s">
        <v>21</v>
      </c>
      <c r="C3" s="3" t="s">
        <v>22</v>
      </c>
      <c r="D3" s="3" t="s">
        <v>50</v>
      </c>
      <c r="E3" s="3" t="s">
        <v>51</v>
      </c>
      <c r="F3" s="3" t="s">
        <v>52</v>
      </c>
      <c r="G3" s="3" t="s">
        <v>53</v>
      </c>
    </row>
    <row r="4" spans="2:8" x14ac:dyDescent="0.25">
      <c r="B4" s="2" t="s">
        <v>0</v>
      </c>
      <c r="C4" s="4" t="s">
        <v>1</v>
      </c>
      <c r="D4" s="4" t="s">
        <v>1</v>
      </c>
      <c r="E4" s="4" t="s">
        <v>1</v>
      </c>
      <c r="F4" s="4" t="s">
        <v>1</v>
      </c>
      <c r="G4" s="4" t="s">
        <v>1</v>
      </c>
    </row>
    <row r="5" spans="2:8" x14ac:dyDescent="0.25">
      <c r="B5" s="2" t="s">
        <v>2</v>
      </c>
      <c r="C5" s="4" t="s">
        <v>25</v>
      </c>
      <c r="D5" s="4" t="s">
        <v>25</v>
      </c>
      <c r="E5" s="4" t="s">
        <v>25</v>
      </c>
      <c r="F5" s="4" t="s">
        <v>25</v>
      </c>
      <c r="G5" s="4" t="s">
        <v>25</v>
      </c>
    </row>
    <row r="6" spans="2:8" x14ac:dyDescent="0.25">
      <c r="B6" s="14" t="s">
        <v>35</v>
      </c>
      <c r="C6" s="15" t="s">
        <v>37</v>
      </c>
      <c r="D6" s="11">
        <v>15000</v>
      </c>
      <c r="E6" s="11">
        <v>10000</v>
      </c>
      <c r="F6" s="11">
        <v>8000</v>
      </c>
      <c r="G6" s="11">
        <v>11000</v>
      </c>
      <c r="H6" s="9"/>
    </row>
    <row r="7" spans="2:8" x14ac:dyDescent="0.25">
      <c r="B7" s="2" t="s">
        <v>3</v>
      </c>
      <c r="C7" s="4" t="s">
        <v>26</v>
      </c>
      <c r="D7" s="4" t="s">
        <v>26</v>
      </c>
      <c r="E7" s="4" t="s">
        <v>26</v>
      </c>
      <c r="F7" s="4" t="s">
        <v>26</v>
      </c>
      <c r="G7" s="4" t="s">
        <v>26</v>
      </c>
    </row>
    <row r="8" spans="2:8" x14ac:dyDescent="0.25">
      <c r="B8" s="2" t="s">
        <v>4</v>
      </c>
      <c r="C8" s="4" t="s">
        <v>5</v>
      </c>
      <c r="D8" s="4" t="s">
        <v>5</v>
      </c>
      <c r="E8" s="4" t="s">
        <v>5</v>
      </c>
      <c r="F8" s="4" t="s">
        <v>5</v>
      </c>
      <c r="G8" s="4" t="s">
        <v>5</v>
      </c>
      <c r="H8" s="13"/>
    </row>
    <row r="9" spans="2:8" x14ac:dyDescent="0.25">
      <c r="B9" s="28" t="s">
        <v>23</v>
      </c>
      <c r="C9" s="28"/>
      <c r="D9" s="28"/>
      <c r="E9" s="28"/>
      <c r="F9" s="28"/>
      <c r="G9" s="28"/>
    </row>
    <row r="10" spans="2:8" x14ac:dyDescent="0.25">
      <c r="B10" s="2" t="s">
        <v>6</v>
      </c>
      <c r="C10" s="4" t="s">
        <v>7</v>
      </c>
      <c r="D10" s="4" t="s">
        <v>7</v>
      </c>
      <c r="E10" s="4" t="s">
        <v>7</v>
      </c>
      <c r="F10" s="4" t="s">
        <v>7</v>
      </c>
      <c r="G10" s="4" t="s">
        <v>7</v>
      </c>
    </row>
    <row r="11" spans="2:8" s="6" customFormat="1" x14ac:dyDescent="0.25">
      <c r="B11" s="27" t="s">
        <v>64</v>
      </c>
      <c r="C11" s="27"/>
      <c r="D11" s="16">
        <v>0.05</v>
      </c>
      <c r="E11" s="16">
        <v>0.05</v>
      </c>
      <c r="F11" s="16">
        <v>0.05</v>
      </c>
      <c r="G11" s="16">
        <v>0.05</v>
      </c>
    </row>
    <row r="12" spans="2:8" x14ac:dyDescent="0.25">
      <c r="B12" s="2" t="s">
        <v>8</v>
      </c>
      <c r="C12" s="4" t="s">
        <v>7</v>
      </c>
      <c r="D12" s="8" t="s">
        <v>7</v>
      </c>
      <c r="E12" s="8" t="s">
        <v>7</v>
      </c>
      <c r="F12" s="8" t="s">
        <v>7</v>
      </c>
      <c r="G12" s="8" t="s">
        <v>7</v>
      </c>
    </row>
    <row r="13" spans="2:8" s="6" customFormat="1" x14ac:dyDescent="0.25">
      <c r="B13" s="27" t="s">
        <v>64</v>
      </c>
      <c r="C13" s="27"/>
      <c r="D13" s="16">
        <v>0.05</v>
      </c>
      <c r="E13" s="16">
        <v>0.05</v>
      </c>
      <c r="F13" s="16">
        <v>0.05</v>
      </c>
      <c r="G13" s="16">
        <v>0.05</v>
      </c>
    </row>
    <row r="14" spans="2:8" x14ac:dyDescent="0.25">
      <c r="B14" s="2" t="s">
        <v>27</v>
      </c>
      <c r="C14" s="4" t="s">
        <v>28</v>
      </c>
      <c r="D14" s="8" t="s">
        <v>28</v>
      </c>
      <c r="E14" s="8" t="s">
        <v>28</v>
      </c>
      <c r="F14" s="8" t="s">
        <v>28</v>
      </c>
      <c r="G14" s="8" t="s">
        <v>28</v>
      </c>
    </row>
    <row r="15" spans="2:8" s="6" customFormat="1" x14ac:dyDescent="0.25">
      <c r="B15" s="27" t="s">
        <v>64</v>
      </c>
      <c r="C15" s="27"/>
      <c r="D15" s="16">
        <v>0.05</v>
      </c>
      <c r="E15" s="16">
        <v>0.05</v>
      </c>
      <c r="F15" s="16">
        <v>0.05</v>
      </c>
      <c r="G15" s="16">
        <v>0.05</v>
      </c>
    </row>
    <row r="16" spans="2:8" x14ac:dyDescent="0.25">
      <c r="B16" s="2" t="s">
        <v>9</v>
      </c>
      <c r="C16" s="4" t="s">
        <v>29</v>
      </c>
      <c r="D16" s="8" t="s">
        <v>29</v>
      </c>
      <c r="E16" s="8" t="s">
        <v>29</v>
      </c>
      <c r="F16" s="8" t="s">
        <v>29</v>
      </c>
      <c r="G16" s="8" t="s">
        <v>29</v>
      </c>
    </row>
    <row r="17" spans="2:7" s="6" customFormat="1" x14ac:dyDescent="0.25">
      <c r="B17" s="27" t="s">
        <v>64</v>
      </c>
      <c r="C17" s="27"/>
      <c r="D17" s="16">
        <v>0.05</v>
      </c>
      <c r="E17" s="16">
        <v>0.05</v>
      </c>
      <c r="F17" s="16">
        <v>0.05</v>
      </c>
      <c r="G17" s="16">
        <v>0.05</v>
      </c>
    </row>
    <row r="18" spans="2:7" x14ac:dyDescent="0.25">
      <c r="B18" s="2" t="s">
        <v>24</v>
      </c>
      <c r="C18" s="4" t="s">
        <v>10</v>
      </c>
      <c r="D18" s="8" t="s">
        <v>10</v>
      </c>
      <c r="E18" s="8" t="s">
        <v>10</v>
      </c>
      <c r="F18" s="8" t="s">
        <v>10</v>
      </c>
      <c r="G18" s="8" t="s">
        <v>10</v>
      </c>
    </row>
    <row r="19" spans="2:7" s="6" customFormat="1" x14ac:dyDescent="0.25">
      <c r="B19" s="27" t="s">
        <v>64</v>
      </c>
      <c r="C19" s="27"/>
      <c r="D19" s="16">
        <v>0.05</v>
      </c>
      <c r="E19" s="16">
        <v>0.05</v>
      </c>
      <c r="F19" s="16">
        <v>0.05</v>
      </c>
      <c r="G19" s="16">
        <v>0.05</v>
      </c>
    </row>
    <row r="20" spans="2:7" x14ac:dyDescent="0.25">
      <c r="B20" s="2" t="s">
        <v>11</v>
      </c>
      <c r="C20" s="4" t="s">
        <v>7</v>
      </c>
      <c r="D20" s="8" t="s">
        <v>7</v>
      </c>
      <c r="E20" s="8" t="s">
        <v>7</v>
      </c>
      <c r="F20" s="8" t="s">
        <v>7</v>
      </c>
      <c r="G20" s="8" t="s">
        <v>7</v>
      </c>
    </row>
    <row r="21" spans="2:7" s="6" customFormat="1" x14ac:dyDescent="0.25">
      <c r="B21" s="27" t="s">
        <v>64</v>
      </c>
      <c r="C21" s="27"/>
      <c r="D21" s="16">
        <v>0.05</v>
      </c>
      <c r="E21" s="16">
        <v>0.05</v>
      </c>
      <c r="F21" s="16">
        <v>0.05</v>
      </c>
      <c r="G21" s="16">
        <v>0.05</v>
      </c>
    </row>
    <row r="22" spans="2:7" x14ac:dyDescent="0.25">
      <c r="B22" s="2" t="s">
        <v>59</v>
      </c>
      <c r="C22" s="4" t="s">
        <v>60</v>
      </c>
      <c r="D22" s="8" t="s">
        <v>60</v>
      </c>
      <c r="E22" s="8" t="s">
        <v>60</v>
      </c>
      <c r="F22" s="8" t="s">
        <v>60</v>
      </c>
      <c r="G22" s="8" t="s">
        <v>60</v>
      </c>
    </row>
    <row r="23" spans="2:7" s="6" customFormat="1" x14ac:dyDescent="0.25">
      <c r="B23" s="27" t="s">
        <v>64</v>
      </c>
      <c r="C23" s="27"/>
      <c r="D23" s="16">
        <v>0.05</v>
      </c>
      <c r="E23" s="16">
        <v>0.05</v>
      </c>
      <c r="F23" s="16">
        <v>0.05</v>
      </c>
      <c r="G23" s="16">
        <v>0.05</v>
      </c>
    </row>
    <row r="24" spans="2:7" x14ac:dyDescent="0.25">
      <c r="B24" s="2" t="s">
        <v>55</v>
      </c>
      <c r="C24" s="4" t="s">
        <v>56</v>
      </c>
      <c r="D24" s="8" t="s">
        <v>57</v>
      </c>
      <c r="E24" s="8" t="s">
        <v>58</v>
      </c>
      <c r="F24" s="8" t="s">
        <v>58</v>
      </c>
      <c r="G24" s="8" t="s">
        <v>56</v>
      </c>
    </row>
    <row r="25" spans="2:7" s="6" customFormat="1" x14ac:dyDescent="0.25">
      <c r="B25" s="27" t="s">
        <v>64</v>
      </c>
      <c r="C25" s="27"/>
      <c r="D25" s="16">
        <v>0.05</v>
      </c>
      <c r="E25" s="16">
        <v>0.05</v>
      </c>
      <c r="F25" s="16">
        <v>0.05</v>
      </c>
      <c r="G25" s="16">
        <v>0.05</v>
      </c>
    </row>
    <row r="26" spans="2:7" x14ac:dyDescent="0.25">
      <c r="B26" s="2" t="s">
        <v>62</v>
      </c>
      <c r="C26" s="4" t="s">
        <v>63</v>
      </c>
      <c r="D26" s="8" t="s">
        <v>63</v>
      </c>
      <c r="E26" s="8" t="s">
        <v>63</v>
      </c>
      <c r="F26" s="8" t="s">
        <v>63</v>
      </c>
      <c r="G26" s="8" t="s">
        <v>63</v>
      </c>
    </row>
    <row r="27" spans="2:7" s="6" customFormat="1" x14ac:dyDescent="0.25">
      <c r="B27" s="27" t="s">
        <v>64</v>
      </c>
      <c r="C27" s="27"/>
      <c r="D27" s="16">
        <v>0.05</v>
      </c>
      <c r="E27" s="16">
        <v>0.05</v>
      </c>
      <c r="F27" s="16">
        <v>0.05</v>
      </c>
      <c r="G27" s="16">
        <v>0.05</v>
      </c>
    </row>
    <row r="28" spans="2:7" x14ac:dyDescent="0.25">
      <c r="B28" s="2" t="s">
        <v>61</v>
      </c>
      <c r="C28" s="4" t="s">
        <v>7</v>
      </c>
      <c r="D28" s="8" t="s">
        <v>7</v>
      </c>
      <c r="E28" s="8" t="s">
        <v>7</v>
      </c>
      <c r="F28" s="8" t="s">
        <v>7</v>
      </c>
      <c r="G28" s="8" t="s">
        <v>7</v>
      </c>
    </row>
    <row r="29" spans="2:7" s="6" customFormat="1" x14ac:dyDescent="0.25">
      <c r="B29" s="27" t="s">
        <v>64</v>
      </c>
      <c r="C29" s="27"/>
      <c r="D29" s="16">
        <v>0.05</v>
      </c>
      <c r="E29" s="16">
        <v>0.05</v>
      </c>
      <c r="F29" s="16">
        <v>0.05</v>
      </c>
      <c r="G29" s="16">
        <v>0.05</v>
      </c>
    </row>
    <row r="30" spans="2:7" x14ac:dyDescent="0.25">
      <c r="B30" s="2" t="s">
        <v>12</v>
      </c>
      <c r="C30" s="7">
        <v>0.35</v>
      </c>
      <c r="D30" s="8">
        <v>0.35</v>
      </c>
      <c r="E30" s="8">
        <v>0.35</v>
      </c>
      <c r="F30" s="8">
        <v>0.35</v>
      </c>
      <c r="G30" s="8">
        <v>0.35</v>
      </c>
    </row>
    <row r="31" spans="2:7" s="6" customFormat="1" x14ac:dyDescent="0.25">
      <c r="B31" s="27" t="s">
        <v>64</v>
      </c>
      <c r="C31" s="27"/>
      <c r="D31" s="16">
        <v>0.05</v>
      </c>
      <c r="E31" s="16">
        <v>0.05</v>
      </c>
      <c r="F31" s="16">
        <v>0.05</v>
      </c>
      <c r="G31" s="16">
        <v>0.05</v>
      </c>
    </row>
    <row r="32" spans="2:7" x14ac:dyDescent="0.25">
      <c r="B32" s="2" t="s">
        <v>30</v>
      </c>
      <c r="C32" s="4" t="s">
        <v>13</v>
      </c>
      <c r="D32" s="8" t="s">
        <v>13</v>
      </c>
      <c r="E32" s="8" t="s">
        <v>13</v>
      </c>
      <c r="F32" s="8" t="s">
        <v>13</v>
      </c>
      <c r="G32" s="8" t="s">
        <v>13</v>
      </c>
    </row>
    <row r="33" spans="2:8" s="6" customFormat="1" x14ac:dyDescent="0.25">
      <c r="B33" s="27" t="s">
        <v>64</v>
      </c>
      <c r="C33" s="27"/>
      <c r="D33" s="16">
        <v>0.05</v>
      </c>
      <c r="E33" s="16">
        <v>0.05</v>
      </c>
      <c r="F33" s="16">
        <v>0.05</v>
      </c>
      <c r="G33" s="16">
        <v>0.05</v>
      </c>
    </row>
    <row r="34" spans="2:8" x14ac:dyDescent="0.25">
      <c r="B34" s="2" t="s">
        <v>14</v>
      </c>
      <c r="C34" s="4">
        <v>2000</v>
      </c>
      <c r="D34" s="17">
        <v>2200</v>
      </c>
      <c r="E34" s="17">
        <v>2500</v>
      </c>
      <c r="F34" s="17">
        <v>2100</v>
      </c>
      <c r="G34" s="17">
        <v>2300</v>
      </c>
    </row>
    <row r="35" spans="2:8" s="6" customFormat="1" x14ac:dyDescent="0.25">
      <c r="B35" s="27" t="s">
        <v>64</v>
      </c>
      <c r="C35" s="27"/>
      <c r="D35" s="16">
        <v>0.05</v>
      </c>
      <c r="E35" s="16">
        <v>0.05</v>
      </c>
      <c r="F35" s="16">
        <v>0.05</v>
      </c>
      <c r="G35" s="16">
        <v>0.05</v>
      </c>
    </row>
    <row r="36" spans="2:8" x14ac:dyDescent="0.25">
      <c r="B36" s="2" t="s">
        <v>15</v>
      </c>
      <c r="C36" s="4">
        <f>C34*(1-C30)</f>
        <v>1300</v>
      </c>
      <c r="D36" s="17">
        <f t="shared" ref="D36:G36" si="0">D34*(1-D30)</f>
        <v>1430</v>
      </c>
      <c r="E36" s="17">
        <f t="shared" si="0"/>
        <v>1625</v>
      </c>
      <c r="F36" s="17">
        <f t="shared" si="0"/>
        <v>1365</v>
      </c>
      <c r="G36" s="17">
        <f t="shared" si="0"/>
        <v>1495</v>
      </c>
    </row>
    <row r="37" spans="2:8" s="6" customFormat="1" x14ac:dyDescent="0.25">
      <c r="B37" s="27" t="s">
        <v>64</v>
      </c>
      <c r="C37" s="27"/>
      <c r="D37" s="16">
        <v>0.05</v>
      </c>
      <c r="E37" s="16">
        <v>0.05</v>
      </c>
      <c r="F37" s="16">
        <v>0.05</v>
      </c>
      <c r="G37" s="16">
        <v>0.05</v>
      </c>
    </row>
    <row r="38" spans="2:8" x14ac:dyDescent="0.25">
      <c r="B38" s="2" t="s">
        <v>16</v>
      </c>
      <c r="C38" s="4" t="s">
        <v>17</v>
      </c>
      <c r="D38" s="8" t="s">
        <v>17</v>
      </c>
      <c r="E38" s="8" t="s">
        <v>17</v>
      </c>
      <c r="F38" s="8" t="s">
        <v>17</v>
      </c>
      <c r="G38" s="8" t="s">
        <v>17</v>
      </c>
    </row>
    <row r="39" spans="2:8" s="6" customFormat="1" x14ac:dyDescent="0.25">
      <c r="B39" s="27" t="s">
        <v>64</v>
      </c>
      <c r="C39" s="27"/>
      <c r="D39" s="16">
        <v>0.05</v>
      </c>
      <c r="E39" s="16">
        <v>0.05</v>
      </c>
      <c r="F39" s="16">
        <v>0.05</v>
      </c>
      <c r="G39" s="16">
        <v>0.05</v>
      </c>
    </row>
    <row r="40" spans="2:8" x14ac:dyDescent="0.25">
      <c r="B40" s="2" t="s">
        <v>18</v>
      </c>
      <c r="C40" s="4" t="s">
        <v>7</v>
      </c>
      <c r="D40" s="8" t="s">
        <v>7</v>
      </c>
      <c r="E40" s="8" t="s">
        <v>7</v>
      </c>
      <c r="F40" s="8" t="s">
        <v>7</v>
      </c>
      <c r="G40" s="8" t="s">
        <v>7</v>
      </c>
    </row>
    <row r="41" spans="2:8" s="6" customFormat="1" x14ac:dyDescent="0.25">
      <c r="B41" s="27" t="s">
        <v>64</v>
      </c>
      <c r="C41" s="27"/>
      <c r="D41" s="16">
        <v>0.05</v>
      </c>
      <c r="E41" s="16">
        <v>0.05</v>
      </c>
      <c r="F41" s="16">
        <v>0.05</v>
      </c>
      <c r="G41" s="16">
        <v>0.05</v>
      </c>
    </row>
    <row r="42" spans="2:8" x14ac:dyDescent="0.25">
      <c r="B42" s="2" t="s">
        <v>19</v>
      </c>
      <c r="C42" s="4" t="s">
        <v>20</v>
      </c>
      <c r="D42" s="8" t="s">
        <v>20</v>
      </c>
      <c r="E42" s="8" t="s">
        <v>20</v>
      </c>
      <c r="F42" s="8" t="s">
        <v>20</v>
      </c>
      <c r="G42" s="8" t="s">
        <v>20</v>
      </c>
    </row>
    <row r="43" spans="2:8" s="6" customFormat="1" x14ac:dyDescent="0.25">
      <c r="B43" s="27" t="s">
        <v>64</v>
      </c>
      <c r="C43" s="27"/>
      <c r="D43" s="16">
        <v>0.05</v>
      </c>
      <c r="E43" s="16">
        <v>0.05</v>
      </c>
      <c r="F43" s="16">
        <v>0.05</v>
      </c>
      <c r="G43" s="16">
        <v>0.05</v>
      </c>
    </row>
    <row r="44" spans="2:8" x14ac:dyDescent="0.25">
      <c r="B44" s="23" t="s">
        <v>36</v>
      </c>
      <c r="C44" s="23"/>
      <c r="D44" s="19">
        <f>D6+(SUM(D43,D41,D39,D37,D35,D33,D31,D29,D27,D25,D23,D21,D19,D17,D15,D13,D11)*D6)</f>
        <v>27750.000000000004</v>
      </c>
      <c r="E44" s="19">
        <f t="shared" ref="E44:G44" si="1">E6+(SUM(E43,E41,E39,E37,E35,E33,E31,E29,E27,E25,E23,E21,E19,E17,E15,E13,E11)*E6)</f>
        <v>18500</v>
      </c>
      <c r="F44" s="19">
        <f t="shared" si="1"/>
        <v>14800.000000000002</v>
      </c>
      <c r="G44" s="19">
        <f t="shared" si="1"/>
        <v>20350</v>
      </c>
    </row>
    <row r="45" spans="2:8" x14ac:dyDescent="0.25">
      <c r="B45" s="30" t="s">
        <v>33</v>
      </c>
      <c r="C45" s="31"/>
      <c r="D45" s="12">
        <f>D44</f>
        <v>27750.000000000004</v>
      </c>
      <c r="E45" s="12">
        <f>E44</f>
        <v>18500</v>
      </c>
      <c r="F45" s="12">
        <f>F44</f>
        <v>14800.000000000002</v>
      </c>
      <c r="G45" s="12">
        <f>G44</f>
        <v>20350</v>
      </c>
      <c r="H45" s="20">
        <f>MIN(D45:G45)/MAX(D45:G45)</f>
        <v>0.53333333333333333</v>
      </c>
    </row>
    <row r="46" spans="2:8" x14ac:dyDescent="0.25">
      <c r="B46" s="21" t="s">
        <v>31</v>
      </c>
      <c r="C46" s="22"/>
      <c r="D46" s="8">
        <v>0.35</v>
      </c>
      <c r="E46" s="8">
        <v>0.15</v>
      </c>
      <c r="F46" s="8">
        <v>0.4</v>
      </c>
      <c r="G46" s="8">
        <v>0.1</v>
      </c>
      <c r="H46" s="9" t="b">
        <f>IF(SUM(D46:G46)=100%, TRUE, FALSE)</f>
        <v>1</v>
      </c>
    </row>
    <row r="47" spans="2:8" x14ac:dyDescent="0.25">
      <c r="B47" s="23" t="s">
        <v>32</v>
      </c>
      <c r="C47" s="23"/>
      <c r="D47" s="18">
        <f>D46*D45</f>
        <v>9712.5</v>
      </c>
      <c r="E47" s="18">
        <f t="shared" ref="E47:G47" si="2">E46*E45</f>
        <v>2775</v>
      </c>
      <c r="F47" s="18">
        <f t="shared" si="2"/>
        <v>5920.0000000000009</v>
      </c>
      <c r="G47" s="18">
        <f t="shared" si="2"/>
        <v>2035</v>
      </c>
    </row>
    <row r="48" spans="2:8" x14ac:dyDescent="0.25">
      <c r="B48" s="26" t="s">
        <v>34</v>
      </c>
      <c r="C48" s="26"/>
      <c r="D48" s="24">
        <f>SUM(D47:G47)</f>
        <v>20442.5</v>
      </c>
      <c r="E48" s="25"/>
      <c r="F48" s="25"/>
      <c r="G48" s="25"/>
      <c r="H48" s="29" t="s">
        <v>37</v>
      </c>
    </row>
    <row r="49" spans="2:8" x14ac:dyDescent="0.25">
      <c r="B49" s="26" t="s">
        <v>54</v>
      </c>
      <c r="C49" s="26"/>
      <c r="D49" s="24">
        <f>ROUND(D48,0)</f>
        <v>20443</v>
      </c>
      <c r="E49" s="25"/>
      <c r="F49" s="25"/>
      <c r="G49" s="25"/>
      <c r="H49" s="29" t="s">
        <v>37</v>
      </c>
    </row>
  </sheetData>
  <mergeCells count="26">
    <mergeCell ref="B9:G9"/>
    <mergeCell ref="B11:C11"/>
    <mergeCell ref="B13:C13"/>
    <mergeCell ref="B15:C15"/>
    <mergeCell ref="B17:C17"/>
    <mergeCell ref="B19:C19"/>
    <mergeCell ref="B21:C21"/>
    <mergeCell ref="B23:C23"/>
    <mergeCell ref="B25:C25"/>
    <mergeCell ref="B27:C27"/>
    <mergeCell ref="B29:C29"/>
    <mergeCell ref="B31:C31"/>
    <mergeCell ref="B33:C33"/>
    <mergeCell ref="B35:C35"/>
    <mergeCell ref="B37:C37"/>
    <mergeCell ref="B39:C39"/>
    <mergeCell ref="B41:C41"/>
    <mergeCell ref="B43:C43"/>
    <mergeCell ref="B44:C44"/>
    <mergeCell ref="B45:C45"/>
    <mergeCell ref="B46:C46"/>
    <mergeCell ref="B47:C47"/>
    <mergeCell ref="D48:G48"/>
    <mergeCell ref="B48:C48"/>
    <mergeCell ref="B49:C49"/>
    <mergeCell ref="D49:G49"/>
  </mergeCells>
  <dataValidations count="14">
    <dataValidation type="list" allowBlank="1" showInputMessage="1" showErrorMessage="1" sqref="C12:G12 C10:G10 C40:G40">
      <formula1>"Poor, Average, Good, Very Good, Excellent"</formula1>
    </dataValidation>
    <dataValidation type="list" allowBlank="1" showInputMessage="1" showErrorMessage="1" sqref="C8:G8">
      <formula1>"IT Zone, Residential Zone, Industrial Zone, SEZ, Commercial Zone, Institutional Zone"</formula1>
    </dataValidation>
    <dataValidation type="list" allowBlank="1" showInputMessage="1" showErrorMessage="1" sqref="C20:G20">
      <formula1>"Poor, Average, Good, Very Good, Excellent, Proposed To Be Good"</formula1>
    </dataValidation>
    <dataValidation type="list" allowBlank="1" showInputMessage="1" showErrorMessage="1" sqref="C32:G32">
      <formula1>"Primary, Secondary"</formula1>
    </dataValidation>
    <dataValidation type="list" allowBlank="1" showInputMessage="1" showErrorMessage="1" sqref="C42:G42">
      <formula1>"Available, Not Available, Available at a distance"</formula1>
    </dataValidation>
    <dataValidation type="list" allowBlank="1" showInputMessage="1" showErrorMessage="1" sqref="C6 H48:H49">
      <formula1>"Per Sq. Ft., Per Sq. Mtr., Per Acre, Per Hectare, Per Katha, Per Decimal, Per Bigha"</formula1>
    </dataValidation>
    <dataValidation type="list" allowBlank="1" showInputMessage="1" showErrorMessage="1" sqref="C38:G38">
      <formula1>"Warmshell, Bareshell, Furnished, NA Land Property, Semi Furnished"</formula1>
    </dataValidation>
    <dataValidation type="list" allowBlank="1" showInputMessage="1" showErrorMessage="1" sqref="C4:G4">
      <formula1>"IT Corporate Park, Institutional, Agricultural Land, Commercial Space, Residential Flat, Builder Floor, Residential Land, Office Unit, Industrial Land, Commercial Land"</formula1>
    </dataValidation>
    <dataValidation type="list" allowBlank="1" showInputMessage="1" showErrorMessage="1" sqref="C14:G14">
      <formula1>"A Class, B Class, C Class, Proposed A Class, Vacant Land, Proposed B Class, Proposed C Class"</formula1>
    </dataValidation>
    <dataValidation type="list" allowBlank="1" showInputMessage="1" showErrorMessage="1" sqref="C16:G16">
      <formula1>"To Be Constructed, Vacant, Occupied by Owner, Occupied by Tenant, Fully Occupied, 10% Occupied, 20% Occupied, 30% Occupied, 40% Occupied, 50% Occupied, 60% Occupied, 70% Occupied, 80% Occupied, 90% Occupied"</formula1>
    </dataValidation>
    <dataValidation type="list" allowBlank="1" showInputMessage="1" showErrorMessage="1" sqref="C24:G24">
      <formula1>"Rectangle, Square, Irregular"</formula1>
    </dataValidation>
    <dataValidation type="list" allowBlank="1" showInputMessage="1" showErrorMessage="1" sqref="C22:G22">
      <formula1>"Very Small, Small, Average, Medium, Large, Very Large, Ultra Large"</formula1>
    </dataValidation>
    <dataValidation type="list" allowBlank="1" showInputMessage="1" showErrorMessage="1" sqref="C28:G28">
      <formula1>"Poor, Average, Good, Very Good, Excellent, Debris"</formula1>
    </dataValidation>
    <dataValidation type="list" allowBlank="1" showInputMessage="1" showErrorMessage="1" sqref="C26:G26">
      <formula1>"0-5 years, 5-10 years, 10-15 years, 15 years and above"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Instances</vt:lpstr>
      <vt:lpstr>Description of Instances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2022-04-13T11:13:33Z</dcterms:modified>
</cp:coreProperties>
</file>