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11\Desktop\"/>
    </mc:Choice>
  </mc:AlternateContent>
  <bookViews>
    <workbookView xWindow="0" yWindow="0" windowWidth="24000" windowHeight="9735" activeTab="1"/>
  </bookViews>
  <sheets>
    <sheet name="Main Units" sheetId="12" r:id="rId1"/>
    <sheet name="Sheet1" sheetId="13" r:id="rId2"/>
  </sheets>
  <definedNames>
    <definedName name="_xlnm._FilterDatabase" localSheetId="0" hidden="1">'Main Units'!$C$11:$R$202</definedName>
    <definedName name="_xlnm.Print_Area" localSheetId="0">'Main Units'!$C$1:$Q$202</definedName>
  </definedNames>
  <calcPr calcId="15251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3" l="1"/>
  <c r="J52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38" i="13"/>
  <c r="G28" i="13"/>
  <c r="G29" i="13"/>
  <c r="G30" i="13"/>
  <c r="G31" i="13"/>
  <c r="G32" i="13"/>
  <c r="G33" i="13"/>
  <c r="G34" i="13"/>
  <c r="G35" i="13"/>
  <c r="G27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10" i="13"/>
  <c r="H25" i="13"/>
  <c r="H36" i="13"/>
  <c r="I11" i="13"/>
  <c r="J11" i="13" s="1"/>
  <c r="I12" i="13"/>
  <c r="J12" i="13" s="1"/>
  <c r="I13" i="13"/>
  <c r="K13" i="13" s="1"/>
  <c r="I14" i="13"/>
  <c r="J14" i="13" s="1"/>
  <c r="I15" i="13"/>
  <c r="J15" i="13" s="1"/>
  <c r="I16" i="13"/>
  <c r="J16" i="13" s="1"/>
  <c r="I17" i="13"/>
  <c r="K17" i="13" s="1"/>
  <c r="I18" i="13"/>
  <c r="J18" i="13" s="1"/>
  <c r="I19" i="13"/>
  <c r="J19" i="13" s="1"/>
  <c r="I20" i="13"/>
  <c r="J20" i="13" s="1"/>
  <c r="I21" i="13"/>
  <c r="K21" i="13" s="1"/>
  <c r="I22" i="13"/>
  <c r="J22" i="13" s="1"/>
  <c r="I23" i="13"/>
  <c r="J23" i="13" s="1"/>
  <c r="I24" i="13"/>
  <c r="J24" i="13" s="1"/>
  <c r="I27" i="13"/>
  <c r="J27" i="13" s="1"/>
  <c r="I28" i="13"/>
  <c r="J28" i="13" s="1"/>
  <c r="I29" i="13"/>
  <c r="J29" i="13" s="1"/>
  <c r="I30" i="13"/>
  <c r="K30" i="13" s="1"/>
  <c r="I31" i="13"/>
  <c r="J31" i="13" s="1"/>
  <c r="I32" i="13"/>
  <c r="J32" i="13" s="1"/>
  <c r="I33" i="13"/>
  <c r="J33" i="13" s="1"/>
  <c r="I34" i="13"/>
  <c r="K34" i="13" s="1"/>
  <c r="I35" i="13"/>
  <c r="J35" i="13" s="1"/>
  <c r="I38" i="13"/>
  <c r="K38" i="13" s="1"/>
  <c r="I39" i="13"/>
  <c r="K39" i="13" s="1"/>
  <c r="I40" i="13"/>
  <c r="J40" i="13" s="1"/>
  <c r="I41" i="13"/>
  <c r="J41" i="13" s="1"/>
  <c r="I42" i="13"/>
  <c r="J42" i="13" s="1"/>
  <c r="I43" i="13"/>
  <c r="K43" i="13" s="1"/>
  <c r="I44" i="13"/>
  <c r="J44" i="13" s="1"/>
  <c r="I45" i="13"/>
  <c r="K45" i="13" s="1"/>
  <c r="I46" i="13"/>
  <c r="K46" i="13" s="1"/>
  <c r="I47" i="13"/>
  <c r="K47" i="13" s="1"/>
  <c r="I48" i="13"/>
  <c r="J48" i="13" s="1"/>
  <c r="I49" i="13"/>
  <c r="K49" i="13" s="1"/>
  <c r="I50" i="13"/>
  <c r="J50" i="13" s="1"/>
  <c r="I10" i="13"/>
  <c r="K10" i="13" s="1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K33" i="13" l="1"/>
  <c r="I25" i="13"/>
  <c r="J49" i="13"/>
  <c r="I51" i="13"/>
  <c r="I36" i="13"/>
  <c r="J10" i="13"/>
  <c r="J47" i="13"/>
  <c r="J43" i="13"/>
  <c r="J38" i="13"/>
  <c r="K50" i="13"/>
  <c r="K42" i="13"/>
  <c r="K28" i="13"/>
  <c r="J21" i="13"/>
  <c r="K41" i="13"/>
  <c r="K32" i="13"/>
  <c r="K27" i="13"/>
  <c r="J46" i="13"/>
  <c r="J17" i="13"/>
  <c r="K31" i="13"/>
  <c r="J45" i="13"/>
  <c r="J39" i="13"/>
  <c r="J13" i="13"/>
  <c r="K35" i="13"/>
  <c r="K29" i="13"/>
  <c r="J34" i="13"/>
  <c r="J30" i="13"/>
  <c r="K24" i="13"/>
  <c r="K20" i="13"/>
  <c r="K16" i="13"/>
  <c r="K12" i="13"/>
  <c r="K23" i="13"/>
  <c r="K19" i="13"/>
  <c r="K15" i="13"/>
  <c r="K11" i="13"/>
  <c r="K48" i="13"/>
  <c r="K44" i="13"/>
  <c r="K40" i="13"/>
  <c r="K22" i="13"/>
  <c r="K18" i="13"/>
  <c r="K14" i="13"/>
  <c r="P191" i="12"/>
  <c r="P190" i="12"/>
  <c r="P189" i="12"/>
  <c r="P188" i="12"/>
  <c r="P172" i="12"/>
  <c r="P171" i="12"/>
  <c r="P170" i="12"/>
  <c r="P169" i="12"/>
  <c r="P153" i="12"/>
  <c r="P152" i="12"/>
  <c r="P151" i="12"/>
  <c r="P150" i="12"/>
  <c r="P134" i="12"/>
  <c r="P133" i="12"/>
  <c r="P132" i="12"/>
  <c r="P131" i="12"/>
  <c r="P115" i="12"/>
  <c r="P114" i="12"/>
  <c r="P113" i="12"/>
  <c r="P112" i="12"/>
  <c r="P96" i="12"/>
  <c r="P95" i="12"/>
  <c r="P94" i="12"/>
  <c r="P93" i="12"/>
  <c r="P77" i="12"/>
  <c r="P76" i="12"/>
  <c r="P75" i="12"/>
  <c r="P74" i="12"/>
  <c r="P58" i="12"/>
  <c r="P57" i="12"/>
  <c r="P56" i="12"/>
  <c r="P55" i="12"/>
  <c r="P39" i="12"/>
  <c r="P38" i="12"/>
  <c r="P37" i="12"/>
  <c r="P36" i="12"/>
  <c r="P20" i="12"/>
  <c r="P19" i="12"/>
  <c r="P18" i="12"/>
  <c r="P17" i="12"/>
  <c r="N191" i="12"/>
  <c r="Q191" i="12" s="1"/>
  <c r="N190" i="12"/>
  <c r="Q190" i="12" s="1"/>
  <c r="N189" i="12"/>
  <c r="Q189" i="12" s="1"/>
  <c r="N188" i="12"/>
  <c r="Q188" i="12" s="1"/>
  <c r="N172" i="12"/>
  <c r="Q172" i="12" s="1"/>
  <c r="N171" i="12"/>
  <c r="Q171" i="12" s="1"/>
  <c r="N170" i="12"/>
  <c r="Q170" i="12" s="1"/>
  <c r="N169" i="12"/>
  <c r="Q169" i="12" s="1"/>
  <c r="N153" i="12"/>
  <c r="Q153" i="12" s="1"/>
  <c r="R153" i="12" s="1"/>
  <c r="N152" i="12"/>
  <c r="Q152" i="12" s="1"/>
  <c r="R152" i="12" s="1"/>
  <c r="N151" i="12"/>
  <c r="Q151" i="12" s="1"/>
  <c r="R151" i="12" s="1"/>
  <c r="N150" i="12"/>
  <c r="Q150" i="12" s="1"/>
  <c r="R150" i="12" s="1"/>
  <c r="N134" i="12"/>
  <c r="Q134" i="12" s="1"/>
  <c r="R134" i="12" s="1"/>
  <c r="N133" i="12"/>
  <c r="Q133" i="12" s="1"/>
  <c r="R133" i="12" s="1"/>
  <c r="N132" i="12"/>
  <c r="Q132" i="12" s="1"/>
  <c r="R132" i="12" s="1"/>
  <c r="N131" i="12"/>
  <c r="Q131" i="12" s="1"/>
  <c r="R131" i="12" s="1"/>
  <c r="N115" i="12"/>
  <c r="Q115" i="12" s="1"/>
  <c r="R115" i="12" s="1"/>
  <c r="N114" i="12"/>
  <c r="Q114" i="12" s="1"/>
  <c r="R114" i="12" s="1"/>
  <c r="N113" i="12"/>
  <c r="Q113" i="12" s="1"/>
  <c r="R113" i="12" s="1"/>
  <c r="N112" i="12"/>
  <c r="Q112" i="12" s="1"/>
  <c r="R112" i="12" s="1"/>
  <c r="N96" i="12"/>
  <c r="Q96" i="12" s="1"/>
  <c r="R96" i="12" s="1"/>
  <c r="N95" i="12"/>
  <c r="Q95" i="12" s="1"/>
  <c r="R95" i="12" s="1"/>
  <c r="N94" i="12"/>
  <c r="Q94" i="12" s="1"/>
  <c r="R94" i="12" s="1"/>
  <c r="N93" i="12"/>
  <c r="Q93" i="12" s="1"/>
  <c r="R93" i="12" s="1"/>
  <c r="N77" i="12"/>
  <c r="Q77" i="12" s="1"/>
  <c r="R77" i="12" s="1"/>
  <c r="N76" i="12"/>
  <c r="Q76" i="12" s="1"/>
  <c r="R76" i="12" s="1"/>
  <c r="N75" i="12"/>
  <c r="Q75" i="12" s="1"/>
  <c r="R75" i="12" s="1"/>
  <c r="N74" i="12"/>
  <c r="Q74" i="12" s="1"/>
  <c r="R74" i="12" s="1"/>
  <c r="N58" i="12"/>
  <c r="Q58" i="12" s="1"/>
  <c r="R58" i="12" s="1"/>
  <c r="N57" i="12"/>
  <c r="Q57" i="12" s="1"/>
  <c r="R57" i="12" s="1"/>
  <c r="N56" i="12"/>
  <c r="Q56" i="12" s="1"/>
  <c r="R56" i="12" s="1"/>
  <c r="N55" i="12"/>
  <c r="Q55" i="12" s="1"/>
  <c r="R55" i="12" s="1"/>
  <c r="N39" i="12"/>
  <c r="Q39" i="12" s="1"/>
  <c r="R39" i="12" s="1"/>
  <c r="N38" i="12"/>
  <c r="Q38" i="12" s="1"/>
  <c r="R38" i="12" s="1"/>
  <c r="N37" i="12"/>
  <c r="N36" i="12"/>
  <c r="Q36" i="12" s="1"/>
  <c r="R36" i="12" s="1"/>
  <c r="N20" i="12"/>
  <c r="Q20" i="12" s="1"/>
  <c r="R20" i="12" s="1"/>
  <c r="N19" i="12"/>
  <c r="Q19" i="12" s="1"/>
  <c r="R19" i="12" s="1"/>
  <c r="N18" i="12"/>
  <c r="Q18" i="12" s="1"/>
  <c r="R18" i="12" s="1"/>
  <c r="N17" i="12"/>
  <c r="Q17" i="12" s="1"/>
  <c r="R17" i="12" s="1"/>
  <c r="O202" i="12"/>
  <c r="M202" i="12"/>
  <c r="K202" i="12"/>
  <c r="J202" i="12"/>
  <c r="P201" i="12"/>
  <c r="N201" i="12"/>
  <c r="Q201" i="12" s="1"/>
  <c r="L201" i="12"/>
  <c r="P200" i="12"/>
  <c r="N200" i="12"/>
  <c r="Q200" i="12" s="1"/>
  <c r="L200" i="12"/>
  <c r="P199" i="12"/>
  <c r="N199" i="12"/>
  <c r="Q199" i="12" s="1"/>
  <c r="L199" i="12"/>
  <c r="P198" i="12"/>
  <c r="N198" i="12"/>
  <c r="Q198" i="12" s="1"/>
  <c r="L198" i="12"/>
  <c r="P197" i="12"/>
  <c r="N197" i="12"/>
  <c r="Q197" i="12" s="1"/>
  <c r="L197" i="12"/>
  <c r="P196" i="12"/>
  <c r="N196" i="12"/>
  <c r="Q196" i="12" s="1"/>
  <c r="L196" i="12"/>
  <c r="P195" i="12"/>
  <c r="N195" i="12"/>
  <c r="Q195" i="12" s="1"/>
  <c r="L195" i="12"/>
  <c r="P194" i="12"/>
  <c r="N194" i="12"/>
  <c r="Q194" i="12" s="1"/>
  <c r="L194" i="12"/>
  <c r="P193" i="12"/>
  <c r="N193" i="12"/>
  <c r="Q193" i="12" s="1"/>
  <c r="L193" i="12"/>
  <c r="P192" i="12"/>
  <c r="N192" i="12"/>
  <c r="Q192" i="12" s="1"/>
  <c r="L192" i="12"/>
  <c r="L191" i="12"/>
  <c r="L190" i="12"/>
  <c r="L189" i="12"/>
  <c r="L188" i="12"/>
  <c r="P187" i="12"/>
  <c r="N187" i="12"/>
  <c r="Q187" i="12" s="1"/>
  <c r="L187" i="12"/>
  <c r="P186" i="12"/>
  <c r="N186" i="12"/>
  <c r="Q186" i="12" s="1"/>
  <c r="L186" i="12"/>
  <c r="P185" i="12"/>
  <c r="N185" i="12"/>
  <c r="Q185" i="12" s="1"/>
  <c r="L185" i="12"/>
  <c r="P184" i="12"/>
  <c r="N184" i="12"/>
  <c r="Q184" i="12" s="1"/>
  <c r="L184" i="12"/>
  <c r="P183" i="12"/>
  <c r="N183" i="12"/>
  <c r="Q183" i="12" s="1"/>
  <c r="L183" i="12"/>
  <c r="P182" i="12"/>
  <c r="N182" i="12"/>
  <c r="Q182" i="12" s="1"/>
  <c r="L182" i="12"/>
  <c r="P181" i="12"/>
  <c r="N181" i="12"/>
  <c r="Q181" i="12" s="1"/>
  <c r="L181" i="12"/>
  <c r="P180" i="12"/>
  <c r="N180" i="12"/>
  <c r="Q180" i="12" s="1"/>
  <c r="L180" i="12"/>
  <c r="P179" i="12"/>
  <c r="N179" i="12"/>
  <c r="Q179" i="12" s="1"/>
  <c r="L179" i="12"/>
  <c r="P178" i="12"/>
  <c r="N178" i="12"/>
  <c r="Q178" i="12" s="1"/>
  <c r="L178" i="12"/>
  <c r="P177" i="12"/>
  <c r="N177" i="12"/>
  <c r="Q177" i="12" s="1"/>
  <c r="L177" i="12"/>
  <c r="P176" i="12"/>
  <c r="N176" i="12"/>
  <c r="Q176" i="12" s="1"/>
  <c r="L176" i="12"/>
  <c r="P175" i="12"/>
  <c r="N175" i="12"/>
  <c r="Q175" i="12" s="1"/>
  <c r="L175" i="12"/>
  <c r="P174" i="12"/>
  <c r="N174" i="12"/>
  <c r="Q174" i="12" s="1"/>
  <c r="L174" i="12"/>
  <c r="P173" i="12"/>
  <c r="N173" i="12"/>
  <c r="Q173" i="12" s="1"/>
  <c r="L173" i="12"/>
  <c r="L172" i="12"/>
  <c r="L171" i="12"/>
  <c r="L170" i="12"/>
  <c r="L169" i="12"/>
  <c r="P168" i="12"/>
  <c r="N168" i="12"/>
  <c r="Q168" i="12" s="1"/>
  <c r="L168" i="12"/>
  <c r="P167" i="12"/>
  <c r="N167" i="12"/>
  <c r="Q167" i="12" s="1"/>
  <c r="L167" i="12"/>
  <c r="P166" i="12"/>
  <c r="N166" i="12"/>
  <c r="Q166" i="12" s="1"/>
  <c r="L166" i="12"/>
  <c r="P165" i="12"/>
  <c r="N165" i="12"/>
  <c r="Q165" i="12" s="1"/>
  <c r="R165" i="12" s="1"/>
  <c r="L165" i="12"/>
  <c r="P164" i="12"/>
  <c r="N164" i="12"/>
  <c r="Q164" i="12" s="1"/>
  <c r="R164" i="12" s="1"/>
  <c r="L164" i="12"/>
  <c r="P163" i="12"/>
  <c r="N163" i="12"/>
  <c r="Q163" i="12" s="1"/>
  <c r="R163" i="12" s="1"/>
  <c r="L163" i="12"/>
  <c r="P162" i="12"/>
  <c r="N162" i="12"/>
  <c r="Q162" i="12" s="1"/>
  <c r="R162" i="12" s="1"/>
  <c r="L162" i="12"/>
  <c r="P161" i="12"/>
  <c r="N161" i="12"/>
  <c r="Q161" i="12" s="1"/>
  <c r="R161" i="12" s="1"/>
  <c r="L161" i="12"/>
  <c r="P160" i="12"/>
  <c r="N160" i="12"/>
  <c r="Q160" i="12" s="1"/>
  <c r="R160" i="12" s="1"/>
  <c r="L160" i="12"/>
  <c r="P159" i="12"/>
  <c r="N159" i="12"/>
  <c r="Q159" i="12" s="1"/>
  <c r="R159" i="12" s="1"/>
  <c r="L159" i="12"/>
  <c r="P158" i="12"/>
  <c r="N158" i="12"/>
  <c r="Q158" i="12" s="1"/>
  <c r="R158" i="12" s="1"/>
  <c r="L158" i="12"/>
  <c r="P157" i="12"/>
  <c r="N157" i="12"/>
  <c r="Q157" i="12" s="1"/>
  <c r="R157" i="12" s="1"/>
  <c r="L157" i="12"/>
  <c r="P156" i="12"/>
  <c r="N156" i="12"/>
  <c r="Q156" i="12" s="1"/>
  <c r="R156" i="12" s="1"/>
  <c r="L156" i="12"/>
  <c r="P155" i="12"/>
  <c r="N155" i="12"/>
  <c r="Q155" i="12" s="1"/>
  <c r="R155" i="12" s="1"/>
  <c r="L155" i="12"/>
  <c r="P154" i="12"/>
  <c r="N154" i="12"/>
  <c r="Q154" i="12" s="1"/>
  <c r="R154" i="12" s="1"/>
  <c r="L154" i="12"/>
  <c r="L153" i="12"/>
  <c r="L152" i="12"/>
  <c r="L151" i="12"/>
  <c r="L150" i="12"/>
  <c r="P149" i="12"/>
  <c r="N149" i="12"/>
  <c r="Q149" i="12" s="1"/>
  <c r="R149" i="12" s="1"/>
  <c r="L149" i="12"/>
  <c r="P148" i="12"/>
  <c r="N148" i="12"/>
  <c r="Q148" i="12" s="1"/>
  <c r="R148" i="12" s="1"/>
  <c r="L148" i="12"/>
  <c r="P147" i="12"/>
  <c r="N147" i="12"/>
  <c r="Q147" i="12" s="1"/>
  <c r="R147" i="12" s="1"/>
  <c r="L147" i="12"/>
  <c r="P146" i="12"/>
  <c r="N146" i="12"/>
  <c r="Q146" i="12" s="1"/>
  <c r="R146" i="12" s="1"/>
  <c r="L146" i="12"/>
  <c r="P145" i="12"/>
  <c r="N145" i="12"/>
  <c r="Q145" i="12" s="1"/>
  <c r="R145" i="12" s="1"/>
  <c r="L145" i="12"/>
  <c r="P144" i="12"/>
  <c r="N144" i="12"/>
  <c r="Q144" i="12" s="1"/>
  <c r="R144" i="12" s="1"/>
  <c r="L144" i="12"/>
  <c r="P143" i="12"/>
  <c r="N143" i="12"/>
  <c r="Q143" i="12" s="1"/>
  <c r="R143" i="12" s="1"/>
  <c r="L143" i="12"/>
  <c r="P142" i="12"/>
  <c r="N142" i="12"/>
  <c r="Q142" i="12" s="1"/>
  <c r="R142" i="12" s="1"/>
  <c r="L142" i="12"/>
  <c r="P141" i="12"/>
  <c r="N141" i="12"/>
  <c r="Q141" i="12" s="1"/>
  <c r="R141" i="12" s="1"/>
  <c r="L141" i="12"/>
  <c r="P140" i="12"/>
  <c r="N140" i="12"/>
  <c r="Q140" i="12" s="1"/>
  <c r="R140" i="12" s="1"/>
  <c r="L140" i="12"/>
  <c r="P139" i="12"/>
  <c r="N139" i="12"/>
  <c r="Q139" i="12" s="1"/>
  <c r="R139" i="12" s="1"/>
  <c r="L139" i="12"/>
  <c r="P138" i="12"/>
  <c r="N138" i="12"/>
  <c r="Q138" i="12" s="1"/>
  <c r="R138" i="12" s="1"/>
  <c r="L138" i="12"/>
  <c r="P137" i="12"/>
  <c r="N137" i="12"/>
  <c r="Q137" i="12" s="1"/>
  <c r="R137" i="12" s="1"/>
  <c r="L137" i="12"/>
  <c r="P136" i="12"/>
  <c r="N136" i="12"/>
  <c r="Q136" i="12" s="1"/>
  <c r="R136" i="12" s="1"/>
  <c r="L136" i="12"/>
  <c r="P135" i="12"/>
  <c r="N135" i="12"/>
  <c r="Q135" i="12" s="1"/>
  <c r="R135" i="12" s="1"/>
  <c r="L135" i="12"/>
  <c r="L134" i="12"/>
  <c r="L133" i="12"/>
  <c r="L132" i="12"/>
  <c r="L131" i="12"/>
  <c r="P130" i="12"/>
  <c r="N130" i="12"/>
  <c r="Q130" i="12" s="1"/>
  <c r="R130" i="12" s="1"/>
  <c r="L130" i="12"/>
  <c r="P129" i="12"/>
  <c r="N129" i="12"/>
  <c r="L129" i="12"/>
  <c r="P128" i="12"/>
  <c r="N128" i="12"/>
  <c r="Q128" i="12" s="1"/>
  <c r="R128" i="12" s="1"/>
  <c r="L128" i="12"/>
  <c r="P127" i="12"/>
  <c r="N127" i="12"/>
  <c r="Q127" i="12" s="1"/>
  <c r="R127" i="12" s="1"/>
  <c r="L127" i="12"/>
  <c r="P126" i="12"/>
  <c r="N126" i="12"/>
  <c r="Q126" i="12" s="1"/>
  <c r="R126" i="12" s="1"/>
  <c r="L126" i="12"/>
  <c r="P125" i="12"/>
  <c r="N125" i="12"/>
  <c r="Q125" i="12" s="1"/>
  <c r="R125" i="12" s="1"/>
  <c r="L125" i="12"/>
  <c r="P124" i="12"/>
  <c r="N124" i="12"/>
  <c r="Q124" i="12" s="1"/>
  <c r="R124" i="12" s="1"/>
  <c r="L124" i="12"/>
  <c r="P123" i="12"/>
  <c r="N123" i="12"/>
  <c r="Q123" i="12" s="1"/>
  <c r="R123" i="12" s="1"/>
  <c r="L123" i="12"/>
  <c r="P122" i="12"/>
  <c r="N122" i="12"/>
  <c r="Q122" i="12" s="1"/>
  <c r="R122" i="12" s="1"/>
  <c r="L122" i="12"/>
  <c r="P121" i="12"/>
  <c r="N121" i="12"/>
  <c r="Q121" i="12" s="1"/>
  <c r="R121" i="12" s="1"/>
  <c r="L121" i="12"/>
  <c r="P120" i="12"/>
  <c r="N120" i="12"/>
  <c r="Q120" i="12" s="1"/>
  <c r="R120" i="12" s="1"/>
  <c r="L120" i="12"/>
  <c r="P119" i="12"/>
  <c r="N119" i="12"/>
  <c r="Q119" i="12" s="1"/>
  <c r="R119" i="12" s="1"/>
  <c r="L119" i="12"/>
  <c r="P118" i="12"/>
  <c r="N118" i="12"/>
  <c r="Q118" i="12" s="1"/>
  <c r="R118" i="12" s="1"/>
  <c r="L118" i="12"/>
  <c r="P117" i="12"/>
  <c r="N117" i="12"/>
  <c r="Q117" i="12" s="1"/>
  <c r="R117" i="12" s="1"/>
  <c r="L117" i="12"/>
  <c r="P116" i="12"/>
  <c r="N116" i="12"/>
  <c r="Q116" i="12" s="1"/>
  <c r="R116" i="12" s="1"/>
  <c r="L116" i="12"/>
  <c r="L115" i="12"/>
  <c r="L114" i="12"/>
  <c r="L113" i="12"/>
  <c r="L112" i="12"/>
  <c r="P111" i="12"/>
  <c r="N111" i="12"/>
  <c r="Q111" i="12" s="1"/>
  <c r="R111" i="12" s="1"/>
  <c r="L111" i="12"/>
  <c r="P110" i="12"/>
  <c r="N110" i="12"/>
  <c r="Q110" i="12" s="1"/>
  <c r="R110" i="12" s="1"/>
  <c r="L110" i="12"/>
  <c r="P109" i="12"/>
  <c r="N109" i="12"/>
  <c r="Q109" i="12" s="1"/>
  <c r="R109" i="12" s="1"/>
  <c r="L109" i="12"/>
  <c r="P108" i="12"/>
  <c r="N108" i="12"/>
  <c r="Q108" i="12" s="1"/>
  <c r="R108" i="12" s="1"/>
  <c r="L108" i="12"/>
  <c r="P107" i="12"/>
  <c r="N107" i="12"/>
  <c r="Q107" i="12" s="1"/>
  <c r="R107" i="12" s="1"/>
  <c r="L107" i="12"/>
  <c r="P106" i="12"/>
  <c r="N106" i="12"/>
  <c r="Q106" i="12" s="1"/>
  <c r="R106" i="12" s="1"/>
  <c r="L106" i="12"/>
  <c r="P105" i="12"/>
  <c r="N105" i="12"/>
  <c r="Q105" i="12" s="1"/>
  <c r="R105" i="12" s="1"/>
  <c r="L105" i="12"/>
  <c r="P104" i="12"/>
  <c r="N104" i="12"/>
  <c r="Q104" i="12" s="1"/>
  <c r="R104" i="12" s="1"/>
  <c r="L104" i="12"/>
  <c r="P103" i="12"/>
  <c r="N103" i="12"/>
  <c r="Q103" i="12" s="1"/>
  <c r="R103" i="12" s="1"/>
  <c r="L103" i="12"/>
  <c r="P102" i="12"/>
  <c r="N102" i="12"/>
  <c r="Q102" i="12" s="1"/>
  <c r="R102" i="12" s="1"/>
  <c r="L102" i="12"/>
  <c r="P101" i="12"/>
  <c r="N101" i="12"/>
  <c r="Q101" i="12" s="1"/>
  <c r="R101" i="12" s="1"/>
  <c r="L101" i="12"/>
  <c r="P100" i="12"/>
  <c r="N100" i="12"/>
  <c r="Q100" i="12" s="1"/>
  <c r="R100" i="12" s="1"/>
  <c r="L100" i="12"/>
  <c r="P99" i="12"/>
  <c r="N99" i="12"/>
  <c r="Q99" i="12" s="1"/>
  <c r="R99" i="12" s="1"/>
  <c r="L99" i="12"/>
  <c r="P98" i="12"/>
  <c r="N98" i="12"/>
  <c r="Q98" i="12" s="1"/>
  <c r="R98" i="12" s="1"/>
  <c r="L98" i="12"/>
  <c r="P97" i="12"/>
  <c r="N97" i="12"/>
  <c r="Q97" i="12" s="1"/>
  <c r="R97" i="12" s="1"/>
  <c r="L97" i="12"/>
  <c r="L96" i="12"/>
  <c r="L95" i="12"/>
  <c r="L94" i="12"/>
  <c r="L93" i="12"/>
  <c r="P92" i="12"/>
  <c r="N92" i="12"/>
  <c r="Q92" i="12" s="1"/>
  <c r="R92" i="12" s="1"/>
  <c r="L92" i="12"/>
  <c r="P91" i="12"/>
  <c r="N91" i="12"/>
  <c r="Q91" i="12" s="1"/>
  <c r="R91" i="12" s="1"/>
  <c r="L91" i="12"/>
  <c r="P90" i="12"/>
  <c r="N90" i="12"/>
  <c r="Q90" i="12" s="1"/>
  <c r="R90" i="12" s="1"/>
  <c r="L90" i="12"/>
  <c r="P89" i="12"/>
  <c r="N89" i="12"/>
  <c r="Q89" i="12" s="1"/>
  <c r="R89" i="12" s="1"/>
  <c r="L89" i="12"/>
  <c r="P88" i="12"/>
  <c r="N88" i="12"/>
  <c r="Q88" i="12" s="1"/>
  <c r="R88" i="12" s="1"/>
  <c r="L88" i="12"/>
  <c r="P87" i="12"/>
  <c r="N87" i="12"/>
  <c r="Q87" i="12" s="1"/>
  <c r="R87" i="12" s="1"/>
  <c r="L87" i="12"/>
  <c r="P86" i="12"/>
  <c r="N86" i="12"/>
  <c r="Q86" i="12" s="1"/>
  <c r="R86" i="12" s="1"/>
  <c r="L86" i="12"/>
  <c r="P85" i="12"/>
  <c r="N85" i="12"/>
  <c r="Q85" i="12" s="1"/>
  <c r="R85" i="12" s="1"/>
  <c r="L85" i="12"/>
  <c r="P84" i="12"/>
  <c r="N84" i="12"/>
  <c r="Q84" i="12" s="1"/>
  <c r="R84" i="12" s="1"/>
  <c r="L84" i="12"/>
  <c r="P83" i="12"/>
  <c r="N83" i="12"/>
  <c r="Q83" i="12" s="1"/>
  <c r="R83" i="12" s="1"/>
  <c r="L83" i="12"/>
  <c r="P82" i="12"/>
  <c r="N82" i="12"/>
  <c r="Q82" i="12" s="1"/>
  <c r="R82" i="12" s="1"/>
  <c r="L82" i="12"/>
  <c r="P81" i="12"/>
  <c r="N81" i="12"/>
  <c r="Q81" i="12" s="1"/>
  <c r="R81" i="12" s="1"/>
  <c r="L81" i="12"/>
  <c r="P80" i="12"/>
  <c r="N80" i="12"/>
  <c r="Q80" i="12" s="1"/>
  <c r="R80" i="12" s="1"/>
  <c r="L80" i="12"/>
  <c r="P79" i="12"/>
  <c r="N79" i="12"/>
  <c r="Q79" i="12" s="1"/>
  <c r="R79" i="12" s="1"/>
  <c r="L79" i="12"/>
  <c r="P78" i="12"/>
  <c r="N78" i="12"/>
  <c r="Q78" i="12" s="1"/>
  <c r="R78" i="12" s="1"/>
  <c r="L78" i="12"/>
  <c r="L77" i="12"/>
  <c r="L76" i="12"/>
  <c r="L75" i="12"/>
  <c r="L74" i="12"/>
  <c r="P73" i="12"/>
  <c r="N73" i="12"/>
  <c r="Q73" i="12" s="1"/>
  <c r="R73" i="12" s="1"/>
  <c r="L73" i="12"/>
  <c r="P72" i="12"/>
  <c r="N72" i="12"/>
  <c r="Q72" i="12" s="1"/>
  <c r="R72" i="12" s="1"/>
  <c r="L72" i="12"/>
  <c r="P71" i="12"/>
  <c r="N71" i="12"/>
  <c r="Q71" i="12" s="1"/>
  <c r="R71" i="12" s="1"/>
  <c r="L71" i="12"/>
  <c r="P70" i="12"/>
  <c r="N70" i="12"/>
  <c r="Q70" i="12" s="1"/>
  <c r="R70" i="12" s="1"/>
  <c r="L70" i="12"/>
  <c r="P69" i="12"/>
  <c r="N69" i="12"/>
  <c r="Q69" i="12" s="1"/>
  <c r="R69" i="12" s="1"/>
  <c r="L69" i="12"/>
  <c r="P68" i="12"/>
  <c r="N68" i="12"/>
  <c r="Q68" i="12" s="1"/>
  <c r="R68" i="12" s="1"/>
  <c r="L68" i="12"/>
  <c r="P67" i="12"/>
  <c r="N67" i="12"/>
  <c r="Q67" i="12" s="1"/>
  <c r="R67" i="12" s="1"/>
  <c r="L67" i="12"/>
  <c r="P66" i="12"/>
  <c r="N66" i="12"/>
  <c r="Q66" i="12" s="1"/>
  <c r="R66" i="12" s="1"/>
  <c r="L66" i="12"/>
  <c r="P65" i="12"/>
  <c r="N65" i="12"/>
  <c r="Q65" i="12" s="1"/>
  <c r="R65" i="12" s="1"/>
  <c r="L65" i="12"/>
  <c r="P64" i="12"/>
  <c r="N64" i="12"/>
  <c r="Q64" i="12" s="1"/>
  <c r="R64" i="12" s="1"/>
  <c r="L64" i="12"/>
  <c r="P63" i="12"/>
  <c r="N63" i="12"/>
  <c r="Q63" i="12" s="1"/>
  <c r="R63" i="12" s="1"/>
  <c r="L63" i="12"/>
  <c r="P62" i="12"/>
  <c r="N62" i="12"/>
  <c r="Q62" i="12" s="1"/>
  <c r="R62" i="12" s="1"/>
  <c r="L62" i="12"/>
  <c r="P61" i="12"/>
  <c r="N61" i="12"/>
  <c r="Q61" i="12" s="1"/>
  <c r="R61" i="12" s="1"/>
  <c r="L61" i="12"/>
  <c r="P60" i="12"/>
  <c r="N60" i="12"/>
  <c r="Q60" i="12" s="1"/>
  <c r="R60" i="12" s="1"/>
  <c r="L60" i="12"/>
  <c r="P59" i="12"/>
  <c r="N59" i="12"/>
  <c r="Q59" i="12" s="1"/>
  <c r="R59" i="12" s="1"/>
  <c r="L59" i="12"/>
  <c r="L58" i="12"/>
  <c r="L57" i="12"/>
  <c r="L56" i="12"/>
  <c r="L55" i="12"/>
  <c r="P54" i="12"/>
  <c r="N54" i="12"/>
  <c r="Q54" i="12" s="1"/>
  <c r="R54" i="12" s="1"/>
  <c r="L54" i="12"/>
  <c r="P53" i="12"/>
  <c r="N53" i="12"/>
  <c r="Q53" i="12" s="1"/>
  <c r="R53" i="12" s="1"/>
  <c r="L53" i="12"/>
  <c r="P52" i="12"/>
  <c r="N52" i="12"/>
  <c r="Q52" i="12" s="1"/>
  <c r="R52" i="12" s="1"/>
  <c r="L52" i="12"/>
  <c r="P51" i="12"/>
  <c r="N51" i="12"/>
  <c r="Q51" i="12" s="1"/>
  <c r="R51" i="12" s="1"/>
  <c r="L51" i="12"/>
  <c r="P50" i="12"/>
  <c r="N50" i="12"/>
  <c r="Q50" i="12" s="1"/>
  <c r="R50" i="12" s="1"/>
  <c r="L50" i="12"/>
  <c r="P49" i="12"/>
  <c r="N49" i="12"/>
  <c r="Q49" i="12" s="1"/>
  <c r="R49" i="12" s="1"/>
  <c r="L49" i="12"/>
  <c r="P48" i="12"/>
  <c r="N48" i="12"/>
  <c r="Q48" i="12" s="1"/>
  <c r="R48" i="12" s="1"/>
  <c r="L48" i="12"/>
  <c r="P47" i="12"/>
  <c r="N47" i="12"/>
  <c r="Q47" i="12" s="1"/>
  <c r="R47" i="12" s="1"/>
  <c r="L47" i="12"/>
  <c r="P46" i="12"/>
  <c r="N46" i="12"/>
  <c r="Q46" i="12" s="1"/>
  <c r="R46" i="12" s="1"/>
  <c r="L46" i="12"/>
  <c r="P45" i="12"/>
  <c r="N45" i="12"/>
  <c r="Q45" i="12" s="1"/>
  <c r="R45" i="12" s="1"/>
  <c r="L45" i="12"/>
  <c r="P44" i="12"/>
  <c r="N44" i="12"/>
  <c r="Q44" i="12" s="1"/>
  <c r="R44" i="12" s="1"/>
  <c r="L44" i="12"/>
  <c r="P43" i="12"/>
  <c r="N43" i="12"/>
  <c r="Q43" i="12" s="1"/>
  <c r="R43" i="12" s="1"/>
  <c r="L43" i="12"/>
  <c r="P42" i="12"/>
  <c r="N42" i="12"/>
  <c r="Q42" i="12" s="1"/>
  <c r="R42" i="12" s="1"/>
  <c r="L42" i="12"/>
  <c r="P41" i="12"/>
  <c r="N41" i="12"/>
  <c r="Q41" i="12" s="1"/>
  <c r="R41" i="12" s="1"/>
  <c r="L41" i="12"/>
  <c r="P40" i="12"/>
  <c r="N40" i="12"/>
  <c r="Q40" i="12" s="1"/>
  <c r="R40" i="12" s="1"/>
  <c r="L40" i="12"/>
  <c r="L39" i="12"/>
  <c r="L38" i="12"/>
  <c r="L37" i="12"/>
  <c r="L36" i="12"/>
  <c r="P35" i="12"/>
  <c r="N35" i="12"/>
  <c r="Q35" i="12" s="1"/>
  <c r="R35" i="12" s="1"/>
  <c r="L35" i="12"/>
  <c r="P34" i="12"/>
  <c r="N34" i="12"/>
  <c r="Q34" i="12" s="1"/>
  <c r="R34" i="12" s="1"/>
  <c r="L34" i="12"/>
  <c r="P33" i="12"/>
  <c r="N33" i="12"/>
  <c r="Q33" i="12" s="1"/>
  <c r="R33" i="12" s="1"/>
  <c r="L33" i="12"/>
  <c r="P32" i="12"/>
  <c r="N32" i="12"/>
  <c r="Q32" i="12" s="1"/>
  <c r="R32" i="12" s="1"/>
  <c r="L32" i="12"/>
  <c r="P31" i="12"/>
  <c r="N31" i="12"/>
  <c r="Q31" i="12" s="1"/>
  <c r="R31" i="12" s="1"/>
  <c r="L31" i="12"/>
  <c r="P30" i="12"/>
  <c r="N30" i="12"/>
  <c r="Q30" i="12" s="1"/>
  <c r="R30" i="12" s="1"/>
  <c r="L30" i="12"/>
  <c r="P29" i="12"/>
  <c r="N29" i="12"/>
  <c r="Q29" i="12" s="1"/>
  <c r="R29" i="12" s="1"/>
  <c r="L29" i="12"/>
  <c r="P28" i="12"/>
  <c r="N28" i="12"/>
  <c r="Q28" i="12" s="1"/>
  <c r="R28" i="12" s="1"/>
  <c r="L28" i="12"/>
  <c r="P27" i="12"/>
  <c r="N27" i="12"/>
  <c r="Q27" i="12" s="1"/>
  <c r="R27" i="12" s="1"/>
  <c r="L27" i="12"/>
  <c r="P26" i="12"/>
  <c r="N26" i="12"/>
  <c r="Q26" i="12" s="1"/>
  <c r="R26" i="12" s="1"/>
  <c r="L26" i="12"/>
  <c r="P25" i="12"/>
  <c r="N25" i="12"/>
  <c r="Q25" i="12" s="1"/>
  <c r="R25" i="12" s="1"/>
  <c r="L25" i="12"/>
  <c r="P24" i="12"/>
  <c r="N24" i="12"/>
  <c r="Q24" i="12" s="1"/>
  <c r="R24" i="12" s="1"/>
  <c r="L24" i="12"/>
  <c r="P23" i="12"/>
  <c r="N23" i="12"/>
  <c r="Q23" i="12" s="1"/>
  <c r="R23" i="12" s="1"/>
  <c r="L23" i="12"/>
  <c r="P22" i="12"/>
  <c r="N22" i="12"/>
  <c r="Q22" i="12" s="1"/>
  <c r="R22" i="12" s="1"/>
  <c r="L22" i="12"/>
  <c r="P21" i="12"/>
  <c r="N21" i="12"/>
  <c r="Q21" i="12" s="1"/>
  <c r="R21" i="12" s="1"/>
  <c r="L21" i="12"/>
  <c r="L20" i="12"/>
  <c r="L19" i="12"/>
  <c r="L18" i="12"/>
  <c r="L17" i="12"/>
  <c r="P16" i="12"/>
  <c r="N16" i="12"/>
  <c r="Q16" i="12" s="1"/>
  <c r="R16" i="12" s="1"/>
  <c r="L16" i="12"/>
  <c r="P15" i="12"/>
  <c r="N15" i="12"/>
  <c r="Q15" i="12" s="1"/>
  <c r="R15" i="12" s="1"/>
  <c r="L15" i="12"/>
  <c r="P14" i="12"/>
  <c r="N14" i="12"/>
  <c r="Q14" i="12" s="1"/>
  <c r="R14" i="12" s="1"/>
  <c r="L14" i="12"/>
  <c r="P13" i="12"/>
  <c r="N13" i="12"/>
  <c r="Q13" i="12" s="1"/>
  <c r="R13" i="12" s="1"/>
  <c r="L13" i="12"/>
  <c r="P12" i="12"/>
  <c r="N12" i="12"/>
  <c r="Q12" i="12" s="1"/>
  <c r="R12" i="12" s="1"/>
  <c r="L12" i="12"/>
  <c r="K51" i="13" l="1"/>
  <c r="K25" i="13"/>
  <c r="J36" i="13"/>
  <c r="J51" i="13"/>
  <c r="J25" i="13"/>
  <c r="K36" i="13"/>
  <c r="Q129" i="12"/>
  <c r="R129" i="12" s="1"/>
  <c r="Q37" i="12"/>
  <c r="R37" i="12" s="1"/>
  <c r="R202" i="12" s="1"/>
  <c r="L202" i="12"/>
  <c r="N202" i="12"/>
  <c r="P202" i="12"/>
  <c r="F202" i="12"/>
  <c r="Q202" i="12" l="1"/>
</calcChain>
</file>

<file path=xl/sharedStrings.xml><?xml version="1.0" encoding="utf-8"?>
<sst xmlns="http://schemas.openxmlformats.org/spreadsheetml/2006/main" count="829" uniqueCount="103">
  <si>
    <t>FLOOR</t>
  </si>
  <si>
    <t>1ST FLOOR</t>
  </si>
  <si>
    <t>3BHK + 3TOILET+UTILITY</t>
  </si>
  <si>
    <t>3BHK + 3TOILET+STUDY</t>
  </si>
  <si>
    <t>3BHK + 3TOILET</t>
  </si>
  <si>
    <t>2ND FLOOR</t>
  </si>
  <si>
    <t>3RD FLOOR</t>
  </si>
  <si>
    <t>4BHK + 4 TOILET+STUDY</t>
  </si>
  <si>
    <t>3BHK + 3TOILET+STUDY+UTILITY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</si>
  <si>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</si>
  <si>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</si>
  <si>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</si>
  <si>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</si>
  <si>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</si>
  <si>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</si>
  <si>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</si>
  <si>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MDU</t>
  </si>
  <si>
    <t>CUPBOARD AREA PER UNIT  SQMT</t>
  </si>
  <si>
    <t>UNIT CARPET AREA SQMT</t>
  </si>
  <si>
    <t>UNIT BALCONY AREA SQMT</t>
  </si>
  <si>
    <t>CUPBOARD AREA PER UNIT  SQFT</t>
  </si>
  <si>
    <t>UNIT CARPET AREA SQFT</t>
  </si>
  <si>
    <t>UNIT BALCONY AREA SQFT</t>
  </si>
  <si>
    <t>A</t>
  </si>
  <si>
    <t>F.A.R PER UNIT (SQ MT)</t>
  </si>
  <si>
    <t xml:space="preserve">C </t>
  </si>
  <si>
    <t>B</t>
  </si>
  <si>
    <t>TOWER / CORE</t>
  </si>
  <si>
    <t>UNIT DESCRIPTION AS PER SANCTION</t>
  </si>
  <si>
    <t>SUPER BUILT UP  AREA</t>
  </si>
  <si>
    <t>UNIT NOS. AS PER  SANCTION PLAN</t>
  </si>
  <si>
    <t>TARC TRIPUNDRA INVENTORY</t>
  </si>
  <si>
    <t>UNIT CODE</t>
  </si>
  <si>
    <t>TYPE - D1</t>
  </si>
  <si>
    <t>TYPE - C1</t>
  </si>
  <si>
    <t>TYPE - B1</t>
  </si>
  <si>
    <t>TYPE - E1</t>
  </si>
  <si>
    <t>TYPE - A1</t>
  </si>
  <si>
    <t>TYPE -B1a</t>
  </si>
  <si>
    <t>TYPE - D2</t>
  </si>
  <si>
    <t>TYPE - C2</t>
  </si>
  <si>
    <t>TYPE - B2</t>
  </si>
  <si>
    <t>TYPE - E2</t>
  </si>
  <si>
    <t>TYPE - A2</t>
  </si>
  <si>
    <t>TYPE - D3</t>
  </si>
  <si>
    <t>TYPE - C3</t>
  </si>
  <si>
    <t>TYPE - B3</t>
  </si>
  <si>
    <t>TYPE - E3</t>
  </si>
  <si>
    <t>TYPE - A3</t>
  </si>
  <si>
    <t>TYPE - B3a</t>
  </si>
  <si>
    <t>TYPE - D4</t>
  </si>
  <si>
    <t>TYPE - C4</t>
  </si>
  <si>
    <t>TYPE - B4</t>
  </si>
  <si>
    <t>TYPE - E4</t>
  </si>
  <si>
    <t>TYPE - A4</t>
  </si>
  <si>
    <t>TYPE - B4a</t>
  </si>
  <si>
    <t>TYPE - D5</t>
  </si>
  <si>
    <t>TYPE - C5</t>
  </si>
  <si>
    <t>TYPE - B5</t>
  </si>
  <si>
    <t>TYPE - E5</t>
  </si>
  <si>
    <t>TYPE - A5</t>
  </si>
  <si>
    <t>TYPE -B5a</t>
  </si>
  <si>
    <t>TYPE - D6</t>
  </si>
  <si>
    <t>TYPE - C6</t>
  </si>
  <si>
    <t>TYPE - B6</t>
  </si>
  <si>
    <t>TYPE - E6</t>
  </si>
  <si>
    <t>TYPE - A6</t>
  </si>
  <si>
    <t>TYPE - D7</t>
  </si>
  <si>
    <t>TYPE - C7</t>
  </si>
  <si>
    <t>TYPE - B7</t>
  </si>
  <si>
    <t>TYPE - E7</t>
  </si>
  <si>
    <t>TYPE - A7</t>
  </si>
  <si>
    <t>TYPE - B7a</t>
  </si>
  <si>
    <t>TYPE - D8</t>
  </si>
  <si>
    <t>TYPE - C8</t>
  </si>
  <si>
    <t>TYPE - B8</t>
  </si>
  <si>
    <t>TYPE - E8</t>
  </si>
  <si>
    <t>TYPE - A8</t>
  </si>
  <si>
    <t>TYPE - B8a</t>
  </si>
  <si>
    <t>TYPE - D9</t>
  </si>
  <si>
    <t>TYPE - C9</t>
  </si>
  <si>
    <t>TYPE - B9</t>
  </si>
  <si>
    <t>TYPE - E9</t>
  </si>
  <si>
    <t>TYPE - A9</t>
  </si>
  <si>
    <t>TYPE -B9a</t>
  </si>
  <si>
    <t>TYPE - D10</t>
  </si>
  <si>
    <t>TYPE - C10</t>
  </si>
  <si>
    <t>TYPE - B10</t>
  </si>
  <si>
    <t>TYPE - E10</t>
  </si>
  <si>
    <t>TYPE - A10</t>
  </si>
  <si>
    <t>S. No.</t>
  </si>
  <si>
    <t>Grand Total</t>
  </si>
  <si>
    <t>Tower</t>
  </si>
  <si>
    <t>No of Units</t>
  </si>
  <si>
    <t>Tower-A</t>
  </si>
  <si>
    <t>Tower-B</t>
  </si>
  <si>
    <t>Super Area</t>
  </si>
  <si>
    <t>Tower-C</t>
  </si>
  <si>
    <t>Min. Rate 
(Rs.17,500/- per sq.ft.)</t>
  </si>
  <si>
    <t>Max. Rate 
(Rs.18,000/- per sq.ft.)</t>
  </si>
  <si>
    <t>Sub-total</t>
  </si>
  <si>
    <t>Unit Type</t>
  </si>
  <si>
    <t>Saleable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</si>
</sst>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1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43" fontId="4" fillId="0" borderId="0" xfId="1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1"/>
    </xf>
    <xf numFmtId="0" fontId="9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indent="2"/>
    </xf>
    <xf numFmtId="171" fontId="0" fillId="0" borderId="1" xfId="0" applyNumberFormat="1" applyBorder="1"/>
    <xf numFmtId="1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shek Sharma" refreshedDate="44736.818085300925" createdVersion="5" refreshedVersion="5" minRefreshableVersion="3" recordCount="190">
  <cacheSource type="worksheet">
    <worksheetSource ref="C11:Q201" sheet="Main Units"/>
  </cacheSource>
  <cacheFields count="15">
    <cacheField name="S. No." numFmtId="0">
      <sharedItems containsSemiMixedTypes="0" containsString="0" containsNumber="1" containsInteger="1" minValue="1" maxValue="190"/>
    </cacheField>
    <cacheField name="FLOOR" numFmtId="0">
      <sharedItems/>
    </cacheField>
    <cacheField name="UNIT CODE" numFmtId="0">
      <sharedItems/>
    </cacheField>
    <cacheField name="MDU" numFmtId="1">
      <sharedItems containsSemiMixedTypes="0" containsString="0" containsNumber="1" containsInteger="1" minValue="1" maxValue="1"/>
    </cacheField>
    <cacheField name="UNIT DESCRIPTION AS PER SANCTION" numFmtId="0">
      <sharedItems count="5">
        <s v="3BHK + 3TOILET+STUDY"/>
        <s v="3BHK + 3TOILET+UTILITY"/>
        <s v="3BHK + 3TOILET"/>
        <s v="4BHK + 4 TOILET+STUDY"/>
        <s v="3BHK + 3TOILET+STUDY+UTILITY"/>
      </sharedItems>
    </cacheField>
    <cacheField name="UNIT NOS. AS PER  SANCTION PLAN" numFmtId="1">
      <sharedItems containsSemiMixedTypes="0" containsString="0" containsNumber="1" containsInteger="1" minValue="101" maxValue="1019" count="190"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</sharedItems>
    </cacheField>
    <cacheField name="TOWER / CORE" numFmtId="0">
      <sharedItems count="3">
        <s v="A"/>
        <s v="B"/>
        <s v="C "/>
      </sharedItems>
    </cacheField>
    <cacheField name="F.A.R PER UNIT (SQ MT)" numFmtId="1">
      <sharedItems containsSemiMixedTypes="0" containsString="0" containsNumber="1" minValue="105.283" maxValue="156.74600000000001"/>
    </cacheField>
    <cacheField name="CUPBOARD AREA PER UNIT  SQMT" numFmtId="1">
      <sharedItems containsString="0" containsBlank="1" containsNumber="1" minValue="0.85799999999999998" maxValue="6.8940000000000001"/>
    </cacheField>
    <cacheField name="CUPBOARD AREA PER UNIT  SQFT" numFmtId="1">
      <sharedItems containsSemiMixedTypes="0" containsString="0" containsNumber="1" minValue="0" maxValue="74.207015999999996"/>
    </cacheField>
    <cacheField name="UNIT CARPET AREA SQMT" numFmtId="1">
      <sharedItems containsSemiMixedTypes="0" containsString="0" containsNumber="1" minValue="98.200999999999993" maxValue="152.29300000000001"/>
    </cacheField>
    <cacheField name="UNIT CARPET AREA SQFT" numFmtId="1">
      <sharedItems containsSemiMixedTypes="0" containsString="0" containsNumber="1" minValue="1057.0355639999998" maxValue="1639.2818520000001"/>
    </cacheField>
    <cacheField name="UNIT BALCONY AREA SQMT" numFmtId="1">
      <sharedItems containsSemiMixedTypes="0" containsString="0" containsNumber="1" minValue="2.5939999999999999" maxValue="49.945"/>
    </cacheField>
    <cacheField name="UNIT BALCONY AREA SQFT" numFmtId="1">
      <sharedItems containsSemiMixedTypes="0" containsString="0" containsNumber="1" minValue="27.921815999999996" maxValue="537.60798"/>
    </cacheField>
    <cacheField name="SUPER BUILT UP  AREA" numFmtId="1">
      <sharedItems containsSemiMixedTypes="0" containsString="0" containsNumber="1" minValue="2008.3675715999996" maxValue="3114.6355187999998" count="15">
        <n v="2307.9017051999999"/>
        <n v="2181.5312687999999"/>
        <n v="2205.9913824"/>
        <n v="2008.3675715999996"/>
        <n v="2921.4701568"/>
        <n v="2409.3825443999995"/>
        <n v="3114.6355187999998"/>
        <n v="2400.5065499999996"/>
        <n v="2208.056994"/>
        <n v="2238.1412976000001"/>
        <n v="2419.9969247999998"/>
        <n v="2507.9017051999999"/>
        <n v="2381.5312687999999"/>
        <n v="2405.9913824"/>
        <n v="2609.38254439999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n v="1"/>
    <s v="1ST FLOOR"/>
    <s v="TYPE - D1"/>
    <n v="1"/>
    <x v="0"/>
    <x v="0"/>
    <x v="0"/>
    <n v="121.956"/>
    <n v="2.6459999999999999"/>
    <n v="28.481543999999996"/>
    <n v="112.84699999999999"/>
    <n v="1214.6851079999999"/>
    <n v="42.01"/>
    <n v="452.19563999999997"/>
    <x v="0"/>
  </r>
  <r>
    <n v="2"/>
    <s v="1ST FLOOR"/>
    <s v="TYPE - C1"/>
    <n v="1"/>
    <x v="1"/>
    <x v="1"/>
    <x v="0"/>
    <n v="116.681"/>
    <n v="2.718"/>
    <n v="29.256551999999999"/>
    <n v="106.66800000000001"/>
    <n v="1148.174352"/>
    <n v="37.457999999999998"/>
    <n v="403.19791199999997"/>
    <x v="1"/>
  </r>
  <r>
    <n v="3"/>
    <s v="1ST FLOOR"/>
    <s v="TYPE - B1"/>
    <n v="1"/>
    <x v="1"/>
    <x v="2"/>
    <x v="0"/>
    <n v="114.486"/>
    <n v="4.51"/>
    <n v="48.545639999999992"/>
    <n v="107.864"/>
    <n v="1161.048096"/>
    <n v="24.300999999999998"/>
    <n v="261.57596399999994"/>
    <x v="2"/>
  </r>
  <r>
    <n v="4"/>
    <s v="1ST FLOOR"/>
    <s v="TYPE - E1"/>
    <n v="1"/>
    <x v="2"/>
    <x v="3"/>
    <x v="0"/>
    <n v="105.283"/>
    <n v="2.4329999999999998"/>
    <n v="26.188811999999995"/>
    <n v="98.200999999999993"/>
    <n v="1057.0355639999998"/>
    <n v="13.576000000000001"/>
    <n v="146.13206399999999"/>
    <x v="3"/>
  </r>
  <r>
    <n v="5"/>
    <s v="1ST FLOOR"/>
    <s v="TYPE - B1"/>
    <n v="1"/>
    <x v="1"/>
    <x v="4"/>
    <x v="0"/>
    <n v="114.486"/>
    <n v="4.51"/>
    <n v="48.545639999999992"/>
    <n v="107.864"/>
    <n v="1161.048096"/>
    <n v="24.300999999999998"/>
    <n v="261.57596399999994"/>
    <x v="2"/>
  </r>
  <r>
    <n v="6"/>
    <s v="1ST FLOOR"/>
    <s v="TYPE - A1"/>
    <n v="1"/>
    <x v="3"/>
    <x v="5"/>
    <x v="0"/>
    <n v="153.18600000000001"/>
    <m/>
    <n v="0"/>
    <n v="142.84800000000001"/>
    <n v="1537.6158720000001"/>
    <n v="2.5939999999999999"/>
    <n v="27.921815999999996"/>
    <x v="4"/>
  </r>
  <r>
    <n v="7"/>
    <s v="1ST FLOOR"/>
    <s v="TYPE -B1a"/>
    <n v="1"/>
    <x v="1"/>
    <x v="6"/>
    <x v="0"/>
    <n v="114.486"/>
    <n v="4.51"/>
    <n v="48.545639999999992"/>
    <n v="107.864"/>
    <n v="1161.048096"/>
    <n v="15.98"/>
    <n v="172.00871999999998"/>
    <x v="2"/>
  </r>
  <r>
    <n v="8"/>
    <s v="1ST FLOOR"/>
    <s v="TYPE -B1a"/>
    <n v="1"/>
    <x v="1"/>
    <x v="7"/>
    <x v="1"/>
    <n v="114.486"/>
    <n v="4.51"/>
    <n v="48.545639999999992"/>
    <n v="107.864"/>
    <n v="1161.048096"/>
    <n v="15.98"/>
    <n v="172.00871999999998"/>
    <x v="2"/>
  </r>
  <r>
    <n v="9"/>
    <s v="1ST FLOOR"/>
    <s v="TYPE - A1"/>
    <n v="1"/>
    <x v="3"/>
    <x v="8"/>
    <x v="1"/>
    <n v="153.18600000000001"/>
    <m/>
    <n v="0"/>
    <n v="142.84800000000001"/>
    <n v="1537.6158720000001"/>
    <n v="2.5939999999999999"/>
    <n v="27.921815999999996"/>
    <x v="4"/>
  </r>
  <r>
    <n v="10"/>
    <s v="1ST FLOOR"/>
    <s v="TYPE - B1"/>
    <n v="1"/>
    <x v="1"/>
    <x v="9"/>
    <x v="1"/>
    <n v="114.486"/>
    <n v="4.51"/>
    <n v="48.545639999999992"/>
    <n v="107.864"/>
    <n v="1161.048096"/>
    <n v="24.300999999999998"/>
    <n v="261.57596399999994"/>
    <x v="2"/>
  </r>
  <r>
    <n v="11"/>
    <s v="1ST FLOOR"/>
    <s v="TYPE - B1"/>
    <n v="1"/>
    <x v="1"/>
    <x v="10"/>
    <x v="1"/>
    <n v="114.486"/>
    <n v="4.51"/>
    <n v="48.545639999999992"/>
    <n v="107.864"/>
    <n v="1161.048096"/>
    <n v="24.300999999999998"/>
    <n v="261.57596399999994"/>
    <x v="2"/>
  </r>
  <r>
    <n v="12"/>
    <s v="1ST FLOOR"/>
    <s v="TYPE - E1"/>
    <n v="1"/>
    <x v="2"/>
    <x v="11"/>
    <x v="1"/>
    <n v="105.283"/>
    <n v="2.4329999999999998"/>
    <n v="26.188811999999995"/>
    <n v="98.200999999999993"/>
    <n v="1057.0355639999998"/>
    <n v="13.576000000000001"/>
    <n v="146.13206399999999"/>
    <x v="3"/>
  </r>
  <r>
    <n v="13"/>
    <s v="1ST FLOOR"/>
    <s v="TYPE - B1"/>
    <n v="1"/>
    <x v="1"/>
    <x v="12"/>
    <x v="1"/>
    <n v="114.486"/>
    <n v="4.51"/>
    <n v="48.545639999999992"/>
    <n v="107.864"/>
    <n v="1161.048096"/>
    <n v="24.300999999999998"/>
    <n v="261.57596399999994"/>
    <x v="2"/>
  </r>
  <r>
    <n v="14"/>
    <s v="1ST FLOOR"/>
    <s v="TYPE - E1"/>
    <n v="1"/>
    <x v="2"/>
    <x v="13"/>
    <x v="1"/>
    <n v="105.283"/>
    <n v="2.4329999999999998"/>
    <n v="26.188811999999995"/>
    <n v="98.200999999999993"/>
    <n v="1057.0355639999998"/>
    <n v="13.576000000000001"/>
    <n v="146.13206399999999"/>
    <x v="3"/>
  </r>
  <r>
    <n v="15"/>
    <s v="1ST FLOOR"/>
    <s v="TYPE - E1"/>
    <n v="1"/>
    <x v="2"/>
    <x v="14"/>
    <x v="2"/>
    <n v="105.283"/>
    <n v="2.4329999999999998"/>
    <n v="26.188811999999995"/>
    <n v="98.200999999999993"/>
    <n v="1057.0355639999998"/>
    <n v="13.576000000000001"/>
    <n v="146.13206399999999"/>
    <x v="3"/>
  </r>
  <r>
    <n v="16"/>
    <s v="1ST FLOOR"/>
    <s v="TYPE - E1"/>
    <n v="1"/>
    <x v="2"/>
    <x v="15"/>
    <x v="2"/>
    <n v="105.283"/>
    <n v="2.4329999999999998"/>
    <n v="26.188811999999995"/>
    <n v="98.200999999999993"/>
    <n v="1057.0355639999998"/>
    <n v="13.576000000000001"/>
    <n v="146.13206399999999"/>
    <x v="3"/>
  </r>
  <r>
    <n v="17"/>
    <s v="1ST FLOOR"/>
    <s v="TYPE - B1"/>
    <n v="1"/>
    <x v="1"/>
    <x v="16"/>
    <x v="2"/>
    <n v="114.486"/>
    <n v="4.51"/>
    <n v="48.545639999999992"/>
    <n v="107.864"/>
    <n v="1161.048096"/>
    <n v="24.300999999999998"/>
    <n v="261.57596399999994"/>
    <x v="2"/>
  </r>
  <r>
    <n v="18"/>
    <s v="1ST FLOOR"/>
    <s v="TYPE - D1"/>
    <n v="1"/>
    <x v="0"/>
    <x v="17"/>
    <x v="2"/>
    <n v="121.956"/>
    <n v="2.6459999999999999"/>
    <n v="28.481543999999996"/>
    <n v="112.84699999999999"/>
    <n v="1214.6851079999999"/>
    <n v="42.01"/>
    <n v="452.19563999999997"/>
    <x v="0"/>
  </r>
  <r>
    <n v="19"/>
    <s v="1ST FLOOR"/>
    <s v="TYPE - C1"/>
    <n v="1"/>
    <x v="1"/>
    <x v="18"/>
    <x v="2"/>
    <n v="116.681"/>
    <n v="2.718"/>
    <n v="29.256551999999999"/>
    <n v="106.66800000000001"/>
    <n v="1148.174352"/>
    <n v="37.457999999999998"/>
    <n v="403.19791199999997"/>
    <x v="1"/>
  </r>
  <r>
    <n v="20"/>
    <s v="2ND FLOOR"/>
    <s v="TYPE - D2"/>
    <n v="1"/>
    <x v="0"/>
    <x v="19"/>
    <x v="0"/>
    <n v="121.956"/>
    <n v="2.6459999999999999"/>
    <n v="28.481543999999996"/>
    <n v="112.84699999999999"/>
    <n v="1214.6851079999999"/>
    <n v="34.122"/>
    <n v="367.28920799999997"/>
    <x v="0"/>
  </r>
  <r>
    <n v="21"/>
    <s v="2ND FLOOR"/>
    <s v="TYPE - C2"/>
    <n v="1"/>
    <x v="1"/>
    <x v="20"/>
    <x v="0"/>
    <n v="116.681"/>
    <n v="2.718"/>
    <n v="29.256551999999999"/>
    <n v="106.66800000000001"/>
    <n v="1148.174352"/>
    <n v="29.57"/>
    <n v="318.29147999999998"/>
    <x v="1"/>
  </r>
  <r>
    <n v="22"/>
    <s v="2ND FLOOR"/>
    <s v="TYPE - B2"/>
    <n v="1"/>
    <x v="1"/>
    <x v="21"/>
    <x v="0"/>
    <n v="114.486"/>
    <n v="4.51"/>
    <n v="48.545639999999992"/>
    <n v="107.864"/>
    <n v="1161.048096"/>
    <n v="22.946999999999999"/>
    <n v="247.00150799999997"/>
    <x v="2"/>
  </r>
  <r>
    <n v="23"/>
    <s v="2ND FLOOR"/>
    <s v="TYPE - E2"/>
    <n v="1"/>
    <x v="4"/>
    <x v="22"/>
    <x v="0"/>
    <n v="128.03200000000001"/>
    <n v="1.732"/>
    <n v="18.643248"/>
    <n v="117.809"/>
    <n v="1268.0960759999998"/>
    <n v="26.183"/>
    <n v="281.83381199999997"/>
    <x v="5"/>
  </r>
  <r>
    <n v="24"/>
    <s v="2ND FLOOR"/>
    <s v="TYPE - B2"/>
    <n v="1"/>
    <x v="1"/>
    <x v="23"/>
    <x v="0"/>
    <n v="114.486"/>
    <n v="4.51"/>
    <n v="48.545639999999992"/>
    <n v="107.864"/>
    <n v="1161.048096"/>
    <n v="22.946999999999999"/>
    <n v="247.00150799999997"/>
    <x v="2"/>
  </r>
  <r>
    <n v="25"/>
    <s v="2ND FLOOR"/>
    <s v="TYPE - A2"/>
    <n v="1"/>
    <x v="3"/>
    <x v="24"/>
    <x v="0"/>
    <n v="156.74600000000001"/>
    <n v="6.8940000000000001"/>
    <n v="74.207015999999996"/>
    <n v="152.29300000000001"/>
    <n v="1639.2818520000001"/>
    <n v="49.945"/>
    <n v="537.60798"/>
    <x v="6"/>
  </r>
  <r>
    <n v="26"/>
    <s v="2ND FLOOR"/>
    <s v="TYPE - B2"/>
    <n v="1"/>
    <x v="1"/>
    <x v="25"/>
    <x v="0"/>
    <n v="114.486"/>
    <n v="4.51"/>
    <n v="48.545639999999992"/>
    <n v="107.864"/>
    <n v="1161.048096"/>
    <n v="22.946999999999999"/>
    <n v="247.00150799999997"/>
    <x v="2"/>
  </r>
  <r>
    <n v="27"/>
    <s v="2ND FLOOR"/>
    <s v="TYPE - B2"/>
    <n v="1"/>
    <x v="1"/>
    <x v="26"/>
    <x v="1"/>
    <n v="114.486"/>
    <n v="4.51"/>
    <n v="48.545639999999992"/>
    <n v="107.864"/>
    <n v="1161.048096"/>
    <n v="22.946999999999999"/>
    <n v="247.00150799999997"/>
    <x v="2"/>
  </r>
  <r>
    <n v="28"/>
    <s v="2ND FLOOR"/>
    <s v="TYPE - A2"/>
    <n v="1"/>
    <x v="3"/>
    <x v="27"/>
    <x v="1"/>
    <n v="156.74600000000001"/>
    <n v="6.8940000000000001"/>
    <n v="74.207015999999996"/>
    <n v="152.29300000000001"/>
    <n v="1639.2818520000001"/>
    <n v="49.945"/>
    <n v="537.60798"/>
    <x v="6"/>
  </r>
  <r>
    <n v="29"/>
    <s v="2ND FLOOR"/>
    <s v="TYPE - B2"/>
    <n v="1"/>
    <x v="1"/>
    <x v="28"/>
    <x v="1"/>
    <n v="114.486"/>
    <n v="4.51"/>
    <n v="48.545639999999992"/>
    <n v="107.864"/>
    <n v="1161.048096"/>
    <n v="22.946999999999999"/>
    <n v="247.00150799999997"/>
    <x v="2"/>
  </r>
  <r>
    <n v="30"/>
    <s v="2ND FLOOR"/>
    <s v="TYPE - B2"/>
    <n v="1"/>
    <x v="1"/>
    <x v="29"/>
    <x v="1"/>
    <n v="114.486"/>
    <n v="4.51"/>
    <n v="48.545639999999992"/>
    <n v="107.864"/>
    <n v="1161.048096"/>
    <n v="22.946999999999999"/>
    <n v="247.00150799999997"/>
    <x v="2"/>
  </r>
  <r>
    <n v="31"/>
    <s v="2ND FLOOR"/>
    <s v="TYPE - E2"/>
    <n v="1"/>
    <x v="4"/>
    <x v="30"/>
    <x v="1"/>
    <n v="128.03200000000001"/>
    <n v="1.732"/>
    <n v="18.643248"/>
    <n v="117.809"/>
    <n v="1268.0960759999998"/>
    <n v="26.183"/>
    <n v="281.83381199999997"/>
    <x v="5"/>
  </r>
  <r>
    <n v="32"/>
    <s v="2ND FLOOR"/>
    <s v="TYPE - B2"/>
    <n v="1"/>
    <x v="1"/>
    <x v="31"/>
    <x v="1"/>
    <n v="114.486"/>
    <n v="4.51"/>
    <n v="48.545639999999992"/>
    <n v="107.864"/>
    <n v="1161.048096"/>
    <n v="22.946999999999999"/>
    <n v="247.00150799999997"/>
    <x v="2"/>
  </r>
  <r>
    <n v="33"/>
    <s v="2ND FLOOR"/>
    <s v="TYPE - E2"/>
    <n v="1"/>
    <x v="4"/>
    <x v="32"/>
    <x v="1"/>
    <n v="128.03200000000001"/>
    <n v="1.732"/>
    <n v="18.643248"/>
    <n v="117.809"/>
    <n v="1268.0960759999998"/>
    <n v="26.183"/>
    <n v="281.83381199999997"/>
    <x v="5"/>
  </r>
  <r>
    <n v="34"/>
    <s v="2ND FLOOR"/>
    <s v="TYPE - E2"/>
    <n v="1"/>
    <x v="4"/>
    <x v="33"/>
    <x v="2"/>
    <n v="128.03200000000001"/>
    <n v="1.732"/>
    <n v="18.643248"/>
    <n v="117.809"/>
    <n v="1268.0960759999998"/>
    <n v="26.183"/>
    <n v="281.83381199999997"/>
    <x v="5"/>
  </r>
  <r>
    <n v="35"/>
    <s v="2ND FLOOR"/>
    <s v="TYPE - E2"/>
    <n v="1"/>
    <x v="4"/>
    <x v="34"/>
    <x v="2"/>
    <n v="128.03200000000001"/>
    <n v="1.732"/>
    <n v="18.643248"/>
    <n v="117.809"/>
    <n v="1268.0960759999998"/>
    <n v="26.183"/>
    <n v="281.83381199999997"/>
    <x v="5"/>
  </r>
  <r>
    <n v="36"/>
    <s v="2ND FLOOR"/>
    <s v="TYPE - B2"/>
    <n v="1"/>
    <x v="1"/>
    <x v="35"/>
    <x v="2"/>
    <n v="114.486"/>
    <n v="4.51"/>
    <n v="48.545639999999992"/>
    <n v="107.864"/>
    <n v="1161.048096"/>
    <n v="22.946999999999999"/>
    <n v="247.00150799999997"/>
    <x v="2"/>
  </r>
  <r>
    <n v="37"/>
    <s v="2ND FLOOR"/>
    <s v="TYPE - D2"/>
    <n v="1"/>
    <x v="0"/>
    <x v="36"/>
    <x v="2"/>
    <n v="121.956"/>
    <n v="2.6459999999999999"/>
    <n v="28.481543999999996"/>
    <n v="112.84699999999999"/>
    <n v="1214.6851079999999"/>
    <n v="34.122"/>
    <n v="367.28920799999997"/>
    <x v="0"/>
  </r>
  <r>
    <n v="38"/>
    <s v="2ND FLOOR"/>
    <s v="TYPE - C2"/>
    <n v="1"/>
    <x v="1"/>
    <x v="37"/>
    <x v="2"/>
    <n v="116.681"/>
    <n v="2.718"/>
    <n v="29.256551999999999"/>
    <n v="106.66800000000001"/>
    <n v="1148.174352"/>
    <n v="29.57"/>
    <n v="318.29147999999998"/>
    <x v="1"/>
  </r>
  <r>
    <n v="39"/>
    <s v="3RD FLOOR"/>
    <s v="TYPE - D3"/>
    <n v="1"/>
    <x v="4"/>
    <x v="38"/>
    <x v="0"/>
    <n v="128.054"/>
    <n v="1.788"/>
    <n v="19.246032"/>
    <n v="117.375"/>
    <n v="1263.4244999999999"/>
    <n v="48.502000000000002"/>
    <n v="522.07552799999996"/>
    <x v="7"/>
  </r>
  <r>
    <n v="40"/>
    <s v="3RD FLOOR"/>
    <s v="TYPE - C3"/>
    <n v="1"/>
    <x v="1"/>
    <x v="39"/>
    <x v="0"/>
    <n v="117.828"/>
    <n v="1.86"/>
    <n v="20.021039999999999"/>
    <n v="107.965"/>
    <n v="1162.13526"/>
    <n v="48.098999999999997"/>
    <n v="517.73763599999995"/>
    <x v="8"/>
  </r>
  <r>
    <n v="41"/>
    <s v="3RD FLOOR"/>
    <s v="TYPE - B3"/>
    <n v="1"/>
    <x v="1"/>
    <x v="40"/>
    <x v="0"/>
    <n v="117.51"/>
    <n v="4.51"/>
    <n v="48.545639999999992"/>
    <n v="109.43600000000001"/>
    <n v="1177.969104"/>
    <n v="34.673999999999999"/>
    <n v="373.23093599999999"/>
    <x v="9"/>
  </r>
  <r>
    <n v="42"/>
    <s v="3RD FLOOR"/>
    <s v="TYPE - E3"/>
    <n v="1"/>
    <x v="4"/>
    <x v="41"/>
    <x v="0"/>
    <n v="129.06700000000001"/>
    <n v="0.85799999999999998"/>
    <n v="9.2355119999999999"/>
    <n v="118.328"/>
    <n v="1273.6825919999999"/>
    <n v="37.823"/>
    <n v="407.12677199999996"/>
    <x v="10"/>
  </r>
  <r>
    <n v="43"/>
    <s v="3RD FLOOR"/>
    <s v="TYPE - B3"/>
    <n v="1"/>
    <x v="1"/>
    <x v="42"/>
    <x v="0"/>
    <n v="117.51"/>
    <n v="4.51"/>
    <n v="48.545639999999992"/>
    <n v="109.43600000000001"/>
    <n v="1177.969104"/>
    <n v="34.673999999999999"/>
    <n v="373.23093599999999"/>
    <x v="9"/>
  </r>
  <r>
    <n v="44"/>
    <s v="3RD FLOOR"/>
    <s v="TYPE - A3"/>
    <n v="1"/>
    <x v="3"/>
    <x v="43"/>
    <x v="0"/>
    <n v="156.74600000000001"/>
    <n v="6.8940000000000001"/>
    <n v="74.207015999999996"/>
    <n v="152.29300000000001"/>
    <n v="1639.2818520000001"/>
    <n v="49.945"/>
    <n v="537.60798"/>
    <x v="6"/>
  </r>
  <r>
    <n v="45"/>
    <s v="3RD FLOOR"/>
    <s v="TYPE - B3a"/>
    <n v="1"/>
    <x v="1"/>
    <x v="44"/>
    <x v="0"/>
    <n v="114.486"/>
    <n v="4.51"/>
    <n v="48.545639999999992"/>
    <n v="107.864"/>
    <n v="1161.048096"/>
    <n v="27.776"/>
    <n v="298.980864"/>
    <x v="2"/>
  </r>
  <r>
    <n v="46"/>
    <s v="3RD FLOOR"/>
    <s v="TYPE - B3a"/>
    <n v="1"/>
    <x v="1"/>
    <x v="45"/>
    <x v="1"/>
    <n v="114.486"/>
    <n v="4.51"/>
    <n v="48.545639999999992"/>
    <n v="107.864"/>
    <n v="1161.048096"/>
    <n v="27.776"/>
    <n v="298.980864"/>
    <x v="2"/>
  </r>
  <r>
    <n v="47"/>
    <s v="3RD FLOOR"/>
    <s v="TYPE - A3"/>
    <n v="1"/>
    <x v="3"/>
    <x v="46"/>
    <x v="1"/>
    <n v="156.74600000000001"/>
    <n v="6.8940000000000001"/>
    <n v="74.207015999999996"/>
    <n v="152.29300000000001"/>
    <n v="1639.2818520000001"/>
    <n v="49.945"/>
    <n v="537.60798"/>
    <x v="6"/>
  </r>
  <r>
    <n v="48"/>
    <s v="3RD FLOOR"/>
    <s v="TYPE - B3"/>
    <n v="1"/>
    <x v="1"/>
    <x v="47"/>
    <x v="1"/>
    <n v="117.51"/>
    <n v="4.51"/>
    <n v="48.545639999999992"/>
    <n v="109.43600000000001"/>
    <n v="1177.969104"/>
    <n v="34.673999999999999"/>
    <n v="373.23093599999999"/>
    <x v="9"/>
  </r>
  <r>
    <n v="49"/>
    <s v="3RD FLOOR"/>
    <s v="TYPE - B3"/>
    <n v="1"/>
    <x v="1"/>
    <x v="48"/>
    <x v="1"/>
    <n v="117.51"/>
    <n v="4.51"/>
    <n v="48.545639999999992"/>
    <n v="109.43600000000001"/>
    <n v="1177.969104"/>
    <n v="34.673999999999999"/>
    <n v="373.23093599999999"/>
    <x v="9"/>
  </r>
  <r>
    <n v="50"/>
    <s v="3RD FLOOR"/>
    <s v="TYPE - E3"/>
    <n v="1"/>
    <x v="4"/>
    <x v="49"/>
    <x v="1"/>
    <n v="129.06700000000001"/>
    <n v="0.85799999999999998"/>
    <n v="9.2355119999999999"/>
    <n v="118.328"/>
    <n v="1273.6825919999999"/>
    <n v="37.823"/>
    <n v="407.12677199999996"/>
    <x v="10"/>
  </r>
  <r>
    <n v="51"/>
    <s v="3RD FLOOR"/>
    <s v="TYPE - B3"/>
    <n v="1"/>
    <x v="1"/>
    <x v="50"/>
    <x v="1"/>
    <n v="117.51"/>
    <n v="4.51"/>
    <n v="48.545639999999992"/>
    <n v="109.43600000000001"/>
    <n v="1177.969104"/>
    <n v="34.673999999999999"/>
    <n v="373.23093599999999"/>
    <x v="9"/>
  </r>
  <r>
    <n v="52"/>
    <s v="3RD FLOOR"/>
    <s v="TYPE - E3"/>
    <n v="1"/>
    <x v="4"/>
    <x v="51"/>
    <x v="1"/>
    <n v="129.06700000000001"/>
    <n v="0.85799999999999998"/>
    <n v="9.2355119999999999"/>
    <n v="118.328"/>
    <n v="1273.6825919999999"/>
    <n v="37.823"/>
    <n v="407.12677199999996"/>
    <x v="10"/>
  </r>
  <r>
    <n v="53"/>
    <s v="3RD FLOOR"/>
    <s v="TYPE - E3"/>
    <n v="1"/>
    <x v="4"/>
    <x v="52"/>
    <x v="2"/>
    <n v="129.06700000000001"/>
    <n v="0.85799999999999998"/>
    <n v="9.2355119999999999"/>
    <n v="118.328"/>
    <n v="1273.6825919999999"/>
    <n v="37.823"/>
    <n v="407.12677199999996"/>
    <x v="10"/>
  </r>
  <r>
    <n v="54"/>
    <s v="3RD FLOOR"/>
    <s v="TYPE - E3"/>
    <n v="1"/>
    <x v="4"/>
    <x v="53"/>
    <x v="2"/>
    <n v="129.06700000000001"/>
    <n v="0.85799999999999998"/>
    <n v="9.2355119999999999"/>
    <n v="118.328"/>
    <n v="1273.6825919999999"/>
    <n v="37.823"/>
    <n v="407.12677199999996"/>
    <x v="10"/>
  </r>
  <r>
    <n v="55"/>
    <s v="3RD FLOOR"/>
    <s v="TYPE - B3"/>
    <n v="1"/>
    <x v="1"/>
    <x v="54"/>
    <x v="2"/>
    <n v="117.51"/>
    <n v="4.51"/>
    <n v="48.545639999999992"/>
    <n v="109.43600000000001"/>
    <n v="1177.969104"/>
    <n v="34.673999999999999"/>
    <n v="373.23093599999999"/>
    <x v="9"/>
  </r>
  <r>
    <n v="56"/>
    <s v="3RD FLOOR"/>
    <s v="TYPE - D3"/>
    <n v="1"/>
    <x v="4"/>
    <x v="55"/>
    <x v="2"/>
    <n v="128.054"/>
    <n v="1.788"/>
    <n v="19.246032"/>
    <n v="117.375"/>
    <n v="1263.4244999999999"/>
    <n v="48.502000000000002"/>
    <n v="522.07552799999996"/>
    <x v="7"/>
  </r>
  <r>
    <n v="57"/>
    <s v="3RD FLOOR"/>
    <s v="TYPE - C3"/>
    <n v="1"/>
    <x v="1"/>
    <x v="56"/>
    <x v="2"/>
    <n v="117.828"/>
    <n v="1.86"/>
    <n v="20.021039999999999"/>
    <n v="107.965"/>
    <n v="1162.13526"/>
    <n v="48.098999999999997"/>
    <n v="517.73763599999995"/>
    <x v="8"/>
  </r>
  <r>
    <n v="58"/>
    <s v="4TH FLOOR"/>
    <s v="TYPE - D4"/>
    <n v="1"/>
    <x v="4"/>
    <x v="57"/>
    <x v="0"/>
    <n v="128.054"/>
    <n v="1.788"/>
    <n v="19.246032"/>
    <n v="117.375"/>
    <n v="1263.4244999999999"/>
    <n v="48.502000000000002"/>
    <n v="522.07552799999996"/>
    <x v="7"/>
  </r>
  <r>
    <n v="59"/>
    <s v="4TH FLOOR"/>
    <s v="TYPE - C4"/>
    <n v="1"/>
    <x v="1"/>
    <x v="58"/>
    <x v="0"/>
    <n v="117.828"/>
    <n v="1.86"/>
    <n v="20.021039999999999"/>
    <n v="107.965"/>
    <n v="1162.13526"/>
    <n v="48.098999999999997"/>
    <n v="517.73763599999995"/>
    <x v="8"/>
  </r>
  <r>
    <n v="60"/>
    <s v="4TH FLOOR"/>
    <s v="TYPE - B4"/>
    <n v="1"/>
    <x v="1"/>
    <x v="59"/>
    <x v="0"/>
    <n v="117.51"/>
    <n v="4.51"/>
    <n v="48.545639999999992"/>
    <n v="109.43600000000001"/>
    <n v="1177.969104"/>
    <n v="34.673999999999999"/>
    <n v="373.23093599999999"/>
    <x v="9"/>
  </r>
  <r>
    <n v="61"/>
    <s v="4TH FLOOR"/>
    <s v="TYPE - E4"/>
    <n v="1"/>
    <x v="4"/>
    <x v="60"/>
    <x v="0"/>
    <n v="129.06700000000001"/>
    <n v="0.85799999999999998"/>
    <n v="9.2355119999999999"/>
    <n v="118.328"/>
    <n v="1273.6825919999999"/>
    <n v="37.823"/>
    <n v="407.12677199999996"/>
    <x v="10"/>
  </r>
  <r>
    <n v="62"/>
    <s v="4TH FLOOR"/>
    <s v="TYPE - B4"/>
    <n v="1"/>
    <x v="1"/>
    <x v="61"/>
    <x v="0"/>
    <n v="117.51"/>
    <n v="4.51"/>
    <n v="48.545639999999992"/>
    <n v="109.43600000000001"/>
    <n v="1177.969104"/>
    <n v="34.673999999999999"/>
    <n v="373.23093599999999"/>
    <x v="9"/>
  </r>
  <r>
    <n v="63"/>
    <s v="4TH FLOOR"/>
    <s v="TYPE - A4"/>
    <n v="1"/>
    <x v="3"/>
    <x v="62"/>
    <x v="0"/>
    <n v="156.74600000000001"/>
    <n v="6.8940000000000001"/>
    <n v="74.207015999999996"/>
    <n v="152.29300000000001"/>
    <n v="1639.2818520000001"/>
    <n v="49.945"/>
    <n v="537.60798"/>
    <x v="6"/>
  </r>
  <r>
    <n v="64"/>
    <s v="4TH FLOOR"/>
    <s v="TYPE - B4a"/>
    <n v="1"/>
    <x v="1"/>
    <x v="63"/>
    <x v="0"/>
    <n v="114.486"/>
    <n v="4.51"/>
    <n v="48.545639999999992"/>
    <n v="107.864"/>
    <n v="1161.048096"/>
    <n v="27.776"/>
    <n v="298.980864"/>
    <x v="2"/>
  </r>
  <r>
    <n v="65"/>
    <s v="4TH FLOOR"/>
    <s v="TYPE - B4a"/>
    <n v="1"/>
    <x v="1"/>
    <x v="64"/>
    <x v="1"/>
    <n v="114.486"/>
    <n v="4.51"/>
    <n v="48.545639999999992"/>
    <n v="107.864"/>
    <n v="1161.048096"/>
    <n v="27.776"/>
    <n v="298.980864"/>
    <x v="2"/>
  </r>
  <r>
    <n v="66"/>
    <s v="4TH FLOOR"/>
    <s v="TYPE - A4"/>
    <n v="1"/>
    <x v="3"/>
    <x v="65"/>
    <x v="1"/>
    <n v="156.74600000000001"/>
    <n v="6.8940000000000001"/>
    <n v="74.207015999999996"/>
    <n v="152.29300000000001"/>
    <n v="1639.2818520000001"/>
    <n v="49.945"/>
    <n v="537.60798"/>
    <x v="6"/>
  </r>
  <r>
    <n v="67"/>
    <s v="4TH FLOOR"/>
    <s v="TYPE - B4"/>
    <n v="1"/>
    <x v="1"/>
    <x v="66"/>
    <x v="1"/>
    <n v="117.51"/>
    <n v="4.51"/>
    <n v="48.545639999999992"/>
    <n v="109.43600000000001"/>
    <n v="1177.969104"/>
    <n v="34.673999999999999"/>
    <n v="373.23093599999999"/>
    <x v="9"/>
  </r>
  <r>
    <n v="68"/>
    <s v="4TH FLOOR"/>
    <s v="TYPE - B4"/>
    <n v="1"/>
    <x v="1"/>
    <x v="67"/>
    <x v="1"/>
    <n v="117.51"/>
    <n v="4.51"/>
    <n v="48.545639999999992"/>
    <n v="109.43600000000001"/>
    <n v="1177.969104"/>
    <n v="34.673999999999999"/>
    <n v="373.23093599999999"/>
    <x v="9"/>
  </r>
  <r>
    <n v="69"/>
    <s v="4TH FLOOR"/>
    <s v="TYPE - E4"/>
    <n v="1"/>
    <x v="4"/>
    <x v="68"/>
    <x v="1"/>
    <n v="129.06700000000001"/>
    <n v="0.85799999999999998"/>
    <n v="9.2355119999999999"/>
    <n v="118.328"/>
    <n v="1273.6825919999999"/>
    <n v="37.823"/>
    <n v="407.12677199999996"/>
    <x v="10"/>
  </r>
  <r>
    <n v="70"/>
    <s v="4TH FLOOR"/>
    <s v="TYPE - B4"/>
    <n v="1"/>
    <x v="1"/>
    <x v="69"/>
    <x v="1"/>
    <n v="117.51"/>
    <n v="4.51"/>
    <n v="48.545639999999992"/>
    <n v="109.43600000000001"/>
    <n v="1177.969104"/>
    <n v="34.673999999999999"/>
    <n v="373.23093599999999"/>
    <x v="9"/>
  </r>
  <r>
    <n v="71"/>
    <s v="4TH FLOOR"/>
    <s v="TYPE - E4"/>
    <n v="1"/>
    <x v="4"/>
    <x v="70"/>
    <x v="1"/>
    <n v="129.06700000000001"/>
    <n v="0.85799999999999998"/>
    <n v="9.2355119999999999"/>
    <n v="118.328"/>
    <n v="1273.6825919999999"/>
    <n v="37.823"/>
    <n v="407.12677199999996"/>
    <x v="10"/>
  </r>
  <r>
    <n v="72"/>
    <s v="4TH FLOOR"/>
    <s v="TYPE - E4"/>
    <n v="1"/>
    <x v="4"/>
    <x v="71"/>
    <x v="2"/>
    <n v="129.06700000000001"/>
    <n v="0.85799999999999998"/>
    <n v="9.2355119999999999"/>
    <n v="118.328"/>
    <n v="1273.6825919999999"/>
    <n v="37.823"/>
    <n v="407.12677199999996"/>
    <x v="10"/>
  </r>
  <r>
    <n v="73"/>
    <s v="4TH FLOOR"/>
    <s v="TYPE - E4"/>
    <n v="1"/>
    <x v="4"/>
    <x v="72"/>
    <x v="2"/>
    <n v="129.06700000000001"/>
    <n v="0.85799999999999998"/>
    <n v="9.2355119999999999"/>
    <n v="118.328"/>
    <n v="1273.6825919999999"/>
    <n v="37.823"/>
    <n v="407.12677199999996"/>
    <x v="10"/>
  </r>
  <r>
    <n v="74"/>
    <s v="4TH FLOOR"/>
    <s v="TYPE - B4"/>
    <n v="1"/>
    <x v="1"/>
    <x v="73"/>
    <x v="2"/>
    <n v="117.51"/>
    <n v="4.51"/>
    <n v="48.545639999999992"/>
    <n v="109.43600000000001"/>
    <n v="1177.969104"/>
    <n v="34.673999999999999"/>
    <n v="373.23093599999999"/>
    <x v="9"/>
  </r>
  <r>
    <n v="75"/>
    <s v="4TH FLOOR"/>
    <s v="TYPE - D4"/>
    <n v="1"/>
    <x v="4"/>
    <x v="74"/>
    <x v="2"/>
    <n v="128.054"/>
    <n v="1.788"/>
    <n v="19.246032"/>
    <n v="117.375"/>
    <n v="1263.4244999999999"/>
    <n v="48.502000000000002"/>
    <n v="522.07552799999996"/>
    <x v="7"/>
  </r>
  <r>
    <n v="76"/>
    <s v="4TH FLOOR"/>
    <s v="TYPE - C4"/>
    <n v="1"/>
    <x v="1"/>
    <x v="75"/>
    <x v="2"/>
    <n v="117.828"/>
    <n v="1.86"/>
    <n v="20.021039999999999"/>
    <n v="107.965"/>
    <n v="1162.13526"/>
    <n v="48.098999999999997"/>
    <n v="517.73763599999995"/>
    <x v="8"/>
  </r>
  <r>
    <n v="77"/>
    <s v="5TH FLOOR"/>
    <s v="TYPE - D5"/>
    <n v="1"/>
    <x v="0"/>
    <x v="76"/>
    <x v="0"/>
    <n v="121.956"/>
    <n v="2.6459999999999999"/>
    <n v="28.481543999999996"/>
    <n v="112.84699999999999"/>
    <n v="1214.6851079999999"/>
    <n v="46.481000000000002"/>
    <n v="500.321484"/>
    <x v="11"/>
  </r>
  <r>
    <n v="78"/>
    <s v="5TH FLOOR"/>
    <s v="TYPE - C5"/>
    <n v="1"/>
    <x v="0"/>
    <x v="77"/>
    <x v="0"/>
    <n v="116.681"/>
    <n v="2.718"/>
    <n v="29.256551999999999"/>
    <n v="106.66800000000001"/>
    <n v="1148.174352"/>
    <n v="42.006999999999998"/>
    <n v="452.16334799999993"/>
    <x v="12"/>
  </r>
  <r>
    <n v="79"/>
    <s v="5TH FLOOR"/>
    <s v="TYPE - B5"/>
    <n v="1"/>
    <x v="1"/>
    <x v="78"/>
    <x v="0"/>
    <n v="114.486"/>
    <n v="4.51"/>
    <n v="48.545639999999992"/>
    <n v="107.864"/>
    <n v="1161.048096"/>
    <n v="35.381999999999998"/>
    <n v="380.85184799999996"/>
    <x v="13"/>
  </r>
  <r>
    <n v="80"/>
    <s v="5TH FLOOR"/>
    <s v="TYPE - E5"/>
    <n v="1"/>
    <x v="4"/>
    <x v="79"/>
    <x v="0"/>
    <n v="128.03200000000001"/>
    <n v="1.732"/>
    <n v="18.643248"/>
    <n v="117.809"/>
    <n v="1268.0960759999998"/>
    <n v="38.613999999999997"/>
    <n v="415.64109599999995"/>
    <x v="14"/>
  </r>
  <r>
    <n v="81"/>
    <s v="5TH FLOOR"/>
    <s v="TYPE - B5"/>
    <n v="1"/>
    <x v="1"/>
    <x v="80"/>
    <x v="0"/>
    <n v="114.486"/>
    <n v="4.51"/>
    <n v="48.545639999999992"/>
    <n v="107.864"/>
    <n v="1161.048096"/>
    <n v="35.381999999999998"/>
    <n v="380.85184799999996"/>
    <x v="13"/>
  </r>
  <r>
    <n v="82"/>
    <s v="5TH FLOOR"/>
    <s v="TYPE - A5"/>
    <n v="1"/>
    <x v="3"/>
    <x v="81"/>
    <x v="0"/>
    <n v="156.74600000000001"/>
    <n v="6.8940000000000001"/>
    <n v="74.207015999999996"/>
    <n v="152.29300000000001"/>
    <n v="1639.2818520000001"/>
    <n v="49.945"/>
    <n v="537.60798"/>
    <x v="6"/>
  </r>
  <r>
    <n v="83"/>
    <s v="5TH FLOOR"/>
    <s v="TYPE -B5a"/>
    <n v="1"/>
    <x v="1"/>
    <x v="82"/>
    <x v="0"/>
    <n v="114.486"/>
    <n v="4.51"/>
    <n v="48.545639999999992"/>
    <n v="107.864"/>
    <n v="1161.048096"/>
    <n v="27.776"/>
    <n v="298.980864"/>
    <x v="2"/>
  </r>
  <r>
    <n v="84"/>
    <s v="5TH FLOOR"/>
    <s v="TYPE -B5a"/>
    <n v="1"/>
    <x v="1"/>
    <x v="83"/>
    <x v="1"/>
    <n v="114.486"/>
    <n v="4.51"/>
    <n v="48.545639999999992"/>
    <n v="107.864"/>
    <n v="1161.048096"/>
    <n v="27.776"/>
    <n v="298.980864"/>
    <x v="2"/>
  </r>
  <r>
    <n v="85"/>
    <s v="5TH FLOOR"/>
    <s v="TYPE - A5"/>
    <n v="1"/>
    <x v="3"/>
    <x v="84"/>
    <x v="1"/>
    <n v="156.74600000000001"/>
    <n v="6.8940000000000001"/>
    <n v="74.207015999999996"/>
    <n v="152.29300000000001"/>
    <n v="1639.2818520000001"/>
    <n v="49.945"/>
    <n v="537.60798"/>
    <x v="6"/>
  </r>
  <r>
    <n v="86"/>
    <s v="5TH FLOOR"/>
    <s v="TYPE - B5"/>
    <n v="1"/>
    <x v="1"/>
    <x v="85"/>
    <x v="1"/>
    <n v="114.486"/>
    <n v="4.51"/>
    <n v="48.545639999999992"/>
    <n v="107.864"/>
    <n v="1161.048096"/>
    <n v="35.381999999999998"/>
    <n v="380.85184799999996"/>
    <x v="13"/>
  </r>
  <r>
    <n v="87"/>
    <s v="5TH FLOOR"/>
    <s v="TYPE - B5"/>
    <n v="1"/>
    <x v="1"/>
    <x v="86"/>
    <x v="1"/>
    <n v="114.486"/>
    <n v="4.51"/>
    <n v="48.545639999999992"/>
    <n v="107.864"/>
    <n v="1161.048096"/>
    <n v="35.381999999999998"/>
    <n v="380.85184799999996"/>
    <x v="13"/>
  </r>
  <r>
    <n v="88"/>
    <s v="5TH FLOOR"/>
    <s v="TYPE - E5"/>
    <n v="1"/>
    <x v="4"/>
    <x v="87"/>
    <x v="1"/>
    <n v="128.03200000000001"/>
    <n v="1.732"/>
    <n v="18.643248"/>
    <n v="117.809"/>
    <n v="1268.0960759999998"/>
    <n v="38.613999999999997"/>
    <n v="415.64109599999995"/>
    <x v="14"/>
  </r>
  <r>
    <n v="89"/>
    <s v="5TH FLOOR"/>
    <s v="TYPE - B5"/>
    <n v="1"/>
    <x v="1"/>
    <x v="88"/>
    <x v="1"/>
    <n v="114.486"/>
    <n v="4.51"/>
    <n v="48.545639999999992"/>
    <n v="107.864"/>
    <n v="1161.048096"/>
    <n v="35.381999999999998"/>
    <n v="380.85184799999996"/>
    <x v="13"/>
  </r>
  <r>
    <n v="90"/>
    <s v="5TH FLOOR"/>
    <s v="TYPE - E5"/>
    <n v="1"/>
    <x v="4"/>
    <x v="89"/>
    <x v="1"/>
    <n v="128.03200000000001"/>
    <n v="1.732"/>
    <n v="18.643248"/>
    <n v="117.809"/>
    <n v="1268.0960759999998"/>
    <n v="38.613999999999997"/>
    <n v="415.64109599999995"/>
    <x v="14"/>
  </r>
  <r>
    <n v="91"/>
    <s v="5TH FLOOR"/>
    <s v="TYPE - E5"/>
    <n v="1"/>
    <x v="4"/>
    <x v="90"/>
    <x v="2"/>
    <n v="128.03200000000001"/>
    <n v="1.732"/>
    <n v="18.643248"/>
    <n v="117.809"/>
    <n v="1268.0960759999998"/>
    <n v="38.613999999999997"/>
    <n v="415.64109599999995"/>
    <x v="14"/>
  </r>
  <r>
    <n v="92"/>
    <s v="5TH FLOOR"/>
    <s v="TYPE - E5"/>
    <n v="1"/>
    <x v="4"/>
    <x v="91"/>
    <x v="2"/>
    <n v="128.03200000000001"/>
    <n v="1.732"/>
    <n v="18.643248"/>
    <n v="117.809"/>
    <n v="1268.0960759999998"/>
    <n v="38.613999999999997"/>
    <n v="415.64109599999995"/>
    <x v="14"/>
  </r>
  <r>
    <n v="93"/>
    <s v="5TH FLOOR"/>
    <s v="TYPE - B5"/>
    <n v="1"/>
    <x v="1"/>
    <x v="92"/>
    <x v="2"/>
    <n v="114.486"/>
    <n v="4.51"/>
    <n v="48.545639999999992"/>
    <n v="107.864"/>
    <n v="1161.048096"/>
    <n v="35.381999999999998"/>
    <n v="380.85184799999996"/>
    <x v="13"/>
  </r>
  <r>
    <n v="94"/>
    <s v="5TH FLOOR"/>
    <s v="TYPE - D5"/>
    <n v="1"/>
    <x v="0"/>
    <x v="93"/>
    <x v="2"/>
    <n v="121.956"/>
    <n v="2.6459999999999999"/>
    <n v="28.481543999999996"/>
    <n v="112.84699999999999"/>
    <n v="1214.6851079999999"/>
    <n v="46.481000000000002"/>
    <n v="500.321484"/>
    <x v="11"/>
  </r>
  <r>
    <n v="95"/>
    <s v="5TH FLOOR"/>
    <s v="TYPE - C5"/>
    <n v="1"/>
    <x v="0"/>
    <x v="94"/>
    <x v="2"/>
    <n v="116.681"/>
    <n v="2.718"/>
    <n v="29.256551999999999"/>
    <n v="106.66800000000001"/>
    <n v="1148.174352"/>
    <n v="42.006999999999998"/>
    <n v="452.16334799999993"/>
    <x v="12"/>
  </r>
  <r>
    <n v="96"/>
    <s v="6TH FLOOR"/>
    <s v="TYPE - D6"/>
    <n v="1"/>
    <x v="0"/>
    <x v="95"/>
    <x v="0"/>
    <n v="121.956"/>
    <n v="2.6459999999999999"/>
    <n v="28.481543999999996"/>
    <n v="112.84699999999999"/>
    <n v="1214.6851079999999"/>
    <n v="34.122"/>
    <n v="367.28920799999997"/>
    <x v="0"/>
  </r>
  <r>
    <n v="97"/>
    <s v="6TH FLOOR"/>
    <s v="TYPE - C6"/>
    <n v="1"/>
    <x v="1"/>
    <x v="96"/>
    <x v="0"/>
    <n v="116.681"/>
    <n v="2.718"/>
    <n v="29.256551999999999"/>
    <n v="106.66800000000001"/>
    <n v="1148.174352"/>
    <n v="29.57"/>
    <n v="318.29147999999998"/>
    <x v="1"/>
  </r>
  <r>
    <n v="98"/>
    <s v="6TH FLOOR"/>
    <s v="TYPE - B6"/>
    <n v="1"/>
    <x v="1"/>
    <x v="97"/>
    <x v="0"/>
    <n v="114.486"/>
    <n v="4.51"/>
    <n v="48.545639999999992"/>
    <n v="107.864"/>
    <n v="1161.048096"/>
    <n v="22.946999999999999"/>
    <n v="247.00150799999997"/>
    <x v="2"/>
  </r>
  <r>
    <n v="99"/>
    <s v="6TH FLOOR"/>
    <s v="TYPE - E6"/>
    <n v="1"/>
    <x v="4"/>
    <x v="98"/>
    <x v="0"/>
    <n v="128.03200000000001"/>
    <n v="1.732"/>
    <n v="18.643248"/>
    <n v="117.809"/>
    <n v="1268.0960759999998"/>
    <n v="26.183"/>
    <n v="281.83381199999997"/>
    <x v="5"/>
  </r>
  <r>
    <n v="100"/>
    <s v="6TH FLOOR"/>
    <s v="TYPE - B6"/>
    <n v="1"/>
    <x v="1"/>
    <x v="99"/>
    <x v="0"/>
    <n v="114.486"/>
    <n v="4.51"/>
    <n v="48.545639999999992"/>
    <n v="107.864"/>
    <n v="1161.048096"/>
    <n v="22.946999999999999"/>
    <n v="247.00150799999997"/>
    <x v="2"/>
  </r>
  <r>
    <n v="101"/>
    <s v="6TH FLOOR"/>
    <s v="TYPE - A6"/>
    <n v="1"/>
    <x v="3"/>
    <x v="100"/>
    <x v="0"/>
    <n v="156.74600000000001"/>
    <n v="6.8940000000000001"/>
    <n v="74.207015999999996"/>
    <n v="152.29300000000001"/>
    <n v="1639.2818520000001"/>
    <n v="49.945"/>
    <n v="537.60798"/>
    <x v="6"/>
  </r>
  <r>
    <n v="102"/>
    <s v="6TH FLOOR"/>
    <s v="TYPE - B6"/>
    <n v="1"/>
    <x v="1"/>
    <x v="101"/>
    <x v="0"/>
    <n v="114.486"/>
    <n v="4.51"/>
    <n v="48.545639999999992"/>
    <n v="107.864"/>
    <n v="1161.048096"/>
    <n v="22.946999999999999"/>
    <n v="247.00150799999997"/>
    <x v="2"/>
  </r>
  <r>
    <n v="103"/>
    <s v="6TH FLOOR"/>
    <s v="TYPE - B6"/>
    <n v="1"/>
    <x v="1"/>
    <x v="102"/>
    <x v="1"/>
    <n v="114.486"/>
    <n v="4.51"/>
    <n v="48.545639999999992"/>
    <n v="107.864"/>
    <n v="1161.048096"/>
    <n v="22.946999999999999"/>
    <n v="247.00150799999997"/>
    <x v="2"/>
  </r>
  <r>
    <n v="104"/>
    <s v="6TH FLOOR"/>
    <s v="TYPE - A6"/>
    <n v="1"/>
    <x v="3"/>
    <x v="103"/>
    <x v="1"/>
    <n v="156.74600000000001"/>
    <n v="6.8940000000000001"/>
    <n v="74.207015999999996"/>
    <n v="152.29300000000001"/>
    <n v="1639.2818520000001"/>
    <n v="49.945"/>
    <n v="537.60798"/>
    <x v="6"/>
  </r>
  <r>
    <n v="105"/>
    <s v="6TH FLOOR"/>
    <s v="TYPE - B6"/>
    <n v="1"/>
    <x v="1"/>
    <x v="104"/>
    <x v="1"/>
    <n v="114.486"/>
    <n v="4.51"/>
    <n v="48.545639999999992"/>
    <n v="107.864"/>
    <n v="1161.048096"/>
    <n v="22.946999999999999"/>
    <n v="247.00150799999997"/>
    <x v="2"/>
  </r>
  <r>
    <n v="106"/>
    <s v="6TH FLOOR"/>
    <s v="TYPE - B6"/>
    <n v="1"/>
    <x v="1"/>
    <x v="105"/>
    <x v="1"/>
    <n v="114.486"/>
    <n v="4.51"/>
    <n v="48.545639999999992"/>
    <n v="107.864"/>
    <n v="1161.048096"/>
    <n v="22.946999999999999"/>
    <n v="247.00150799999997"/>
    <x v="2"/>
  </r>
  <r>
    <n v="107"/>
    <s v="6TH FLOOR"/>
    <s v="TYPE - E6"/>
    <n v="1"/>
    <x v="4"/>
    <x v="106"/>
    <x v="1"/>
    <n v="128.03200000000001"/>
    <n v="1.732"/>
    <n v="18.643248"/>
    <n v="117.809"/>
    <n v="1268.0960759999998"/>
    <n v="26.183"/>
    <n v="281.83381199999997"/>
    <x v="5"/>
  </r>
  <r>
    <n v="108"/>
    <s v="6TH FLOOR"/>
    <s v="TYPE - B6"/>
    <n v="1"/>
    <x v="1"/>
    <x v="107"/>
    <x v="1"/>
    <n v="114.486"/>
    <n v="4.51"/>
    <n v="48.545639999999992"/>
    <n v="107.864"/>
    <n v="1161.048096"/>
    <n v="22.946999999999999"/>
    <n v="247.00150799999997"/>
    <x v="2"/>
  </r>
  <r>
    <n v="109"/>
    <s v="6TH FLOOR"/>
    <s v="TYPE - E6"/>
    <n v="1"/>
    <x v="4"/>
    <x v="108"/>
    <x v="1"/>
    <n v="128.03200000000001"/>
    <n v="1.732"/>
    <n v="18.643248"/>
    <n v="117.809"/>
    <n v="1268.0960759999998"/>
    <n v="26.183"/>
    <n v="281.83381199999997"/>
    <x v="5"/>
  </r>
  <r>
    <n v="110"/>
    <s v="6TH FLOOR"/>
    <s v="TYPE - E6"/>
    <n v="1"/>
    <x v="4"/>
    <x v="109"/>
    <x v="2"/>
    <n v="128.03200000000001"/>
    <n v="1.732"/>
    <n v="18.643248"/>
    <n v="117.809"/>
    <n v="1268.0960759999998"/>
    <n v="26.183"/>
    <n v="281.83381199999997"/>
    <x v="5"/>
  </r>
  <r>
    <n v="111"/>
    <s v="6TH FLOOR"/>
    <s v="TYPE - E6"/>
    <n v="1"/>
    <x v="4"/>
    <x v="110"/>
    <x v="2"/>
    <n v="128.03200000000001"/>
    <n v="1.732"/>
    <n v="18.643248"/>
    <n v="117.809"/>
    <n v="1268.0960759999998"/>
    <n v="26.183"/>
    <n v="281.83381199999997"/>
    <x v="5"/>
  </r>
  <r>
    <n v="112"/>
    <s v="6TH FLOOR"/>
    <s v="TYPE - B6"/>
    <n v="1"/>
    <x v="1"/>
    <x v="111"/>
    <x v="2"/>
    <n v="114.486"/>
    <n v="4.51"/>
    <n v="48.545639999999992"/>
    <n v="107.864"/>
    <n v="1161.048096"/>
    <n v="22.946999999999999"/>
    <n v="247.00150799999997"/>
    <x v="2"/>
  </r>
  <r>
    <n v="113"/>
    <s v="6TH FLOOR"/>
    <s v="TYPE - D6"/>
    <n v="1"/>
    <x v="0"/>
    <x v="112"/>
    <x v="2"/>
    <n v="121.956"/>
    <n v="2.6459999999999999"/>
    <n v="28.481543999999996"/>
    <n v="112.84699999999999"/>
    <n v="1214.6851079999999"/>
    <n v="34.122"/>
    <n v="367.28920799999997"/>
    <x v="0"/>
  </r>
  <r>
    <n v="114"/>
    <s v="6TH FLOOR"/>
    <s v="TYPE - C6"/>
    <n v="1"/>
    <x v="1"/>
    <x v="113"/>
    <x v="2"/>
    <n v="116.681"/>
    <n v="2.718"/>
    <n v="29.256551999999999"/>
    <n v="106.66800000000001"/>
    <n v="1148.174352"/>
    <n v="29.57"/>
    <n v="318.29147999999998"/>
    <x v="1"/>
  </r>
  <r>
    <n v="115"/>
    <s v="7TH FLOOR"/>
    <s v="TYPE - D7"/>
    <n v="1"/>
    <x v="4"/>
    <x v="114"/>
    <x v="0"/>
    <n v="128.054"/>
    <n v="1.788"/>
    <n v="19.246032"/>
    <n v="117.375"/>
    <n v="1263.4244999999999"/>
    <n v="48.502000000000002"/>
    <n v="522.07552799999996"/>
    <x v="7"/>
  </r>
  <r>
    <n v="116"/>
    <s v="7TH FLOOR"/>
    <s v="TYPE - C7"/>
    <n v="1"/>
    <x v="1"/>
    <x v="115"/>
    <x v="0"/>
    <n v="117.828"/>
    <n v="1.86"/>
    <n v="20.021039999999999"/>
    <n v="107.965"/>
    <n v="1162.13526"/>
    <n v="48.098999999999997"/>
    <n v="517.73763599999995"/>
    <x v="8"/>
  </r>
  <r>
    <n v="117"/>
    <s v="7TH FLOOR"/>
    <s v="TYPE - B7"/>
    <n v="1"/>
    <x v="1"/>
    <x v="116"/>
    <x v="0"/>
    <n v="117.51"/>
    <n v="4.51"/>
    <n v="48.545639999999992"/>
    <n v="109.43600000000001"/>
    <n v="1177.969104"/>
    <n v="34.673999999999999"/>
    <n v="373.23093599999999"/>
    <x v="9"/>
  </r>
  <r>
    <n v="118"/>
    <s v="7TH FLOOR"/>
    <s v="TYPE - E7"/>
    <n v="1"/>
    <x v="4"/>
    <x v="117"/>
    <x v="0"/>
    <n v="129.06700000000001"/>
    <n v="0.85799999999999998"/>
    <n v="9.2355119999999999"/>
    <n v="118.328"/>
    <n v="1273.6825919999999"/>
    <n v="37.823"/>
    <n v="407.12677199999996"/>
    <x v="10"/>
  </r>
  <r>
    <n v="119"/>
    <s v="7TH FLOOR"/>
    <s v="TYPE - B7"/>
    <n v="1"/>
    <x v="1"/>
    <x v="118"/>
    <x v="0"/>
    <n v="117.51"/>
    <n v="4.51"/>
    <n v="48.545639999999992"/>
    <n v="109.43600000000001"/>
    <n v="1177.969104"/>
    <n v="34.673999999999999"/>
    <n v="373.23093599999999"/>
    <x v="9"/>
  </r>
  <r>
    <n v="120"/>
    <s v="7TH FLOOR"/>
    <s v="TYPE - A7"/>
    <n v="1"/>
    <x v="3"/>
    <x v="119"/>
    <x v="0"/>
    <n v="156.74600000000001"/>
    <n v="6.8940000000000001"/>
    <n v="74.207015999999996"/>
    <n v="152.29300000000001"/>
    <n v="1639.2818520000001"/>
    <n v="49.945"/>
    <n v="537.60798"/>
    <x v="6"/>
  </r>
  <r>
    <n v="121"/>
    <s v="7TH FLOOR"/>
    <s v="TYPE - B7a"/>
    <n v="1"/>
    <x v="1"/>
    <x v="120"/>
    <x v="0"/>
    <n v="114.486"/>
    <n v="4.51"/>
    <n v="48.545639999999992"/>
    <n v="107.864"/>
    <n v="1161.048096"/>
    <n v="27.776"/>
    <n v="298.980864"/>
    <x v="2"/>
  </r>
  <r>
    <n v="122"/>
    <s v="7TH FLOOR"/>
    <s v="TYPE - B7a"/>
    <n v="1"/>
    <x v="1"/>
    <x v="121"/>
    <x v="1"/>
    <n v="114.486"/>
    <n v="4.51"/>
    <n v="48.545639999999992"/>
    <n v="107.864"/>
    <n v="1161.048096"/>
    <n v="27.776"/>
    <n v="298.980864"/>
    <x v="2"/>
  </r>
  <r>
    <n v="123"/>
    <s v="7TH FLOOR"/>
    <s v="TYPE - A7"/>
    <n v="1"/>
    <x v="3"/>
    <x v="122"/>
    <x v="1"/>
    <n v="156.74600000000001"/>
    <n v="6.8940000000000001"/>
    <n v="74.207015999999996"/>
    <n v="152.29300000000001"/>
    <n v="1639.2818520000001"/>
    <n v="49.945"/>
    <n v="537.60798"/>
    <x v="6"/>
  </r>
  <r>
    <n v="124"/>
    <s v="7TH FLOOR"/>
    <s v="TYPE - B7"/>
    <n v="1"/>
    <x v="1"/>
    <x v="123"/>
    <x v="1"/>
    <n v="117.51"/>
    <n v="4.51"/>
    <n v="48.545639999999992"/>
    <n v="109.43600000000001"/>
    <n v="1177.969104"/>
    <n v="34.673999999999999"/>
    <n v="373.23093599999999"/>
    <x v="9"/>
  </r>
  <r>
    <n v="125"/>
    <s v="7TH FLOOR"/>
    <s v="TYPE - B7"/>
    <n v="1"/>
    <x v="1"/>
    <x v="124"/>
    <x v="1"/>
    <n v="117.51"/>
    <n v="4.51"/>
    <n v="48.545639999999992"/>
    <n v="109.43600000000001"/>
    <n v="1177.969104"/>
    <n v="34.673999999999999"/>
    <n v="373.23093599999999"/>
    <x v="9"/>
  </r>
  <r>
    <n v="126"/>
    <s v="7TH FLOOR"/>
    <s v="TYPE - E7"/>
    <n v="1"/>
    <x v="4"/>
    <x v="125"/>
    <x v="1"/>
    <n v="129.06700000000001"/>
    <n v="0.85799999999999998"/>
    <n v="9.2355119999999999"/>
    <n v="118.328"/>
    <n v="1273.6825919999999"/>
    <n v="37.823"/>
    <n v="407.12677199999996"/>
    <x v="10"/>
  </r>
  <r>
    <n v="127"/>
    <s v="7TH FLOOR"/>
    <s v="TYPE - B7"/>
    <n v="1"/>
    <x v="1"/>
    <x v="126"/>
    <x v="1"/>
    <n v="117.51"/>
    <n v="4.51"/>
    <n v="48.545639999999992"/>
    <n v="109.43600000000001"/>
    <n v="1177.969104"/>
    <n v="34.673999999999999"/>
    <n v="373.23093599999999"/>
    <x v="9"/>
  </r>
  <r>
    <n v="128"/>
    <s v="7TH FLOOR"/>
    <s v="TYPE - E7"/>
    <n v="1"/>
    <x v="4"/>
    <x v="127"/>
    <x v="1"/>
    <n v="129.06700000000001"/>
    <n v="0.85799999999999998"/>
    <n v="9.2355119999999999"/>
    <n v="118.328"/>
    <n v="1273.6825919999999"/>
    <n v="37.823"/>
    <n v="407.12677199999996"/>
    <x v="10"/>
  </r>
  <r>
    <n v="129"/>
    <s v="7TH FLOOR"/>
    <s v="TYPE - E7"/>
    <n v="1"/>
    <x v="4"/>
    <x v="128"/>
    <x v="2"/>
    <n v="129.06700000000001"/>
    <n v="0.85799999999999998"/>
    <n v="9.2355119999999999"/>
    <n v="118.328"/>
    <n v="1273.6825919999999"/>
    <n v="37.823"/>
    <n v="407.12677199999996"/>
    <x v="10"/>
  </r>
  <r>
    <n v="130"/>
    <s v="7TH FLOOR"/>
    <s v="TYPE - E7"/>
    <n v="1"/>
    <x v="4"/>
    <x v="129"/>
    <x v="2"/>
    <n v="129.06700000000001"/>
    <n v="0.85799999999999998"/>
    <n v="9.2355119999999999"/>
    <n v="118.328"/>
    <n v="1273.6825919999999"/>
    <n v="37.823"/>
    <n v="407.12677199999996"/>
    <x v="10"/>
  </r>
  <r>
    <n v="131"/>
    <s v="7TH FLOOR"/>
    <s v="TYPE - B7"/>
    <n v="1"/>
    <x v="1"/>
    <x v="130"/>
    <x v="2"/>
    <n v="117.51"/>
    <n v="4.51"/>
    <n v="48.545639999999992"/>
    <n v="109.43600000000001"/>
    <n v="1177.969104"/>
    <n v="34.673999999999999"/>
    <n v="373.23093599999999"/>
    <x v="9"/>
  </r>
  <r>
    <n v="132"/>
    <s v="7TH FLOOR"/>
    <s v="TYPE - D7"/>
    <n v="1"/>
    <x v="4"/>
    <x v="131"/>
    <x v="2"/>
    <n v="128.054"/>
    <n v="1.788"/>
    <n v="19.246032"/>
    <n v="117.375"/>
    <n v="1263.4244999999999"/>
    <n v="48.502000000000002"/>
    <n v="522.07552799999996"/>
    <x v="7"/>
  </r>
  <r>
    <n v="133"/>
    <s v="7TH FLOOR"/>
    <s v="TYPE - C7"/>
    <n v="1"/>
    <x v="1"/>
    <x v="132"/>
    <x v="2"/>
    <n v="117.828"/>
    <n v="1.86"/>
    <n v="20.021039999999999"/>
    <n v="107.965"/>
    <n v="1162.13526"/>
    <n v="48.098999999999997"/>
    <n v="517.73763599999995"/>
    <x v="8"/>
  </r>
  <r>
    <n v="134"/>
    <s v="8TH FLOOR"/>
    <s v="TYPE - D8"/>
    <n v="1"/>
    <x v="4"/>
    <x v="133"/>
    <x v="0"/>
    <n v="128.054"/>
    <n v="1.788"/>
    <n v="19.246032"/>
    <n v="117.375"/>
    <n v="1263.4244999999999"/>
    <n v="48.502000000000002"/>
    <n v="522.07552799999996"/>
    <x v="7"/>
  </r>
  <r>
    <n v="135"/>
    <s v="8TH FLOOR"/>
    <s v="TYPE - C8"/>
    <n v="1"/>
    <x v="1"/>
    <x v="134"/>
    <x v="0"/>
    <n v="117.828"/>
    <n v="1.86"/>
    <n v="20.021039999999999"/>
    <n v="107.965"/>
    <n v="1162.13526"/>
    <n v="48.098999999999997"/>
    <n v="517.73763599999995"/>
    <x v="8"/>
  </r>
  <r>
    <n v="136"/>
    <s v="8TH FLOOR"/>
    <s v="TYPE - B8"/>
    <n v="1"/>
    <x v="1"/>
    <x v="135"/>
    <x v="0"/>
    <n v="117.51"/>
    <n v="4.51"/>
    <n v="48.545639999999992"/>
    <n v="109.43600000000001"/>
    <n v="1177.969104"/>
    <n v="34.673999999999999"/>
    <n v="373.23093599999999"/>
    <x v="9"/>
  </r>
  <r>
    <n v="137"/>
    <s v="8TH FLOOR"/>
    <s v="TYPE - E8"/>
    <n v="1"/>
    <x v="4"/>
    <x v="136"/>
    <x v="0"/>
    <n v="129.06700000000001"/>
    <n v="0.85799999999999998"/>
    <n v="9.2355119999999999"/>
    <n v="118.328"/>
    <n v="1273.6825919999999"/>
    <n v="37.823"/>
    <n v="407.12677199999996"/>
    <x v="10"/>
  </r>
  <r>
    <n v="138"/>
    <s v="8TH FLOOR"/>
    <s v="TYPE - B8"/>
    <n v="1"/>
    <x v="1"/>
    <x v="137"/>
    <x v="0"/>
    <n v="117.51"/>
    <n v="4.51"/>
    <n v="48.545639999999992"/>
    <n v="109.43600000000001"/>
    <n v="1177.969104"/>
    <n v="34.673999999999999"/>
    <n v="373.23093599999999"/>
    <x v="9"/>
  </r>
  <r>
    <n v="139"/>
    <s v="8TH FLOOR"/>
    <s v="TYPE - A8"/>
    <n v="1"/>
    <x v="3"/>
    <x v="138"/>
    <x v="0"/>
    <n v="156.74600000000001"/>
    <n v="6.8940000000000001"/>
    <n v="74.207015999999996"/>
    <n v="152.29300000000001"/>
    <n v="1639.2818520000001"/>
    <n v="49.945"/>
    <n v="537.60798"/>
    <x v="6"/>
  </r>
  <r>
    <n v="140"/>
    <s v="8TH FLOOR"/>
    <s v="TYPE - B8a"/>
    <n v="1"/>
    <x v="1"/>
    <x v="139"/>
    <x v="0"/>
    <n v="114.486"/>
    <n v="4.51"/>
    <n v="48.545639999999992"/>
    <n v="107.864"/>
    <n v="1161.048096"/>
    <n v="27.776"/>
    <n v="298.980864"/>
    <x v="2"/>
  </r>
  <r>
    <n v="141"/>
    <s v="8TH FLOOR"/>
    <s v="TYPE - B8a"/>
    <n v="1"/>
    <x v="1"/>
    <x v="140"/>
    <x v="1"/>
    <n v="114.486"/>
    <n v="4.51"/>
    <n v="48.545639999999992"/>
    <n v="107.864"/>
    <n v="1161.048096"/>
    <n v="27.776"/>
    <n v="298.980864"/>
    <x v="2"/>
  </r>
  <r>
    <n v="142"/>
    <s v="8TH FLOOR"/>
    <s v="TYPE - A8"/>
    <n v="1"/>
    <x v="3"/>
    <x v="141"/>
    <x v="1"/>
    <n v="156.74600000000001"/>
    <n v="6.8940000000000001"/>
    <n v="74.207015999999996"/>
    <n v="152.29300000000001"/>
    <n v="1639.2818520000001"/>
    <n v="49.945"/>
    <n v="537.60798"/>
    <x v="6"/>
  </r>
  <r>
    <n v="143"/>
    <s v="8TH FLOOR"/>
    <s v="TYPE - B8"/>
    <n v="1"/>
    <x v="1"/>
    <x v="142"/>
    <x v="1"/>
    <n v="117.51"/>
    <n v="4.51"/>
    <n v="48.545639999999992"/>
    <n v="109.43600000000001"/>
    <n v="1177.969104"/>
    <n v="34.673999999999999"/>
    <n v="373.23093599999999"/>
    <x v="9"/>
  </r>
  <r>
    <n v="144"/>
    <s v="8TH FLOOR"/>
    <s v="TYPE - B8"/>
    <n v="1"/>
    <x v="1"/>
    <x v="143"/>
    <x v="1"/>
    <n v="117.51"/>
    <n v="4.51"/>
    <n v="48.545639999999992"/>
    <n v="109.43600000000001"/>
    <n v="1177.969104"/>
    <n v="34.673999999999999"/>
    <n v="373.23093599999999"/>
    <x v="9"/>
  </r>
  <r>
    <n v="145"/>
    <s v="8TH FLOOR"/>
    <s v="TYPE - E8"/>
    <n v="1"/>
    <x v="4"/>
    <x v="144"/>
    <x v="1"/>
    <n v="129.06700000000001"/>
    <n v="0.85799999999999998"/>
    <n v="9.2355119999999999"/>
    <n v="118.328"/>
    <n v="1273.6825919999999"/>
    <n v="37.823"/>
    <n v="407.12677199999996"/>
    <x v="10"/>
  </r>
  <r>
    <n v="146"/>
    <s v="8TH FLOOR"/>
    <s v="TYPE - B8"/>
    <n v="1"/>
    <x v="1"/>
    <x v="145"/>
    <x v="1"/>
    <n v="117.51"/>
    <n v="4.51"/>
    <n v="48.545639999999992"/>
    <n v="109.43600000000001"/>
    <n v="1177.969104"/>
    <n v="34.673999999999999"/>
    <n v="373.23093599999999"/>
    <x v="9"/>
  </r>
  <r>
    <n v="147"/>
    <s v="8TH FLOOR"/>
    <s v="TYPE - E8"/>
    <n v="1"/>
    <x v="4"/>
    <x v="146"/>
    <x v="1"/>
    <n v="129.06700000000001"/>
    <n v="0.85799999999999998"/>
    <n v="9.2355119999999999"/>
    <n v="118.328"/>
    <n v="1273.6825919999999"/>
    <n v="37.823"/>
    <n v="407.12677199999996"/>
    <x v="10"/>
  </r>
  <r>
    <n v="148"/>
    <s v="8TH FLOOR"/>
    <s v="TYPE - E8"/>
    <n v="1"/>
    <x v="4"/>
    <x v="147"/>
    <x v="2"/>
    <n v="129.06700000000001"/>
    <n v="0.85799999999999998"/>
    <n v="9.2355119999999999"/>
    <n v="118.328"/>
    <n v="1273.6825919999999"/>
    <n v="37.823"/>
    <n v="407.12677199999996"/>
    <x v="10"/>
  </r>
  <r>
    <n v="149"/>
    <s v="8TH FLOOR"/>
    <s v="TYPE - E8"/>
    <n v="1"/>
    <x v="4"/>
    <x v="148"/>
    <x v="2"/>
    <n v="129.06700000000001"/>
    <n v="0.85799999999999998"/>
    <n v="9.2355119999999999"/>
    <n v="118.328"/>
    <n v="1273.6825919999999"/>
    <n v="37.823"/>
    <n v="407.12677199999996"/>
    <x v="10"/>
  </r>
  <r>
    <n v="150"/>
    <s v="8TH FLOOR"/>
    <s v="TYPE - B8"/>
    <n v="1"/>
    <x v="1"/>
    <x v="149"/>
    <x v="2"/>
    <n v="117.51"/>
    <n v="4.51"/>
    <n v="48.545639999999992"/>
    <n v="109.43600000000001"/>
    <n v="1177.969104"/>
    <n v="34.673999999999999"/>
    <n v="373.23093599999999"/>
    <x v="9"/>
  </r>
  <r>
    <n v="151"/>
    <s v="8TH FLOOR"/>
    <s v="TYPE - D8"/>
    <n v="1"/>
    <x v="4"/>
    <x v="150"/>
    <x v="2"/>
    <n v="128.054"/>
    <n v="1.788"/>
    <n v="19.246032"/>
    <n v="117.375"/>
    <n v="1263.4244999999999"/>
    <n v="48.502000000000002"/>
    <n v="522.07552799999996"/>
    <x v="7"/>
  </r>
  <r>
    <n v="152"/>
    <s v="8TH FLOOR"/>
    <s v="TYPE - C8"/>
    <n v="1"/>
    <x v="1"/>
    <x v="151"/>
    <x v="2"/>
    <n v="117.828"/>
    <n v="1.86"/>
    <n v="20.021039999999999"/>
    <n v="107.965"/>
    <n v="1162.13526"/>
    <n v="48.098999999999997"/>
    <n v="517.73763599999995"/>
    <x v="8"/>
  </r>
  <r>
    <n v="153"/>
    <s v="9TH FLOOR"/>
    <s v="TYPE - D9"/>
    <n v="1"/>
    <x v="0"/>
    <x v="152"/>
    <x v="0"/>
    <n v="121.956"/>
    <n v="2.6459999999999999"/>
    <n v="28.481543999999996"/>
    <n v="112.84699999999999"/>
    <n v="1214.6851079999999"/>
    <n v="46.481000000000002"/>
    <n v="500.321484"/>
    <x v="11"/>
  </r>
  <r>
    <n v="154"/>
    <s v="9TH FLOOR"/>
    <s v="TYPE - C9"/>
    <n v="1"/>
    <x v="1"/>
    <x v="153"/>
    <x v="0"/>
    <n v="116.681"/>
    <n v="2.718"/>
    <n v="29.256551999999999"/>
    <n v="106.66800000000001"/>
    <n v="1148.174352"/>
    <n v="42.006999999999998"/>
    <n v="452.16334799999993"/>
    <x v="12"/>
  </r>
  <r>
    <n v="155"/>
    <s v="9TH FLOOR"/>
    <s v="TYPE - B9"/>
    <n v="1"/>
    <x v="1"/>
    <x v="154"/>
    <x v="0"/>
    <n v="114.486"/>
    <n v="4.51"/>
    <n v="48.545639999999992"/>
    <n v="107.864"/>
    <n v="1161.048096"/>
    <n v="35.381999999999998"/>
    <n v="380.85184799999996"/>
    <x v="13"/>
  </r>
  <r>
    <n v="156"/>
    <s v="9TH FLOOR"/>
    <s v="TYPE - E9"/>
    <n v="1"/>
    <x v="4"/>
    <x v="155"/>
    <x v="0"/>
    <n v="128.03200000000001"/>
    <n v="1.732"/>
    <n v="18.643248"/>
    <n v="117.809"/>
    <n v="1268.0960759999998"/>
    <n v="38.613999999999997"/>
    <n v="415.64109599999995"/>
    <x v="14"/>
  </r>
  <r>
    <n v="157"/>
    <s v="9TH FLOOR"/>
    <s v="TYPE - B9"/>
    <n v="1"/>
    <x v="1"/>
    <x v="156"/>
    <x v="0"/>
    <n v="114.486"/>
    <n v="4.51"/>
    <n v="48.545639999999992"/>
    <n v="107.864"/>
    <n v="1161.048096"/>
    <n v="35.381999999999998"/>
    <n v="380.85184799999996"/>
    <x v="13"/>
  </r>
  <r>
    <n v="158"/>
    <s v="9TH FLOOR"/>
    <s v="TYPE - A9"/>
    <n v="1"/>
    <x v="3"/>
    <x v="157"/>
    <x v="0"/>
    <n v="156.74600000000001"/>
    <n v="6.8940000000000001"/>
    <n v="74.207015999999996"/>
    <n v="152.29300000000001"/>
    <n v="1639.2818520000001"/>
    <n v="49.945"/>
    <n v="537.60798"/>
    <x v="6"/>
  </r>
  <r>
    <n v="159"/>
    <s v="9TH FLOOR"/>
    <s v="TYPE -B9a"/>
    <n v="1"/>
    <x v="1"/>
    <x v="158"/>
    <x v="0"/>
    <n v="114.486"/>
    <n v="4.51"/>
    <n v="48.545639999999992"/>
    <n v="107.864"/>
    <n v="1161.048096"/>
    <n v="27.776"/>
    <n v="298.980864"/>
    <x v="2"/>
  </r>
  <r>
    <n v="160"/>
    <s v="9TH FLOOR"/>
    <s v="TYPE -B9a"/>
    <n v="1"/>
    <x v="1"/>
    <x v="159"/>
    <x v="1"/>
    <n v="114.486"/>
    <n v="4.51"/>
    <n v="48.545639999999992"/>
    <n v="107.864"/>
    <n v="1161.048096"/>
    <n v="27.776"/>
    <n v="298.980864"/>
    <x v="2"/>
  </r>
  <r>
    <n v="161"/>
    <s v="9TH FLOOR"/>
    <s v="TYPE - A9"/>
    <n v="1"/>
    <x v="3"/>
    <x v="160"/>
    <x v="1"/>
    <n v="156.74600000000001"/>
    <n v="6.8940000000000001"/>
    <n v="74.207015999999996"/>
    <n v="152.29300000000001"/>
    <n v="1639.2818520000001"/>
    <n v="49.945"/>
    <n v="537.60798"/>
    <x v="6"/>
  </r>
  <r>
    <n v="162"/>
    <s v="9TH FLOOR"/>
    <s v="TYPE - B9"/>
    <n v="1"/>
    <x v="1"/>
    <x v="161"/>
    <x v="1"/>
    <n v="114.486"/>
    <n v="4.51"/>
    <n v="48.545639999999992"/>
    <n v="107.864"/>
    <n v="1161.048096"/>
    <n v="35.381999999999998"/>
    <n v="380.85184799999996"/>
    <x v="13"/>
  </r>
  <r>
    <n v="163"/>
    <s v="9TH FLOOR"/>
    <s v="TYPE - B9"/>
    <n v="1"/>
    <x v="1"/>
    <x v="162"/>
    <x v="1"/>
    <n v="114.486"/>
    <n v="4.51"/>
    <n v="48.545639999999992"/>
    <n v="107.864"/>
    <n v="1161.048096"/>
    <n v="35.381999999999998"/>
    <n v="380.85184799999996"/>
    <x v="13"/>
  </r>
  <r>
    <n v="164"/>
    <s v="9TH FLOOR"/>
    <s v="TYPE - E9"/>
    <n v="1"/>
    <x v="4"/>
    <x v="163"/>
    <x v="1"/>
    <n v="128.03200000000001"/>
    <n v="1.732"/>
    <n v="18.643248"/>
    <n v="117.809"/>
    <n v="1268.0960759999998"/>
    <n v="38.613999999999997"/>
    <n v="415.64109599999995"/>
    <x v="14"/>
  </r>
  <r>
    <n v="165"/>
    <s v="9TH FLOOR"/>
    <s v="TYPE - B9"/>
    <n v="1"/>
    <x v="1"/>
    <x v="164"/>
    <x v="1"/>
    <n v="114.486"/>
    <n v="4.51"/>
    <n v="48.545639999999992"/>
    <n v="107.864"/>
    <n v="1161.048096"/>
    <n v="35.381999999999998"/>
    <n v="380.85184799999996"/>
    <x v="13"/>
  </r>
  <r>
    <n v="166"/>
    <s v="9TH FLOOR"/>
    <s v="TYPE - E9"/>
    <n v="1"/>
    <x v="4"/>
    <x v="165"/>
    <x v="1"/>
    <n v="128.03200000000001"/>
    <n v="1.732"/>
    <n v="18.643248"/>
    <n v="117.809"/>
    <n v="1268.0960759999998"/>
    <n v="38.613999999999997"/>
    <n v="415.64109599999995"/>
    <x v="14"/>
  </r>
  <r>
    <n v="167"/>
    <s v="9TH FLOOR"/>
    <s v="TYPE - E9"/>
    <n v="1"/>
    <x v="4"/>
    <x v="166"/>
    <x v="2"/>
    <n v="128.03200000000001"/>
    <n v="1.732"/>
    <n v="18.643248"/>
    <n v="117.809"/>
    <n v="1268.0960759999998"/>
    <n v="38.613999999999997"/>
    <n v="415.64109599999995"/>
    <x v="14"/>
  </r>
  <r>
    <n v="168"/>
    <s v="9TH FLOOR"/>
    <s v="TYPE - E9"/>
    <n v="1"/>
    <x v="4"/>
    <x v="167"/>
    <x v="2"/>
    <n v="128.03200000000001"/>
    <n v="1.732"/>
    <n v="18.643248"/>
    <n v="117.809"/>
    <n v="1268.0960759999998"/>
    <n v="38.613999999999997"/>
    <n v="415.64109599999995"/>
    <x v="14"/>
  </r>
  <r>
    <n v="169"/>
    <s v="9TH FLOOR"/>
    <s v="TYPE - B9"/>
    <n v="1"/>
    <x v="1"/>
    <x v="168"/>
    <x v="2"/>
    <n v="114.486"/>
    <n v="4.51"/>
    <n v="48.545639999999992"/>
    <n v="107.864"/>
    <n v="1161.048096"/>
    <n v="35.381999999999998"/>
    <n v="380.85184799999996"/>
    <x v="13"/>
  </r>
  <r>
    <n v="170"/>
    <s v="9TH FLOOR"/>
    <s v="TYPE - D9"/>
    <n v="1"/>
    <x v="0"/>
    <x v="169"/>
    <x v="2"/>
    <n v="121.956"/>
    <n v="2.6459999999999999"/>
    <n v="28.481543999999996"/>
    <n v="112.84699999999999"/>
    <n v="1214.6851079999999"/>
    <n v="46.481000000000002"/>
    <n v="500.321484"/>
    <x v="11"/>
  </r>
  <r>
    <n v="171"/>
    <s v="9TH FLOOR"/>
    <s v="TYPE - C9"/>
    <n v="1"/>
    <x v="1"/>
    <x v="170"/>
    <x v="2"/>
    <n v="116.681"/>
    <n v="2.718"/>
    <n v="29.256551999999999"/>
    <n v="106.66800000000001"/>
    <n v="1148.174352"/>
    <n v="42.006999999999998"/>
    <n v="452.16334799999993"/>
    <x v="12"/>
  </r>
  <r>
    <n v="172"/>
    <s v="10TH FLOOR"/>
    <s v="TYPE - D10"/>
    <n v="1"/>
    <x v="0"/>
    <x v="171"/>
    <x v="0"/>
    <n v="121.956"/>
    <n v="2.6459999999999999"/>
    <n v="28.481543999999996"/>
    <n v="112.84699999999999"/>
    <n v="1214.6851079999999"/>
    <n v="34.122"/>
    <n v="367.28920799999997"/>
    <x v="0"/>
  </r>
  <r>
    <n v="173"/>
    <s v="10TH FLOOR"/>
    <s v="TYPE - C10"/>
    <n v="1"/>
    <x v="1"/>
    <x v="172"/>
    <x v="0"/>
    <n v="116.681"/>
    <n v="2.718"/>
    <n v="29.256551999999999"/>
    <n v="106.66800000000001"/>
    <n v="1148.174352"/>
    <n v="29.57"/>
    <n v="318.29147999999998"/>
    <x v="1"/>
  </r>
  <r>
    <n v="174"/>
    <s v="10TH FLOOR"/>
    <s v="TYPE - B10"/>
    <n v="1"/>
    <x v="1"/>
    <x v="173"/>
    <x v="0"/>
    <n v="114.486"/>
    <n v="4.51"/>
    <n v="48.545639999999992"/>
    <n v="107.864"/>
    <n v="1161.048096"/>
    <n v="22.946999999999999"/>
    <n v="247.00150799999997"/>
    <x v="2"/>
  </r>
  <r>
    <n v="175"/>
    <s v="10TH FLOOR"/>
    <s v="TYPE - E10"/>
    <n v="1"/>
    <x v="4"/>
    <x v="174"/>
    <x v="0"/>
    <n v="128.03200000000001"/>
    <n v="1.732"/>
    <n v="18.643248"/>
    <n v="117.809"/>
    <n v="1268.0960759999998"/>
    <n v="26.183"/>
    <n v="281.83381199999997"/>
    <x v="5"/>
  </r>
  <r>
    <n v="176"/>
    <s v="10TH FLOOR"/>
    <s v="TYPE - B10"/>
    <n v="1"/>
    <x v="1"/>
    <x v="175"/>
    <x v="0"/>
    <n v="114.486"/>
    <n v="4.51"/>
    <n v="48.545639999999992"/>
    <n v="107.864"/>
    <n v="1161.048096"/>
    <n v="22.946999999999999"/>
    <n v="247.00150799999997"/>
    <x v="2"/>
  </r>
  <r>
    <n v="177"/>
    <s v="10TH FLOOR"/>
    <s v="TYPE - A10"/>
    <n v="1"/>
    <x v="3"/>
    <x v="176"/>
    <x v="0"/>
    <n v="156.74600000000001"/>
    <n v="6.8940000000000001"/>
    <n v="74.207015999999996"/>
    <n v="152.29300000000001"/>
    <n v="1639.2818520000001"/>
    <n v="49.945"/>
    <n v="537.60798"/>
    <x v="6"/>
  </r>
  <r>
    <n v="178"/>
    <s v="10TH FLOOR"/>
    <s v="TYPE - B10"/>
    <n v="1"/>
    <x v="1"/>
    <x v="177"/>
    <x v="0"/>
    <n v="114.486"/>
    <n v="4.51"/>
    <n v="48.545639999999992"/>
    <n v="107.864"/>
    <n v="1161.048096"/>
    <n v="22.946999999999999"/>
    <n v="247.00150799999997"/>
    <x v="2"/>
  </r>
  <r>
    <n v="179"/>
    <s v="10TH FLOOR"/>
    <s v="TYPE - B10"/>
    <n v="1"/>
    <x v="1"/>
    <x v="178"/>
    <x v="1"/>
    <n v="114.486"/>
    <n v="4.51"/>
    <n v="48.545639999999992"/>
    <n v="107.864"/>
    <n v="1161.048096"/>
    <n v="22.946999999999999"/>
    <n v="247.00150799999997"/>
    <x v="2"/>
  </r>
  <r>
    <n v="180"/>
    <s v="10TH FLOOR"/>
    <s v="TYPE - A10"/>
    <n v="1"/>
    <x v="3"/>
    <x v="179"/>
    <x v="1"/>
    <n v="156.74600000000001"/>
    <n v="6.8940000000000001"/>
    <n v="74.207015999999996"/>
    <n v="152.29300000000001"/>
    <n v="1639.2818520000001"/>
    <n v="49.945"/>
    <n v="537.60798"/>
    <x v="6"/>
  </r>
  <r>
    <n v="181"/>
    <s v="10TH FLOOR"/>
    <s v="TYPE - B10"/>
    <n v="1"/>
    <x v="1"/>
    <x v="180"/>
    <x v="1"/>
    <n v="114.486"/>
    <n v="4.51"/>
    <n v="48.545639999999992"/>
    <n v="107.864"/>
    <n v="1161.048096"/>
    <n v="22.946999999999999"/>
    <n v="247.00150799999997"/>
    <x v="2"/>
  </r>
  <r>
    <n v="182"/>
    <s v="10TH FLOOR"/>
    <s v="TYPE - B10"/>
    <n v="1"/>
    <x v="1"/>
    <x v="181"/>
    <x v="1"/>
    <n v="114.486"/>
    <n v="4.51"/>
    <n v="48.545639999999992"/>
    <n v="107.864"/>
    <n v="1161.048096"/>
    <n v="22.946999999999999"/>
    <n v="247.00150799999997"/>
    <x v="2"/>
  </r>
  <r>
    <n v="183"/>
    <s v="10TH FLOOR"/>
    <s v="TYPE - E10"/>
    <n v="1"/>
    <x v="4"/>
    <x v="182"/>
    <x v="1"/>
    <n v="128.03200000000001"/>
    <n v="1.732"/>
    <n v="18.643248"/>
    <n v="117.809"/>
    <n v="1268.0960759999998"/>
    <n v="26.183"/>
    <n v="281.83381199999997"/>
    <x v="5"/>
  </r>
  <r>
    <n v="184"/>
    <s v="10TH FLOOR"/>
    <s v="TYPE - B10"/>
    <n v="1"/>
    <x v="1"/>
    <x v="183"/>
    <x v="1"/>
    <n v="114.486"/>
    <n v="4.51"/>
    <n v="48.545639999999992"/>
    <n v="107.864"/>
    <n v="1161.048096"/>
    <n v="22.946999999999999"/>
    <n v="247.00150799999997"/>
    <x v="2"/>
  </r>
  <r>
    <n v="185"/>
    <s v="10TH FLOOR"/>
    <s v="TYPE - E10"/>
    <n v="1"/>
    <x v="4"/>
    <x v="184"/>
    <x v="1"/>
    <n v="128.03200000000001"/>
    <n v="1.732"/>
    <n v="18.643248"/>
    <n v="117.809"/>
    <n v="1268.0960759999998"/>
    <n v="26.183"/>
    <n v="281.83381199999997"/>
    <x v="5"/>
  </r>
  <r>
    <n v="186"/>
    <s v="10TH FLOOR"/>
    <s v="TYPE - E10"/>
    <n v="1"/>
    <x v="4"/>
    <x v="185"/>
    <x v="2"/>
    <n v="128.03200000000001"/>
    <n v="1.732"/>
    <n v="18.643248"/>
    <n v="117.809"/>
    <n v="1268.0960759999998"/>
    <n v="26.183"/>
    <n v="281.83381199999997"/>
    <x v="5"/>
  </r>
  <r>
    <n v="187"/>
    <s v="10TH FLOOR"/>
    <s v="TYPE - E10"/>
    <n v="1"/>
    <x v="4"/>
    <x v="186"/>
    <x v="2"/>
    <n v="128.03200000000001"/>
    <n v="1.732"/>
    <n v="18.643248"/>
    <n v="117.809"/>
    <n v="1268.0960759999998"/>
    <n v="26.183"/>
    <n v="281.83381199999997"/>
    <x v="5"/>
  </r>
  <r>
    <n v="188"/>
    <s v="10TH FLOOR"/>
    <s v="TYPE - B10"/>
    <n v="1"/>
    <x v="1"/>
    <x v="187"/>
    <x v="2"/>
    <n v="114.486"/>
    <n v="4.51"/>
    <n v="48.545639999999992"/>
    <n v="107.864"/>
    <n v="1161.048096"/>
    <n v="22.946999999999999"/>
    <n v="247.00150799999997"/>
    <x v="2"/>
  </r>
  <r>
    <n v="189"/>
    <s v="10TH FLOOR"/>
    <s v="TYPE - D10"/>
    <n v="1"/>
    <x v="0"/>
    <x v="188"/>
    <x v="2"/>
    <n v="121.956"/>
    <n v="2.6459999999999999"/>
    <n v="28.481543999999996"/>
    <n v="112.84699999999999"/>
    <n v="1214.6851079999999"/>
    <n v="34.122"/>
    <n v="367.28920799999997"/>
    <x v="0"/>
  </r>
  <r>
    <n v="190"/>
    <s v="10TH FLOOR"/>
    <s v="TYPE - C10"/>
    <n v="1"/>
    <x v="1"/>
    <x v="189"/>
    <x v="2"/>
    <n v="116.681"/>
    <n v="2.718"/>
    <n v="29.256551999999999"/>
    <n v="106.66800000000001"/>
    <n v="1148.174352"/>
    <n v="29.57"/>
    <n v="318.2914799999999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Tower">
  <location ref="T3:T25" firstHeaderRow="1" firstDataRow="1" firstDataCol="1"/>
  <pivotFields count="15">
    <pivotField showAll="0"/>
    <pivotField showAll="0"/>
    <pivotField showAll="0"/>
    <pivotField numFmtId="1" showAll="0"/>
    <pivotField axis="axisRow" showAll="0">
      <items count="6">
        <item x="2"/>
        <item x="0"/>
        <item x="4"/>
        <item x="1"/>
        <item x="3"/>
        <item t="default"/>
      </items>
    </pivotField>
    <pivotField numFmtId="1" showAll="0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showAll="0">
      <items count="4">
        <item x="0"/>
        <item x="1"/>
        <item x="2"/>
        <item t="default"/>
      </items>
    </pivotField>
    <pivotField numFmtId="1" showAll="0"/>
    <pivotField showAll="0"/>
    <pivotField numFmtId="1" showAll="0"/>
    <pivotField numFmtId="1" showAll="0"/>
    <pivotField numFmtId="1" showAll="0"/>
    <pivotField numFmtId="1" showAll="0"/>
    <pivotField numFmtId="1" showAll="0"/>
    <pivotField axis="axisRow" numFmtId="1" showAll="0">
      <items count="16">
        <item x="3"/>
        <item x="1"/>
        <item x="2"/>
        <item x="8"/>
        <item x="9"/>
        <item x="0"/>
        <item x="12"/>
        <item x="7"/>
        <item x="13"/>
        <item x="5"/>
        <item x="10"/>
        <item x="11"/>
        <item x="14"/>
        <item x="4"/>
        <item x="6"/>
        <item t="default"/>
      </items>
    </pivotField>
  </pivotFields>
  <rowFields count="2">
    <field x="4"/>
    <field x="14"/>
  </rowFields>
  <rowItems count="22">
    <i>
      <x/>
    </i>
    <i r="1">
      <x/>
    </i>
    <i>
      <x v="1"/>
    </i>
    <i r="1">
      <x v="5"/>
    </i>
    <i r="1">
      <x v="6"/>
    </i>
    <i r="1">
      <x v="11"/>
    </i>
    <i>
      <x v="2"/>
    </i>
    <i r="1">
      <x v="7"/>
    </i>
    <i r="1">
      <x v="9"/>
    </i>
    <i r="1">
      <x v="10"/>
    </i>
    <i r="1">
      <x v="12"/>
    </i>
    <i>
      <x v="3"/>
    </i>
    <i r="1">
      <x v="1"/>
    </i>
    <i r="1">
      <x v="2"/>
    </i>
    <i r="1">
      <x v="3"/>
    </i>
    <i r="1">
      <x v="4"/>
    </i>
    <i r="1">
      <x v="6"/>
    </i>
    <i r="1">
      <x v="8"/>
    </i>
    <i>
      <x v="4"/>
    </i>
    <i r="1">
      <x v="13"/>
    </i>
    <i r="1"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202"/>
  <sheetViews>
    <sheetView topLeftCell="H1" zoomScale="80" zoomScaleNormal="80" workbookViewId="0">
      <selection activeCell="U5" sqref="U5:V24"/>
    </sheetView>
  </sheetViews>
  <sheetFormatPr defaultColWidth="9.85546875" defaultRowHeight="15" x14ac:dyDescent="0.25"/>
  <cols>
    <col min="1" max="3" width="9.85546875" style="1"/>
    <col min="4" max="4" width="15.7109375" style="13" customWidth="1"/>
    <col min="5" max="5" width="9.85546875" style="18" hidden="1" customWidth="1"/>
    <col min="6" max="6" width="9.85546875" style="1" hidden="1" customWidth="1"/>
    <col min="7" max="7" width="26.140625" style="1" customWidth="1"/>
    <col min="8" max="8" width="16.140625" style="1" customWidth="1"/>
    <col min="9" max="9" width="9.85546875" style="13" customWidth="1"/>
    <col min="10" max="10" width="11.28515625" style="1" customWidth="1"/>
    <col min="11" max="11" width="13.28515625" style="1" hidden="1" customWidth="1"/>
    <col min="12" max="12" width="12.140625" style="1" hidden="1" customWidth="1"/>
    <col min="13" max="13" width="13.5703125" style="1" customWidth="1"/>
    <col min="14" max="14" width="13.140625" style="1" customWidth="1"/>
    <col min="15" max="16" width="15.140625" style="1" customWidth="1"/>
    <col min="17" max="17" width="13.140625" style="13" customWidth="1"/>
    <col min="18" max="18" width="17.7109375" style="1" bestFit="1" customWidth="1"/>
    <col min="19" max="19" width="9.85546875" style="1"/>
    <col min="20" max="20" width="32.5703125" style="1" customWidth="1"/>
    <col min="21" max="21" width="6.7109375" style="1" customWidth="1"/>
    <col min="22" max="22" width="31" style="1" customWidth="1"/>
    <col min="23" max="23" width="23.140625" style="1" customWidth="1"/>
    <col min="24" max="24" width="31" style="1" bestFit="1" customWidth="1"/>
    <col min="25" max="26" width="23.7109375" style="1" bestFit="1" customWidth="1"/>
    <col min="27" max="27" width="11.5703125" style="1" bestFit="1" customWidth="1"/>
    <col min="28" max="16384" width="9.85546875" style="1"/>
  </cols>
  <sheetData>
    <row r="1" spans="3:27" x14ac:dyDescent="0.25">
      <c r="T1"/>
      <c r="U1"/>
      <c r="V1"/>
    </row>
    <row r="2" spans="3:27" x14ac:dyDescent="0.25">
      <c r="T2"/>
      <c r="U2"/>
      <c r="V2"/>
      <c r="W2"/>
    </row>
    <row r="3" spans="3:27" x14ac:dyDescent="0.25">
      <c r="T3" s="25" t="s">
        <v>92</v>
      </c>
      <c r="U3" s="25"/>
      <c r="V3"/>
      <c r="W3"/>
      <c r="X3"/>
      <c r="Y3"/>
      <c r="Z3"/>
      <c r="AA3"/>
    </row>
    <row r="4" spans="3:27" x14ac:dyDescent="0.25">
      <c r="T4" s="26" t="s">
        <v>4</v>
      </c>
      <c r="U4" s="26"/>
      <c r="V4" s="27"/>
      <c r="W4"/>
      <c r="X4"/>
      <c r="Y4"/>
      <c r="Z4"/>
      <c r="AA4"/>
    </row>
    <row r="5" spans="3:27" x14ac:dyDescent="0.25">
      <c r="T5" s="27">
        <v>2008.3675715999996</v>
      </c>
      <c r="U5" s="27">
        <v>2008.3675715999996</v>
      </c>
      <c r="V5" s="28" t="s">
        <v>4</v>
      </c>
      <c r="W5"/>
      <c r="X5"/>
      <c r="Y5"/>
      <c r="Z5"/>
      <c r="AA5"/>
    </row>
    <row r="6" spans="3:27" x14ac:dyDescent="0.25">
      <c r="T6" s="26" t="s">
        <v>3</v>
      </c>
      <c r="U6" s="26"/>
      <c r="V6"/>
      <c r="W6"/>
      <c r="X6"/>
      <c r="Y6"/>
      <c r="Z6"/>
      <c r="AA6"/>
    </row>
    <row r="7" spans="3:27" x14ac:dyDescent="0.25">
      <c r="T7" s="27">
        <v>2307.9017051999999</v>
      </c>
      <c r="U7" s="27">
        <v>2307.9017051999999</v>
      </c>
      <c r="V7" s="28" t="s">
        <v>3</v>
      </c>
      <c r="W7"/>
      <c r="X7"/>
      <c r="Y7"/>
      <c r="Z7"/>
      <c r="AA7"/>
    </row>
    <row r="8" spans="3:27" x14ac:dyDescent="0.25">
      <c r="T8" s="27">
        <v>2381.5312687999999</v>
      </c>
      <c r="U8" s="27">
        <v>2381.5312687999999</v>
      </c>
      <c r="V8" s="28" t="s">
        <v>3</v>
      </c>
      <c r="W8"/>
      <c r="X8"/>
      <c r="Y8"/>
      <c r="Z8"/>
      <c r="AA8"/>
    </row>
    <row r="9" spans="3:27" x14ac:dyDescent="0.25">
      <c r="T9" s="27">
        <v>2507.9017051999999</v>
      </c>
      <c r="U9" s="27">
        <v>2507.9017051999999</v>
      </c>
      <c r="V9" s="28" t="s">
        <v>3</v>
      </c>
      <c r="W9"/>
      <c r="X9"/>
      <c r="Y9"/>
      <c r="Z9"/>
      <c r="AA9"/>
    </row>
    <row r="10" spans="3:27" ht="26.25" x14ac:dyDescent="0.25">
      <c r="D10" s="19" t="s">
        <v>31</v>
      </c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T10" s="26" t="s">
        <v>8</v>
      </c>
      <c r="U10" s="26"/>
      <c r="V10"/>
      <c r="W10"/>
      <c r="X10"/>
      <c r="Y10"/>
      <c r="Z10"/>
      <c r="AA10"/>
    </row>
    <row r="11" spans="3:27" s="2" customFormat="1" ht="38.25" x14ac:dyDescent="0.25">
      <c r="C11" s="23" t="s">
        <v>90</v>
      </c>
      <c r="D11" s="23" t="s">
        <v>0</v>
      </c>
      <c r="E11" s="24" t="s">
        <v>32</v>
      </c>
      <c r="F11" s="23" t="s">
        <v>16</v>
      </c>
      <c r="G11" s="23" t="s">
        <v>28</v>
      </c>
      <c r="H11" s="23" t="s">
        <v>30</v>
      </c>
      <c r="I11" s="23" t="s">
        <v>27</v>
      </c>
      <c r="J11" s="23" t="s">
        <v>24</v>
      </c>
      <c r="K11" s="23" t="s">
        <v>17</v>
      </c>
      <c r="L11" s="23" t="s">
        <v>20</v>
      </c>
      <c r="M11" s="23" t="s">
        <v>18</v>
      </c>
      <c r="N11" s="23" t="s">
        <v>21</v>
      </c>
      <c r="O11" s="23" t="s">
        <v>19</v>
      </c>
      <c r="P11" s="23" t="s">
        <v>22</v>
      </c>
      <c r="Q11" s="23" t="s">
        <v>29</v>
      </c>
      <c r="T11" s="27">
        <v>2400.5065499999996</v>
      </c>
      <c r="U11" s="27">
        <v>2400.5065499999996</v>
      </c>
      <c r="V11" s="28" t="s">
        <v>8</v>
      </c>
      <c r="W11"/>
      <c r="X11"/>
      <c r="Y11"/>
      <c r="Z11"/>
      <c r="AA11"/>
    </row>
    <row r="12" spans="3:27" x14ac:dyDescent="0.25">
      <c r="C12" s="5">
        <v>1</v>
      </c>
      <c r="D12" s="5" t="s">
        <v>1</v>
      </c>
      <c r="E12" s="15" t="s">
        <v>33</v>
      </c>
      <c r="F12" s="4">
        <v>1</v>
      </c>
      <c r="G12" s="3" t="s">
        <v>3</v>
      </c>
      <c r="H12" s="4">
        <v>101</v>
      </c>
      <c r="I12" s="5" t="s">
        <v>23</v>
      </c>
      <c r="J12" s="4">
        <v>121.956</v>
      </c>
      <c r="K12" s="4">
        <v>2.6459999999999999</v>
      </c>
      <c r="L12" s="4">
        <f>K12*10.764</f>
        <v>28.481543999999996</v>
      </c>
      <c r="M12" s="4">
        <v>112.84699999999999</v>
      </c>
      <c r="N12" s="4">
        <f t="shared" ref="N12:N17" si="0">M12*10.764</f>
        <v>1214.6851079999999</v>
      </c>
      <c r="O12" s="4">
        <v>42.01</v>
      </c>
      <c r="P12" s="4">
        <f t="shared" ref="P12:P17" si="1">O12*10.764</f>
        <v>452.19563999999997</v>
      </c>
      <c r="Q12" s="4">
        <f t="shared" ref="Q12:Q43" si="2">N12*1.9</f>
        <v>2307.9017051999999</v>
      </c>
      <c r="R12" s="1">
        <f>Q12*15000</f>
        <v>34618525.578000002</v>
      </c>
      <c r="T12" s="27">
        <v>2409.3825443999995</v>
      </c>
      <c r="U12" s="27">
        <v>2409.3825443999995</v>
      </c>
      <c r="V12" s="28" t="s">
        <v>8</v>
      </c>
      <c r="W12"/>
      <c r="X12"/>
      <c r="Y12"/>
      <c r="Z12"/>
      <c r="AA12"/>
    </row>
    <row r="13" spans="3:27" x14ac:dyDescent="0.25">
      <c r="C13" s="5">
        <v>2</v>
      </c>
      <c r="D13" s="5" t="s">
        <v>1</v>
      </c>
      <c r="E13" s="15" t="s">
        <v>34</v>
      </c>
      <c r="F13" s="4">
        <v>1</v>
      </c>
      <c r="G13" s="3" t="s">
        <v>2</v>
      </c>
      <c r="H13" s="4">
        <v>102</v>
      </c>
      <c r="I13" s="5" t="s">
        <v>23</v>
      </c>
      <c r="J13" s="4">
        <v>116.681</v>
      </c>
      <c r="K13" s="4">
        <v>2.718</v>
      </c>
      <c r="L13" s="4">
        <f t="shared" ref="L13:L76" si="3">K13*10.764</f>
        <v>29.256551999999999</v>
      </c>
      <c r="M13" s="4">
        <v>106.66800000000001</v>
      </c>
      <c r="N13" s="4">
        <f t="shared" si="0"/>
        <v>1148.174352</v>
      </c>
      <c r="O13" s="4">
        <v>37.457999999999998</v>
      </c>
      <c r="P13" s="4">
        <f t="shared" si="1"/>
        <v>403.19791199999997</v>
      </c>
      <c r="Q13" s="4">
        <f t="shared" si="2"/>
        <v>2181.5312687999999</v>
      </c>
      <c r="R13" s="1">
        <f t="shared" ref="R13:R76" si="4">Q13*15000</f>
        <v>32722969.031999998</v>
      </c>
      <c r="T13" s="27">
        <v>2419.9969247999998</v>
      </c>
      <c r="U13" s="27">
        <v>2419.9969247999998</v>
      </c>
      <c r="V13" s="28" t="s">
        <v>8</v>
      </c>
      <c r="W13"/>
      <c r="X13"/>
      <c r="Y13"/>
      <c r="Z13"/>
      <c r="AA13"/>
    </row>
    <row r="14" spans="3:27" x14ac:dyDescent="0.25">
      <c r="C14" s="5">
        <v>3</v>
      </c>
      <c r="D14" s="5" t="s">
        <v>1</v>
      </c>
      <c r="E14" s="15" t="s">
        <v>35</v>
      </c>
      <c r="F14" s="4">
        <v>1</v>
      </c>
      <c r="G14" s="3" t="s">
        <v>2</v>
      </c>
      <c r="H14" s="4">
        <v>103</v>
      </c>
      <c r="I14" s="5" t="s">
        <v>23</v>
      </c>
      <c r="J14" s="4">
        <v>114.486</v>
      </c>
      <c r="K14" s="4">
        <v>4.51</v>
      </c>
      <c r="L14" s="4">
        <f t="shared" si="3"/>
        <v>48.545639999999992</v>
      </c>
      <c r="M14" s="4">
        <v>107.864</v>
      </c>
      <c r="N14" s="4">
        <f t="shared" si="0"/>
        <v>1161.048096</v>
      </c>
      <c r="O14" s="4">
        <v>24.300999999999998</v>
      </c>
      <c r="P14" s="4">
        <f t="shared" si="1"/>
        <v>261.57596399999994</v>
      </c>
      <c r="Q14" s="4">
        <f t="shared" si="2"/>
        <v>2205.9913824</v>
      </c>
      <c r="R14" s="1">
        <f t="shared" si="4"/>
        <v>33089870.736000001</v>
      </c>
      <c r="T14" s="27">
        <v>2609.3825443999995</v>
      </c>
      <c r="U14" s="27">
        <v>2609.3825443999995</v>
      </c>
      <c r="V14" s="28" t="s">
        <v>8</v>
      </c>
      <c r="W14"/>
      <c r="X14"/>
      <c r="Y14"/>
      <c r="Z14"/>
      <c r="AA14"/>
    </row>
    <row r="15" spans="3:27" x14ac:dyDescent="0.25">
      <c r="C15" s="5">
        <v>4</v>
      </c>
      <c r="D15" s="5" t="s">
        <v>1</v>
      </c>
      <c r="E15" s="15" t="s">
        <v>36</v>
      </c>
      <c r="F15" s="4">
        <v>1</v>
      </c>
      <c r="G15" s="3" t="s">
        <v>4</v>
      </c>
      <c r="H15" s="4">
        <v>104</v>
      </c>
      <c r="I15" s="5" t="s">
        <v>23</v>
      </c>
      <c r="J15" s="4">
        <v>105.283</v>
      </c>
      <c r="K15" s="4">
        <v>2.4329999999999998</v>
      </c>
      <c r="L15" s="4">
        <f t="shared" si="3"/>
        <v>26.188811999999995</v>
      </c>
      <c r="M15" s="4">
        <v>98.200999999999993</v>
      </c>
      <c r="N15" s="4">
        <f t="shared" si="0"/>
        <v>1057.0355639999998</v>
      </c>
      <c r="O15" s="4">
        <v>13.576000000000001</v>
      </c>
      <c r="P15" s="4">
        <f t="shared" si="1"/>
        <v>146.13206399999999</v>
      </c>
      <c r="Q15" s="4">
        <f t="shared" si="2"/>
        <v>2008.3675715999996</v>
      </c>
      <c r="R15" s="1">
        <f t="shared" si="4"/>
        <v>30125513.573999994</v>
      </c>
      <c r="T15" s="26" t="s">
        <v>2</v>
      </c>
      <c r="U15" s="26"/>
      <c r="V15"/>
      <c r="W15"/>
      <c r="X15"/>
      <c r="Y15"/>
      <c r="Z15"/>
      <c r="AA15"/>
    </row>
    <row r="16" spans="3:27" x14ac:dyDescent="0.25">
      <c r="C16" s="5">
        <v>5</v>
      </c>
      <c r="D16" s="5" t="s">
        <v>1</v>
      </c>
      <c r="E16" s="15" t="s">
        <v>35</v>
      </c>
      <c r="F16" s="4">
        <v>1</v>
      </c>
      <c r="G16" s="3" t="s">
        <v>2</v>
      </c>
      <c r="H16" s="4">
        <v>105</v>
      </c>
      <c r="I16" s="5" t="s">
        <v>23</v>
      </c>
      <c r="J16" s="4">
        <v>114.486</v>
      </c>
      <c r="K16" s="4">
        <v>4.51</v>
      </c>
      <c r="L16" s="4">
        <f t="shared" si="3"/>
        <v>48.545639999999992</v>
      </c>
      <c r="M16" s="4">
        <v>107.864</v>
      </c>
      <c r="N16" s="4">
        <f t="shared" si="0"/>
        <v>1161.048096</v>
      </c>
      <c r="O16" s="4">
        <v>24.300999999999998</v>
      </c>
      <c r="P16" s="4">
        <f t="shared" si="1"/>
        <v>261.57596399999994</v>
      </c>
      <c r="Q16" s="4">
        <f t="shared" si="2"/>
        <v>2205.9913824</v>
      </c>
      <c r="R16" s="1">
        <f t="shared" si="4"/>
        <v>33089870.736000001</v>
      </c>
      <c r="T16" s="27">
        <v>2181.5312687999999</v>
      </c>
      <c r="U16" s="27">
        <v>2181.5312687999999</v>
      </c>
      <c r="V16" s="28" t="s">
        <v>2</v>
      </c>
      <c r="W16"/>
      <c r="X16"/>
      <c r="Y16"/>
      <c r="Z16"/>
      <c r="AA16"/>
    </row>
    <row r="17" spans="3:27" x14ac:dyDescent="0.25">
      <c r="C17" s="5">
        <v>6</v>
      </c>
      <c r="D17" s="5" t="s">
        <v>1</v>
      </c>
      <c r="E17" s="15" t="s">
        <v>37</v>
      </c>
      <c r="F17" s="4">
        <v>1</v>
      </c>
      <c r="G17" s="3" t="s">
        <v>7</v>
      </c>
      <c r="H17" s="4">
        <v>106</v>
      </c>
      <c r="I17" s="5" t="s">
        <v>23</v>
      </c>
      <c r="J17" s="4">
        <v>153.18600000000001</v>
      </c>
      <c r="K17" s="4"/>
      <c r="L17" s="4">
        <f t="shared" si="3"/>
        <v>0</v>
      </c>
      <c r="M17" s="4">
        <v>142.84800000000001</v>
      </c>
      <c r="N17" s="4">
        <f t="shared" si="0"/>
        <v>1537.6158720000001</v>
      </c>
      <c r="O17" s="4">
        <v>2.5939999999999999</v>
      </c>
      <c r="P17" s="4">
        <f t="shared" si="1"/>
        <v>27.921815999999996</v>
      </c>
      <c r="Q17" s="4">
        <f t="shared" si="2"/>
        <v>2921.4701568</v>
      </c>
      <c r="R17" s="1">
        <f t="shared" si="4"/>
        <v>43822052.351999998</v>
      </c>
      <c r="T17" s="27">
        <v>2205.9913824</v>
      </c>
      <c r="U17" s="27">
        <v>2205.9913824</v>
      </c>
      <c r="V17" s="28" t="s">
        <v>2</v>
      </c>
      <c r="W17"/>
      <c r="X17"/>
      <c r="Y17"/>
      <c r="Z17"/>
      <c r="AA17"/>
    </row>
    <row r="18" spans="3:27" x14ac:dyDescent="0.25">
      <c r="C18" s="5">
        <v>7</v>
      </c>
      <c r="D18" s="5" t="s">
        <v>1</v>
      </c>
      <c r="E18" s="15" t="s">
        <v>38</v>
      </c>
      <c r="F18" s="4">
        <v>1</v>
      </c>
      <c r="G18" s="3" t="s">
        <v>2</v>
      </c>
      <c r="H18" s="4">
        <v>107</v>
      </c>
      <c r="I18" s="5" t="s">
        <v>23</v>
      </c>
      <c r="J18" s="4">
        <v>114.486</v>
      </c>
      <c r="K18" s="4">
        <v>4.51</v>
      </c>
      <c r="L18" s="4">
        <f t="shared" si="3"/>
        <v>48.545639999999992</v>
      </c>
      <c r="M18" s="4">
        <v>107.864</v>
      </c>
      <c r="N18" s="4">
        <f t="shared" ref="N18:N20" si="5">M18*10.764</f>
        <v>1161.048096</v>
      </c>
      <c r="O18" s="4">
        <v>15.98</v>
      </c>
      <c r="P18" s="4">
        <f t="shared" ref="P18:P20" si="6">O18*10.764</f>
        <v>172.00871999999998</v>
      </c>
      <c r="Q18" s="4">
        <f t="shared" si="2"/>
        <v>2205.9913824</v>
      </c>
      <c r="R18" s="1">
        <f t="shared" si="4"/>
        <v>33089870.736000001</v>
      </c>
      <c r="T18" s="27">
        <v>2208.056994</v>
      </c>
      <c r="U18" s="27">
        <v>2208.056994</v>
      </c>
      <c r="V18" s="28" t="s">
        <v>2</v>
      </c>
      <c r="W18"/>
      <c r="X18"/>
      <c r="Y18"/>
      <c r="Z18"/>
      <c r="AA18"/>
    </row>
    <row r="19" spans="3:27" x14ac:dyDescent="0.25">
      <c r="C19" s="5">
        <v>8</v>
      </c>
      <c r="D19" s="5" t="s">
        <v>1</v>
      </c>
      <c r="E19" s="15" t="s">
        <v>38</v>
      </c>
      <c r="F19" s="4">
        <v>1</v>
      </c>
      <c r="G19" s="3" t="s">
        <v>2</v>
      </c>
      <c r="H19" s="4">
        <v>108</v>
      </c>
      <c r="I19" s="5" t="s">
        <v>26</v>
      </c>
      <c r="J19" s="4">
        <v>114.486</v>
      </c>
      <c r="K19" s="4">
        <v>4.51</v>
      </c>
      <c r="L19" s="4">
        <f t="shared" si="3"/>
        <v>48.545639999999992</v>
      </c>
      <c r="M19" s="4">
        <v>107.864</v>
      </c>
      <c r="N19" s="4">
        <f t="shared" si="5"/>
        <v>1161.048096</v>
      </c>
      <c r="O19" s="4">
        <v>15.98</v>
      </c>
      <c r="P19" s="4">
        <f t="shared" si="6"/>
        <v>172.00871999999998</v>
      </c>
      <c r="Q19" s="4">
        <f t="shared" si="2"/>
        <v>2205.9913824</v>
      </c>
      <c r="R19" s="1">
        <f t="shared" si="4"/>
        <v>33089870.736000001</v>
      </c>
      <c r="T19" s="27">
        <v>2238.1412976000001</v>
      </c>
      <c r="U19" s="27">
        <v>2238.1412976000001</v>
      </c>
      <c r="V19" s="28" t="s">
        <v>2</v>
      </c>
      <c r="W19"/>
      <c r="X19"/>
      <c r="Y19"/>
      <c r="Z19"/>
      <c r="AA19"/>
    </row>
    <row r="20" spans="3:27" x14ac:dyDescent="0.25">
      <c r="C20" s="5">
        <v>9</v>
      </c>
      <c r="D20" s="5" t="s">
        <v>1</v>
      </c>
      <c r="E20" s="15" t="s">
        <v>37</v>
      </c>
      <c r="F20" s="4">
        <v>1</v>
      </c>
      <c r="G20" s="3" t="s">
        <v>7</v>
      </c>
      <c r="H20" s="4">
        <v>109</v>
      </c>
      <c r="I20" s="5" t="s">
        <v>26</v>
      </c>
      <c r="J20" s="4">
        <v>153.18600000000001</v>
      </c>
      <c r="K20" s="4"/>
      <c r="L20" s="4">
        <f t="shared" si="3"/>
        <v>0</v>
      </c>
      <c r="M20" s="4">
        <v>142.84800000000001</v>
      </c>
      <c r="N20" s="4">
        <f t="shared" si="5"/>
        <v>1537.6158720000001</v>
      </c>
      <c r="O20" s="4">
        <v>2.5939999999999999</v>
      </c>
      <c r="P20" s="4">
        <f t="shared" si="6"/>
        <v>27.921815999999996</v>
      </c>
      <c r="Q20" s="4">
        <f t="shared" si="2"/>
        <v>2921.4701568</v>
      </c>
      <c r="R20" s="1">
        <f t="shared" si="4"/>
        <v>43822052.351999998</v>
      </c>
      <c r="T20" s="27">
        <v>2381.5312687999999</v>
      </c>
      <c r="U20" s="27">
        <v>2381.5312687999999</v>
      </c>
      <c r="V20" s="28" t="s">
        <v>2</v>
      </c>
      <c r="W20"/>
      <c r="X20"/>
      <c r="Y20"/>
      <c r="Z20"/>
      <c r="AA20"/>
    </row>
    <row r="21" spans="3:27" x14ac:dyDescent="0.25">
      <c r="C21" s="5">
        <v>10</v>
      </c>
      <c r="D21" s="5" t="s">
        <v>1</v>
      </c>
      <c r="E21" s="15" t="s">
        <v>35</v>
      </c>
      <c r="F21" s="4">
        <v>1</v>
      </c>
      <c r="G21" s="3" t="s">
        <v>2</v>
      </c>
      <c r="H21" s="4">
        <v>110</v>
      </c>
      <c r="I21" s="5" t="s">
        <v>26</v>
      </c>
      <c r="J21" s="4">
        <v>114.486</v>
      </c>
      <c r="K21" s="4">
        <v>4.51</v>
      </c>
      <c r="L21" s="4">
        <f t="shared" si="3"/>
        <v>48.545639999999992</v>
      </c>
      <c r="M21" s="4">
        <v>107.864</v>
      </c>
      <c r="N21" s="4">
        <f t="shared" ref="N21:N35" si="7">M21*10.764</f>
        <v>1161.048096</v>
      </c>
      <c r="O21" s="4">
        <v>24.300999999999998</v>
      </c>
      <c r="P21" s="4">
        <f t="shared" ref="P21:P35" si="8">O21*10.764</f>
        <v>261.57596399999994</v>
      </c>
      <c r="Q21" s="4">
        <f t="shared" si="2"/>
        <v>2205.9913824</v>
      </c>
      <c r="R21" s="1">
        <f t="shared" si="4"/>
        <v>33089870.736000001</v>
      </c>
      <c r="T21" s="27">
        <v>2405.9913824</v>
      </c>
      <c r="U21" s="27">
        <v>2405.9913824</v>
      </c>
      <c r="V21" s="28" t="s">
        <v>2</v>
      </c>
      <c r="W21"/>
      <c r="X21"/>
      <c r="Y21"/>
      <c r="Z21"/>
      <c r="AA21"/>
    </row>
    <row r="22" spans="3:27" x14ac:dyDescent="0.25">
      <c r="C22" s="5">
        <v>11</v>
      </c>
      <c r="D22" s="5" t="s">
        <v>1</v>
      </c>
      <c r="E22" s="15" t="s">
        <v>35</v>
      </c>
      <c r="F22" s="4">
        <v>1</v>
      </c>
      <c r="G22" s="3" t="s">
        <v>2</v>
      </c>
      <c r="H22" s="4">
        <v>111</v>
      </c>
      <c r="I22" s="5" t="s">
        <v>26</v>
      </c>
      <c r="J22" s="4">
        <v>114.486</v>
      </c>
      <c r="K22" s="4">
        <v>4.51</v>
      </c>
      <c r="L22" s="4">
        <f t="shared" si="3"/>
        <v>48.545639999999992</v>
      </c>
      <c r="M22" s="4">
        <v>107.864</v>
      </c>
      <c r="N22" s="4">
        <f t="shared" si="7"/>
        <v>1161.048096</v>
      </c>
      <c r="O22" s="4">
        <v>24.300999999999998</v>
      </c>
      <c r="P22" s="4">
        <f t="shared" si="8"/>
        <v>261.57596399999994</v>
      </c>
      <c r="Q22" s="4">
        <f t="shared" si="2"/>
        <v>2205.9913824</v>
      </c>
      <c r="R22" s="1">
        <f t="shared" si="4"/>
        <v>33089870.736000001</v>
      </c>
      <c r="T22" s="26" t="s">
        <v>7</v>
      </c>
      <c r="U22" s="26"/>
      <c r="V22"/>
      <c r="W22"/>
      <c r="X22"/>
      <c r="Y22"/>
      <c r="Z22"/>
      <c r="AA22"/>
    </row>
    <row r="23" spans="3:27" x14ac:dyDescent="0.25">
      <c r="C23" s="5">
        <v>12</v>
      </c>
      <c r="D23" s="5" t="s">
        <v>1</v>
      </c>
      <c r="E23" s="15" t="s">
        <v>36</v>
      </c>
      <c r="F23" s="4">
        <v>1</v>
      </c>
      <c r="G23" s="3" t="s">
        <v>4</v>
      </c>
      <c r="H23" s="4">
        <v>112</v>
      </c>
      <c r="I23" s="5" t="s">
        <v>26</v>
      </c>
      <c r="J23" s="4">
        <v>105.283</v>
      </c>
      <c r="K23" s="4">
        <v>2.4329999999999998</v>
      </c>
      <c r="L23" s="4">
        <f t="shared" si="3"/>
        <v>26.188811999999995</v>
      </c>
      <c r="M23" s="4">
        <v>98.200999999999993</v>
      </c>
      <c r="N23" s="4">
        <f t="shared" si="7"/>
        <v>1057.0355639999998</v>
      </c>
      <c r="O23" s="4">
        <v>13.576000000000001</v>
      </c>
      <c r="P23" s="4">
        <f t="shared" si="8"/>
        <v>146.13206399999999</v>
      </c>
      <c r="Q23" s="4">
        <f t="shared" si="2"/>
        <v>2008.3675715999996</v>
      </c>
      <c r="R23" s="1">
        <f t="shared" si="4"/>
        <v>30125513.573999994</v>
      </c>
      <c r="T23" s="27">
        <v>2921.4701568</v>
      </c>
      <c r="U23" s="27">
        <v>2921.4701568</v>
      </c>
      <c r="V23" s="28" t="s">
        <v>7</v>
      </c>
      <c r="W23"/>
      <c r="X23"/>
      <c r="Y23"/>
      <c r="Z23"/>
      <c r="AA23"/>
    </row>
    <row r="24" spans="3:27" x14ac:dyDescent="0.25">
      <c r="C24" s="5">
        <v>13</v>
      </c>
      <c r="D24" s="5" t="s">
        <v>1</v>
      </c>
      <c r="E24" s="15" t="s">
        <v>35</v>
      </c>
      <c r="F24" s="4">
        <v>1</v>
      </c>
      <c r="G24" s="3" t="s">
        <v>2</v>
      </c>
      <c r="H24" s="4">
        <v>113</v>
      </c>
      <c r="I24" s="5" t="s">
        <v>26</v>
      </c>
      <c r="J24" s="4">
        <v>114.486</v>
      </c>
      <c r="K24" s="4">
        <v>4.51</v>
      </c>
      <c r="L24" s="4">
        <f t="shared" si="3"/>
        <v>48.545639999999992</v>
      </c>
      <c r="M24" s="4">
        <v>107.864</v>
      </c>
      <c r="N24" s="4">
        <f t="shared" si="7"/>
        <v>1161.048096</v>
      </c>
      <c r="O24" s="4">
        <v>24.300999999999998</v>
      </c>
      <c r="P24" s="4">
        <f t="shared" si="8"/>
        <v>261.57596399999994</v>
      </c>
      <c r="Q24" s="4">
        <f t="shared" si="2"/>
        <v>2205.9913824</v>
      </c>
      <c r="R24" s="1">
        <f t="shared" si="4"/>
        <v>33089870.736000001</v>
      </c>
      <c r="T24" s="27">
        <v>3114.6355187999998</v>
      </c>
      <c r="U24" s="27">
        <v>3114.6355187999998</v>
      </c>
      <c r="V24" s="28" t="s">
        <v>7</v>
      </c>
      <c r="W24"/>
      <c r="X24"/>
      <c r="Y24"/>
      <c r="Z24"/>
      <c r="AA24"/>
    </row>
    <row r="25" spans="3:27" x14ac:dyDescent="0.25">
      <c r="C25" s="5">
        <v>14</v>
      </c>
      <c r="D25" s="5" t="s">
        <v>1</v>
      </c>
      <c r="E25" s="15" t="s">
        <v>36</v>
      </c>
      <c r="F25" s="4">
        <v>1</v>
      </c>
      <c r="G25" s="3" t="s">
        <v>4</v>
      </c>
      <c r="H25" s="4">
        <v>114</v>
      </c>
      <c r="I25" s="5" t="s">
        <v>26</v>
      </c>
      <c r="J25" s="4">
        <v>105.283</v>
      </c>
      <c r="K25" s="4">
        <v>2.4329999999999998</v>
      </c>
      <c r="L25" s="4">
        <f t="shared" si="3"/>
        <v>26.188811999999995</v>
      </c>
      <c r="M25" s="4">
        <v>98.200999999999993</v>
      </c>
      <c r="N25" s="4">
        <f t="shared" si="7"/>
        <v>1057.0355639999998</v>
      </c>
      <c r="O25" s="4">
        <v>13.576000000000001</v>
      </c>
      <c r="P25" s="4">
        <f t="shared" si="8"/>
        <v>146.13206399999999</v>
      </c>
      <c r="Q25" s="4">
        <f t="shared" si="2"/>
        <v>2008.3675715999996</v>
      </c>
      <c r="R25" s="1">
        <f t="shared" si="4"/>
        <v>30125513.573999994</v>
      </c>
      <c r="T25" s="26" t="s">
        <v>91</v>
      </c>
      <c r="U25" s="26"/>
      <c r="V25"/>
      <c r="W25"/>
      <c r="X25"/>
      <c r="Y25"/>
      <c r="Z25"/>
      <c r="AA25"/>
    </row>
    <row r="26" spans="3:27" x14ac:dyDescent="0.25">
      <c r="C26" s="5">
        <v>15</v>
      </c>
      <c r="D26" s="5" t="s">
        <v>1</v>
      </c>
      <c r="E26" s="15" t="s">
        <v>36</v>
      </c>
      <c r="F26" s="4">
        <v>1</v>
      </c>
      <c r="G26" s="3" t="s">
        <v>4</v>
      </c>
      <c r="H26" s="4">
        <v>115</v>
      </c>
      <c r="I26" s="5" t="s">
        <v>25</v>
      </c>
      <c r="J26" s="4">
        <v>105.283</v>
      </c>
      <c r="K26" s="4">
        <v>2.4329999999999998</v>
      </c>
      <c r="L26" s="4">
        <f t="shared" si="3"/>
        <v>26.188811999999995</v>
      </c>
      <c r="M26" s="4">
        <v>98.200999999999993</v>
      </c>
      <c r="N26" s="4">
        <f t="shared" si="7"/>
        <v>1057.0355639999998</v>
      </c>
      <c r="O26" s="4">
        <v>13.576000000000001</v>
      </c>
      <c r="P26" s="4">
        <f t="shared" si="8"/>
        <v>146.13206399999999</v>
      </c>
      <c r="Q26" s="4">
        <f t="shared" si="2"/>
        <v>2008.3675715999996</v>
      </c>
      <c r="R26" s="1">
        <f t="shared" si="4"/>
        <v>30125513.573999994</v>
      </c>
      <c r="T26"/>
      <c r="U26"/>
      <c r="V26"/>
      <c r="W26"/>
      <c r="X26"/>
      <c r="Y26"/>
      <c r="Z26"/>
      <c r="AA26"/>
    </row>
    <row r="27" spans="3:27" x14ac:dyDescent="0.25">
      <c r="C27" s="5">
        <v>16</v>
      </c>
      <c r="D27" s="5" t="s">
        <v>1</v>
      </c>
      <c r="E27" s="15" t="s">
        <v>36</v>
      </c>
      <c r="F27" s="4">
        <v>1</v>
      </c>
      <c r="G27" s="3" t="s">
        <v>4</v>
      </c>
      <c r="H27" s="4">
        <v>116</v>
      </c>
      <c r="I27" s="5" t="s">
        <v>25</v>
      </c>
      <c r="J27" s="4">
        <v>105.283</v>
      </c>
      <c r="K27" s="4">
        <v>2.4329999999999998</v>
      </c>
      <c r="L27" s="4">
        <f t="shared" si="3"/>
        <v>26.188811999999995</v>
      </c>
      <c r="M27" s="4">
        <v>98.200999999999993</v>
      </c>
      <c r="N27" s="4">
        <f t="shared" si="7"/>
        <v>1057.0355639999998</v>
      </c>
      <c r="O27" s="4">
        <v>13.576000000000001</v>
      </c>
      <c r="P27" s="4">
        <f t="shared" si="8"/>
        <v>146.13206399999999</v>
      </c>
      <c r="Q27" s="4">
        <f t="shared" si="2"/>
        <v>2008.3675715999996</v>
      </c>
      <c r="R27" s="1">
        <f t="shared" si="4"/>
        <v>30125513.573999994</v>
      </c>
      <c r="T27"/>
      <c r="U27"/>
      <c r="V27"/>
      <c r="W27"/>
      <c r="X27"/>
      <c r="Y27"/>
      <c r="Z27"/>
      <c r="AA27"/>
    </row>
    <row r="28" spans="3:27" x14ac:dyDescent="0.25">
      <c r="C28" s="5">
        <v>17</v>
      </c>
      <c r="D28" s="5" t="s">
        <v>1</v>
      </c>
      <c r="E28" s="15" t="s">
        <v>35</v>
      </c>
      <c r="F28" s="4">
        <v>1</v>
      </c>
      <c r="G28" s="3" t="s">
        <v>2</v>
      </c>
      <c r="H28" s="4">
        <v>117</v>
      </c>
      <c r="I28" s="5" t="s">
        <v>25</v>
      </c>
      <c r="J28" s="4">
        <v>114.486</v>
      </c>
      <c r="K28" s="4">
        <v>4.51</v>
      </c>
      <c r="L28" s="4">
        <f t="shared" si="3"/>
        <v>48.545639999999992</v>
      </c>
      <c r="M28" s="4">
        <v>107.864</v>
      </c>
      <c r="N28" s="4">
        <f t="shared" si="7"/>
        <v>1161.048096</v>
      </c>
      <c r="O28" s="4">
        <v>24.300999999999998</v>
      </c>
      <c r="P28" s="4">
        <f t="shared" si="8"/>
        <v>261.57596399999994</v>
      </c>
      <c r="Q28" s="4">
        <f t="shared" si="2"/>
        <v>2205.9913824</v>
      </c>
      <c r="R28" s="1">
        <f t="shared" si="4"/>
        <v>33089870.736000001</v>
      </c>
      <c r="T28"/>
      <c r="U28"/>
      <c r="V28"/>
      <c r="W28"/>
      <c r="X28"/>
      <c r="Y28"/>
      <c r="Z28"/>
      <c r="AA28"/>
    </row>
    <row r="29" spans="3:27" x14ac:dyDescent="0.25">
      <c r="C29" s="5">
        <v>18</v>
      </c>
      <c r="D29" s="5" t="s">
        <v>1</v>
      </c>
      <c r="E29" s="15" t="s">
        <v>33</v>
      </c>
      <c r="F29" s="4">
        <v>1</v>
      </c>
      <c r="G29" s="3" t="s">
        <v>3</v>
      </c>
      <c r="H29" s="4">
        <v>118</v>
      </c>
      <c r="I29" s="5" t="s">
        <v>25</v>
      </c>
      <c r="J29" s="4">
        <v>121.956</v>
      </c>
      <c r="K29" s="4">
        <v>2.6459999999999999</v>
      </c>
      <c r="L29" s="4">
        <f t="shared" si="3"/>
        <v>28.481543999999996</v>
      </c>
      <c r="M29" s="4">
        <v>112.84699999999999</v>
      </c>
      <c r="N29" s="4">
        <f t="shared" si="7"/>
        <v>1214.6851079999999</v>
      </c>
      <c r="O29" s="4">
        <v>42.01</v>
      </c>
      <c r="P29" s="4">
        <f t="shared" si="8"/>
        <v>452.19563999999997</v>
      </c>
      <c r="Q29" s="4">
        <f t="shared" si="2"/>
        <v>2307.9017051999999</v>
      </c>
      <c r="R29" s="1">
        <f t="shared" si="4"/>
        <v>34618525.578000002</v>
      </c>
      <c r="T29"/>
      <c r="U29"/>
      <c r="V29"/>
      <c r="W29"/>
      <c r="X29"/>
      <c r="Y29"/>
      <c r="Z29"/>
      <c r="AA29"/>
    </row>
    <row r="30" spans="3:27" x14ac:dyDescent="0.25">
      <c r="C30" s="5">
        <v>19</v>
      </c>
      <c r="D30" s="5" t="s">
        <v>1</v>
      </c>
      <c r="E30" s="15" t="s">
        <v>34</v>
      </c>
      <c r="F30" s="4">
        <v>1</v>
      </c>
      <c r="G30" s="3" t="s">
        <v>2</v>
      </c>
      <c r="H30" s="4">
        <v>119</v>
      </c>
      <c r="I30" s="5" t="s">
        <v>25</v>
      </c>
      <c r="J30" s="4">
        <v>116.681</v>
      </c>
      <c r="K30" s="4">
        <v>2.718</v>
      </c>
      <c r="L30" s="4">
        <f t="shared" si="3"/>
        <v>29.256551999999999</v>
      </c>
      <c r="M30" s="4">
        <v>106.66800000000001</v>
      </c>
      <c r="N30" s="4">
        <f t="shared" si="7"/>
        <v>1148.174352</v>
      </c>
      <c r="O30" s="4">
        <v>37.457999999999998</v>
      </c>
      <c r="P30" s="4">
        <f t="shared" si="8"/>
        <v>403.19791199999997</v>
      </c>
      <c r="Q30" s="4">
        <f t="shared" si="2"/>
        <v>2181.5312687999999</v>
      </c>
      <c r="R30" s="1">
        <f t="shared" si="4"/>
        <v>32722969.031999998</v>
      </c>
      <c r="T30"/>
      <c r="U30"/>
      <c r="V30"/>
      <c r="W30"/>
      <c r="X30"/>
      <c r="Y30"/>
      <c r="Z30"/>
      <c r="AA30"/>
    </row>
    <row r="31" spans="3:27" x14ac:dyDescent="0.25">
      <c r="C31" s="5">
        <v>20</v>
      </c>
      <c r="D31" s="5" t="s">
        <v>5</v>
      </c>
      <c r="E31" s="15" t="s">
        <v>39</v>
      </c>
      <c r="F31" s="4">
        <v>1</v>
      </c>
      <c r="G31" s="3" t="s">
        <v>3</v>
      </c>
      <c r="H31" s="4">
        <v>201</v>
      </c>
      <c r="I31" s="5" t="s">
        <v>23</v>
      </c>
      <c r="J31" s="4">
        <v>121.956</v>
      </c>
      <c r="K31" s="4">
        <v>2.6459999999999999</v>
      </c>
      <c r="L31" s="4">
        <f t="shared" si="3"/>
        <v>28.481543999999996</v>
      </c>
      <c r="M31" s="4">
        <v>112.84699999999999</v>
      </c>
      <c r="N31" s="4">
        <f t="shared" si="7"/>
        <v>1214.6851079999999</v>
      </c>
      <c r="O31" s="4">
        <v>34.122</v>
      </c>
      <c r="P31" s="4">
        <f t="shared" si="8"/>
        <v>367.28920799999997</v>
      </c>
      <c r="Q31" s="4">
        <f t="shared" si="2"/>
        <v>2307.9017051999999</v>
      </c>
      <c r="R31" s="1">
        <f t="shared" si="4"/>
        <v>34618525.578000002</v>
      </c>
      <c r="T31"/>
      <c r="U31"/>
      <c r="V31"/>
      <c r="W31"/>
      <c r="X31"/>
      <c r="Y31"/>
      <c r="Z31"/>
      <c r="AA31"/>
    </row>
    <row r="32" spans="3:27" x14ac:dyDescent="0.25">
      <c r="C32" s="5">
        <v>21</v>
      </c>
      <c r="D32" s="5" t="s">
        <v>5</v>
      </c>
      <c r="E32" s="15" t="s">
        <v>40</v>
      </c>
      <c r="F32" s="4">
        <v>1</v>
      </c>
      <c r="G32" s="3" t="s">
        <v>2</v>
      </c>
      <c r="H32" s="4">
        <v>202</v>
      </c>
      <c r="I32" s="5" t="s">
        <v>23</v>
      </c>
      <c r="J32" s="4">
        <v>116.681</v>
      </c>
      <c r="K32" s="4">
        <v>2.718</v>
      </c>
      <c r="L32" s="4">
        <f t="shared" si="3"/>
        <v>29.256551999999999</v>
      </c>
      <c r="M32" s="4">
        <v>106.66800000000001</v>
      </c>
      <c r="N32" s="4">
        <f t="shared" si="7"/>
        <v>1148.174352</v>
      </c>
      <c r="O32" s="4">
        <v>29.57</v>
      </c>
      <c r="P32" s="4">
        <f t="shared" si="8"/>
        <v>318.29147999999998</v>
      </c>
      <c r="Q32" s="4">
        <f t="shared" si="2"/>
        <v>2181.5312687999999</v>
      </c>
      <c r="R32" s="1">
        <f t="shared" si="4"/>
        <v>32722969.031999998</v>
      </c>
      <c r="T32"/>
      <c r="U32"/>
      <c r="V32"/>
      <c r="W32"/>
      <c r="X32"/>
      <c r="Y32"/>
      <c r="Z32"/>
      <c r="AA32"/>
    </row>
    <row r="33" spans="3:27" x14ac:dyDescent="0.25">
      <c r="C33" s="5">
        <v>22</v>
      </c>
      <c r="D33" s="5" t="s">
        <v>5</v>
      </c>
      <c r="E33" s="15" t="s">
        <v>41</v>
      </c>
      <c r="F33" s="4">
        <v>1</v>
      </c>
      <c r="G33" s="3" t="s">
        <v>2</v>
      </c>
      <c r="H33" s="4">
        <v>203</v>
      </c>
      <c r="I33" s="5" t="s">
        <v>23</v>
      </c>
      <c r="J33" s="4">
        <v>114.486</v>
      </c>
      <c r="K33" s="4">
        <v>4.51</v>
      </c>
      <c r="L33" s="4">
        <f t="shared" si="3"/>
        <v>48.545639999999992</v>
      </c>
      <c r="M33" s="4">
        <v>107.864</v>
      </c>
      <c r="N33" s="4">
        <f t="shared" si="7"/>
        <v>1161.048096</v>
      </c>
      <c r="O33" s="4">
        <v>22.946999999999999</v>
      </c>
      <c r="P33" s="4">
        <f t="shared" si="8"/>
        <v>247.00150799999997</v>
      </c>
      <c r="Q33" s="4">
        <f t="shared" si="2"/>
        <v>2205.9913824</v>
      </c>
      <c r="R33" s="1">
        <f t="shared" si="4"/>
        <v>33089870.736000001</v>
      </c>
      <c r="T33"/>
      <c r="U33"/>
      <c r="V33"/>
      <c r="W33"/>
      <c r="X33"/>
      <c r="Y33"/>
      <c r="Z33"/>
      <c r="AA33"/>
    </row>
    <row r="34" spans="3:27" x14ac:dyDescent="0.25">
      <c r="C34" s="5">
        <v>23</v>
      </c>
      <c r="D34" s="5" t="s">
        <v>5</v>
      </c>
      <c r="E34" s="15" t="s">
        <v>42</v>
      </c>
      <c r="F34" s="4">
        <v>1</v>
      </c>
      <c r="G34" s="3" t="s">
        <v>8</v>
      </c>
      <c r="H34" s="4">
        <v>204</v>
      </c>
      <c r="I34" s="5" t="s">
        <v>23</v>
      </c>
      <c r="J34" s="4">
        <v>128.03200000000001</v>
      </c>
      <c r="K34" s="4">
        <v>1.732</v>
      </c>
      <c r="L34" s="4">
        <f t="shared" si="3"/>
        <v>18.643248</v>
      </c>
      <c r="M34" s="4">
        <v>117.809</v>
      </c>
      <c r="N34" s="4">
        <f t="shared" si="7"/>
        <v>1268.0960759999998</v>
      </c>
      <c r="O34" s="4">
        <v>26.183</v>
      </c>
      <c r="P34" s="4">
        <f t="shared" si="8"/>
        <v>281.83381199999997</v>
      </c>
      <c r="Q34" s="4">
        <f t="shared" si="2"/>
        <v>2409.3825443999995</v>
      </c>
      <c r="R34" s="1">
        <f t="shared" si="4"/>
        <v>36140738.165999994</v>
      </c>
      <c r="T34"/>
      <c r="U34"/>
      <c r="V34"/>
      <c r="W34"/>
      <c r="X34"/>
      <c r="Y34"/>
      <c r="Z34"/>
      <c r="AA34"/>
    </row>
    <row r="35" spans="3:27" x14ac:dyDescent="0.25">
      <c r="C35" s="5">
        <v>24</v>
      </c>
      <c r="D35" s="5" t="s">
        <v>5</v>
      </c>
      <c r="E35" s="15" t="s">
        <v>41</v>
      </c>
      <c r="F35" s="4">
        <v>1</v>
      </c>
      <c r="G35" s="3" t="s">
        <v>2</v>
      </c>
      <c r="H35" s="4">
        <v>205</v>
      </c>
      <c r="I35" s="5" t="s">
        <v>23</v>
      </c>
      <c r="J35" s="4">
        <v>114.486</v>
      </c>
      <c r="K35" s="4">
        <v>4.51</v>
      </c>
      <c r="L35" s="4">
        <f t="shared" si="3"/>
        <v>48.545639999999992</v>
      </c>
      <c r="M35" s="4">
        <v>107.864</v>
      </c>
      <c r="N35" s="4">
        <f t="shared" si="7"/>
        <v>1161.048096</v>
      </c>
      <c r="O35" s="4">
        <v>22.946999999999999</v>
      </c>
      <c r="P35" s="4">
        <f t="shared" si="8"/>
        <v>247.00150799999997</v>
      </c>
      <c r="Q35" s="4">
        <f t="shared" si="2"/>
        <v>2205.9913824</v>
      </c>
      <c r="R35" s="1">
        <f t="shared" si="4"/>
        <v>33089870.736000001</v>
      </c>
      <c r="T35"/>
      <c r="U35"/>
      <c r="V35"/>
      <c r="W35"/>
      <c r="X35"/>
      <c r="Y35"/>
      <c r="Z35"/>
      <c r="AA35"/>
    </row>
    <row r="36" spans="3:27" x14ac:dyDescent="0.25">
      <c r="C36" s="5">
        <v>25</v>
      </c>
      <c r="D36" s="5" t="s">
        <v>5</v>
      </c>
      <c r="E36" s="15" t="s">
        <v>43</v>
      </c>
      <c r="F36" s="4">
        <v>1</v>
      </c>
      <c r="G36" s="3" t="s">
        <v>7</v>
      </c>
      <c r="H36" s="4">
        <v>206</v>
      </c>
      <c r="I36" s="5" t="s">
        <v>23</v>
      </c>
      <c r="J36" s="4">
        <v>156.74600000000001</v>
      </c>
      <c r="K36" s="4">
        <v>6.8940000000000001</v>
      </c>
      <c r="L36" s="4">
        <f t="shared" si="3"/>
        <v>74.207015999999996</v>
      </c>
      <c r="M36" s="4">
        <v>152.29300000000001</v>
      </c>
      <c r="N36" s="4">
        <f t="shared" ref="N36:N39" si="9">M36*10.764</f>
        <v>1639.2818520000001</v>
      </c>
      <c r="O36" s="4">
        <v>49.945</v>
      </c>
      <c r="P36" s="4">
        <f t="shared" ref="P36:P39" si="10">O36*10.764</f>
        <v>537.60798</v>
      </c>
      <c r="Q36" s="4">
        <f t="shared" si="2"/>
        <v>3114.6355187999998</v>
      </c>
      <c r="R36" s="1">
        <f t="shared" si="4"/>
        <v>46719532.781999998</v>
      </c>
      <c r="T36"/>
      <c r="U36"/>
      <c r="V36"/>
      <c r="W36"/>
      <c r="X36"/>
      <c r="Y36"/>
      <c r="Z36"/>
      <c r="AA36"/>
    </row>
    <row r="37" spans="3:27" x14ac:dyDescent="0.25">
      <c r="C37" s="5">
        <v>26</v>
      </c>
      <c r="D37" s="5" t="s">
        <v>5</v>
      </c>
      <c r="E37" s="15" t="s">
        <v>41</v>
      </c>
      <c r="F37" s="4">
        <v>1</v>
      </c>
      <c r="G37" s="3" t="s">
        <v>2</v>
      </c>
      <c r="H37" s="4">
        <v>207</v>
      </c>
      <c r="I37" s="5" t="s">
        <v>23</v>
      </c>
      <c r="J37" s="4">
        <v>114.486</v>
      </c>
      <c r="K37" s="4">
        <v>4.51</v>
      </c>
      <c r="L37" s="4">
        <f t="shared" si="3"/>
        <v>48.545639999999992</v>
      </c>
      <c r="M37" s="4">
        <v>107.864</v>
      </c>
      <c r="N37" s="4">
        <f t="shared" si="9"/>
        <v>1161.048096</v>
      </c>
      <c r="O37" s="4">
        <v>22.946999999999999</v>
      </c>
      <c r="P37" s="4">
        <f t="shared" si="10"/>
        <v>247.00150799999997</v>
      </c>
      <c r="Q37" s="4">
        <f t="shared" si="2"/>
        <v>2205.9913824</v>
      </c>
      <c r="R37" s="1">
        <f t="shared" si="4"/>
        <v>33089870.736000001</v>
      </c>
      <c r="T37"/>
      <c r="U37"/>
      <c r="V37"/>
      <c r="W37"/>
      <c r="X37"/>
      <c r="Y37"/>
      <c r="Z37"/>
      <c r="AA37"/>
    </row>
    <row r="38" spans="3:27" x14ac:dyDescent="0.25">
      <c r="C38" s="5">
        <v>27</v>
      </c>
      <c r="D38" s="5" t="s">
        <v>5</v>
      </c>
      <c r="E38" s="15" t="s">
        <v>41</v>
      </c>
      <c r="F38" s="4">
        <v>1</v>
      </c>
      <c r="G38" s="3" t="s">
        <v>2</v>
      </c>
      <c r="H38" s="4">
        <v>208</v>
      </c>
      <c r="I38" s="5" t="s">
        <v>26</v>
      </c>
      <c r="J38" s="4">
        <v>114.486</v>
      </c>
      <c r="K38" s="4">
        <v>4.51</v>
      </c>
      <c r="L38" s="4">
        <f t="shared" si="3"/>
        <v>48.545639999999992</v>
      </c>
      <c r="M38" s="4">
        <v>107.864</v>
      </c>
      <c r="N38" s="4">
        <f t="shared" si="9"/>
        <v>1161.048096</v>
      </c>
      <c r="O38" s="4">
        <v>22.946999999999999</v>
      </c>
      <c r="P38" s="4">
        <f t="shared" si="10"/>
        <v>247.00150799999997</v>
      </c>
      <c r="Q38" s="4">
        <f t="shared" si="2"/>
        <v>2205.9913824</v>
      </c>
      <c r="R38" s="1">
        <f t="shared" si="4"/>
        <v>33089870.736000001</v>
      </c>
      <c r="T38"/>
      <c r="U38"/>
      <c r="V38"/>
      <c r="W38"/>
      <c r="X38"/>
      <c r="Y38"/>
      <c r="Z38"/>
      <c r="AA38"/>
    </row>
    <row r="39" spans="3:27" x14ac:dyDescent="0.25">
      <c r="C39" s="5">
        <v>28</v>
      </c>
      <c r="D39" s="5" t="s">
        <v>5</v>
      </c>
      <c r="E39" s="15" t="s">
        <v>43</v>
      </c>
      <c r="F39" s="4">
        <v>1</v>
      </c>
      <c r="G39" s="3" t="s">
        <v>7</v>
      </c>
      <c r="H39" s="4">
        <v>209</v>
      </c>
      <c r="I39" s="5" t="s">
        <v>26</v>
      </c>
      <c r="J39" s="4">
        <v>156.74600000000001</v>
      </c>
      <c r="K39" s="4">
        <v>6.8940000000000001</v>
      </c>
      <c r="L39" s="4">
        <f t="shared" si="3"/>
        <v>74.207015999999996</v>
      </c>
      <c r="M39" s="4">
        <v>152.29300000000001</v>
      </c>
      <c r="N39" s="4">
        <f t="shared" si="9"/>
        <v>1639.2818520000001</v>
      </c>
      <c r="O39" s="4">
        <v>49.945</v>
      </c>
      <c r="P39" s="4">
        <f t="shared" si="10"/>
        <v>537.60798</v>
      </c>
      <c r="Q39" s="4">
        <f t="shared" si="2"/>
        <v>3114.6355187999998</v>
      </c>
      <c r="R39" s="1">
        <f t="shared" si="4"/>
        <v>46719532.781999998</v>
      </c>
      <c r="T39"/>
      <c r="U39"/>
      <c r="V39"/>
      <c r="W39"/>
      <c r="X39"/>
      <c r="Y39"/>
      <c r="Z39"/>
      <c r="AA39"/>
    </row>
    <row r="40" spans="3:27" x14ac:dyDescent="0.25">
      <c r="C40" s="5">
        <v>29</v>
      </c>
      <c r="D40" s="5" t="s">
        <v>5</v>
      </c>
      <c r="E40" s="15" t="s">
        <v>41</v>
      </c>
      <c r="F40" s="4">
        <v>1</v>
      </c>
      <c r="G40" s="3" t="s">
        <v>2</v>
      </c>
      <c r="H40" s="4">
        <v>210</v>
      </c>
      <c r="I40" s="5" t="s">
        <v>26</v>
      </c>
      <c r="J40" s="4">
        <v>114.486</v>
      </c>
      <c r="K40" s="4">
        <v>4.51</v>
      </c>
      <c r="L40" s="4">
        <f t="shared" si="3"/>
        <v>48.545639999999992</v>
      </c>
      <c r="M40" s="4">
        <v>107.864</v>
      </c>
      <c r="N40" s="4">
        <f t="shared" ref="N40:N54" si="11">M40*10.764</f>
        <v>1161.048096</v>
      </c>
      <c r="O40" s="4">
        <v>22.946999999999999</v>
      </c>
      <c r="P40" s="4">
        <f t="shared" ref="P40:P54" si="12">O40*10.764</f>
        <v>247.00150799999997</v>
      </c>
      <c r="Q40" s="4">
        <f t="shared" si="2"/>
        <v>2205.9913824</v>
      </c>
      <c r="R40" s="1">
        <f t="shared" si="4"/>
        <v>33089870.736000001</v>
      </c>
      <c r="T40"/>
      <c r="U40"/>
      <c r="V40"/>
      <c r="W40"/>
      <c r="X40"/>
      <c r="Y40"/>
      <c r="Z40"/>
      <c r="AA40"/>
    </row>
    <row r="41" spans="3:27" x14ac:dyDescent="0.25">
      <c r="C41" s="5">
        <v>30</v>
      </c>
      <c r="D41" s="5" t="s">
        <v>5</v>
      </c>
      <c r="E41" s="15" t="s">
        <v>41</v>
      </c>
      <c r="F41" s="4">
        <v>1</v>
      </c>
      <c r="G41" s="3" t="s">
        <v>2</v>
      </c>
      <c r="H41" s="4">
        <v>211</v>
      </c>
      <c r="I41" s="5" t="s">
        <v>26</v>
      </c>
      <c r="J41" s="4">
        <v>114.486</v>
      </c>
      <c r="K41" s="4">
        <v>4.51</v>
      </c>
      <c r="L41" s="4">
        <f t="shared" si="3"/>
        <v>48.545639999999992</v>
      </c>
      <c r="M41" s="4">
        <v>107.864</v>
      </c>
      <c r="N41" s="4">
        <f t="shared" si="11"/>
        <v>1161.048096</v>
      </c>
      <c r="O41" s="4">
        <v>22.946999999999999</v>
      </c>
      <c r="P41" s="4">
        <f t="shared" si="12"/>
        <v>247.00150799999997</v>
      </c>
      <c r="Q41" s="4">
        <f t="shared" si="2"/>
        <v>2205.9913824</v>
      </c>
      <c r="R41" s="1">
        <f t="shared" si="4"/>
        <v>33089870.736000001</v>
      </c>
      <c r="T41"/>
      <c r="U41"/>
      <c r="V41"/>
      <c r="W41"/>
      <c r="X41"/>
      <c r="Y41"/>
      <c r="Z41"/>
      <c r="AA41"/>
    </row>
    <row r="42" spans="3:27" x14ac:dyDescent="0.25">
      <c r="C42" s="5">
        <v>31</v>
      </c>
      <c r="D42" s="5" t="s">
        <v>5</v>
      </c>
      <c r="E42" s="15" t="s">
        <v>42</v>
      </c>
      <c r="F42" s="4">
        <v>1</v>
      </c>
      <c r="G42" s="3" t="s">
        <v>8</v>
      </c>
      <c r="H42" s="4">
        <v>212</v>
      </c>
      <c r="I42" s="5" t="s">
        <v>26</v>
      </c>
      <c r="J42" s="4">
        <v>128.03200000000001</v>
      </c>
      <c r="K42" s="4">
        <v>1.732</v>
      </c>
      <c r="L42" s="4">
        <f t="shared" si="3"/>
        <v>18.643248</v>
      </c>
      <c r="M42" s="4">
        <v>117.809</v>
      </c>
      <c r="N42" s="4">
        <f t="shared" si="11"/>
        <v>1268.0960759999998</v>
      </c>
      <c r="O42" s="4">
        <v>26.183</v>
      </c>
      <c r="P42" s="4">
        <f t="shared" si="12"/>
        <v>281.83381199999997</v>
      </c>
      <c r="Q42" s="4">
        <f t="shared" si="2"/>
        <v>2409.3825443999995</v>
      </c>
      <c r="R42" s="1">
        <f t="shared" si="4"/>
        <v>36140738.165999994</v>
      </c>
      <c r="T42"/>
      <c r="U42"/>
      <c r="V42"/>
      <c r="W42"/>
      <c r="X42"/>
      <c r="Y42"/>
      <c r="Z42"/>
      <c r="AA42"/>
    </row>
    <row r="43" spans="3:27" x14ac:dyDescent="0.25">
      <c r="C43" s="5">
        <v>32</v>
      </c>
      <c r="D43" s="5" t="s">
        <v>5</v>
      </c>
      <c r="E43" s="15" t="s">
        <v>41</v>
      </c>
      <c r="F43" s="4">
        <v>1</v>
      </c>
      <c r="G43" s="3" t="s">
        <v>2</v>
      </c>
      <c r="H43" s="4">
        <v>213</v>
      </c>
      <c r="I43" s="5" t="s">
        <v>26</v>
      </c>
      <c r="J43" s="4">
        <v>114.486</v>
      </c>
      <c r="K43" s="4">
        <v>4.51</v>
      </c>
      <c r="L43" s="4">
        <f t="shared" si="3"/>
        <v>48.545639999999992</v>
      </c>
      <c r="M43" s="4">
        <v>107.864</v>
      </c>
      <c r="N43" s="4">
        <f t="shared" si="11"/>
        <v>1161.048096</v>
      </c>
      <c r="O43" s="4">
        <v>22.946999999999999</v>
      </c>
      <c r="P43" s="4">
        <f t="shared" si="12"/>
        <v>247.00150799999997</v>
      </c>
      <c r="Q43" s="4">
        <f t="shared" si="2"/>
        <v>2205.9913824</v>
      </c>
      <c r="R43" s="1">
        <f t="shared" si="4"/>
        <v>33089870.736000001</v>
      </c>
      <c r="T43"/>
      <c r="U43"/>
      <c r="V43"/>
      <c r="W43"/>
      <c r="X43"/>
      <c r="Y43"/>
      <c r="Z43"/>
      <c r="AA43"/>
    </row>
    <row r="44" spans="3:27" x14ac:dyDescent="0.25">
      <c r="C44" s="5">
        <v>33</v>
      </c>
      <c r="D44" s="5" t="s">
        <v>5</v>
      </c>
      <c r="E44" s="15" t="s">
        <v>42</v>
      </c>
      <c r="F44" s="4">
        <v>1</v>
      </c>
      <c r="G44" s="3" t="s">
        <v>8</v>
      </c>
      <c r="H44" s="4">
        <v>214</v>
      </c>
      <c r="I44" s="5" t="s">
        <v>26</v>
      </c>
      <c r="J44" s="4">
        <v>128.03200000000001</v>
      </c>
      <c r="K44" s="4">
        <v>1.732</v>
      </c>
      <c r="L44" s="4">
        <f t="shared" si="3"/>
        <v>18.643248</v>
      </c>
      <c r="M44" s="4">
        <v>117.809</v>
      </c>
      <c r="N44" s="4">
        <f t="shared" si="11"/>
        <v>1268.0960759999998</v>
      </c>
      <c r="O44" s="4">
        <v>26.183</v>
      </c>
      <c r="P44" s="4">
        <f t="shared" si="12"/>
        <v>281.83381199999997</v>
      </c>
      <c r="Q44" s="4">
        <f t="shared" ref="Q44:Q75" si="13">N44*1.9</f>
        <v>2409.3825443999995</v>
      </c>
      <c r="R44" s="1">
        <f t="shared" si="4"/>
        <v>36140738.165999994</v>
      </c>
      <c r="T44"/>
      <c r="U44"/>
      <c r="V44"/>
      <c r="W44"/>
      <c r="X44"/>
      <c r="Y44"/>
      <c r="Z44"/>
      <c r="AA44"/>
    </row>
    <row r="45" spans="3:27" x14ac:dyDescent="0.25">
      <c r="C45" s="5">
        <v>34</v>
      </c>
      <c r="D45" s="5" t="s">
        <v>5</v>
      </c>
      <c r="E45" s="15" t="s">
        <v>42</v>
      </c>
      <c r="F45" s="4">
        <v>1</v>
      </c>
      <c r="G45" s="3" t="s">
        <v>8</v>
      </c>
      <c r="H45" s="4">
        <v>215</v>
      </c>
      <c r="I45" s="5" t="s">
        <v>25</v>
      </c>
      <c r="J45" s="4">
        <v>128.03200000000001</v>
      </c>
      <c r="K45" s="4">
        <v>1.732</v>
      </c>
      <c r="L45" s="4">
        <f t="shared" si="3"/>
        <v>18.643248</v>
      </c>
      <c r="M45" s="4">
        <v>117.809</v>
      </c>
      <c r="N45" s="4">
        <f t="shared" si="11"/>
        <v>1268.0960759999998</v>
      </c>
      <c r="O45" s="4">
        <v>26.183</v>
      </c>
      <c r="P45" s="4">
        <f t="shared" si="12"/>
        <v>281.83381199999997</v>
      </c>
      <c r="Q45" s="4">
        <f t="shared" si="13"/>
        <v>2409.3825443999995</v>
      </c>
      <c r="R45" s="1">
        <f t="shared" si="4"/>
        <v>36140738.165999994</v>
      </c>
      <c r="T45"/>
      <c r="U45"/>
      <c r="V45"/>
      <c r="W45"/>
      <c r="X45"/>
      <c r="Y45"/>
      <c r="Z45"/>
      <c r="AA45"/>
    </row>
    <row r="46" spans="3:27" x14ac:dyDescent="0.25">
      <c r="C46" s="5">
        <v>35</v>
      </c>
      <c r="D46" s="5" t="s">
        <v>5</v>
      </c>
      <c r="E46" s="15" t="s">
        <v>42</v>
      </c>
      <c r="F46" s="4">
        <v>1</v>
      </c>
      <c r="G46" s="3" t="s">
        <v>8</v>
      </c>
      <c r="H46" s="4">
        <v>216</v>
      </c>
      <c r="I46" s="5" t="s">
        <v>25</v>
      </c>
      <c r="J46" s="4">
        <v>128.03200000000001</v>
      </c>
      <c r="K46" s="4">
        <v>1.732</v>
      </c>
      <c r="L46" s="4">
        <f t="shared" si="3"/>
        <v>18.643248</v>
      </c>
      <c r="M46" s="4">
        <v>117.809</v>
      </c>
      <c r="N46" s="4">
        <f t="shared" si="11"/>
        <v>1268.0960759999998</v>
      </c>
      <c r="O46" s="4">
        <v>26.183</v>
      </c>
      <c r="P46" s="4">
        <f t="shared" si="12"/>
        <v>281.83381199999997</v>
      </c>
      <c r="Q46" s="4">
        <f t="shared" si="13"/>
        <v>2409.3825443999995</v>
      </c>
      <c r="R46" s="1">
        <f t="shared" si="4"/>
        <v>36140738.165999994</v>
      </c>
      <c r="T46"/>
      <c r="U46"/>
      <c r="V46"/>
    </row>
    <row r="47" spans="3:27" x14ac:dyDescent="0.25">
      <c r="C47" s="5">
        <v>36</v>
      </c>
      <c r="D47" s="5" t="s">
        <v>5</v>
      </c>
      <c r="E47" s="15" t="s">
        <v>41</v>
      </c>
      <c r="F47" s="4">
        <v>1</v>
      </c>
      <c r="G47" s="3" t="s">
        <v>2</v>
      </c>
      <c r="H47" s="4">
        <v>217</v>
      </c>
      <c r="I47" s="5" t="s">
        <v>25</v>
      </c>
      <c r="J47" s="4">
        <v>114.486</v>
      </c>
      <c r="K47" s="4">
        <v>4.51</v>
      </c>
      <c r="L47" s="4">
        <f t="shared" si="3"/>
        <v>48.545639999999992</v>
      </c>
      <c r="M47" s="4">
        <v>107.864</v>
      </c>
      <c r="N47" s="4">
        <f t="shared" si="11"/>
        <v>1161.048096</v>
      </c>
      <c r="O47" s="4">
        <v>22.946999999999999</v>
      </c>
      <c r="P47" s="4">
        <f t="shared" si="12"/>
        <v>247.00150799999997</v>
      </c>
      <c r="Q47" s="4">
        <f t="shared" si="13"/>
        <v>2205.9913824</v>
      </c>
      <c r="R47" s="1">
        <f t="shared" si="4"/>
        <v>33089870.736000001</v>
      </c>
      <c r="T47"/>
      <c r="U47"/>
      <c r="V47"/>
    </row>
    <row r="48" spans="3:27" x14ac:dyDescent="0.25">
      <c r="C48" s="5">
        <v>37</v>
      </c>
      <c r="D48" s="5" t="s">
        <v>5</v>
      </c>
      <c r="E48" s="15" t="s">
        <v>39</v>
      </c>
      <c r="F48" s="4">
        <v>1</v>
      </c>
      <c r="G48" s="3" t="s">
        <v>3</v>
      </c>
      <c r="H48" s="4">
        <v>218</v>
      </c>
      <c r="I48" s="5" t="s">
        <v>25</v>
      </c>
      <c r="J48" s="4">
        <v>121.956</v>
      </c>
      <c r="K48" s="4">
        <v>2.6459999999999999</v>
      </c>
      <c r="L48" s="4">
        <f t="shared" si="3"/>
        <v>28.481543999999996</v>
      </c>
      <c r="M48" s="4">
        <v>112.84699999999999</v>
      </c>
      <c r="N48" s="4">
        <f t="shared" si="11"/>
        <v>1214.6851079999999</v>
      </c>
      <c r="O48" s="4">
        <v>34.122</v>
      </c>
      <c r="P48" s="4">
        <f t="shared" si="12"/>
        <v>367.28920799999997</v>
      </c>
      <c r="Q48" s="4">
        <f t="shared" si="13"/>
        <v>2307.9017051999999</v>
      </c>
      <c r="R48" s="1">
        <f t="shared" si="4"/>
        <v>34618525.578000002</v>
      </c>
      <c r="T48"/>
      <c r="U48"/>
      <c r="V48"/>
    </row>
    <row r="49" spans="3:22" x14ac:dyDescent="0.25">
      <c r="C49" s="5">
        <v>38</v>
      </c>
      <c r="D49" s="5" t="s">
        <v>5</v>
      </c>
      <c r="E49" s="15" t="s">
        <v>40</v>
      </c>
      <c r="F49" s="4">
        <v>1</v>
      </c>
      <c r="G49" s="3" t="s">
        <v>2</v>
      </c>
      <c r="H49" s="4">
        <v>219</v>
      </c>
      <c r="I49" s="5" t="s">
        <v>25</v>
      </c>
      <c r="J49" s="4">
        <v>116.681</v>
      </c>
      <c r="K49" s="4">
        <v>2.718</v>
      </c>
      <c r="L49" s="4">
        <f t="shared" si="3"/>
        <v>29.256551999999999</v>
      </c>
      <c r="M49" s="4">
        <v>106.66800000000001</v>
      </c>
      <c r="N49" s="4">
        <f t="shared" si="11"/>
        <v>1148.174352</v>
      </c>
      <c r="O49" s="4">
        <v>29.57</v>
      </c>
      <c r="P49" s="4">
        <f t="shared" si="12"/>
        <v>318.29147999999998</v>
      </c>
      <c r="Q49" s="4">
        <f t="shared" si="13"/>
        <v>2181.5312687999999</v>
      </c>
      <c r="R49" s="1">
        <f t="shared" si="4"/>
        <v>32722969.031999998</v>
      </c>
      <c r="T49"/>
      <c r="U49"/>
      <c r="V49"/>
    </row>
    <row r="50" spans="3:22" x14ac:dyDescent="0.25">
      <c r="C50" s="5">
        <v>39</v>
      </c>
      <c r="D50" s="5" t="s">
        <v>6</v>
      </c>
      <c r="E50" s="15" t="s">
        <v>44</v>
      </c>
      <c r="F50" s="4">
        <v>1</v>
      </c>
      <c r="G50" s="3" t="s">
        <v>8</v>
      </c>
      <c r="H50" s="4">
        <v>301</v>
      </c>
      <c r="I50" s="5" t="s">
        <v>23</v>
      </c>
      <c r="J50" s="4">
        <v>128.054</v>
      </c>
      <c r="K50" s="4">
        <v>1.788</v>
      </c>
      <c r="L50" s="4">
        <f t="shared" si="3"/>
        <v>19.246032</v>
      </c>
      <c r="M50" s="4">
        <v>117.375</v>
      </c>
      <c r="N50" s="4">
        <f t="shared" si="11"/>
        <v>1263.4244999999999</v>
      </c>
      <c r="O50" s="4">
        <v>48.502000000000002</v>
      </c>
      <c r="P50" s="4">
        <f t="shared" si="12"/>
        <v>522.07552799999996</v>
      </c>
      <c r="Q50" s="4">
        <f t="shared" si="13"/>
        <v>2400.5065499999996</v>
      </c>
      <c r="R50" s="1">
        <f t="shared" si="4"/>
        <v>36007598.249999993</v>
      </c>
      <c r="T50"/>
      <c r="U50"/>
      <c r="V50"/>
    </row>
    <row r="51" spans="3:22" x14ac:dyDescent="0.25">
      <c r="C51" s="5">
        <v>40</v>
      </c>
      <c r="D51" s="5" t="s">
        <v>6</v>
      </c>
      <c r="E51" s="15" t="s">
        <v>45</v>
      </c>
      <c r="F51" s="4">
        <v>1</v>
      </c>
      <c r="G51" s="3" t="s">
        <v>2</v>
      </c>
      <c r="H51" s="4">
        <v>302</v>
      </c>
      <c r="I51" s="5" t="s">
        <v>23</v>
      </c>
      <c r="J51" s="4">
        <v>117.828</v>
      </c>
      <c r="K51" s="4">
        <v>1.86</v>
      </c>
      <c r="L51" s="4">
        <f t="shared" si="3"/>
        <v>20.021039999999999</v>
      </c>
      <c r="M51" s="4">
        <v>107.965</v>
      </c>
      <c r="N51" s="4">
        <f t="shared" si="11"/>
        <v>1162.13526</v>
      </c>
      <c r="O51" s="4">
        <v>48.098999999999997</v>
      </c>
      <c r="P51" s="4">
        <f t="shared" si="12"/>
        <v>517.73763599999995</v>
      </c>
      <c r="Q51" s="4">
        <f t="shared" si="13"/>
        <v>2208.056994</v>
      </c>
      <c r="R51" s="1">
        <f t="shared" si="4"/>
        <v>33120854.91</v>
      </c>
      <c r="T51"/>
      <c r="U51"/>
      <c r="V51"/>
    </row>
    <row r="52" spans="3:22" x14ac:dyDescent="0.25">
      <c r="C52" s="5">
        <v>41</v>
      </c>
      <c r="D52" s="5" t="s">
        <v>6</v>
      </c>
      <c r="E52" s="15" t="s">
        <v>46</v>
      </c>
      <c r="F52" s="4">
        <v>1</v>
      </c>
      <c r="G52" s="3" t="s">
        <v>2</v>
      </c>
      <c r="H52" s="4">
        <v>303</v>
      </c>
      <c r="I52" s="5" t="s">
        <v>23</v>
      </c>
      <c r="J52" s="4">
        <v>117.51</v>
      </c>
      <c r="K52" s="4">
        <v>4.51</v>
      </c>
      <c r="L52" s="4">
        <f t="shared" si="3"/>
        <v>48.545639999999992</v>
      </c>
      <c r="M52" s="4">
        <v>109.43600000000001</v>
      </c>
      <c r="N52" s="4">
        <f t="shared" si="11"/>
        <v>1177.969104</v>
      </c>
      <c r="O52" s="4">
        <v>34.673999999999999</v>
      </c>
      <c r="P52" s="4">
        <f t="shared" si="12"/>
        <v>373.23093599999999</v>
      </c>
      <c r="Q52" s="4">
        <f t="shared" si="13"/>
        <v>2238.1412976000001</v>
      </c>
      <c r="R52" s="1">
        <f t="shared" si="4"/>
        <v>33572119.464000002</v>
      </c>
      <c r="T52"/>
      <c r="U52"/>
      <c r="V52"/>
    </row>
    <row r="53" spans="3:22" x14ac:dyDescent="0.25">
      <c r="C53" s="5">
        <v>42</v>
      </c>
      <c r="D53" s="5" t="s">
        <v>6</v>
      </c>
      <c r="E53" s="15" t="s">
        <v>47</v>
      </c>
      <c r="F53" s="4">
        <v>1</v>
      </c>
      <c r="G53" s="3" t="s">
        <v>8</v>
      </c>
      <c r="H53" s="4">
        <v>304</v>
      </c>
      <c r="I53" s="5" t="s">
        <v>23</v>
      </c>
      <c r="J53" s="4">
        <v>129.06700000000001</v>
      </c>
      <c r="K53" s="4">
        <v>0.85799999999999998</v>
      </c>
      <c r="L53" s="4">
        <f t="shared" si="3"/>
        <v>9.2355119999999999</v>
      </c>
      <c r="M53" s="4">
        <v>118.328</v>
      </c>
      <c r="N53" s="4">
        <f t="shared" si="11"/>
        <v>1273.6825919999999</v>
      </c>
      <c r="O53" s="4">
        <v>37.823</v>
      </c>
      <c r="P53" s="4">
        <f t="shared" si="12"/>
        <v>407.12677199999996</v>
      </c>
      <c r="Q53" s="4">
        <f t="shared" si="13"/>
        <v>2419.9969247999998</v>
      </c>
      <c r="R53" s="1">
        <f t="shared" si="4"/>
        <v>36299953.871999994</v>
      </c>
      <c r="T53"/>
      <c r="U53"/>
      <c r="V53"/>
    </row>
    <row r="54" spans="3:22" x14ac:dyDescent="0.25">
      <c r="C54" s="5">
        <v>43</v>
      </c>
      <c r="D54" s="5" t="s">
        <v>6</v>
      </c>
      <c r="E54" s="15" t="s">
        <v>46</v>
      </c>
      <c r="F54" s="4">
        <v>1</v>
      </c>
      <c r="G54" s="3" t="s">
        <v>2</v>
      </c>
      <c r="H54" s="4">
        <v>305</v>
      </c>
      <c r="I54" s="5" t="s">
        <v>23</v>
      </c>
      <c r="J54" s="4">
        <v>117.51</v>
      </c>
      <c r="K54" s="4">
        <v>4.51</v>
      </c>
      <c r="L54" s="4">
        <f t="shared" si="3"/>
        <v>48.545639999999992</v>
      </c>
      <c r="M54" s="4">
        <v>109.43600000000001</v>
      </c>
      <c r="N54" s="4">
        <f t="shared" si="11"/>
        <v>1177.969104</v>
      </c>
      <c r="O54" s="4">
        <v>34.673999999999999</v>
      </c>
      <c r="P54" s="4">
        <f t="shared" si="12"/>
        <v>373.23093599999999</v>
      </c>
      <c r="Q54" s="4">
        <f t="shared" si="13"/>
        <v>2238.1412976000001</v>
      </c>
      <c r="R54" s="1">
        <f t="shared" si="4"/>
        <v>33572119.464000002</v>
      </c>
      <c r="T54"/>
      <c r="U54"/>
      <c r="V54"/>
    </row>
    <row r="55" spans="3:22" x14ac:dyDescent="0.25">
      <c r="C55" s="5">
        <v>44</v>
      </c>
      <c r="D55" s="5" t="s">
        <v>6</v>
      </c>
      <c r="E55" s="15" t="s">
        <v>48</v>
      </c>
      <c r="F55" s="4">
        <v>1</v>
      </c>
      <c r="G55" s="3" t="s">
        <v>7</v>
      </c>
      <c r="H55" s="4">
        <v>306</v>
      </c>
      <c r="I55" s="5" t="s">
        <v>23</v>
      </c>
      <c r="J55" s="4">
        <v>156.74600000000001</v>
      </c>
      <c r="K55" s="4">
        <v>6.8940000000000001</v>
      </c>
      <c r="L55" s="4">
        <f t="shared" si="3"/>
        <v>74.207015999999996</v>
      </c>
      <c r="M55" s="4">
        <v>152.29300000000001</v>
      </c>
      <c r="N55" s="4">
        <f t="shared" ref="N55:N58" si="14">M55*10.764</f>
        <v>1639.2818520000001</v>
      </c>
      <c r="O55" s="4">
        <v>49.945</v>
      </c>
      <c r="P55" s="4">
        <f t="shared" ref="P55:P58" si="15">O55*10.764</f>
        <v>537.60798</v>
      </c>
      <c r="Q55" s="4">
        <f t="shared" si="13"/>
        <v>3114.6355187999998</v>
      </c>
      <c r="R55" s="1">
        <f t="shared" si="4"/>
        <v>46719532.781999998</v>
      </c>
      <c r="T55"/>
      <c r="U55"/>
      <c r="V55"/>
    </row>
    <row r="56" spans="3:22" x14ac:dyDescent="0.25">
      <c r="C56" s="5">
        <v>45</v>
      </c>
      <c r="D56" s="5" t="s">
        <v>6</v>
      </c>
      <c r="E56" s="15" t="s">
        <v>49</v>
      </c>
      <c r="F56" s="4">
        <v>1</v>
      </c>
      <c r="G56" s="3" t="s">
        <v>2</v>
      </c>
      <c r="H56" s="4">
        <v>307</v>
      </c>
      <c r="I56" s="5" t="s">
        <v>23</v>
      </c>
      <c r="J56" s="4">
        <v>114.486</v>
      </c>
      <c r="K56" s="4">
        <v>4.51</v>
      </c>
      <c r="L56" s="4">
        <f t="shared" si="3"/>
        <v>48.545639999999992</v>
      </c>
      <c r="M56" s="4">
        <v>107.864</v>
      </c>
      <c r="N56" s="4">
        <f t="shared" si="14"/>
        <v>1161.048096</v>
      </c>
      <c r="O56" s="4">
        <v>27.776</v>
      </c>
      <c r="P56" s="4">
        <f t="shared" si="15"/>
        <v>298.980864</v>
      </c>
      <c r="Q56" s="4">
        <f t="shared" si="13"/>
        <v>2205.9913824</v>
      </c>
      <c r="R56" s="1">
        <f t="shared" si="4"/>
        <v>33089870.736000001</v>
      </c>
      <c r="T56"/>
      <c r="U56"/>
      <c r="V56"/>
    </row>
    <row r="57" spans="3:22" x14ac:dyDescent="0.25">
      <c r="C57" s="5">
        <v>46</v>
      </c>
      <c r="D57" s="5" t="s">
        <v>6</v>
      </c>
      <c r="E57" s="15" t="s">
        <v>49</v>
      </c>
      <c r="F57" s="4">
        <v>1</v>
      </c>
      <c r="G57" s="3" t="s">
        <v>2</v>
      </c>
      <c r="H57" s="4">
        <v>308</v>
      </c>
      <c r="I57" s="5" t="s">
        <v>26</v>
      </c>
      <c r="J57" s="4">
        <v>114.486</v>
      </c>
      <c r="K57" s="4">
        <v>4.51</v>
      </c>
      <c r="L57" s="4">
        <f t="shared" si="3"/>
        <v>48.545639999999992</v>
      </c>
      <c r="M57" s="4">
        <v>107.864</v>
      </c>
      <c r="N57" s="4">
        <f t="shared" si="14"/>
        <v>1161.048096</v>
      </c>
      <c r="O57" s="4">
        <v>27.776</v>
      </c>
      <c r="P57" s="4">
        <f t="shared" si="15"/>
        <v>298.980864</v>
      </c>
      <c r="Q57" s="4">
        <f t="shared" si="13"/>
        <v>2205.9913824</v>
      </c>
      <c r="R57" s="1">
        <f t="shared" si="4"/>
        <v>33089870.736000001</v>
      </c>
      <c r="T57"/>
      <c r="U57"/>
      <c r="V57"/>
    </row>
    <row r="58" spans="3:22" x14ac:dyDescent="0.25">
      <c r="C58" s="5">
        <v>47</v>
      </c>
      <c r="D58" s="5" t="s">
        <v>6</v>
      </c>
      <c r="E58" s="15" t="s">
        <v>48</v>
      </c>
      <c r="F58" s="4">
        <v>1</v>
      </c>
      <c r="G58" s="3" t="s">
        <v>7</v>
      </c>
      <c r="H58" s="4">
        <v>309</v>
      </c>
      <c r="I58" s="5" t="s">
        <v>26</v>
      </c>
      <c r="J58" s="4">
        <v>156.74600000000001</v>
      </c>
      <c r="K58" s="4">
        <v>6.8940000000000001</v>
      </c>
      <c r="L58" s="4">
        <f t="shared" si="3"/>
        <v>74.207015999999996</v>
      </c>
      <c r="M58" s="4">
        <v>152.29300000000001</v>
      </c>
      <c r="N58" s="4">
        <f t="shared" si="14"/>
        <v>1639.2818520000001</v>
      </c>
      <c r="O58" s="4">
        <v>49.945</v>
      </c>
      <c r="P58" s="4">
        <f t="shared" si="15"/>
        <v>537.60798</v>
      </c>
      <c r="Q58" s="4">
        <f t="shared" si="13"/>
        <v>3114.6355187999998</v>
      </c>
      <c r="R58" s="1">
        <f t="shared" si="4"/>
        <v>46719532.781999998</v>
      </c>
      <c r="T58"/>
      <c r="U58"/>
      <c r="V58"/>
    </row>
    <row r="59" spans="3:22" x14ac:dyDescent="0.25">
      <c r="C59" s="5">
        <v>48</v>
      </c>
      <c r="D59" s="5" t="s">
        <v>6</v>
      </c>
      <c r="E59" s="15" t="s">
        <v>46</v>
      </c>
      <c r="F59" s="4">
        <v>1</v>
      </c>
      <c r="G59" s="3" t="s">
        <v>2</v>
      </c>
      <c r="H59" s="4">
        <v>310</v>
      </c>
      <c r="I59" s="5" t="s">
        <v>26</v>
      </c>
      <c r="J59" s="4">
        <v>117.51</v>
      </c>
      <c r="K59" s="4">
        <v>4.51</v>
      </c>
      <c r="L59" s="4">
        <f t="shared" si="3"/>
        <v>48.545639999999992</v>
      </c>
      <c r="M59" s="4">
        <v>109.43600000000001</v>
      </c>
      <c r="N59" s="4">
        <f t="shared" ref="N59:N73" si="16">M59*10.764</f>
        <v>1177.969104</v>
      </c>
      <c r="O59" s="4">
        <v>34.673999999999999</v>
      </c>
      <c r="P59" s="4">
        <f t="shared" ref="P59:P73" si="17">O59*10.764</f>
        <v>373.23093599999999</v>
      </c>
      <c r="Q59" s="4">
        <f t="shared" si="13"/>
        <v>2238.1412976000001</v>
      </c>
      <c r="R59" s="1">
        <f t="shared" si="4"/>
        <v>33572119.464000002</v>
      </c>
      <c r="T59"/>
      <c r="U59"/>
      <c r="V59"/>
    </row>
    <row r="60" spans="3:22" x14ac:dyDescent="0.25">
      <c r="C60" s="5">
        <v>49</v>
      </c>
      <c r="D60" s="5" t="s">
        <v>6</v>
      </c>
      <c r="E60" s="15" t="s">
        <v>46</v>
      </c>
      <c r="F60" s="4">
        <v>1</v>
      </c>
      <c r="G60" s="3" t="s">
        <v>2</v>
      </c>
      <c r="H60" s="4">
        <v>311</v>
      </c>
      <c r="I60" s="5" t="s">
        <v>26</v>
      </c>
      <c r="J60" s="4">
        <v>117.51</v>
      </c>
      <c r="K60" s="4">
        <v>4.51</v>
      </c>
      <c r="L60" s="4">
        <f t="shared" si="3"/>
        <v>48.545639999999992</v>
      </c>
      <c r="M60" s="4">
        <v>109.43600000000001</v>
      </c>
      <c r="N60" s="4">
        <f t="shared" si="16"/>
        <v>1177.969104</v>
      </c>
      <c r="O60" s="4">
        <v>34.673999999999999</v>
      </c>
      <c r="P60" s="4">
        <f t="shared" si="17"/>
        <v>373.23093599999999</v>
      </c>
      <c r="Q60" s="4">
        <f t="shared" si="13"/>
        <v>2238.1412976000001</v>
      </c>
      <c r="R60" s="1">
        <f t="shared" si="4"/>
        <v>33572119.464000002</v>
      </c>
      <c r="T60"/>
      <c r="U60"/>
      <c r="V60"/>
    </row>
    <row r="61" spans="3:22" x14ac:dyDescent="0.25">
      <c r="C61" s="5">
        <v>50</v>
      </c>
      <c r="D61" s="5" t="s">
        <v>6</v>
      </c>
      <c r="E61" s="15" t="s">
        <v>47</v>
      </c>
      <c r="F61" s="4">
        <v>1</v>
      </c>
      <c r="G61" s="3" t="s">
        <v>8</v>
      </c>
      <c r="H61" s="4">
        <v>312</v>
      </c>
      <c r="I61" s="5" t="s">
        <v>26</v>
      </c>
      <c r="J61" s="4">
        <v>129.06700000000001</v>
      </c>
      <c r="K61" s="4">
        <v>0.85799999999999998</v>
      </c>
      <c r="L61" s="4">
        <f t="shared" si="3"/>
        <v>9.2355119999999999</v>
      </c>
      <c r="M61" s="4">
        <v>118.328</v>
      </c>
      <c r="N61" s="4">
        <f t="shared" si="16"/>
        <v>1273.6825919999999</v>
      </c>
      <c r="O61" s="4">
        <v>37.823</v>
      </c>
      <c r="P61" s="4">
        <f t="shared" si="17"/>
        <v>407.12677199999996</v>
      </c>
      <c r="Q61" s="4">
        <f t="shared" si="13"/>
        <v>2419.9969247999998</v>
      </c>
      <c r="R61" s="1">
        <f t="shared" si="4"/>
        <v>36299953.871999994</v>
      </c>
      <c r="T61"/>
      <c r="U61"/>
      <c r="V61"/>
    </row>
    <row r="62" spans="3:22" x14ac:dyDescent="0.25">
      <c r="C62" s="5">
        <v>51</v>
      </c>
      <c r="D62" s="5" t="s">
        <v>6</v>
      </c>
      <c r="E62" s="15" t="s">
        <v>46</v>
      </c>
      <c r="F62" s="4">
        <v>1</v>
      </c>
      <c r="G62" s="3" t="s">
        <v>2</v>
      </c>
      <c r="H62" s="4">
        <v>313</v>
      </c>
      <c r="I62" s="5" t="s">
        <v>26</v>
      </c>
      <c r="J62" s="4">
        <v>117.51</v>
      </c>
      <c r="K62" s="4">
        <v>4.51</v>
      </c>
      <c r="L62" s="4">
        <f t="shared" si="3"/>
        <v>48.545639999999992</v>
      </c>
      <c r="M62" s="4">
        <v>109.43600000000001</v>
      </c>
      <c r="N62" s="4">
        <f t="shared" si="16"/>
        <v>1177.969104</v>
      </c>
      <c r="O62" s="4">
        <v>34.673999999999999</v>
      </c>
      <c r="P62" s="4">
        <f t="shared" si="17"/>
        <v>373.23093599999999</v>
      </c>
      <c r="Q62" s="4">
        <f t="shared" si="13"/>
        <v>2238.1412976000001</v>
      </c>
      <c r="R62" s="1">
        <f t="shared" si="4"/>
        <v>33572119.464000002</v>
      </c>
      <c r="T62"/>
      <c r="U62"/>
      <c r="V62"/>
    </row>
    <row r="63" spans="3:22" x14ac:dyDescent="0.25">
      <c r="C63" s="5">
        <v>52</v>
      </c>
      <c r="D63" s="5" t="s">
        <v>6</v>
      </c>
      <c r="E63" s="15" t="s">
        <v>47</v>
      </c>
      <c r="F63" s="4">
        <v>1</v>
      </c>
      <c r="G63" s="3" t="s">
        <v>8</v>
      </c>
      <c r="H63" s="4">
        <v>314</v>
      </c>
      <c r="I63" s="5" t="s">
        <v>26</v>
      </c>
      <c r="J63" s="4">
        <v>129.06700000000001</v>
      </c>
      <c r="K63" s="4">
        <v>0.85799999999999998</v>
      </c>
      <c r="L63" s="4">
        <f t="shared" si="3"/>
        <v>9.2355119999999999</v>
      </c>
      <c r="M63" s="4">
        <v>118.328</v>
      </c>
      <c r="N63" s="4">
        <f t="shared" si="16"/>
        <v>1273.6825919999999</v>
      </c>
      <c r="O63" s="4">
        <v>37.823</v>
      </c>
      <c r="P63" s="4">
        <f t="shared" si="17"/>
        <v>407.12677199999996</v>
      </c>
      <c r="Q63" s="4">
        <f t="shared" si="13"/>
        <v>2419.9969247999998</v>
      </c>
      <c r="R63" s="1">
        <f t="shared" si="4"/>
        <v>36299953.871999994</v>
      </c>
      <c r="T63"/>
      <c r="U63"/>
      <c r="V63"/>
    </row>
    <row r="64" spans="3:22" x14ac:dyDescent="0.25">
      <c r="C64" s="5">
        <v>53</v>
      </c>
      <c r="D64" s="5" t="s">
        <v>6</v>
      </c>
      <c r="E64" s="15" t="s">
        <v>47</v>
      </c>
      <c r="F64" s="4">
        <v>1</v>
      </c>
      <c r="G64" s="3" t="s">
        <v>8</v>
      </c>
      <c r="H64" s="4">
        <v>315</v>
      </c>
      <c r="I64" s="5" t="s">
        <v>25</v>
      </c>
      <c r="J64" s="4">
        <v>129.06700000000001</v>
      </c>
      <c r="K64" s="4">
        <v>0.85799999999999998</v>
      </c>
      <c r="L64" s="4">
        <f t="shared" si="3"/>
        <v>9.2355119999999999</v>
      </c>
      <c r="M64" s="4">
        <v>118.328</v>
      </c>
      <c r="N64" s="4">
        <f t="shared" si="16"/>
        <v>1273.6825919999999</v>
      </c>
      <c r="O64" s="4">
        <v>37.823</v>
      </c>
      <c r="P64" s="4">
        <f t="shared" si="17"/>
        <v>407.12677199999996</v>
      </c>
      <c r="Q64" s="4">
        <f t="shared" si="13"/>
        <v>2419.9969247999998</v>
      </c>
      <c r="R64" s="1">
        <f t="shared" si="4"/>
        <v>36299953.871999994</v>
      </c>
      <c r="T64"/>
      <c r="U64"/>
      <c r="V64"/>
    </row>
    <row r="65" spans="3:22" x14ac:dyDescent="0.25">
      <c r="C65" s="5">
        <v>54</v>
      </c>
      <c r="D65" s="5" t="s">
        <v>6</v>
      </c>
      <c r="E65" s="15" t="s">
        <v>47</v>
      </c>
      <c r="F65" s="4">
        <v>1</v>
      </c>
      <c r="G65" s="3" t="s">
        <v>8</v>
      </c>
      <c r="H65" s="4">
        <v>316</v>
      </c>
      <c r="I65" s="5" t="s">
        <v>25</v>
      </c>
      <c r="J65" s="4">
        <v>129.06700000000001</v>
      </c>
      <c r="K65" s="4">
        <v>0.85799999999999998</v>
      </c>
      <c r="L65" s="4">
        <f t="shared" si="3"/>
        <v>9.2355119999999999</v>
      </c>
      <c r="M65" s="4">
        <v>118.328</v>
      </c>
      <c r="N65" s="4">
        <f t="shared" si="16"/>
        <v>1273.6825919999999</v>
      </c>
      <c r="O65" s="4">
        <v>37.823</v>
      </c>
      <c r="P65" s="4">
        <f t="shared" si="17"/>
        <v>407.12677199999996</v>
      </c>
      <c r="Q65" s="4">
        <f t="shared" si="13"/>
        <v>2419.9969247999998</v>
      </c>
      <c r="R65" s="1">
        <f t="shared" si="4"/>
        <v>36299953.871999994</v>
      </c>
      <c r="T65"/>
      <c r="U65"/>
      <c r="V65"/>
    </row>
    <row r="66" spans="3:22" x14ac:dyDescent="0.25">
      <c r="C66" s="5">
        <v>55</v>
      </c>
      <c r="D66" s="5" t="s">
        <v>6</v>
      </c>
      <c r="E66" s="15" t="s">
        <v>46</v>
      </c>
      <c r="F66" s="4">
        <v>1</v>
      </c>
      <c r="G66" s="3" t="s">
        <v>2</v>
      </c>
      <c r="H66" s="4">
        <v>317</v>
      </c>
      <c r="I66" s="5" t="s">
        <v>25</v>
      </c>
      <c r="J66" s="4">
        <v>117.51</v>
      </c>
      <c r="K66" s="4">
        <v>4.51</v>
      </c>
      <c r="L66" s="4">
        <f t="shared" si="3"/>
        <v>48.545639999999992</v>
      </c>
      <c r="M66" s="4">
        <v>109.43600000000001</v>
      </c>
      <c r="N66" s="4">
        <f t="shared" si="16"/>
        <v>1177.969104</v>
      </c>
      <c r="O66" s="4">
        <v>34.673999999999999</v>
      </c>
      <c r="P66" s="4">
        <f t="shared" si="17"/>
        <v>373.23093599999999</v>
      </c>
      <c r="Q66" s="4">
        <f t="shared" si="13"/>
        <v>2238.1412976000001</v>
      </c>
      <c r="R66" s="1">
        <f t="shared" si="4"/>
        <v>33572119.464000002</v>
      </c>
      <c r="T66"/>
      <c r="U66"/>
      <c r="V66"/>
    </row>
    <row r="67" spans="3:22" x14ac:dyDescent="0.25">
      <c r="C67" s="5">
        <v>56</v>
      </c>
      <c r="D67" s="5" t="s">
        <v>6</v>
      </c>
      <c r="E67" s="15" t="s">
        <v>44</v>
      </c>
      <c r="F67" s="4">
        <v>1</v>
      </c>
      <c r="G67" s="3" t="s">
        <v>8</v>
      </c>
      <c r="H67" s="4">
        <v>318</v>
      </c>
      <c r="I67" s="5" t="s">
        <v>25</v>
      </c>
      <c r="J67" s="4">
        <v>128.054</v>
      </c>
      <c r="K67" s="4">
        <v>1.788</v>
      </c>
      <c r="L67" s="4">
        <f t="shared" si="3"/>
        <v>19.246032</v>
      </c>
      <c r="M67" s="4">
        <v>117.375</v>
      </c>
      <c r="N67" s="4">
        <f t="shared" si="16"/>
        <v>1263.4244999999999</v>
      </c>
      <c r="O67" s="4">
        <v>48.502000000000002</v>
      </c>
      <c r="P67" s="4">
        <f t="shared" si="17"/>
        <v>522.07552799999996</v>
      </c>
      <c r="Q67" s="4">
        <f t="shared" si="13"/>
        <v>2400.5065499999996</v>
      </c>
      <c r="R67" s="1">
        <f t="shared" si="4"/>
        <v>36007598.249999993</v>
      </c>
      <c r="T67"/>
      <c r="U67"/>
      <c r="V67"/>
    </row>
    <row r="68" spans="3:22" x14ac:dyDescent="0.25">
      <c r="C68" s="5">
        <v>57</v>
      </c>
      <c r="D68" s="5" t="s">
        <v>6</v>
      </c>
      <c r="E68" s="15" t="s">
        <v>45</v>
      </c>
      <c r="F68" s="4">
        <v>1</v>
      </c>
      <c r="G68" s="3" t="s">
        <v>2</v>
      </c>
      <c r="H68" s="4">
        <v>319</v>
      </c>
      <c r="I68" s="5" t="s">
        <v>25</v>
      </c>
      <c r="J68" s="4">
        <v>117.828</v>
      </c>
      <c r="K68" s="4">
        <v>1.86</v>
      </c>
      <c r="L68" s="4">
        <f t="shared" si="3"/>
        <v>20.021039999999999</v>
      </c>
      <c r="M68" s="4">
        <v>107.965</v>
      </c>
      <c r="N68" s="4">
        <f t="shared" si="16"/>
        <v>1162.13526</v>
      </c>
      <c r="O68" s="4">
        <v>48.098999999999997</v>
      </c>
      <c r="P68" s="4">
        <f t="shared" si="17"/>
        <v>517.73763599999995</v>
      </c>
      <c r="Q68" s="4">
        <f t="shared" si="13"/>
        <v>2208.056994</v>
      </c>
      <c r="R68" s="1">
        <f t="shared" si="4"/>
        <v>33120854.91</v>
      </c>
      <c r="T68"/>
      <c r="U68"/>
      <c r="V68"/>
    </row>
    <row r="69" spans="3:22" x14ac:dyDescent="0.25">
      <c r="C69" s="5">
        <v>58</v>
      </c>
      <c r="D69" s="5" t="s">
        <v>9</v>
      </c>
      <c r="E69" s="15" t="s">
        <v>50</v>
      </c>
      <c r="F69" s="4">
        <v>1</v>
      </c>
      <c r="G69" s="3" t="s">
        <v>8</v>
      </c>
      <c r="H69" s="4">
        <v>401</v>
      </c>
      <c r="I69" s="5" t="s">
        <v>23</v>
      </c>
      <c r="J69" s="4">
        <v>128.054</v>
      </c>
      <c r="K69" s="4">
        <v>1.788</v>
      </c>
      <c r="L69" s="4">
        <f t="shared" si="3"/>
        <v>19.246032</v>
      </c>
      <c r="M69" s="4">
        <v>117.375</v>
      </c>
      <c r="N69" s="4">
        <f t="shared" si="16"/>
        <v>1263.4244999999999</v>
      </c>
      <c r="O69" s="4">
        <v>48.502000000000002</v>
      </c>
      <c r="P69" s="4">
        <f t="shared" si="17"/>
        <v>522.07552799999996</v>
      </c>
      <c r="Q69" s="4">
        <f t="shared" si="13"/>
        <v>2400.5065499999996</v>
      </c>
      <c r="R69" s="1">
        <f t="shared" si="4"/>
        <v>36007598.249999993</v>
      </c>
      <c r="T69"/>
      <c r="U69"/>
      <c r="V69"/>
    </row>
    <row r="70" spans="3:22" x14ac:dyDescent="0.25">
      <c r="C70" s="5">
        <v>59</v>
      </c>
      <c r="D70" s="5" t="s">
        <v>9</v>
      </c>
      <c r="E70" s="15" t="s">
        <v>51</v>
      </c>
      <c r="F70" s="4">
        <v>1</v>
      </c>
      <c r="G70" s="3" t="s">
        <v>2</v>
      </c>
      <c r="H70" s="4">
        <v>402</v>
      </c>
      <c r="I70" s="5" t="s">
        <v>23</v>
      </c>
      <c r="J70" s="4">
        <v>117.828</v>
      </c>
      <c r="K70" s="4">
        <v>1.86</v>
      </c>
      <c r="L70" s="4">
        <f t="shared" si="3"/>
        <v>20.021039999999999</v>
      </c>
      <c r="M70" s="4">
        <v>107.965</v>
      </c>
      <c r="N70" s="4">
        <f t="shared" si="16"/>
        <v>1162.13526</v>
      </c>
      <c r="O70" s="4">
        <v>48.098999999999997</v>
      </c>
      <c r="P70" s="4">
        <f t="shared" si="17"/>
        <v>517.73763599999995</v>
      </c>
      <c r="Q70" s="4">
        <f t="shared" si="13"/>
        <v>2208.056994</v>
      </c>
      <c r="R70" s="1">
        <f t="shared" si="4"/>
        <v>33120854.91</v>
      </c>
      <c r="T70"/>
      <c r="U70"/>
      <c r="V70"/>
    </row>
    <row r="71" spans="3:22" x14ac:dyDescent="0.25">
      <c r="C71" s="5">
        <v>60</v>
      </c>
      <c r="D71" s="5" t="s">
        <v>9</v>
      </c>
      <c r="E71" s="15" t="s">
        <v>52</v>
      </c>
      <c r="F71" s="4">
        <v>1</v>
      </c>
      <c r="G71" s="3" t="s">
        <v>2</v>
      </c>
      <c r="H71" s="4">
        <v>403</v>
      </c>
      <c r="I71" s="5" t="s">
        <v>23</v>
      </c>
      <c r="J71" s="4">
        <v>117.51</v>
      </c>
      <c r="K71" s="4">
        <v>4.51</v>
      </c>
      <c r="L71" s="4">
        <f t="shared" si="3"/>
        <v>48.545639999999992</v>
      </c>
      <c r="M71" s="4">
        <v>109.43600000000001</v>
      </c>
      <c r="N71" s="4">
        <f t="shared" si="16"/>
        <v>1177.969104</v>
      </c>
      <c r="O71" s="4">
        <v>34.673999999999999</v>
      </c>
      <c r="P71" s="4">
        <f t="shared" si="17"/>
        <v>373.23093599999999</v>
      </c>
      <c r="Q71" s="4">
        <f t="shared" si="13"/>
        <v>2238.1412976000001</v>
      </c>
      <c r="R71" s="1">
        <f t="shared" si="4"/>
        <v>33572119.464000002</v>
      </c>
      <c r="T71"/>
      <c r="U71"/>
      <c r="V71"/>
    </row>
    <row r="72" spans="3:22" x14ac:dyDescent="0.25">
      <c r="C72" s="5">
        <v>61</v>
      </c>
      <c r="D72" s="5" t="s">
        <v>9</v>
      </c>
      <c r="E72" s="15" t="s">
        <v>53</v>
      </c>
      <c r="F72" s="4">
        <v>1</v>
      </c>
      <c r="G72" s="3" t="s">
        <v>8</v>
      </c>
      <c r="H72" s="4">
        <v>404</v>
      </c>
      <c r="I72" s="5" t="s">
        <v>23</v>
      </c>
      <c r="J72" s="4">
        <v>129.06700000000001</v>
      </c>
      <c r="K72" s="4">
        <v>0.85799999999999998</v>
      </c>
      <c r="L72" s="4">
        <f t="shared" si="3"/>
        <v>9.2355119999999999</v>
      </c>
      <c r="M72" s="4">
        <v>118.328</v>
      </c>
      <c r="N72" s="4">
        <f t="shared" si="16"/>
        <v>1273.6825919999999</v>
      </c>
      <c r="O72" s="4">
        <v>37.823</v>
      </c>
      <c r="P72" s="4">
        <f t="shared" si="17"/>
        <v>407.12677199999996</v>
      </c>
      <c r="Q72" s="4">
        <f t="shared" si="13"/>
        <v>2419.9969247999998</v>
      </c>
      <c r="R72" s="1">
        <f t="shared" si="4"/>
        <v>36299953.871999994</v>
      </c>
      <c r="T72"/>
      <c r="U72"/>
      <c r="V72"/>
    </row>
    <row r="73" spans="3:22" x14ac:dyDescent="0.25">
      <c r="C73" s="5">
        <v>62</v>
      </c>
      <c r="D73" s="5" t="s">
        <v>9</v>
      </c>
      <c r="E73" s="15" t="s">
        <v>52</v>
      </c>
      <c r="F73" s="4">
        <v>1</v>
      </c>
      <c r="G73" s="3" t="s">
        <v>2</v>
      </c>
      <c r="H73" s="4">
        <v>405</v>
      </c>
      <c r="I73" s="5" t="s">
        <v>23</v>
      </c>
      <c r="J73" s="4">
        <v>117.51</v>
      </c>
      <c r="K73" s="4">
        <v>4.51</v>
      </c>
      <c r="L73" s="4">
        <f t="shared" si="3"/>
        <v>48.545639999999992</v>
      </c>
      <c r="M73" s="4">
        <v>109.43600000000001</v>
      </c>
      <c r="N73" s="4">
        <f t="shared" si="16"/>
        <v>1177.969104</v>
      </c>
      <c r="O73" s="4">
        <v>34.673999999999999</v>
      </c>
      <c r="P73" s="4">
        <f t="shared" si="17"/>
        <v>373.23093599999999</v>
      </c>
      <c r="Q73" s="4">
        <f t="shared" si="13"/>
        <v>2238.1412976000001</v>
      </c>
      <c r="R73" s="1">
        <f t="shared" si="4"/>
        <v>33572119.464000002</v>
      </c>
      <c r="T73"/>
      <c r="U73"/>
      <c r="V73"/>
    </row>
    <row r="74" spans="3:22" x14ac:dyDescent="0.25">
      <c r="C74" s="5">
        <v>63</v>
      </c>
      <c r="D74" s="5" t="s">
        <v>9</v>
      </c>
      <c r="E74" s="15" t="s">
        <v>54</v>
      </c>
      <c r="F74" s="4">
        <v>1</v>
      </c>
      <c r="G74" s="3" t="s">
        <v>7</v>
      </c>
      <c r="H74" s="4">
        <v>406</v>
      </c>
      <c r="I74" s="5" t="s">
        <v>23</v>
      </c>
      <c r="J74" s="4">
        <v>156.74600000000001</v>
      </c>
      <c r="K74" s="4">
        <v>6.8940000000000001</v>
      </c>
      <c r="L74" s="4">
        <f t="shared" si="3"/>
        <v>74.207015999999996</v>
      </c>
      <c r="M74" s="4">
        <v>152.29300000000001</v>
      </c>
      <c r="N74" s="4">
        <f t="shared" ref="N74:N77" si="18">M74*10.764</f>
        <v>1639.2818520000001</v>
      </c>
      <c r="O74" s="4">
        <v>49.945</v>
      </c>
      <c r="P74" s="4">
        <f t="shared" ref="P74:P77" si="19">O74*10.764</f>
        <v>537.60798</v>
      </c>
      <c r="Q74" s="4">
        <f t="shared" si="13"/>
        <v>3114.6355187999998</v>
      </c>
      <c r="R74" s="1">
        <f t="shared" si="4"/>
        <v>46719532.781999998</v>
      </c>
      <c r="T74"/>
      <c r="U74"/>
      <c r="V74"/>
    </row>
    <row r="75" spans="3:22" x14ac:dyDescent="0.25">
      <c r="C75" s="5">
        <v>64</v>
      </c>
      <c r="D75" s="5" t="s">
        <v>9</v>
      </c>
      <c r="E75" s="15" t="s">
        <v>55</v>
      </c>
      <c r="F75" s="4">
        <v>1</v>
      </c>
      <c r="G75" s="3" t="s">
        <v>2</v>
      </c>
      <c r="H75" s="4">
        <v>407</v>
      </c>
      <c r="I75" s="5" t="s">
        <v>23</v>
      </c>
      <c r="J75" s="4">
        <v>114.486</v>
      </c>
      <c r="K75" s="4">
        <v>4.51</v>
      </c>
      <c r="L75" s="4">
        <f t="shared" si="3"/>
        <v>48.545639999999992</v>
      </c>
      <c r="M75" s="4">
        <v>107.864</v>
      </c>
      <c r="N75" s="4">
        <f t="shared" si="18"/>
        <v>1161.048096</v>
      </c>
      <c r="O75" s="4">
        <v>27.776</v>
      </c>
      <c r="P75" s="4">
        <f t="shared" si="19"/>
        <v>298.980864</v>
      </c>
      <c r="Q75" s="4">
        <f t="shared" si="13"/>
        <v>2205.9913824</v>
      </c>
      <c r="R75" s="1">
        <f t="shared" si="4"/>
        <v>33089870.736000001</v>
      </c>
      <c r="T75"/>
      <c r="U75"/>
      <c r="V75"/>
    </row>
    <row r="76" spans="3:22" x14ac:dyDescent="0.25">
      <c r="C76" s="5">
        <v>65</v>
      </c>
      <c r="D76" s="5" t="s">
        <v>9</v>
      </c>
      <c r="E76" s="15" t="s">
        <v>55</v>
      </c>
      <c r="F76" s="4">
        <v>1</v>
      </c>
      <c r="G76" s="3" t="s">
        <v>2</v>
      </c>
      <c r="H76" s="4">
        <v>408</v>
      </c>
      <c r="I76" s="5" t="s">
        <v>26</v>
      </c>
      <c r="J76" s="4">
        <v>114.486</v>
      </c>
      <c r="K76" s="4">
        <v>4.51</v>
      </c>
      <c r="L76" s="4">
        <f t="shared" si="3"/>
        <v>48.545639999999992</v>
      </c>
      <c r="M76" s="4">
        <v>107.864</v>
      </c>
      <c r="N76" s="4">
        <f t="shared" si="18"/>
        <v>1161.048096</v>
      </c>
      <c r="O76" s="4">
        <v>27.776</v>
      </c>
      <c r="P76" s="4">
        <f t="shared" si="19"/>
        <v>298.980864</v>
      </c>
      <c r="Q76" s="4">
        <f t="shared" ref="Q76:Q87" si="20">N76*1.9</f>
        <v>2205.9913824</v>
      </c>
      <c r="R76" s="1">
        <f t="shared" si="4"/>
        <v>33089870.736000001</v>
      </c>
      <c r="T76"/>
      <c r="U76"/>
      <c r="V76"/>
    </row>
    <row r="77" spans="3:22" x14ac:dyDescent="0.25">
      <c r="C77" s="5">
        <v>66</v>
      </c>
      <c r="D77" s="5" t="s">
        <v>9</v>
      </c>
      <c r="E77" s="15" t="s">
        <v>54</v>
      </c>
      <c r="F77" s="4">
        <v>1</v>
      </c>
      <c r="G77" s="3" t="s">
        <v>7</v>
      </c>
      <c r="H77" s="4">
        <v>409</v>
      </c>
      <c r="I77" s="5" t="s">
        <v>26</v>
      </c>
      <c r="J77" s="4">
        <v>156.74600000000001</v>
      </c>
      <c r="K77" s="4">
        <v>6.8940000000000001</v>
      </c>
      <c r="L77" s="4">
        <f t="shared" ref="L77:L140" si="21">K77*10.764</f>
        <v>74.207015999999996</v>
      </c>
      <c r="M77" s="4">
        <v>152.29300000000001</v>
      </c>
      <c r="N77" s="4">
        <f t="shared" si="18"/>
        <v>1639.2818520000001</v>
      </c>
      <c r="O77" s="4">
        <v>49.945</v>
      </c>
      <c r="P77" s="4">
        <f t="shared" si="19"/>
        <v>537.60798</v>
      </c>
      <c r="Q77" s="4">
        <f t="shared" si="20"/>
        <v>3114.6355187999998</v>
      </c>
      <c r="R77" s="1">
        <f t="shared" ref="R77:R129" si="22">Q77*15000</f>
        <v>46719532.781999998</v>
      </c>
      <c r="T77"/>
      <c r="U77"/>
      <c r="V77"/>
    </row>
    <row r="78" spans="3:22" x14ac:dyDescent="0.25">
      <c r="C78" s="5">
        <v>67</v>
      </c>
      <c r="D78" s="5" t="s">
        <v>9</v>
      </c>
      <c r="E78" s="15" t="s">
        <v>52</v>
      </c>
      <c r="F78" s="4">
        <v>1</v>
      </c>
      <c r="G78" s="3" t="s">
        <v>2</v>
      </c>
      <c r="H78" s="4">
        <v>410</v>
      </c>
      <c r="I78" s="5" t="s">
        <v>26</v>
      </c>
      <c r="J78" s="4">
        <v>117.51</v>
      </c>
      <c r="K78" s="4">
        <v>4.51</v>
      </c>
      <c r="L78" s="4">
        <f t="shared" si="21"/>
        <v>48.545639999999992</v>
      </c>
      <c r="M78" s="4">
        <v>109.43600000000001</v>
      </c>
      <c r="N78" s="4">
        <f t="shared" ref="N78:N92" si="23">M78*10.764</f>
        <v>1177.969104</v>
      </c>
      <c r="O78" s="4">
        <v>34.673999999999999</v>
      </c>
      <c r="P78" s="4">
        <f t="shared" ref="P78:P92" si="24">O78*10.764</f>
        <v>373.23093599999999</v>
      </c>
      <c r="Q78" s="4">
        <f t="shared" si="20"/>
        <v>2238.1412976000001</v>
      </c>
      <c r="R78" s="1">
        <f t="shared" si="22"/>
        <v>33572119.464000002</v>
      </c>
      <c r="T78"/>
      <c r="U78"/>
      <c r="V78"/>
    </row>
    <row r="79" spans="3:22" x14ac:dyDescent="0.25">
      <c r="C79" s="5">
        <v>68</v>
      </c>
      <c r="D79" s="5" t="s">
        <v>9</v>
      </c>
      <c r="E79" s="15" t="s">
        <v>52</v>
      </c>
      <c r="F79" s="4">
        <v>1</v>
      </c>
      <c r="G79" s="3" t="s">
        <v>2</v>
      </c>
      <c r="H79" s="4">
        <v>411</v>
      </c>
      <c r="I79" s="5" t="s">
        <v>26</v>
      </c>
      <c r="J79" s="4">
        <v>117.51</v>
      </c>
      <c r="K79" s="4">
        <v>4.51</v>
      </c>
      <c r="L79" s="4">
        <f t="shared" si="21"/>
        <v>48.545639999999992</v>
      </c>
      <c r="M79" s="4">
        <v>109.43600000000001</v>
      </c>
      <c r="N79" s="4">
        <f t="shared" si="23"/>
        <v>1177.969104</v>
      </c>
      <c r="O79" s="4">
        <v>34.673999999999999</v>
      </c>
      <c r="P79" s="4">
        <f t="shared" si="24"/>
        <v>373.23093599999999</v>
      </c>
      <c r="Q79" s="4">
        <f t="shared" si="20"/>
        <v>2238.1412976000001</v>
      </c>
      <c r="R79" s="1">
        <f t="shared" si="22"/>
        <v>33572119.464000002</v>
      </c>
      <c r="T79"/>
      <c r="U79"/>
      <c r="V79"/>
    </row>
    <row r="80" spans="3:22" x14ac:dyDescent="0.25">
      <c r="C80" s="5">
        <v>69</v>
      </c>
      <c r="D80" s="5" t="s">
        <v>9</v>
      </c>
      <c r="E80" s="15" t="s">
        <v>53</v>
      </c>
      <c r="F80" s="4">
        <v>1</v>
      </c>
      <c r="G80" s="3" t="s">
        <v>8</v>
      </c>
      <c r="H80" s="4">
        <v>412</v>
      </c>
      <c r="I80" s="5" t="s">
        <v>26</v>
      </c>
      <c r="J80" s="4">
        <v>129.06700000000001</v>
      </c>
      <c r="K80" s="4">
        <v>0.85799999999999998</v>
      </c>
      <c r="L80" s="4">
        <f t="shared" si="21"/>
        <v>9.2355119999999999</v>
      </c>
      <c r="M80" s="4">
        <v>118.328</v>
      </c>
      <c r="N80" s="4">
        <f t="shared" si="23"/>
        <v>1273.6825919999999</v>
      </c>
      <c r="O80" s="4">
        <v>37.823</v>
      </c>
      <c r="P80" s="4">
        <f t="shared" si="24"/>
        <v>407.12677199999996</v>
      </c>
      <c r="Q80" s="4">
        <f t="shared" si="20"/>
        <v>2419.9969247999998</v>
      </c>
      <c r="R80" s="1">
        <f t="shared" si="22"/>
        <v>36299953.871999994</v>
      </c>
      <c r="T80"/>
      <c r="U80"/>
      <c r="V80"/>
    </row>
    <row r="81" spans="3:22" x14ac:dyDescent="0.25">
      <c r="C81" s="5">
        <v>70</v>
      </c>
      <c r="D81" s="5" t="s">
        <v>9</v>
      </c>
      <c r="E81" s="15" t="s">
        <v>52</v>
      </c>
      <c r="F81" s="4">
        <v>1</v>
      </c>
      <c r="G81" s="3" t="s">
        <v>2</v>
      </c>
      <c r="H81" s="4">
        <v>413</v>
      </c>
      <c r="I81" s="5" t="s">
        <v>26</v>
      </c>
      <c r="J81" s="4">
        <v>117.51</v>
      </c>
      <c r="K81" s="4">
        <v>4.51</v>
      </c>
      <c r="L81" s="4">
        <f t="shared" si="21"/>
        <v>48.545639999999992</v>
      </c>
      <c r="M81" s="4">
        <v>109.43600000000001</v>
      </c>
      <c r="N81" s="4">
        <f t="shared" si="23"/>
        <v>1177.969104</v>
      </c>
      <c r="O81" s="4">
        <v>34.673999999999999</v>
      </c>
      <c r="P81" s="4">
        <f t="shared" si="24"/>
        <v>373.23093599999999</v>
      </c>
      <c r="Q81" s="4">
        <f t="shared" si="20"/>
        <v>2238.1412976000001</v>
      </c>
      <c r="R81" s="1">
        <f t="shared" si="22"/>
        <v>33572119.464000002</v>
      </c>
      <c r="T81"/>
      <c r="U81"/>
      <c r="V81"/>
    </row>
    <row r="82" spans="3:22" x14ac:dyDescent="0.25">
      <c r="C82" s="5">
        <v>71</v>
      </c>
      <c r="D82" s="5" t="s">
        <v>9</v>
      </c>
      <c r="E82" s="15" t="s">
        <v>53</v>
      </c>
      <c r="F82" s="4">
        <v>1</v>
      </c>
      <c r="G82" s="3" t="s">
        <v>8</v>
      </c>
      <c r="H82" s="4">
        <v>414</v>
      </c>
      <c r="I82" s="5" t="s">
        <v>26</v>
      </c>
      <c r="J82" s="4">
        <v>129.06700000000001</v>
      </c>
      <c r="K82" s="4">
        <v>0.85799999999999998</v>
      </c>
      <c r="L82" s="4">
        <f t="shared" si="21"/>
        <v>9.2355119999999999</v>
      </c>
      <c r="M82" s="4">
        <v>118.328</v>
      </c>
      <c r="N82" s="4">
        <f t="shared" si="23"/>
        <v>1273.6825919999999</v>
      </c>
      <c r="O82" s="4">
        <v>37.823</v>
      </c>
      <c r="P82" s="4">
        <f t="shared" si="24"/>
        <v>407.12677199999996</v>
      </c>
      <c r="Q82" s="4">
        <f t="shared" si="20"/>
        <v>2419.9969247999998</v>
      </c>
      <c r="R82" s="1">
        <f t="shared" si="22"/>
        <v>36299953.871999994</v>
      </c>
      <c r="T82"/>
      <c r="U82"/>
      <c r="V82"/>
    </row>
    <row r="83" spans="3:22" x14ac:dyDescent="0.25">
      <c r="C83" s="5">
        <v>72</v>
      </c>
      <c r="D83" s="5" t="s">
        <v>9</v>
      </c>
      <c r="E83" s="15" t="s">
        <v>53</v>
      </c>
      <c r="F83" s="4">
        <v>1</v>
      </c>
      <c r="G83" s="3" t="s">
        <v>8</v>
      </c>
      <c r="H83" s="4">
        <v>415</v>
      </c>
      <c r="I83" s="5" t="s">
        <v>25</v>
      </c>
      <c r="J83" s="4">
        <v>129.06700000000001</v>
      </c>
      <c r="K83" s="4">
        <v>0.85799999999999998</v>
      </c>
      <c r="L83" s="4">
        <f t="shared" si="21"/>
        <v>9.2355119999999999</v>
      </c>
      <c r="M83" s="4">
        <v>118.328</v>
      </c>
      <c r="N83" s="4">
        <f t="shared" si="23"/>
        <v>1273.6825919999999</v>
      </c>
      <c r="O83" s="4">
        <v>37.823</v>
      </c>
      <c r="P83" s="4">
        <f t="shared" si="24"/>
        <v>407.12677199999996</v>
      </c>
      <c r="Q83" s="4">
        <f t="shared" si="20"/>
        <v>2419.9969247999998</v>
      </c>
      <c r="R83" s="1">
        <f t="shared" si="22"/>
        <v>36299953.871999994</v>
      </c>
      <c r="T83"/>
      <c r="U83"/>
      <c r="V83"/>
    </row>
    <row r="84" spans="3:22" x14ac:dyDescent="0.25">
      <c r="C84" s="5">
        <v>73</v>
      </c>
      <c r="D84" s="5" t="s">
        <v>9</v>
      </c>
      <c r="E84" s="15" t="s">
        <v>53</v>
      </c>
      <c r="F84" s="4">
        <v>1</v>
      </c>
      <c r="G84" s="3" t="s">
        <v>8</v>
      </c>
      <c r="H84" s="4">
        <v>416</v>
      </c>
      <c r="I84" s="5" t="s">
        <v>25</v>
      </c>
      <c r="J84" s="4">
        <v>129.06700000000001</v>
      </c>
      <c r="K84" s="4">
        <v>0.85799999999999998</v>
      </c>
      <c r="L84" s="4">
        <f t="shared" si="21"/>
        <v>9.2355119999999999</v>
      </c>
      <c r="M84" s="4">
        <v>118.328</v>
      </c>
      <c r="N84" s="4">
        <f t="shared" si="23"/>
        <v>1273.6825919999999</v>
      </c>
      <c r="O84" s="4">
        <v>37.823</v>
      </c>
      <c r="P84" s="4">
        <f t="shared" si="24"/>
        <v>407.12677199999996</v>
      </c>
      <c r="Q84" s="4">
        <f t="shared" si="20"/>
        <v>2419.9969247999998</v>
      </c>
      <c r="R84" s="1">
        <f t="shared" si="22"/>
        <v>36299953.871999994</v>
      </c>
      <c r="T84"/>
      <c r="U84"/>
    </row>
    <row r="85" spans="3:22" x14ac:dyDescent="0.25">
      <c r="C85" s="5">
        <v>74</v>
      </c>
      <c r="D85" s="5" t="s">
        <v>9</v>
      </c>
      <c r="E85" s="15" t="s">
        <v>52</v>
      </c>
      <c r="F85" s="4">
        <v>1</v>
      </c>
      <c r="G85" s="3" t="s">
        <v>2</v>
      </c>
      <c r="H85" s="4">
        <v>417</v>
      </c>
      <c r="I85" s="5" t="s">
        <v>25</v>
      </c>
      <c r="J85" s="4">
        <v>117.51</v>
      </c>
      <c r="K85" s="4">
        <v>4.51</v>
      </c>
      <c r="L85" s="4">
        <f t="shared" si="21"/>
        <v>48.545639999999992</v>
      </c>
      <c r="M85" s="4">
        <v>109.43600000000001</v>
      </c>
      <c r="N85" s="4">
        <f t="shared" si="23"/>
        <v>1177.969104</v>
      </c>
      <c r="O85" s="4">
        <v>34.673999999999999</v>
      </c>
      <c r="P85" s="4">
        <f t="shared" si="24"/>
        <v>373.23093599999999</v>
      </c>
      <c r="Q85" s="4">
        <f t="shared" si="20"/>
        <v>2238.1412976000001</v>
      </c>
      <c r="R85" s="1">
        <f t="shared" si="22"/>
        <v>33572119.464000002</v>
      </c>
      <c r="T85"/>
      <c r="U85"/>
    </row>
    <row r="86" spans="3:22" x14ac:dyDescent="0.25">
      <c r="C86" s="5">
        <v>75</v>
      </c>
      <c r="D86" s="5" t="s">
        <v>9</v>
      </c>
      <c r="E86" s="15" t="s">
        <v>50</v>
      </c>
      <c r="F86" s="4">
        <v>1</v>
      </c>
      <c r="G86" s="3" t="s">
        <v>8</v>
      </c>
      <c r="H86" s="4">
        <v>418</v>
      </c>
      <c r="I86" s="5" t="s">
        <v>25</v>
      </c>
      <c r="J86" s="4">
        <v>128.054</v>
      </c>
      <c r="K86" s="4">
        <v>1.788</v>
      </c>
      <c r="L86" s="4">
        <f t="shared" si="21"/>
        <v>19.246032</v>
      </c>
      <c r="M86" s="4">
        <v>117.375</v>
      </c>
      <c r="N86" s="4">
        <f t="shared" si="23"/>
        <v>1263.4244999999999</v>
      </c>
      <c r="O86" s="4">
        <v>48.502000000000002</v>
      </c>
      <c r="P86" s="4">
        <f t="shared" si="24"/>
        <v>522.07552799999996</v>
      </c>
      <c r="Q86" s="4">
        <f t="shared" si="20"/>
        <v>2400.5065499999996</v>
      </c>
      <c r="R86" s="1">
        <f t="shared" si="22"/>
        <v>36007598.249999993</v>
      </c>
      <c r="T86"/>
      <c r="U86"/>
    </row>
    <row r="87" spans="3:22" x14ac:dyDescent="0.25">
      <c r="C87" s="5">
        <v>76</v>
      </c>
      <c r="D87" s="5" t="s">
        <v>9</v>
      </c>
      <c r="E87" s="15" t="s">
        <v>51</v>
      </c>
      <c r="F87" s="4">
        <v>1</v>
      </c>
      <c r="G87" s="3" t="s">
        <v>2</v>
      </c>
      <c r="H87" s="4">
        <v>419</v>
      </c>
      <c r="I87" s="5" t="s">
        <v>25</v>
      </c>
      <c r="J87" s="4">
        <v>117.828</v>
      </c>
      <c r="K87" s="4">
        <v>1.86</v>
      </c>
      <c r="L87" s="4">
        <f t="shared" si="21"/>
        <v>20.021039999999999</v>
      </c>
      <c r="M87" s="4">
        <v>107.965</v>
      </c>
      <c r="N87" s="4">
        <f t="shared" si="23"/>
        <v>1162.13526</v>
      </c>
      <c r="O87" s="4">
        <v>48.098999999999997</v>
      </c>
      <c r="P87" s="4">
        <f t="shared" si="24"/>
        <v>517.73763599999995</v>
      </c>
      <c r="Q87" s="4">
        <f t="shared" si="20"/>
        <v>2208.056994</v>
      </c>
      <c r="R87" s="1">
        <f t="shared" si="22"/>
        <v>33120854.91</v>
      </c>
      <c r="T87"/>
      <c r="U87"/>
    </row>
    <row r="88" spans="3:22" x14ac:dyDescent="0.25">
      <c r="C88" s="5">
        <v>77</v>
      </c>
      <c r="D88" s="5" t="s">
        <v>10</v>
      </c>
      <c r="E88" s="15" t="s">
        <v>56</v>
      </c>
      <c r="F88" s="4">
        <v>1</v>
      </c>
      <c r="G88" s="3" t="s">
        <v>3</v>
      </c>
      <c r="H88" s="4">
        <v>501</v>
      </c>
      <c r="I88" s="5" t="s">
        <v>23</v>
      </c>
      <c r="J88" s="4">
        <v>121.956</v>
      </c>
      <c r="K88" s="4">
        <v>2.6459999999999999</v>
      </c>
      <c r="L88" s="4">
        <f>K88*10.764</f>
        <v>28.481543999999996</v>
      </c>
      <c r="M88" s="4">
        <v>112.84699999999999</v>
      </c>
      <c r="N88" s="4">
        <f>M88*10.764</f>
        <v>1214.6851079999999</v>
      </c>
      <c r="O88" s="4">
        <v>46.481000000000002</v>
      </c>
      <c r="P88" s="4">
        <f>O88*10.764</f>
        <v>500.321484</v>
      </c>
      <c r="Q88" s="4">
        <f>(N88*1.9)+200</f>
        <v>2507.9017051999999</v>
      </c>
      <c r="R88" s="1">
        <f t="shared" si="22"/>
        <v>37618525.578000002</v>
      </c>
      <c r="T88"/>
      <c r="U88"/>
    </row>
    <row r="89" spans="3:22" x14ac:dyDescent="0.25">
      <c r="C89" s="5">
        <v>78</v>
      </c>
      <c r="D89" s="5" t="s">
        <v>10</v>
      </c>
      <c r="E89" s="15" t="s">
        <v>57</v>
      </c>
      <c r="F89" s="4">
        <v>1</v>
      </c>
      <c r="G89" s="3" t="s">
        <v>3</v>
      </c>
      <c r="H89" s="4">
        <v>502</v>
      </c>
      <c r="I89" s="5" t="s">
        <v>23</v>
      </c>
      <c r="J89" s="4">
        <v>116.681</v>
      </c>
      <c r="K89" s="4">
        <v>2.718</v>
      </c>
      <c r="L89" s="4">
        <f t="shared" si="21"/>
        <v>29.256551999999999</v>
      </c>
      <c r="M89" s="4">
        <v>106.66800000000001</v>
      </c>
      <c r="N89" s="4">
        <f t="shared" si="23"/>
        <v>1148.174352</v>
      </c>
      <c r="O89" s="4">
        <v>42.006999999999998</v>
      </c>
      <c r="P89" s="4">
        <f t="shared" si="24"/>
        <v>452.16334799999993</v>
      </c>
      <c r="Q89" s="4">
        <f>(N89*1.9)+200</f>
        <v>2381.5312687999999</v>
      </c>
      <c r="R89" s="1">
        <f t="shared" si="22"/>
        <v>35722969.031999998</v>
      </c>
      <c r="T89"/>
      <c r="U89"/>
    </row>
    <row r="90" spans="3:22" x14ac:dyDescent="0.25">
      <c r="C90" s="5">
        <v>79</v>
      </c>
      <c r="D90" s="5" t="s">
        <v>10</v>
      </c>
      <c r="E90" s="15" t="s">
        <v>58</v>
      </c>
      <c r="F90" s="4">
        <v>1</v>
      </c>
      <c r="G90" s="3" t="s">
        <v>2</v>
      </c>
      <c r="H90" s="4">
        <v>503</v>
      </c>
      <c r="I90" s="5" t="s">
        <v>23</v>
      </c>
      <c r="J90" s="4">
        <v>114.486</v>
      </c>
      <c r="K90" s="4">
        <v>4.51</v>
      </c>
      <c r="L90" s="4">
        <f t="shared" si="21"/>
        <v>48.545639999999992</v>
      </c>
      <c r="M90" s="4">
        <v>107.864</v>
      </c>
      <c r="N90" s="4">
        <f t="shared" si="23"/>
        <v>1161.048096</v>
      </c>
      <c r="O90" s="4">
        <v>35.381999999999998</v>
      </c>
      <c r="P90" s="4">
        <f t="shared" si="24"/>
        <v>380.85184799999996</v>
      </c>
      <c r="Q90" s="4">
        <f>(N90*1.9)+200</f>
        <v>2405.9913824</v>
      </c>
      <c r="R90" s="1">
        <f t="shared" si="22"/>
        <v>36089870.736000001</v>
      </c>
      <c r="T90"/>
      <c r="U90"/>
    </row>
    <row r="91" spans="3:22" s="8" customFormat="1" ht="21.75" customHeight="1" x14ac:dyDescent="0.25">
      <c r="C91" s="5">
        <v>80</v>
      </c>
      <c r="D91" s="14" t="s">
        <v>10</v>
      </c>
      <c r="E91" s="16" t="s">
        <v>59</v>
      </c>
      <c r="F91" s="7">
        <v>1</v>
      </c>
      <c r="G91" s="6" t="s">
        <v>8</v>
      </c>
      <c r="H91" s="7">
        <v>504</v>
      </c>
      <c r="I91" s="5" t="s">
        <v>23</v>
      </c>
      <c r="J91" s="7">
        <v>128.03200000000001</v>
      </c>
      <c r="K91" s="7">
        <v>1.732</v>
      </c>
      <c r="L91" s="7">
        <f t="shared" si="21"/>
        <v>18.643248</v>
      </c>
      <c r="M91" s="7">
        <v>117.809</v>
      </c>
      <c r="N91" s="7">
        <f t="shared" si="23"/>
        <v>1268.0960759999998</v>
      </c>
      <c r="O91" s="7">
        <v>38.613999999999997</v>
      </c>
      <c r="P91" s="7">
        <f t="shared" si="24"/>
        <v>415.64109599999995</v>
      </c>
      <c r="Q91" s="4">
        <f>(N91*1.9)+200</f>
        <v>2609.3825443999995</v>
      </c>
      <c r="R91" s="1">
        <f t="shared" si="22"/>
        <v>39140738.165999994</v>
      </c>
      <c r="T91"/>
      <c r="U91"/>
    </row>
    <row r="92" spans="3:22" x14ac:dyDescent="0.25">
      <c r="C92" s="5">
        <v>81</v>
      </c>
      <c r="D92" s="5" t="s">
        <v>10</v>
      </c>
      <c r="E92" s="15" t="s">
        <v>58</v>
      </c>
      <c r="F92" s="4">
        <v>1</v>
      </c>
      <c r="G92" s="3" t="s">
        <v>2</v>
      </c>
      <c r="H92" s="4">
        <v>505</v>
      </c>
      <c r="I92" s="5" t="s">
        <v>23</v>
      </c>
      <c r="J92" s="4">
        <v>114.486</v>
      </c>
      <c r="K92" s="4">
        <v>4.51</v>
      </c>
      <c r="L92" s="4">
        <f t="shared" si="21"/>
        <v>48.545639999999992</v>
      </c>
      <c r="M92" s="4">
        <v>107.864</v>
      </c>
      <c r="N92" s="4">
        <f t="shared" si="23"/>
        <v>1161.048096</v>
      </c>
      <c r="O92" s="4">
        <v>35.381999999999998</v>
      </c>
      <c r="P92" s="4">
        <f t="shared" si="24"/>
        <v>380.85184799999996</v>
      </c>
      <c r="Q92" s="4">
        <f>(N92*1.9)+200</f>
        <v>2405.9913824</v>
      </c>
      <c r="R92" s="1">
        <f t="shared" si="22"/>
        <v>36089870.736000001</v>
      </c>
      <c r="T92"/>
      <c r="U92"/>
    </row>
    <row r="93" spans="3:22" x14ac:dyDescent="0.25">
      <c r="C93" s="5">
        <v>82</v>
      </c>
      <c r="D93" s="5" t="s">
        <v>10</v>
      </c>
      <c r="E93" s="15" t="s">
        <v>60</v>
      </c>
      <c r="F93" s="4">
        <v>1</v>
      </c>
      <c r="G93" s="3" t="s">
        <v>7</v>
      </c>
      <c r="H93" s="4">
        <v>506</v>
      </c>
      <c r="I93" s="5" t="s">
        <v>23</v>
      </c>
      <c r="J93" s="4">
        <v>156.74600000000001</v>
      </c>
      <c r="K93" s="4">
        <v>6.8940000000000001</v>
      </c>
      <c r="L93" s="4">
        <f t="shared" si="21"/>
        <v>74.207015999999996</v>
      </c>
      <c r="M93" s="4">
        <v>152.29300000000001</v>
      </c>
      <c r="N93" s="4">
        <f t="shared" ref="N93:N96" si="25">M93*10.764</f>
        <v>1639.2818520000001</v>
      </c>
      <c r="O93" s="4">
        <v>49.945</v>
      </c>
      <c r="P93" s="4">
        <f t="shared" ref="P93:P96" si="26">O93*10.764</f>
        <v>537.60798</v>
      </c>
      <c r="Q93" s="4">
        <f>N93*1.9</f>
        <v>3114.6355187999998</v>
      </c>
      <c r="R93" s="1">
        <f t="shared" si="22"/>
        <v>46719532.781999998</v>
      </c>
      <c r="T93"/>
      <c r="U93"/>
    </row>
    <row r="94" spans="3:22" x14ac:dyDescent="0.25">
      <c r="C94" s="5">
        <v>83</v>
      </c>
      <c r="D94" s="5" t="s">
        <v>10</v>
      </c>
      <c r="E94" s="15" t="s">
        <v>61</v>
      </c>
      <c r="F94" s="4">
        <v>1</v>
      </c>
      <c r="G94" s="3" t="s">
        <v>2</v>
      </c>
      <c r="H94" s="4">
        <v>507</v>
      </c>
      <c r="I94" s="5" t="s">
        <v>23</v>
      </c>
      <c r="J94" s="4">
        <v>114.486</v>
      </c>
      <c r="K94" s="4">
        <v>4.51</v>
      </c>
      <c r="L94" s="4">
        <f t="shared" si="21"/>
        <v>48.545639999999992</v>
      </c>
      <c r="M94" s="4">
        <v>107.864</v>
      </c>
      <c r="N94" s="4">
        <f t="shared" si="25"/>
        <v>1161.048096</v>
      </c>
      <c r="O94" s="4">
        <v>27.776</v>
      </c>
      <c r="P94" s="4">
        <f t="shared" si="26"/>
        <v>298.980864</v>
      </c>
      <c r="Q94" s="4">
        <f>N94*1.9</f>
        <v>2205.9913824</v>
      </c>
      <c r="R94" s="1">
        <f t="shared" si="22"/>
        <v>33089870.736000001</v>
      </c>
      <c r="T94"/>
      <c r="U94"/>
    </row>
    <row r="95" spans="3:22" x14ac:dyDescent="0.25">
      <c r="C95" s="5">
        <v>84</v>
      </c>
      <c r="D95" s="5" t="s">
        <v>10</v>
      </c>
      <c r="E95" s="15" t="s">
        <v>61</v>
      </c>
      <c r="F95" s="4">
        <v>1</v>
      </c>
      <c r="G95" s="3" t="s">
        <v>2</v>
      </c>
      <c r="H95" s="4">
        <v>508</v>
      </c>
      <c r="I95" s="5" t="s">
        <v>26</v>
      </c>
      <c r="J95" s="4">
        <v>114.486</v>
      </c>
      <c r="K95" s="4">
        <v>4.51</v>
      </c>
      <c r="L95" s="4">
        <f t="shared" si="21"/>
        <v>48.545639999999992</v>
      </c>
      <c r="M95" s="4">
        <v>107.864</v>
      </c>
      <c r="N95" s="4">
        <f t="shared" si="25"/>
        <v>1161.048096</v>
      </c>
      <c r="O95" s="4">
        <v>27.776</v>
      </c>
      <c r="P95" s="4">
        <f t="shared" si="26"/>
        <v>298.980864</v>
      </c>
      <c r="Q95" s="4">
        <f>N95*1.9</f>
        <v>2205.9913824</v>
      </c>
      <c r="R95" s="1">
        <f t="shared" si="22"/>
        <v>33089870.736000001</v>
      </c>
      <c r="T95"/>
      <c r="U95"/>
    </row>
    <row r="96" spans="3:22" x14ac:dyDescent="0.25">
      <c r="C96" s="5">
        <v>85</v>
      </c>
      <c r="D96" s="5" t="s">
        <v>10</v>
      </c>
      <c r="E96" s="15" t="s">
        <v>60</v>
      </c>
      <c r="F96" s="4">
        <v>1</v>
      </c>
      <c r="G96" s="3" t="s">
        <v>7</v>
      </c>
      <c r="H96" s="4">
        <v>509</v>
      </c>
      <c r="I96" s="5" t="s">
        <v>26</v>
      </c>
      <c r="J96" s="4">
        <v>156.74600000000001</v>
      </c>
      <c r="K96" s="4">
        <v>6.8940000000000001</v>
      </c>
      <c r="L96" s="4">
        <f t="shared" si="21"/>
        <v>74.207015999999996</v>
      </c>
      <c r="M96" s="4">
        <v>152.29300000000001</v>
      </c>
      <c r="N96" s="4">
        <f t="shared" si="25"/>
        <v>1639.2818520000001</v>
      </c>
      <c r="O96" s="4">
        <v>49.945</v>
      </c>
      <c r="P96" s="4">
        <f t="shared" si="26"/>
        <v>537.60798</v>
      </c>
      <c r="Q96" s="4">
        <f>N96*1.9</f>
        <v>3114.6355187999998</v>
      </c>
      <c r="R96" s="1">
        <f t="shared" si="22"/>
        <v>46719532.781999998</v>
      </c>
      <c r="T96"/>
      <c r="U96"/>
    </row>
    <row r="97" spans="3:21" x14ac:dyDescent="0.25">
      <c r="C97" s="5">
        <v>86</v>
      </c>
      <c r="D97" s="5" t="s">
        <v>10</v>
      </c>
      <c r="E97" s="15" t="s">
        <v>58</v>
      </c>
      <c r="F97" s="4">
        <v>1</v>
      </c>
      <c r="G97" s="3" t="s">
        <v>2</v>
      </c>
      <c r="H97" s="4">
        <v>510</v>
      </c>
      <c r="I97" s="5" t="s">
        <v>26</v>
      </c>
      <c r="J97" s="4">
        <v>114.486</v>
      </c>
      <c r="K97" s="4">
        <v>4.51</v>
      </c>
      <c r="L97" s="4">
        <f t="shared" si="21"/>
        <v>48.545639999999992</v>
      </c>
      <c r="M97" s="4">
        <v>107.864</v>
      </c>
      <c r="N97" s="4">
        <f t="shared" ref="N97:N111" si="27">M97*10.764</f>
        <v>1161.048096</v>
      </c>
      <c r="O97" s="4">
        <v>35.381999999999998</v>
      </c>
      <c r="P97" s="4">
        <f t="shared" ref="P97:P111" si="28">O97*10.764</f>
        <v>380.85184799999996</v>
      </c>
      <c r="Q97" s="4">
        <f t="shared" ref="Q97:Q106" si="29">(N97*1.9)+200</f>
        <v>2405.9913824</v>
      </c>
      <c r="R97" s="1">
        <f t="shared" si="22"/>
        <v>36089870.736000001</v>
      </c>
      <c r="T97"/>
      <c r="U97"/>
    </row>
    <row r="98" spans="3:21" x14ac:dyDescent="0.25">
      <c r="C98" s="5">
        <v>87</v>
      </c>
      <c r="D98" s="5" t="s">
        <v>10</v>
      </c>
      <c r="E98" s="15" t="s">
        <v>58</v>
      </c>
      <c r="F98" s="4">
        <v>1</v>
      </c>
      <c r="G98" s="3" t="s">
        <v>2</v>
      </c>
      <c r="H98" s="4">
        <v>511</v>
      </c>
      <c r="I98" s="5" t="s">
        <v>26</v>
      </c>
      <c r="J98" s="4">
        <v>114.486</v>
      </c>
      <c r="K98" s="4">
        <v>4.51</v>
      </c>
      <c r="L98" s="4">
        <f t="shared" si="21"/>
        <v>48.545639999999992</v>
      </c>
      <c r="M98" s="4">
        <v>107.864</v>
      </c>
      <c r="N98" s="4">
        <f t="shared" si="27"/>
        <v>1161.048096</v>
      </c>
      <c r="O98" s="4">
        <v>35.381999999999998</v>
      </c>
      <c r="P98" s="4">
        <f t="shared" si="28"/>
        <v>380.85184799999996</v>
      </c>
      <c r="Q98" s="4">
        <f t="shared" si="29"/>
        <v>2405.9913824</v>
      </c>
      <c r="R98" s="1">
        <f t="shared" si="22"/>
        <v>36089870.736000001</v>
      </c>
      <c r="T98"/>
      <c r="U98"/>
    </row>
    <row r="99" spans="3:21" x14ac:dyDescent="0.25">
      <c r="C99" s="5">
        <v>88</v>
      </c>
      <c r="D99" s="5" t="s">
        <v>10</v>
      </c>
      <c r="E99" s="15" t="s">
        <v>59</v>
      </c>
      <c r="F99" s="4">
        <v>1</v>
      </c>
      <c r="G99" s="3" t="s">
        <v>8</v>
      </c>
      <c r="H99" s="4">
        <v>512</v>
      </c>
      <c r="I99" s="5" t="s">
        <v>26</v>
      </c>
      <c r="J99" s="4">
        <v>128.03200000000001</v>
      </c>
      <c r="K99" s="4">
        <v>1.732</v>
      </c>
      <c r="L99" s="4">
        <f t="shared" si="21"/>
        <v>18.643248</v>
      </c>
      <c r="M99" s="4">
        <v>117.809</v>
      </c>
      <c r="N99" s="4">
        <f t="shared" si="27"/>
        <v>1268.0960759999998</v>
      </c>
      <c r="O99" s="4">
        <v>38.613999999999997</v>
      </c>
      <c r="P99" s="4">
        <f t="shared" si="28"/>
        <v>415.64109599999995</v>
      </c>
      <c r="Q99" s="4">
        <f t="shared" si="29"/>
        <v>2609.3825443999995</v>
      </c>
      <c r="R99" s="1">
        <f t="shared" si="22"/>
        <v>39140738.165999994</v>
      </c>
      <c r="T99"/>
      <c r="U99"/>
    </row>
    <row r="100" spans="3:21" x14ac:dyDescent="0.25">
      <c r="C100" s="5">
        <v>89</v>
      </c>
      <c r="D100" s="5" t="s">
        <v>10</v>
      </c>
      <c r="E100" s="15" t="s">
        <v>58</v>
      </c>
      <c r="F100" s="4">
        <v>1</v>
      </c>
      <c r="G100" s="3" t="s">
        <v>2</v>
      </c>
      <c r="H100" s="4">
        <v>513</v>
      </c>
      <c r="I100" s="5" t="s">
        <v>26</v>
      </c>
      <c r="J100" s="4">
        <v>114.486</v>
      </c>
      <c r="K100" s="4">
        <v>4.51</v>
      </c>
      <c r="L100" s="4">
        <f t="shared" si="21"/>
        <v>48.545639999999992</v>
      </c>
      <c r="M100" s="4">
        <v>107.864</v>
      </c>
      <c r="N100" s="4">
        <f t="shared" si="27"/>
        <v>1161.048096</v>
      </c>
      <c r="O100" s="4">
        <v>35.381999999999998</v>
      </c>
      <c r="P100" s="4">
        <f t="shared" si="28"/>
        <v>380.85184799999996</v>
      </c>
      <c r="Q100" s="4">
        <f t="shared" si="29"/>
        <v>2405.9913824</v>
      </c>
      <c r="R100" s="1">
        <f t="shared" si="22"/>
        <v>36089870.736000001</v>
      </c>
      <c r="T100"/>
      <c r="U100"/>
    </row>
    <row r="101" spans="3:21" x14ac:dyDescent="0.25">
      <c r="C101" s="5">
        <v>90</v>
      </c>
      <c r="D101" s="5" t="s">
        <v>10</v>
      </c>
      <c r="E101" s="15" t="s">
        <v>59</v>
      </c>
      <c r="F101" s="4">
        <v>1</v>
      </c>
      <c r="G101" s="3" t="s">
        <v>8</v>
      </c>
      <c r="H101" s="4">
        <v>514</v>
      </c>
      <c r="I101" s="5" t="s">
        <v>26</v>
      </c>
      <c r="J101" s="4">
        <v>128.03200000000001</v>
      </c>
      <c r="K101" s="4">
        <v>1.732</v>
      </c>
      <c r="L101" s="4">
        <f t="shared" si="21"/>
        <v>18.643248</v>
      </c>
      <c r="M101" s="4">
        <v>117.809</v>
      </c>
      <c r="N101" s="4">
        <f t="shared" si="27"/>
        <v>1268.0960759999998</v>
      </c>
      <c r="O101" s="4">
        <v>38.613999999999997</v>
      </c>
      <c r="P101" s="4">
        <f t="shared" si="28"/>
        <v>415.64109599999995</v>
      </c>
      <c r="Q101" s="4">
        <f t="shared" si="29"/>
        <v>2609.3825443999995</v>
      </c>
      <c r="R101" s="1">
        <f t="shared" si="22"/>
        <v>39140738.165999994</v>
      </c>
      <c r="T101"/>
      <c r="U101"/>
    </row>
    <row r="102" spans="3:21" x14ac:dyDescent="0.25">
      <c r="C102" s="5">
        <v>91</v>
      </c>
      <c r="D102" s="5" t="s">
        <v>10</v>
      </c>
      <c r="E102" s="15" t="s">
        <v>59</v>
      </c>
      <c r="F102" s="4">
        <v>1</v>
      </c>
      <c r="G102" s="3" t="s">
        <v>8</v>
      </c>
      <c r="H102" s="4">
        <v>515</v>
      </c>
      <c r="I102" s="5" t="s">
        <v>25</v>
      </c>
      <c r="J102" s="4">
        <v>128.03200000000001</v>
      </c>
      <c r="K102" s="4">
        <v>1.732</v>
      </c>
      <c r="L102" s="4">
        <f t="shared" si="21"/>
        <v>18.643248</v>
      </c>
      <c r="M102" s="4">
        <v>117.809</v>
      </c>
      <c r="N102" s="4">
        <f t="shared" si="27"/>
        <v>1268.0960759999998</v>
      </c>
      <c r="O102" s="4">
        <v>38.613999999999997</v>
      </c>
      <c r="P102" s="4">
        <f t="shared" si="28"/>
        <v>415.64109599999995</v>
      </c>
      <c r="Q102" s="4">
        <f t="shared" si="29"/>
        <v>2609.3825443999995</v>
      </c>
      <c r="R102" s="1">
        <f t="shared" si="22"/>
        <v>39140738.165999994</v>
      </c>
      <c r="T102"/>
      <c r="U102"/>
    </row>
    <row r="103" spans="3:21" x14ac:dyDescent="0.25">
      <c r="C103" s="5">
        <v>92</v>
      </c>
      <c r="D103" s="5" t="s">
        <v>10</v>
      </c>
      <c r="E103" s="15" t="s">
        <v>59</v>
      </c>
      <c r="F103" s="4">
        <v>1</v>
      </c>
      <c r="G103" s="3" t="s">
        <v>8</v>
      </c>
      <c r="H103" s="4">
        <v>516</v>
      </c>
      <c r="I103" s="5" t="s">
        <v>25</v>
      </c>
      <c r="J103" s="4">
        <v>128.03200000000001</v>
      </c>
      <c r="K103" s="4">
        <v>1.732</v>
      </c>
      <c r="L103" s="4">
        <f t="shared" si="21"/>
        <v>18.643248</v>
      </c>
      <c r="M103" s="4">
        <v>117.809</v>
      </c>
      <c r="N103" s="4">
        <f t="shared" si="27"/>
        <v>1268.0960759999998</v>
      </c>
      <c r="O103" s="4">
        <v>38.613999999999997</v>
      </c>
      <c r="P103" s="4">
        <f t="shared" si="28"/>
        <v>415.64109599999995</v>
      </c>
      <c r="Q103" s="4">
        <f t="shared" si="29"/>
        <v>2609.3825443999995</v>
      </c>
      <c r="R103" s="1">
        <f t="shared" si="22"/>
        <v>39140738.165999994</v>
      </c>
      <c r="T103"/>
      <c r="U103"/>
    </row>
    <row r="104" spans="3:21" x14ac:dyDescent="0.25">
      <c r="C104" s="5">
        <v>93</v>
      </c>
      <c r="D104" s="5" t="s">
        <v>10</v>
      </c>
      <c r="E104" s="15" t="s">
        <v>58</v>
      </c>
      <c r="F104" s="4">
        <v>1</v>
      </c>
      <c r="G104" s="3" t="s">
        <v>2</v>
      </c>
      <c r="H104" s="4">
        <v>517</v>
      </c>
      <c r="I104" s="5" t="s">
        <v>25</v>
      </c>
      <c r="J104" s="4">
        <v>114.486</v>
      </c>
      <c r="K104" s="4">
        <v>4.51</v>
      </c>
      <c r="L104" s="4">
        <f t="shared" si="21"/>
        <v>48.545639999999992</v>
      </c>
      <c r="M104" s="4">
        <v>107.864</v>
      </c>
      <c r="N104" s="4">
        <f t="shared" si="27"/>
        <v>1161.048096</v>
      </c>
      <c r="O104" s="4">
        <v>35.381999999999998</v>
      </c>
      <c r="P104" s="4">
        <f t="shared" si="28"/>
        <v>380.85184799999996</v>
      </c>
      <c r="Q104" s="4">
        <f t="shared" si="29"/>
        <v>2405.9913824</v>
      </c>
      <c r="R104" s="1">
        <f t="shared" si="22"/>
        <v>36089870.736000001</v>
      </c>
      <c r="T104"/>
      <c r="U104"/>
    </row>
    <row r="105" spans="3:21" x14ac:dyDescent="0.25">
      <c r="C105" s="5">
        <v>94</v>
      </c>
      <c r="D105" s="5" t="s">
        <v>10</v>
      </c>
      <c r="E105" s="15" t="s">
        <v>56</v>
      </c>
      <c r="F105" s="4">
        <v>1</v>
      </c>
      <c r="G105" s="3" t="s">
        <v>3</v>
      </c>
      <c r="H105" s="4">
        <v>518</v>
      </c>
      <c r="I105" s="5" t="s">
        <v>25</v>
      </c>
      <c r="J105" s="4">
        <v>121.956</v>
      </c>
      <c r="K105" s="4">
        <v>2.6459999999999999</v>
      </c>
      <c r="L105" s="4">
        <f t="shared" si="21"/>
        <v>28.481543999999996</v>
      </c>
      <c r="M105" s="4">
        <v>112.84699999999999</v>
      </c>
      <c r="N105" s="4">
        <f t="shared" si="27"/>
        <v>1214.6851079999999</v>
      </c>
      <c r="O105" s="4">
        <v>46.481000000000002</v>
      </c>
      <c r="P105" s="4">
        <f t="shared" si="28"/>
        <v>500.321484</v>
      </c>
      <c r="Q105" s="4">
        <f t="shared" si="29"/>
        <v>2507.9017051999999</v>
      </c>
      <c r="R105" s="1">
        <f t="shared" si="22"/>
        <v>37618525.578000002</v>
      </c>
      <c r="T105"/>
      <c r="U105"/>
    </row>
    <row r="106" spans="3:21" x14ac:dyDescent="0.25">
      <c r="C106" s="5">
        <v>95</v>
      </c>
      <c r="D106" s="5" t="s">
        <v>10</v>
      </c>
      <c r="E106" s="15" t="s">
        <v>57</v>
      </c>
      <c r="F106" s="4">
        <v>1</v>
      </c>
      <c r="G106" s="3" t="s">
        <v>3</v>
      </c>
      <c r="H106" s="4">
        <v>519</v>
      </c>
      <c r="I106" s="5" t="s">
        <v>25</v>
      </c>
      <c r="J106" s="4">
        <v>116.681</v>
      </c>
      <c r="K106" s="4">
        <v>2.718</v>
      </c>
      <c r="L106" s="4">
        <f t="shared" si="21"/>
        <v>29.256551999999999</v>
      </c>
      <c r="M106" s="4">
        <v>106.66800000000001</v>
      </c>
      <c r="N106" s="4">
        <f t="shared" si="27"/>
        <v>1148.174352</v>
      </c>
      <c r="O106" s="4">
        <v>42.006999999999998</v>
      </c>
      <c r="P106" s="4">
        <f t="shared" si="28"/>
        <v>452.16334799999993</v>
      </c>
      <c r="Q106" s="4">
        <f t="shared" si="29"/>
        <v>2381.5312687999999</v>
      </c>
      <c r="R106" s="1">
        <f t="shared" si="22"/>
        <v>35722969.031999998</v>
      </c>
      <c r="T106"/>
      <c r="U106"/>
    </row>
    <row r="107" spans="3:21" x14ac:dyDescent="0.25">
      <c r="C107" s="5">
        <v>96</v>
      </c>
      <c r="D107" s="5" t="s">
        <v>11</v>
      </c>
      <c r="E107" s="15" t="s">
        <v>62</v>
      </c>
      <c r="F107" s="4">
        <v>1</v>
      </c>
      <c r="G107" s="3" t="s">
        <v>3</v>
      </c>
      <c r="H107" s="4">
        <v>601</v>
      </c>
      <c r="I107" s="5" t="s">
        <v>23</v>
      </c>
      <c r="J107" s="4">
        <v>121.956</v>
      </c>
      <c r="K107" s="4">
        <v>2.6459999999999999</v>
      </c>
      <c r="L107" s="4">
        <f t="shared" si="21"/>
        <v>28.481543999999996</v>
      </c>
      <c r="M107" s="4">
        <v>112.84699999999999</v>
      </c>
      <c r="N107" s="4">
        <f t="shared" si="27"/>
        <v>1214.6851079999999</v>
      </c>
      <c r="O107" s="4">
        <v>34.122</v>
      </c>
      <c r="P107" s="4">
        <f t="shared" si="28"/>
        <v>367.28920799999997</v>
      </c>
      <c r="Q107" s="4">
        <f t="shared" ref="Q107:Q138" si="30">N107*1.9</f>
        <v>2307.9017051999999</v>
      </c>
      <c r="R107" s="1">
        <f t="shared" si="22"/>
        <v>34618525.578000002</v>
      </c>
      <c r="T107"/>
      <c r="U107"/>
    </row>
    <row r="108" spans="3:21" x14ac:dyDescent="0.25">
      <c r="C108" s="5">
        <v>97</v>
      </c>
      <c r="D108" s="5" t="s">
        <v>11</v>
      </c>
      <c r="E108" s="15" t="s">
        <v>63</v>
      </c>
      <c r="F108" s="4">
        <v>1</v>
      </c>
      <c r="G108" s="3" t="s">
        <v>2</v>
      </c>
      <c r="H108" s="4">
        <v>602</v>
      </c>
      <c r="I108" s="5" t="s">
        <v>23</v>
      </c>
      <c r="J108" s="4">
        <v>116.681</v>
      </c>
      <c r="K108" s="4">
        <v>2.718</v>
      </c>
      <c r="L108" s="4">
        <f t="shared" si="21"/>
        <v>29.256551999999999</v>
      </c>
      <c r="M108" s="4">
        <v>106.66800000000001</v>
      </c>
      <c r="N108" s="4">
        <f t="shared" si="27"/>
        <v>1148.174352</v>
      </c>
      <c r="O108" s="4">
        <v>29.57</v>
      </c>
      <c r="P108" s="4">
        <f t="shared" si="28"/>
        <v>318.29147999999998</v>
      </c>
      <c r="Q108" s="4">
        <f t="shared" si="30"/>
        <v>2181.5312687999999</v>
      </c>
      <c r="R108" s="1">
        <f t="shared" si="22"/>
        <v>32722969.031999998</v>
      </c>
      <c r="T108"/>
      <c r="U108"/>
    </row>
    <row r="109" spans="3:21" x14ac:dyDescent="0.25">
      <c r="C109" s="5">
        <v>98</v>
      </c>
      <c r="D109" s="5" t="s">
        <v>11</v>
      </c>
      <c r="E109" s="15" t="s">
        <v>64</v>
      </c>
      <c r="F109" s="4">
        <v>1</v>
      </c>
      <c r="G109" s="3" t="s">
        <v>2</v>
      </c>
      <c r="H109" s="4">
        <v>603</v>
      </c>
      <c r="I109" s="5" t="s">
        <v>23</v>
      </c>
      <c r="J109" s="4">
        <v>114.486</v>
      </c>
      <c r="K109" s="4">
        <v>4.51</v>
      </c>
      <c r="L109" s="4">
        <f t="shared" si="21"/>
        <v>48.545639999999992</v>
      </c>
      <c r="M109" s="4">
        <v>107.864</v>
      </c>
      <c r="N109" s="4">
        <f t="shared" si="27"/>
        <v>1161.048096</v>
      </c>
      <c r="O109" s="4">
        <v>22.946999999999999</v>
      </c>
      <c r="P109" s="4">
        <f t="shared" si="28"/>
        <v>247.00150799999997</v>
      </c>
      <c r="Q109" s="4">
        <f t="shared" si="30"/>
        <v>2205.9913824</v>
      </c>
      <c r="R109" s="1">
        <f t="shared" si="22"/>
        <v>33089870.736000001</v>
      </c>
      <c r="T109"/>
      <c r="U109"/>
    </row>
    <row r="110" spans="3:21" x14ac:dyDescent="0.25">
      <c r="C110" s="5">
        <v>99</v>
      </c>
      <c r="D110" s="5" t="s">
        <v>11</v>
      </c>
      <c r="E110" s="15" t="s">
        <v>65</v>
      </c>
      <c r="F110" s="4">
        <v>1</v>
      </c>
      <c r="G110" s="3" t="s">
        <v>8</v>
      </c>
      <c r="H110" s="4">
        <v>604</v>
      </c>
      <c r="I110" s="5" t="s">
        <v>23</v>
      </c>
      <c r="J110" s="4">
        <v>128.03200000000001</v>
      </c>
      <c r="K110" s="4">
        <v>1.732</v>
      </c>
      <c r="L110" s="4">
        <f t="shared" si="21"/>
        <v>18.643248</v>
      </c>
      <c r="M110" s="4">
        <v>117.809</v>
      </c>
      <c r="N110" s="4">
        <f t="shared" si="27"/>
        <v>1268.0960759999998</v>
      </c>
      <c r="O110" s="4">
        <v>26.183</v>
      </c>
      <c r="P110" s="4">
        <f t="shared" si="28"/>
        <v>281.83381199999997</v>
      </c>
      <c r="Q110" s="4">
        <f t="shared" si="30"/>
        <v>2409.3825443999995</v>
      </c>
      <c r="R110" s="1">
        <f t="shared" si="22"/>
        <v>36140738.165999994</v>
      </c>
      <c r="T110"/>
      <c r="U110"/>
    </row>
    <row r="111" spans="3:21" x14ac:dyDescent="0.25">
      <c r="C111" s="5">
        <v>100</v>
      </c>
      <c r="D111" s="5" t="s">
        <v>11</v>
      </c>
      <c r="E111" s="15" t="s">
        <v>64</v>
      </c>
      <c r="F111" s="4">
        <v>1</v>
      </c>
      <c r="G111" s="3" t="s">
        <v>2</v>
      </c>
      <c r="H111" s="4">
        <v>605</v>
      </c>
      <c r="I111" s="5" t="s">
        <v>23</v>
      </c>
      <c r="J111" s="4">
        <v>114.486</v>
      </c>
      <c r="K111" s="4">
        <v>4.51</v>
      </c>
      <c r="L111" s="4">
        <f t="shared" si="21"/>
        <v>48.545639999999992</v>
      </c>
      <c r="M111" s="4">
        <v>107.864</v>
      </c>
      <c r="N111" s="4">
        <f t="shared" si="27"/>
        <v>1161.048096</v>
      </c>
      <c r="O111" s="4">
        <v>22.946999999999999</v>
      </c>
      <c r="P111" s="4">
        <f t="shared" si="28"/>
        <v>247.00150799999997</v>
      </c>
      <c r="Q111" s="4">
        <f t="shared" si="30"/>
        <v>2205.9913824</v>
      </c>
      <c r="R111" s="1">
        <f t="shared" si="22"/>
        <v>33089870.736000001</v>
      </c>
      <c r="T111"/>
      <c r="U111"/>
    </row>
    <row r="112" spans="3:21" x14ac:dyDescent="0.25">
      <c r="C112" s="5">
        <v>101</v>
      </c>
      <c r="D112" s="5" t="s">
        <v>11</v>
      </c>
      <c r="E112" s="15" t="s">
        <v>66</v>
      </c>
      <c r="F112" s="4">
        <v>1</v>
      </c>
      <c r="G112" s="3" t="s">
        <v>7</v>
      </c>
      <c r="H112" s="4">
        <v>606</v>
      </c>
      <c r="I112" s="5" t="s">
        <v>23</v>
      </c>
      <c r="J112" s="4">
        <v>156.74600000000001</v>
      </c>
      <c r="K112" s="4">
        <v>6.8940000000000001</v>
      </c>
      <c r="L112" s="4">
        <f t="shared" si="21"/>
        <v>74.207015999999996</v>
      </c>
      <c r="M112" s="4">
        <v>152.29300000000001</v>
      </c>
      <c r="N112" s="4">
        <f t="shared" ref="N112:N115" si="31">M112*10.764</f>
        <v>1639.2818520000001</v>
      </c>
      <c r="O112" s="4">
        <v>49.945</v>
      </c>
      <c r="P112" s="4">
        <f t="shared" ref="P112:P115" si="32">O112*10.764</f>
        <v>537.60798</v>
      </c>
      <c r="Q112" s="4">
        <f t="shared" si="30"/>
        <v>3114.6355187999998</v>
      </c>
      <c r="R112" s="1">
        <f t="shared" si="22"/>
        <v>46719532.781999998</v>
      </c>
      <c r="T112"/>
      <c r="U112"/>
    </row>
    <row r="113" spans="3:21" x14ac:dyDescent="0.25">
      <c r="C113" s="5">
        <v>102</v>
      </c>
      <c r="D113" s="5" t="s">
        <v>11</v>
      </c>
      <c r="E113" s="15" t="s">
        <v>64</v>
      </c>
      <c r="F113" s="4">
        <v>1</v>
      </c>
      <c r="G113" s="3" t="s">
        <v>2</v>
      </c>
      <c r="H113" s="4">
        <v>607</v>
      </c>
      <c r="I113" s="5" t="s">
        <v>23</v>
      </c>
      <c r="J113" s="4">
        <v>114.486</v>
      </c>
      <c r="K113" s="4">
        <v>4.51</v>
      </c>
      <c r="L113" s="4">
        <f t="shared" si="21"/>
        <v>48.545639999999992</v>
      </c>
      <c r="M113" s="4">
        <v>107.864</v>
      </c>
      <c r="N113" s="4">
        <f t="shared" si="31"/>
        <v>1161.048096</v>
      </c>
      <c r="O113" s="4">
        <v>22.946999999999999</v>
      </c>
      <c r="P113" s="4">
        <f t="shared" si="32"/>
        <v>247.00150799999997</v>
      </c>
      <c r="Q113" s="4">
        <f t="shared" si="30"/>
        <v>2205.9913824</v>
      </c>
      <c r="R113" s="1">
        <f t="shared" si="22"/>
        <v>33089870.736000001</v>
      </c>
      <c r="T113"/>
      <c r="U113"/>
    </row>
    <row r="114" spans="3:21" x14ac:dyDescent="0.25">
      <c r="C114" s="5">
        <v>103</v>
      </c>
      <c r="D114" s="5" t="s">
        <v>11</v>
      </c>
      <c r="E114" s="15" t="s">
        <v>64</v>
      </c>
      <c r="F114" s="4">
        <v>1</v>
      </c>
      <c r="G114" s="3" t="s">
        <v>2</v>
      </c>
      <c r="H114" s="4">
        <v>608</v>
      </c>
      <c r="I114" s="5" t="s">
        <v>26</v>
      </c>
      <c r="J114" s="4">
        <v>114.486</v>
      </c>
      <c r="K114" s="4">
        <v>4.51</v>
      </c>
      <c r="L114" s="4">
        <f t="shared" si="21"/>
        <v>48.545639999999992</v>
      </c>
      <c r="M114" s="4">
        <v>107.864</v>
      </c>
      <c r="N114" s="4">
        <f t="shared" si="31"/>
        <v>1161.048096</v>
      </c>
      <c r="O114" s="4">
        <v>22.946999999999999</v>
      </c>
      <c r="P114" s="4">
        <f t="shared" si="32"/>
        <v>247.00150799999997</v>
      </c>
      <c r="Q114" s="4">
        <f t="shared" si="30"/>
        <v>2205.9913824</v>
      </c>
      <c r="R114" s="1">
        <f t="shared" si="22"/>
        <v>33089870.736000001</v>
      </c>
      <c r="T114"/>
      <c r="U114"/>
    </row>
    <row r="115" spans="3:21" x14ac:dyDescent="0.25">
      <c r="C115" s="5">
        <v>104</v>
      </c>
      <c r="D115" s="5" t="s">
        <v>11</v>
      </c>
      <c r="E115" s="15" t="s">
        <v>66</v>
      </c>
      <c r="F115" s="4">
        <v>1</v>
      </c>
      <c r="G115" s="3" t="s">
        <v>7</v>
      </c>
      <c r="H115" s="4">
        <v>609</v>
      </c>
      <c r="I115" s="5" t="s">
        <v>26</v>
      </c>
      <c r="J115" s="4">
        <v>156.74600000000001</v>
      </c>
      <c r="K115" s="4">
        <v>6.8940000000000001</v>
      </c>
      <c r="L115" s="4">
        <f t="shared" si="21"/>
        <v>74.207015999999996</v>
      </c>
      <c r="M115" s="4">
        <v>152.29300000000001</v>
      </c>
      <c r="N115" s="4">
        <f t="shared" si="31"/>
        <v>1639.2818520000001</v>
      </c>
      <c r="O115" s="4">
        <v>49.945</v>
      </c>
      <c r="P115" s="4">
        <f t="shared" si="32"/>
        <v>537.60798</v>
      </c>
      <c r="Q115" s="4">
        <f t="shared" si="30"/>
        <v>3114.6355187999998</v>
      </c>
      <c r="R115" s="1">
        <f t="shared" si="22"/>
        <v>46719532.781999998</v>
      </c>
      <c r="T115"/>
      <c r="U115"/>
    </row>
    <row r="116" spans="3:21" x14ac:dyDescent="0.25">
      <c r="C116" s="5">
        <v>105</v>
      </c>
      <c r="D116" s="5" t="s">
        <v>11</v>
      </c>
      <c r="E116" s="15" t="s">
        <v>64</v>
      </c>
      <c r="F116" s="4">
        <v>1</v>
      </c>
      <c r="G116" s="3" t="s">
        <v>2</v>
      </c>
      <c r="H116" s="4">
        <v>610</v>
      </c>
      <c r="I116" s="5" t="s">
        <v>26</v>
      </c>
      <c r="J116" s="4">
        <v>114.486</v>
      </c>
      <c r="K116" s="4">
        <v>4.51</v>
      </c>
      <c r="L116" s="4">
        <f t="shared" si="21"/>
        <v>48.545639999999992</v>
      </c>
      <c r="M116" s="4">
        <v>107.864</v>
      </c>
      <c r="N116" s="4">
        <f t="shared" ref="N116:N130" si="33">M116*10.764</f>
        <v>1161.048096</v>
      </c>
      <c r="O116" s="4">
        <v>22.946999999999999</v>
      </c>
      <c r="P116" s="4">
        <f t="shared" ref="P116:P130" si="34">O116*10.764</f>
        <v>247.00150799999997</v>
      </c>
      <c r="Q116" s="4">
        <f t="shared" si="30"/>
        <v>2205.9913824</v>
      </c>
      <c r="R116" s="1">
        <f t="shared" si="22"/>
        <v>33089870.736000001</v>
      </c>
      <c r="T116"/>
      <c r="U116"/>
    </row>
    <row r="117" spans="3:21" x14ac:dyDescent="0.25">
      <c r="C117" s="5">
        <v>106</v>
      </c>
      <c r="D117" s="5" t="s">
        <v>11</v>
      </c>
      <c r="E117" s="15" t="s">
        <v>64</v>
      </c>
      <c r="F117" s="4">
        <v>1</v>
      </c>
      <c r="G117" s="3" t="s">
        <v>2</v>
      </c>
      <c r="H117" s="4">
        <v>611</v>
      </c>
      <c r="I117" s="5" t="s">
        <v>26</v>
      </c>
      <c r="J117" s="4">
        <v>114.486</v>
      </c>
      <c r="K117" s="4">
        <v>4.51</v>
      </c>
      <c r="L117" s="4">
        <f t="shared" si="21"/>
        <v>48.545639999999992</v>
      </c>
      <c r="M117" s="4">
        <v>107.864</v>
      </c>
      <c r="N117" s="4">
        <f t="shared" si="33"/>
        <v>1161.048096</v>
      </c>
      <c r="O117" s="4">
        <v>22.946999999999999</v>
      </c>
      <c r="P117" s="4">
        <f t="shared" si="34"/>
        <v>247.00150799999997</v>
      </c>
      <c r="Q117" s="4">
        <f t="shared" si="30"/>
        <v>2205.9913824</v>
      </c>
      <c r="R117" s="1">
        <f t="shared" si="22"/>
        <v>33089870.736000001</v>
      </c>
      <c r="T117"/>
      <c r="U117"/>
    </row>
    <row r="118" spans="3:21" x14ac:dyDescent="0.25">
      <c r="C118" s="5">
        <v>107</v>
      </c>
      <c r="D118" s="5" t="s">
        <v>11</v>
      </c>
      <c r="E118" s="15" t="s">
        <v>65</v>
      </c>
      <c r="F118" s="4">
        <v>1</v>
      </c>
      <c r="G118" s="3" t="s">
        <v>8</v>
      </c>
      <c r="H118" s="4">
        <v>612</v>
      </c>
      <c r="I118" s="5" t="s">
        <v>26</v>
      </c>
      <c r="J118" s="4">
        <v>128.03200000000001</v>
      </c>
      <c r="K118" s="4">
        <v>1.732</v>
      </c>
      <c r="L118" s="4">
        <f t="shared" si="21"/>
        <v>18.643248</v>
      </c>
      <c r="M118" s="4">
        <v>117.809</v>
      </c>
      <c r="N118" s="4">
        <f t="shared" si="33"/>
        <v>1268.0960759999998</v>
      </c>
      <c r="O118" s="4">
        <v>26.183</v>
      </c>
      <c r="P118" s="4">
        <f t="shared" si="34"/>
        <v>281.83381199999997</v>
      </c>
      <c r="Q118" s="4">
        <f t="shared" si="30"/>
        <v>2409.3825443999995</v>
      </c>
      <c r="R118" s="1">
        <f t="shared" si="22"/>
        <v>36140738.165999994</v>
      </c>
      <c r="T118"/>
      <c r="U118"/>
    </row>
    <row r="119" spans="3:21" x14ac:dyDescent="0.25">
      <c r="C119" s="5">
        <v>108</v>
      </c>
      <c r="D119" s="5" t="s">
        <v>11</v>
      </c>
      <c r="E119" s="15" t="s">
        <v>64</v>
      </c>
      <c r="F119" s="4">
        <v>1</v>
      </c>
      <c r="G119" s="3" t="s">
        <v>2</v>
      </c>
      <c r="H119" s="4">
        <v>613</v>
      </c>
      <c r="I119" s="5" t="s">
        <v>26</v>
      </c>
      <c r="J119" s="4">
        <v>114.486</v>
      </c>
      <c r="K119" s="4">
        <v>4.51</v>
      </c>
      <c r="L119" s="4">
        <f t="shared" si="21"/>
        <v>48.545639999999992</v>
      </c>
      <c r="M119" s="4">
        <v>107.864</v>
      </c>
      <c r="N119" s="4">
        <f t="shared" si="33"/>
        <v>1161.048096</v>
      </c>
      <c r="O119" s="4">
        <v>22.946999999999999</v>
      </c>
      <c r="P119" s="4">
        <f t="shared" si="34"/>
        <v>247.00150799999997</v>
      </c>
      <c r="Q119" s="4">
        <f t="shared" si="30"/>
        <v>2205.9913824</v>
      </c>
      <c r="R119" s="1">
        <f t="shared" si="22"/>
        <v>33089870.736000001</v>
      </c>
      <c r="T119"/>
      <c r="U119"/>
    </row>
    <row r="120" spans="3:21" x14ac:dyDescent="0.25">
      <c r="C120" s="5">
        <v>109</v>
      </c>
      <c r="D120" s="5" t="s">
        <v>11</v>
      </c>
      <c r="E120" s="15" t="s">
        <v>65</v>
      </c>
      <c r="F120" s="4">
        <v>1</v>
      </c>
      <c r="G120" s="3" t="s">
        <v>8</v>
      </c>
      <c r="H120" s="4">
        <v>614</v>
      </c>
      <c r="I120" s="5" t="s">
        <v>26</v>
      </c>
      <c r="J120" s="4">
        <v>128.03200000000001</v>
      </c>
      <c r="K120" s="4">
        <v>1.732</v>
      </c>
      <c r="L120" s="4">
        <f t="shared" si="21"/>
        <v>18.643248</v>
      </c>
      <c r="M120" s="4">
        <v>117.809</v>
      </c>
      <c r="N120" s="4">
        <f t="shared" si="33"/>
        <v>1268.0960759999998</v>
      </c>
      <c r="O120" s="4">
        <v>26.183</v>
      </c>
      <c r="P120" s="4">
        <f t="shared" si="34"/>
        <v>281.83381199999997</v>
      </c>
      <c r="Q120" s="4">
        <f t="shared" si="30"/>
        <v>2409.3825443999995</v>
      </c>
      <c r="R120" s="1">
        <f t="shared" si="22"/>
        <v>36140738.165999994</v>
      </c>
      <c r="T120"/>
      <c r="U120"/>
    </row>
    <row r="121" spans="3:21" x14ac:dyDescent="0.25">
      <c r="C121" s="5">
        <v>110</v>
      </c>
      <c r="D121" s="5" t="s">
        <v>11</v>
      </c>
      <c r="E121" s="15" t="s">
        <v>65</v>
      </c>
      <c r="F121" s="4">
        <v>1</v>
      </c>
      <c r="G121" s="3" t="s">
        <v>8</v>
      </c>
      <c r="H121" s="4">
        <v>615</v>
      </c>
      <c r="I121" s="5" t="s">
        <v>25</v>
      </c>
      <c r="J121" s="4">
        <v>128.03200000000001</v>
      </c>
      <c r="K121" s="4">
        <v>1.732</v>
      </c>
      <c r="L121" s="4">
        <f t="shared" si="21"/>
        <v>18.643248</v>
      </c>
      <c r="M121" s="4">
        <v>117.809</v>
      </c>
      <c r="N121" s="4">
        <f t="shared" si="33"/>
        <v>1268.0960759999998</v>
      </c>
      <c r="O121" s="4">
        <v>26.183</v>
      </c>
      <c r="P121" s="4">
        <f t="shared" si="34"/>
        <v>281.83381199999997</v>
      </c>
      <c r="Q121" s="4">
        <f t="shared" si="30"/>
        <v>2409.3825443999995</v>
      </c>
      <c r="R121" s="1">
        <f t="shared" si="22"/>
        <v>36140738.165999994</v>
      </c>
      <c r="T121"/>
      <c r="U121"/>
    </row>
    <row r="122" spans="3:21" x14ac:dyDescent="0.25">
      <c r="C122" s="5">
        <v>111</v>
      </c>
      <c r="D122" s="5" t="s">
        <v>11</v>
      </c>
      <c r="E122" s="15" t="s">
        <v>65</v>
      </c>
      <c r="F122" s="4">
        <v>1</v>
      </c>
      <c r="G122" s="3" t="s">
        <v>8</v>
      </c>
      <c r="H122" s="4">
        <v>616</v>
      </c>
      <c r="I122" s="5" t="s">
        <v>25</v>
      </c>
      <c r="J122" s="4">
        <v>128.03200000000001</v>
      </c>
      <c r="K122" s="4">
        <v>1.732</v>
      </c>
      <c r="L122" s="4">
        <f t="shared" si="21"/>
        <v>18.643248</v>
      </c>
      <c r="M122" s="4">
        <v>117.809</v>
      </c>
      <c r="N122" s="4">
        <f t="shared" si="33"/>
        <v>1268.0960759999998</v>
      </c>
      <c r="O122" s="4">
        <v>26.183</v>
      </c>
      <c r="P122" s="4">
        <f t="shared" si="34"/>
        <v>281.83381199999997</v>
      </c>
      <c r="Q122" s="4">
        <f t="shared" si="30"/>
        <v>2409.3825443999995</v>
      </c>
      <c r="R122" s="1">
        <f t="shared" si="22"/>
        <v>36140738.165999994</v>
      </c>
      <c r="T122"/>
      <c r="U122"/>
    </row>
    <row r="123" spans="3:21" x14ac:dyDescent="0.25">
      <c r="C123" s="5">
        <v>112</v>
      </c>
      <c r="D123" s="5" t="s">
        <v>11</v>
      </c>
      <c r="E123" s="15" t="s">
        <v>64</v>
      </c>
      <c r="F123" s="4">
        <v>1</v>
      </c>
      <c r="G123" s="3" t="s">
        <v>2</v>
      </c>
      <c r="H123" s="4">
        <v>617</v>
      </c>
      <c r="I123" s="5" t="s">
        <v>25</v>
      </c>
      <c r="J123" s="4">
        <v>114.486</v>
      </c>
      <c r="K123" s="4">
        <v>4.51</v>
      </c>
      <c r="L123" s="4">
        <f t="shared" si="21"/>
        <v>48.545639999999992</v>
      </c>
      <c r="M123" s="4">
        <v>107.864</v>
      </c>
      <c r="N123" s="4">
        <f t="shared" si="33"/>
        <v>1161.048096</v>
      </c>
      <c r="O123" s="4">
        <v>22.946999999999999</v>
      </c>
      <c r="P123" s="4">
        <f t="shared" si="34"/>
        <v>247.00150799999997</v>
      </c>
      <c r="Q123" s="4">
        <f t="shared" si="30"/>
        <v>2205.9913824</v>
      </c>
      <c r="R123" s="1">
        <f t="shared" si="22"/>
        <v>33089870.736000001</v>
      </c>
      <c r="T123"/>
      <c r="U123"/>
    </row>
    <row r="124" spans="3:21" x14ac:dyDescent="0.25">
      <c r="C124" s="5">
        <v>113</v>
      </c>
      <c r="D124" s="5" t="s">
        <v>11</v>
      </c>
      <c r="E124" s="15" t="s">
        <v>62</v>
      </c>
      <c r="F124" s="4">
        <v>1</v>
      </c>
      <c r="G124" s="3" t="s">
        <v>3</v>
      </c>
      <c r="H124" s="4">
        <v>618</v>
      </c>
      <c r="I124" s="5" t="s">
        <v>25</v>
      </c>
      <c r="J124" s="4">
        <v>121.956</v>
      </c>
      <c r="K124" s="4">
        <v>2.6459999999999999</v>
      </c>
      <c r="L124" s="4">
        <f t="shared" si="21"/>
        <v>28.481543999999996</v>
      </c>
      <c r="M124" s="4">
        <v>112.84699999999999</v>
      </c>
      <c r="N124" s="4">
        <f t="shared" si="33"/>
        <v>1214.6851079999999</v>
      </c>
      <c r="O124" s="4">
        <v>34.122</v>
      </c>
      <c r="P124" s="4">
        <f t="shared" si="34"/>
        <v>367.28920799999997</v>
      </c>
      <c r="Q124" s="4">
        <f t="shared" si="30"/>
        <v>2307.9017051999999</v>
      </c>
      <c r="R124" s="1">
        <f t="shared" si="22"/>
        <v>34618525.578000002</v>
      </c>
      <c r="T124"/>
      <c r="U124"/>
    </row>
    <row r="125" spans="3:21" x14ac:dyDescent="0.25">
      <c r="C125" s="5">
        <v>114</v>
      </c>
      <c r="D125" s="5" t="s">
        <v>11</v>
      </c>
      <c r="E125" s="15" t="s">
        <v>63</v>
      </c>
      <c r="F125" s="4">
        <v>1</v>
      </c>
      <c r="G125" s="3" t="s">
        <v>2</v>
      </c>
      <c r="H125" s="4">
        <v>619</v>
      </c>
      <c r="I125" s="5" t="s">
        <v>25</v>
      </c>
      <c r="J125" s="4">
        <v>116.681</v>
      </c>
      <c r="K125" s="4">
        <v>2.718</v>
      </c>
      <c r="L125" s="4">
        <f t="shared" si="21"/>
        <v>29.256551999999999</v>
      </c>
      <c r="M125" s="4">
        <v>106.66800000000001</v>
      </c>
      <c r="N125" s="4">
        <f t="shared" si="33"/>
        <v>1148.174352</v>
      </c>
      <c r="O125" s="4">
        <v>29.57</v>
      </c>
      <c r="P125" s="4">
        <f t="shared" si="34"/>
        <v>318.29147999999998</v>
      </c>
      <c r="Q125" s="4">
        <f t="shared" si="30"/>
        <v>2181.5312687999999</v>
      </c>
      <c r="R125" s="1">
        <f t="shared" si="22"/>
        <v>32722969.031999998</v>
      </c>
      <c r="T125"/>
      <c r="U125"/>
    </row>
    <row r="126" spans="3:21" x14ac:dyDescent="0.25">
      <c r="C126" s="5">
        <v>115</v>
      </c>
      <c r="D126" s="5" t="s">
        <v>12</v>
      </c>
      <c r="E126" s="15" t="s">
        <v>67</v>
      </c>
      <c r="F126" s="4">
        <v>1</v>
      </c>
      <c r="G126" s="3" t="s">
        <v>8</v>
      </c>
      <c r="H126" s="4">
        <v>701</v>
      </c>
      <c r="I126" s="5" t="s">
        <v>23</v>
      </c>
      <c r="J126" s="4">
        <v>128.054</v>
      </c>
      <c r="K126" s="4">
        <v>1.788</v>
      </c>
      <c r="L126" s="4">
        <f t="shared" si="21"/>
        <v>19.246032</v>
      </c>
      <c r="M126" s="4">
        <v>117.375</v>
      </c>
      <c r="N126" s="4">
        <f t="shared" si="33"/>
        <v>1263.4244999999999</v>
      </c>
      <c r="O126" s="4">
        <v>48.502000000000002</v>
      </c>
      <c r="P126" s="4">
        <f t="shared" si="34"/>
        <v>522.07552799999996</v>
      </c>
      <c r="Q126" s="4">
        <f t="shared" si="30"/>
        <v>2400.5065499999996</v>
      </c>
      <c r="R126" s="1">
        <f t="shared" si="22"/>
        <v>36007598.249999993</v>
      </c>
      <c r="T126"/>
      <c r="U126"/>
    </row>
    <row r="127" spans="3:21" x14ac:dyDescent="0.25">
      <c r="C127" s="5">
        <v>116</v>
      </c>
      <c r="D127" s="5" t="s">
        <v>12</v>
      </c>
      <c r="E127" s="15" t="s">
        <v>68</v>
      </c>
      <c r="F127" s="4">
        <v>1</v>
      </c>
      <c r="G127" s="3" t="s">
        <v>2</v>
      </c>
      <c r="H127" s="4">
        <v>702</v>
      </c>
      <c r="I127" s="5" t="s">
        <v>23</v>
      </c>
      <c r="J127" s="4">
        <v>117.828</v>
      </c>
      <c r="K127" s="4">
        <v>1.86</v>
      </c>
      <c r="L127" s="4">
        <f t="shared" si="21"/>
        <v>20.021039999999999</v>
      </c>
      <c r="M127" s="4">
        <v>107.965</v>
      </c>
      <c r="N127" s="4">
        <f t="shared" si="33"/>
        <v>1162.13526</v>
      </c>
      <c r="O127" s="4">
        <v>48.098999999999997</v>
      </c>
      <c r="P127" s="4">
        <f t="shared" si="34"/>
        <v>517.73763599999995</v>
      </c>
      <c r="Q127" s="4">
        <f t="shared" si="30"/>
        <v>2208.056994</v>
      </c>
      <c r="R127" s="1">
        <f t="shared" si="22"/>
        <v>33120854.91</v>
      </c>
      <c r="T127"/>
      <c r="U127"/>
    </row>
    <row r="128" spans="3:21" x14ac:dyDescent="0.25">
      <c r="C128" s="5">
        <v>117</v>
      </c>
      <c r="D128" s="5" t="s">
        <v>12</v>
      </c>
      <c r="E128" s="15" t="s">
        <v>69</v>
      </c>
      <c r="F128" s="4">
        <v>1</v>
      </c>
      <c r="G128" s="3" t="s">
        <v>2</v>
      </c>
      <c r="H128" s="4">
        <v>703</v>
      </c>
      <c r="I128" s="5" t="s">
        <v>23</v>
      </c>
      <c r="J128" s="4">
        <v>117.51</v>
      </c>
      <c r="K128" s="4">
        <v>4.51</v>
      </c>
      <c r="L128" s="4">
        <f t="shared" si="21"/>
        <v>48.545639999999992</v>
      </c>
      <c r="M128" s="4">
        <v>109.43600000000001</v>
      </c>
      <c r="N128" s="4">
        <f t="shared" si="33"/>
        <v>1177.969104</v>
      </c>
      <c r="O128" s="4">
        <v>34.673999999999999</v>
      </c>
      <c r="P128" s="4">
        <f t="shared" si="34"/>
        <v>373.23093599999999</v>
      </c>
      <c r="Q128" s="4">
        <f t="shared" si="30"/>
        <v>2238.1412976000001</v>
      </c>
      <c r="R128" s="1">
        <f t="shared" si="22"/>
        <v>33572119.464000002</v>
      </c>
      <c r="T128"/>
      <c r="U128"/>
    </row>
    <row r="129" spans="3:21" x14ac:dyDescent="0.25">
      <c r="C129" s="5">
        <v>118</v>
      </c>
      <c r="D129" s="5" t="s">
        <v>12</v>
      </c>
      <c r="E129" s="15" t="s">
        <v>70</v>
      </c>
      <c r="F129" s="4">
        <v>1</v>
      </c>
      <c r="G129" s="3" t="s">
        <v>8</v>
      </c>
      <c r="H129" s="4">
        <v>704</v>
      </c>
      <c r="I129" s="5" t="s">
        <v>23</v>
      </c>
      <c r="J129" s="4">
        <v>129.06700000000001</v>
      </c>
      <c r="K129" s="4">
        <v>0.85799999999999998</v>
      </c>
      <c r="L129" s="4">
        <f t="shared" si="21"/>
        <v>9.2355119999999999</v>
      </c>
      <c r="M129" s="4">
        <v>118.328</v>
      </c>
      <c r="N129" s="4">
        <f t="shared" si="33"/>
        <v>1273.6825919999999</v>
      </c>
      <c r="O129" s="4">
        <v>37.823</v>
      </c>
      <c r="P129" s="4">
        <f t="shared" si="34"/>
        <v>407.12677199999996</v>
      </c>
      <c r="Q129" s="4">
        <f t="shared" si="30"/>
        <v>2419.9969247999998</v>
      </c>
      <c r="R129" s="1">
        <f t="shared" si="22"/>
        <v>36299953.871999994</v>
      </c>
      <c r="T129"/>
      <c r="U129"/>
    </row>
    <row r="130" spans="3:21" x14ac:dyDescent="0.25">
      <c r="C130" s="5">
        <v>119</v>
      </c>
      <c r="D130" s="5" t="s">
        <v>12</v>
      </c>
      <c r="E130" s="15" t="s">
        <v>69</v>
      </c>
      <c r="F130" s="4">
        <v>1</v>
      </c>
      <c r="G130" s="3" t="s">
        <v>2</v>
      </c>
      <c r="H130" s="4">
        <v>705</v>
      </c>
      <c r="I130" s="5" t="s">
        <v>23</v>
      </c>
      <c r="J130" s="4">
        <v>117.51</v>
      </c>
      <c r="K130" s="4">
        <v>4.51</v>
      </c>
      <c r="L130" s="4">
        <f t="shared" si="21"/>
        <v>48.545639999999992</v>
      </c>
      <c r="M130" s="4">
        <v>109.43600000000001</v>
      </c>
      <c r="N130" s="4">
        <f t="shared" si="33"/>
        <v>1177.969104</v>
      </c>
      <c r="O130" s="4">
        <v>34.673999999999999</v>
      </c>
      <c r="P130" s="4">
        <f t="shared" si="34"/>
        <v>373.23093599999999</v>
      </c>
      <c r="Q130" s="4">
        <f t="shared" si="30"/>
        <v>2238.1412976000001</v>
      </c>
      <c r="R130" s="1">
        <f t="shared" ref="R130:R181" si="35">Q130*15000</f>
        <v>33572119.464000002</v>
      </c>
      <c r="T130"/>
      <c r="U130"/>
    </row>
    <row r="131" spans="3:21" x14ac:dyDescent="0.25">
      <c r="C131" s="5">
        <v>120</v>
      </c>
      <c r="D131" s="5" t="s">
        <v>12</v>
      </c>
      <c r="E131" s="15" t="s">
        <v>71</v>
      </c>
      <c r="F131" s="4">
        <v>1</v>
      </c>
      <c r="G131" s="3" t="s">
        <v>7</v>
      </c>
      <c r="H131" s="4">
        <v>706</v>
      </c>
      <c r="I131" s="5" t="s">
        <v>23</v>
      </c>
      <c r="J131" s="4">
        <v>156.74600000000001</v>
      </c>
      <c r="K131" s="4">
        <v>6.8940000000000001</v>
      </c>
      <c r="L131" s="4">
        <f t="shared" si="21"/>
        <v>74.207015999999996</v>
      </c>
      <c r="M131" s="4">
        <v>152.29300000000001</v>
      </c>
      <c r="N131" s="4">
        <f t="shared" ref="N131:N134" si="36">M131*10.764</f>
        <v>1639.2818520000001</v>
      </c>
      <c r="O131" s="4">
        <v>49.945</v>
      </c>
      <c r="P131" s="4">
        <f t="shared" ref="P131:P134" si="37">O131*10.764</f>
        <v>537.60798</v>
      </c>
      <c r="Q131" s="4">
        <f t="shared" si="30"/>
        <v>3114.6355187999998</v>
      </c>
      <c r="R131" s="1">
        <f t="shared" si="35"/>
        <v>46719532.781999998</v>
      </c>
      <c r="T131"/>
      <c r="U131"/>
    </row>
    <row r="132" spans="3:21" x14ac:dyDescent="0.25">
      <c r="C132" s="5">
        <v>121</v>
      </c>
      <c r="D132" s="5" t="s">
        <v>12</v>
      </c>
      <c r="E132" s="15" t="s">
        <v>72</v>
      </c>
      <c r="F132" s="4">
        <v>1</v>
      </c>
      <c r="G132" s="3" t="s">
        <v>2</v>
      </c>
      <c r="H132" s="4">
        <v>707</v>
      </c>
      <c r="I132" s="5" t="s">
        <v>23</v>
      </c>
      <c r="J132" s="4">
        <v>114.486</v>
      </c>
      <c r="K132" s="4">
        <v>4.51</v>
      </c>
      <c r="L132" s="4">
        <f t="shared" si="21"/>
        <v>48.545639999999992</v>
      </c>
      <c r="M132" s="4">
        <v>107.864</v>
      </c>
      <c r="N132" s="4">
        <f t="shared" si="36"/>
        <v>1161.048096</v>
      </c>
      <c r="O132" s="4">
        <v>27.776</v>
      </c>
      <c r="P132" s="4">
        <f t="shared" si="37"/>
        <v>298.980864</v>
      </c>
      <c r="Q132" s="4">
        <f t="shared" si="30"/>
        <v>2205.9913824</v>
      </c>
      <c r="R132" s="1">
        <f t="shared" si="35"/>
        <v>33089870.736000001</v>
      </c>
      <c r="T132"/>
      <c r="U132"/>
    </row>
    <row r="133" spans="3:21" x14ac:dyDescent="0.25">
      <c r="C133" s="5">
        <v>122</v>
      </c>
      <c r="D133" s="5" t="s">
        <v>12</v>
      </c>
      <c r="E133" s="15" t="s">
        <v>72</v>
      </c>
      <c r="F133" s="4">
        <v>1</v>
      </c>
      <c r="G133" s="3" t="s">
        <v>2</v>
      </c>
      <c r="H133" s="4">
        <v>708</v>
      </c>
      <c r="I133" s="5" t="s">
        <v>26</v>
      </c>
      <c r="J133" s="4">
        <v>114.486</v>
      </c>
      <c r="K133" s="4">
        <v>4.51</v>
      </c>
      <c r="L133" s="4">
        <f t="shared" si="21"/>
        <v>48.545639999999992</v>
      </c>
      <c r="M133" s="4">
        <v>107.864</v>
      </c>
      <c r="N133" s="4">
        <f t="shared" si="36"/>
        <v>1161.048096</v>
      </c>
      <c r="O133" s="4">
        <v>27.776</v>
      </c>
      <c r="P133" s="4">
        <f t="shared" si="37"/>
        <v>298.980864</v>
      </c>
      <c r="Q133" s="4">
        <f t="shared" si="30"/>
        <v>2205.9913824</v>
      </c>
      <c r="R133" s="1">
        <f t="shared" si="35"/>
        <v>33089870.736000001</v>
      </c>
      <c r="T133"/>
      <c r="U133"/>
    </row>
    <row r="134" spans="3:21" x14ac:dyDescent="0.25">
      <c r="C134" s="5">
        <v>123</v>
      </c>
      <c r="D134" s="5" t="s">
        <v>12</v>
      </c>
      <c r="E134" s="15" t="s">
        <v>71</v>
      </c>
      <c r="F134" s="4">
        <v>1</v>
      </c>
      <c r="G134" s="3" t="s">
        <v>7</v>
      </c>
      <c r="H134" s="4">
        <v>709</v>
      </c>
      <c r="I134" s="5" t="s">
        <v>26</v>
      </c>
      <c r="J134" s="4">
        <v>156.74600000000001</v>
      </c>
      <c r="K134" s="4">
        <v>6.8940000000000001</v>
      </c>
      <c r="L134" s="4">
        <f t="shared" si="21"/>
        <v>74.207015999999996</v>
      </c>
      <c r="M134" s="4">
        <v>152.29300000000001</v>
      </c>
      <c r="N134" s="4">
        <f t="shared" si="36"/>
        <v>1639.2818520000001</v>
      </c>
      <c r="O134" s="4">
        <v>49.945</v>
      </c>
      <c r="P134" s="4">
        <f t="shared" si="37"/>
        <v>537.60798</v>
      </c>
      <c r="Q134" s="4">
        <f t="shared" si="30"/>
        <v>3114.6355187999998</v>
      </c>
      <c r="R134" s="1">
        <f t="shared" si="35"/>
        <v>46719532.781999998</v>
      </c>
      <c r="T134"/>
      <c r="U134"/>
    </row>
    <row r="135" spans="3:21" x14ac:dyDescent="0.25">
      <c r="C135" s="5">
        <v>124</v>
      </c>
      <c r="D135" s="5" t="s">
        <v>12</v>
      </c>
      <c r="E135" s="15" t="s">
        <v>69</v>
      </c>
      <c r="F135" s="4">
        <v>1</v>
      </c>
      <c r="G135" s="3" t="s">
        <v>2</v>
      </c>
      <c r="H135" s="4">
        <v>710</v>
      </c>
      <c r="I135" s="5" t="s">
        <v>26</v>
      </c>
      <c r="J135" s="4">
        <v>117.51</v>
      </c>
      <c r="K135" s="4">
        <v>4.51</v>
      </c>
      <c r="L135" s="4">
        <f t="shared" si="21"/>
        <v>48.545639999999992</v>
      </c>
      <c r="M135" s="4">
        <v>109.43600000000001</v>
      </c>
      <c r="N135" s="4">
        <f t="shared" ref="N135:N149" si="38">M135*10.764</f>
        <v>1177.969104</v>
      </c>
      <c r="O135" s="4">
        <v>34.673999999999999</v>
      </c>
      <c r="P135" s="4">
        <f t="shared" ref="P135:P149" si="39">O135*10.764</f>
        <v>373.23093599999999</v>
      </c>
      <c r="Q135" s="4">
        <f t="shared" si="30"/>
        <v>2238.1412976000001</v>
      </c>
      <c r="R135" s="1">
        <f t="shared" si="35"/>
        <v>33572119.464000002</v>
      </c>
      <c r="T135"/>
      <c r="U135"/>
    </row>
    <row r="136" spans="3:21" x14ac:dyDescent="0.25">
      <c r="C136" s="5">
        <v>125</v>
      </c>
      <c r="D136" s="5" t="s">
        <v>12</v>
      </c>
      <c r="E136" s="15" t="s">
        <v>69</v>
      </c>
      <c r="F136" s="4">
        <v>1</v>
      </c>
      <c r="G136" s="3" t="s">
        <v>2</v>
      </c>
      <c r="H136" s="4">
        <v>711</v>
      </c>
      <c r="I136" s="5" t="s">
        <v>26</v>
      </c>
      <c r="J136" s="4">
        <v>117.51</v>
      </c>
      <c r="K136" s="4">
        <v>4.51</v>
      </c>
      <c r="L136" s="4">
        <f t="shared" si="21"/>
        <v>48.545639999999992</v>
      </c>
      <c r="M136" s="4">
        <v>109.43600000000001</v>
      </c>
      <c r="N136" s="4">
        <f t="shared" si="38"/>
        <v>1177.969104</v>
      </c>
      <c r="O136" s="4">
        <v>34.673999999999999</v>
      </c>
      <c r="P136" s="4">
        <f t="shared" si="39"/>
        <v>373.23093599999999</v>
      </c>
      <c r="Q136" s="4">
        <f t="shared" si="30"/>
        <v>2238.1412976000001</v>
      </c>
      <c r="R136" s="1">
        <f t="shared" si="35"/>
        <v>33572119.464000002</v>
      </c>
      <c r="T136"/>
      <c r="U136"/>
    </row>
    <row r="137" spans="3:21" x14ac:dyDescent="0.25">
      <c r="C137" s="5">
        <v>126</v>
      </c>
      <c r="D137" s="5" t="s">
        <v>12</v>
      </c>
      <c r="E137" s="15" t="s">
        <v>70</v>
      </c>
      <c r="F137" s="4">
        <v>1</v>
      </c>
      <c r="G137" s="3" t="s">
        <v>8</v>
      </c>
      <c r="H137" s="4">
        <v>712</v>
      </c>
      <c r="I137" s="5" t="s">
        <v>26</v>
      </c>
      <c r="J137" s="4">
        <v>129.06700000000001</v>
      </c>
      <c r="K137" s="4">
        <v>0.85799999999999998</v>
      </c>
      <c r="L137" s="4">
        <f t="shared" si="21"/>
        <v>9.2355119999999999</v>
      </c>
      <c r="M137" s="4">
        <v>118.328</v>
      </c>
      <c r="N137" s="4">
        <f t="shared" si="38"/>
        <v>1273.6825919999999</v>
      </c>
      <c r="O137" s="4">
        <v>37.823</v>
      </c>
      <c r="P137" s="4">
        <f t="shared" si="39"/>
        <v>407.12677199999996</v>
      </c>
      <c r="Q137" s="4">
        <f t="shared" si="30"/>
        <v>2419.9969247999998</v>
      </c>
      <c r="R137" s="1">
        <f t="shared" si="35"/>
        <v>36299953.871999994</v>
      </c>
      <c r="T137"/>
      <c r="U137"/>
    </row>
    <row r="138" spans="3:21" x14ac:dyDescent="0.25">
      <c r="C138" s="5">
        <v>127</v>
      </c>
      <c r="D138" s="5" t="s">
        <v>12</v>
      </c>
      <c r="E138" s="15" t="s">
        <v>69</v>
      </c>
      <c r="F138" s="4">
        <v>1</v>
      </c>
      <c r="G138" s="3" t="s">
        <v>2</v>
      </c>
      <c r="H138" s="4">
        <v>713</v>
      </c>
      <c r="I138" s="5" t="s">
        <v>26</v>
      </c>
      <c r="J138" s="4">
        <v>117.51</v>
      </c>
      <c r="K138" s="4">
        <v>4.51</v>
      </c>
      <c r="L138" s="4">
        <f t="shared" si="21"/>
        <v>48.545639999999992</v>
      </c>
      <c r="M138" s="4">
        <v>109.43600000000001</v>
      </c>
      <c r="N138" s="4">
        <f t="shared" si="38"/>
        <v>1177.969104</v>
      </c>
      <c r="O138" s="4">
        <v>34.673999999999999</v>
      </c>
      <c r="P138" s="4">
        <f t="shared" si="39"/>
        <v>373.23093599999999</v>
      </c>
      <c r="Q138" s="4">
        <f t="shared" si="30"/>
        <v>2238.1412976000001</v>
      </c>
      <c r="R138" s="1">
        <f t="shared" si="35"/>
        <v>33572119.464000002</v>
      </c>
      <c r="T138"/>
      <c r="U138"/>
    </row>
    <row r="139" spans="3:21" x14ac:dyDescent="0.25">
      <c r="C139" s="5">
        <v>128</v>
      </c>
      <c r="D139" s="5" t="s">
        <v>12</v>
      </c>
      <c r="E139" s="15" t="s">
        <v>70</v>
      </c>
      <c r="F139" s="4">
        <v>1</v>
      </c>
      <c r="G139" s="3" t="s">
        <v>8</v>
      </c>
      <c r="H139" s="4">
        <v>714</v>
      </c>
      <c r="I139" s="5" t="s">
        <v>26</v>
      </c>
      <c r="J139" s="4">
        <v>129.06700000000001</v>
      </c>
      <c r="K139" s="4">
        <v>0.85799999999999998</v>
      </c>
      <c r="L139" s="4">
        <f t="shared" si="21"/>
        <v>9.2355119999999999</v>
      </c>
      <c r="M139" s="4">
        <v>118.328</v>
      </c>
      <c r="N139" s="4">
        <f t="shared" si="38"/>
        <v>1273.6825919999999</v>
      </c>
      <c r="O139" s="4">
        <v>37.823</v>
      </c>
      <c r="P139" s="4">
        <f t="shared" si="39"/>
        <v>407.12677199999996</v>
      </c>
      <c r="Q139" s="4">
        <f t="shared" ref="Q139:Q163" si="40">N139*1.9</f>
        <v>2419.9969247999998</v>
      </c>
      <c r="R139" s="1">
        <f t="shared" si="35"/>
        <v>36299953.871999994</v>
      </c>
      <c r="T139"/>
      <c r="U139"/>
    </row>
    <row r="140" spans="3:21" x14ac:dyDescent="0.25">
      <c r="C140" s="5">
        <v>129</v>
      </c>
      <c r="D140" s="5" t="s">
        <v>12</v>
      </c>
      <c r="E140" s="15" t="s">
        <v>70</v>
      </c>
      <c r="F140" s="4">
        <v>1</v>
      </c>
      <c r="G140" s="3" t="s">
        <v>8</v>
      </c>
      <c r="H140" s="4">
        <v>715</v>
      </c>
      <c r="I140" s="5" t="s">
        <v>25</v>
      </c>
      <c r="J140" s="4">
        <v>129.06700000000001</v>
      </c>
      <c r="K140" s="4">
        <v>0.85799999999999998</v>
      </c>
      <c r="L140" s="4">
        <f t="shared" si="21"/>
        <v>9.2355119999999999</v>
      </c>
      <c r="M140" s="4">
        <v>118.328</v>
      </c>
      <c r="N140" s="4">
        <f t="shared" si="38"/>
        <v>1273.6825919999999</v>
      </c>
      <c r="O140" s="4">
        <v>37.823</v>
      </c>
      <c r="P140" s="4">
        <f t="shared" si="39"/>
        <v>407.12677199999996</v>
      </c>
      <c r="Q140" s="4">
        <f t="shared" si="40"/>
        <v>2419.9969247999998</v>
      </c>
      <c r="R140" s="1">
        <f t="shared" si="35"/>
        <v>36299953.871999994</v>
      </c>
      <c r="T140"/>
      <c r="U140"/>
    </row>
    <row r="141" spans="3:21" x14ac:dyDescent="0.25">
      <c r="C141" s="5">
        <v>130</v>
      </c>
      <c r="D141" s="5" t="s">
        <v>12</v>
      </c>
      <c r="E141" s="15" t="s">
        <v>70</v>
      </c>
      <c r="F141" s="4">
        <v>1</v>
      </c>
      <c r="G141" s="3" t="s">
        <v>8</v>
      </c>
      <c r="H141" s="4">
        <v>716</v>
      </c>
      <c r="I141" s="5" t="s">
        <v>25</v>
      </c>
      <c r="J141" s="4">
        <v>129.06700000000001</v>
      </c>
      <c r="K141" s="4">
        <v>0.85799999999999998</v>
      </c>
      <c r="L141" s="4">
        <f t="shared" ref="L141:L201" si="41">K141*10.764</f>
        <v>9.2355119999999999</v>
      </c>
      <c r="M141" s="4">
        <v>118.328</v>
      </c>
      <c r="N141" s="4">
        <f t="shared" si="38"/>
        <v>1273.6825919999999</v>
      </c>
      <c r="O141" s="4">
        <v>37.823</v>
      </c>
      <c r="P141" s="4">
        <f t="shared" si="39"/>
        <v>407.12677199999996</v>
      </c>
      <c r="Q141" s="4">
        <f t="shared" si="40"/>
        <v>2419.9969247999998</v>
      </c>
      <c r="R141" s="1">
        <f t="shared" si="35"/>
        <v>36299953.871999994</v>
      </c>
      <c r="T141"/>
      <c r="U141"/>
    </row>
    <row r="142" spans="3:21" x14ac:dyDescent="0.25">
      <c r="C142" s="5">
        <v>131</v>
      </c>
      <c r="D142" s="5" t="s">
        <v>12</v>
      </c>
      <c r="E142" s="15" t="s">
        <v>69</v>
      </c>
      <c r="F142" s="4">
        <v>1</v>
      </c>
      <c r="G142" s="3" t="s">
        <v>2</v>
      </c>
      <c r="H142" s="4">
        <v>717</v>
      </c>
      <c r="I142" s="5" t="s">
        <v>25</v>
      </c>
      <c r="J142" s="4">
        <v>117.51</v>
      </c>
      <c r="K142" s="4">
        <v>4.51</v>
      </c>
      <c r="L142" s="4">
        <f t="shared" si="41"/>
        <v>48.545639999999992</v>
      </c>
      <c r="M142" s="4">
        <v>109.43600000000001</v>
      </c>
      <c r="N142" s="4">
        <f t="shared" si="38"/>
        <v>1177.969104</v>
      </c>
      <c r="O142" s="4">
        <v>34.673999999999999</v>
      </c>
      <c r="P142" s="4">
        <f t="shared" si="39"/>
        <v>373.23093599999999</v>
      </c>
      <c r="Q142" s="4">
        <f t="shared" si="40"/>
        <v>2238.1412976000001</v>
      </c>
      <c r="R142" s="1">
        <f t="shared" si="35"/>
        <v>33572119.464000002</v>
      </c>
      <c r="T142"/>
      <c r="U142"/>
    </row>
    <row r="143" spans="3:21" x14ac:dyDescent="0.25">
      <c r="C143" s="5">
        <v>132</v>
      </c>
      <c r="D143" s="5" t="s">
        <v>12</v>
      </c>
      <c r="E143" s="15" t="s">
        <v>67</v>
      </c>
      <c r="F143" s="4">
        <v>1</v>
      </c>
      <c r="G143" s="3" t="s">
        <v>8</v>
      </c>
      <c r="H143" s="4">
        <v>718</v>
      </c>
      <c r="I143" s="5" t="s">
        <v>25</v>
      </c>
      <c r="J143" s="4">
        <v>128.054</v>
      </c>
      <c r="K143" s="4">
        <v>1.788</v>
      </c>
      <c r="L143" s="4">
        <f t="shared" si="41"/>
        <v>19.246032</v>
      </c>
      <c r="M143" s="4">
        <v>117.375</v>
      </c>
      <c r="N143" s="4">
        <f t="shared" si="38"/>
        <v>1263.4244999999999</v>
      </c>
      <c r="O143" s="4">
        <v>48.502000000000002</v>
      </c>
      <c r="P143" s="4">
        <f t="shared" si="39"/>
        <v>522.07552799999996</v>
      </c>
      <c r="Q143" s="4">
        <f t="shared" si="40"/>
        <v>2400.5065499999996</v>
      </c>
      <c r="R143" s="1">
        <f t="shared" si="35"/>
        <v>36007598.249999993</v>
      </c>
      <c r="T143"/>
      <c r="U143"/>
    </row>
    <row r="144" spans="3:21" x14ac:dyDescent="0.25">
      <c r="C144" s="5">
        <v>133</v>
      </c>
      <c r="D144" s="5" t="s">
        <v>12</v>
      </c>
      <c r="E144" s="15" t="s">
        <v>68</v>
      </c>
      <c r="F144" s="4">
        <v>1</v>
      </c>
      <c r="G144" s="3" t="s">
        <v>2</v>
      </c>
      <c r="H144" s="4">
        <v>719</v>
      </c>
      <c r="I144" s="5" t="s">
        <v>25</v>
      </c>
      <c r="J144" s="4">
        <v>117.828</v>
      </c>
      <c r="K144" s="4">
        <v>1.86</v>
      </c>
      <c r="L144" s="4">
        <f t="shared" si="41"/>
        <v>20.021039999999999</v>
      </c>
      <c r="M144" s="4">
        <v>107.965</v>
      </c>
      <c r="N144" s="4">
        <f t="shared" si="38"/>
        <v>1162.13526</v>
      </c>
      <c r="O144" s="4">
        <v>48.098999999999997</v>
      </c>
      <c r="P144" s="4">
        <f t="shared" si="39"/>
        <v>517.73763599999995</v>
      </c>
      <c r="Q144" s="4">
        <f t="shared" si="40"/>
        <v>2208.056994</v>
      </c>
      <c r="R144" s="1">
        <f t="shared" si="35"/>
        <v>33120854.91</v>
      </c>
      <c r="T144"/>
      <c r="U144"/>
    </row>
    <row r="145" spans="3:21" x14ac:dyDescent="0.25">
      <c r="C145" s="5">
        <v>134</v>
      </c>
      <c r="D145" s="5" t="s">
        <v>13</v>
      </c>
      <c r="E145" s="15" t="s">
        <v>73</v>
      </c>
      <c r="F145" s="4">
        <v>1</v>
      </c>
      <c r="G145" s="3" t="s">
        <v>8</v>
      </c>
      <c r="H145" s="4">
        <v>801</v>
      </c>
      <c r="I145" s="5" t="s">
        <v>23</v>
      </c>
      <c r="J145" s="4">
        <v>128.054</v>
      </c>
      <c r="K145" s="4">
        <v>1.788</v>
      </c>
      <c r="L145" s="4">
        <f t="shared" si="41"/>
        <v>19.246032</v>
      </c>
      <c r="M145" s="4">
        <v>117.375</v>
      </c>
      <c r="N145" s="4">
        <f t="shared" si="38"/>
        <v>1263.4244999999999</v>
      </c>
      <c r="O145" s="4">
        <v>48.502000000000002</v>
      </c>
      <c r="P145" s="4">
        <f t="shared" si="39"/>
        <v>522.07552799999996</v>
      </c>
      <c r="Q145" s="4">
        <f t="shared" si="40"/>
        <v>2400.5065499999996</v>
      </c>
      <c r="R145" s="1">
        <f t="shared" si="35"/>
        <v>36007598.249999993</v>
      </c>
      <c r="T145"/>
      <c r="U145"/>
    </row>
    <row r="146" spans="3:21" x14ac:dyDescent="0.25">
      <c r="C146" s="5">
        <v>135</v>
      </c>
      <c r="D146" s="5" t="s">
        <v>13</v>
      </c>
      <c r="E146" s="15" t="s">
        <v>74</v>
      </c>
      <c r="F146" s="4">
        <v>1</v>
      </c>
      <c r="G146" s="3" t="s">
        <v>2</v>
      </c>
      <c r="H146" s="4">
        <v>802</v>
      </c>
      <c r="I146" s="5" t="s">
        <v>23</v>
      </c>
      <c r="J146" s="4">
        <v>117.828</v>
      </c>
      <c r="K146" s="4">
        <v>1.86</v>
      </c>
      <c r="L146" s="4">
        <f t="shared" si="41"/>
        <v>20.021039999999999</v>
      </c>
      <c r="M146" s="4">
        <v>107.965</v>
      </c>
      <c r="N146" s="4">
        <f t="shared" si="38"/>
        <v>1162.13526</v>
      </c>
      <c r="O146" s="4">
        <v>48.098999999999997</v>
      </c>
      <c r="P146" s="4">
        <f t="shared" si="39"/>
        <v>517.73763599999995</v>
      </c>
      <c r="Q146" s="4">
        <f t="shared" si="40"/>
        <v>2208.056994</v>
      </c>
      <c r="R146" s="1">
        <f t="shared" si="35"/>
        <v>33120854.91</v>
      </c>
      <c r="T146"/>
      <c r="U146"/>
    </row>
    <row r="147" spans="3:21" x14ac:dyDescent="0.25">
      <c r="C147" s="5">
        <v>136</v>
      </c>
      <c r="D147" s="5" t="s">
        <v>13</v>
      </c>
      <c r="E147" s="15" t="s">
        <v>75</v>
      </c>
      <c r="F147" s="4">
        <v>1</v>
      </c>
      <c r="G147" s="3" t="s">
        <v>2</v>
      </c>
      <c r="H147" s="4">
        <v>803</v>
      </c>
      <c r="I147" s="5" t="s">
        <v>23</v>
      </c>
      <c r="J147" s="4">
        <v>117.51</v>
      </c>
      <c r="K147" s="4">
        <v>4.51</v>
      </c>
      <c r="L147" s="4">
        <f t="shared" si="41"/>
        <v>48.545639999999992</v>
      </c>
      <c r="M147" s="4">
        <v>109.43600000000001</v>
      </c>
      <c r="N147" s="4">
        <f t="shared" si="38"/>
        <v>1177.969104</v>
      </c>
      <c r="O147" s="4">
        <v>34.673999999999999</v>
      </c>
      <c r="P147" s="4">
        <f t="shared" si="39"/>
        <v>373.23093599999999</v>
      </c>
      <c r="Q147" s="4">
        <f t="shared" si="40"/>
        <v>2238.1412976000001</v>
      </c>
      <c r="R147" s="1">
        <f t="shared" si="35"/>
        <v>33572119.464000002</v>
      </c>
      <c r="T147"/>
      <c r="U147"/>
    </row>
    <row r="148" spans="3:21" x14ac:dyDescent="0.25">
      <c r="C148" s="5">
        <v>137</v>
      </c>
      <c r="D148" s="5" t="s">
        <v>13</v>
      </c>
      <c r="E148" s="15" t="s">
        <v>76</v>
      </c>
      <c r="F148" s="4">
        <v>1</v>
      </c>
      <c r="G148" s="3" t="s">
        <v>8</v>
      </c>
      <c r="H148" s="4">
        <v>804</v>
      </c>
      <c r="I148" s="5" t="s">
        <v>23</v>
      </c>
      <c r="J148" s="4">
        <v>129.06700000000001</v>
      </c>
      <c r="K148" s="4">
        <v>0.85799999999999998</v>
      </c>
      <c r="L148" s="4">
        <f t="shared" si="41"/>
        <v>9.2355119999999999</v>
      </c>
      <c r="M148" s="4">
        <v>118.328</v>
      </c>
      <c r="N148" s="4">
        <f t="shared" si="38"/>
        <v>1273.6825919999999</v>
      </c>
      <c r="O148" s="4">
        <v>37.823</v>
      </c>
      <c r="P148" s="4">
        <f t="shared" si="39"/>
        <v>407.12677199999996</v>
      </c>
      <c r="Q148" s="4">
        <f t="shared" si="40"/>
        <v>2419.9969247999998</v>
      </c>
      <c r="R148" s="1">
        <f t="shared" si="35"/>
        <v>36299953.871999994</v>
      </c>
      <c r="T148"/>
      <c r="U148"/>
    </row>
    <row r="149" spans="3:21" x14ac:dyDescent="0.25">
      <c r="C149" s="5">
        <v>138</v>
      </c>
      <c r="D149" s="5" t="s">
        <v>13</v>
      </c>
      <c r="E149" s="15" t="s">
        <v>75</v>
      </c>
      <c r="F149" s="4">
        <v>1</v>
      </c>
      <c r="G149" s="3" t="s">
        <v>2</v>
      </c>
      <c r="H149" s="4">
        <v>805</v>
      </c>
      <c r="I149" s="5" t="s">
        <v>23</v>
      </c>
      <c r="J149" s="4">
        <v>117.51</v>
      </c>
      <c r="K149" s="4">
        <v>4.51</v>
      </c>
      <c r="L149" s="4">
        <f t="shared" si="41"/>
        <v>48.545639999999992</v>
      </c>
      <c r="M149" s="4">
        <v>109.43600000000001</v>
      </c>
      <c r="N149" s="4">
        <f t="shared" si="38"/>
        <v>1177.969104</v>
      </c>
      <c r="O149" s="4">
        <v>34.673999999999999</v>
      </c>
      <c r="P149" s="4">
        <f t="shared" si="39"/>
        <v>373.23093599999999</v>
      </c>
      <c r="Q149" s="4">
        <f t="shared" si="40"/>
        <v>2238.1412976000001</v>
      </c>
      <c r="R149" s="1">
        <f t="shared" si="35"/>
        <v>33572119.464000002</v>
      </c>
      <c r="T149"/>
      <c r="U149"/>
    </row>
    <row r="150" spans="3:21" x14ac:dyDescent="0.25">
      <c r="C150" s="5">
        <v>139</v>
      </c>
      <c r="D150" s="5" t="s">
        <v>13</v>
      </c>
      <c r="E150" s="15" t="s">
        <v>77</v>
      </c>
      <c r="F150" s="4">
        <v>1</v>
      </c>
      <c r="G150" s="3" t="s">
        <v>7</v>
      </c>
      <c r="H150" s="4">
        <v>806</v>
      </c>
      <c r="I150" s="5" t="s">
        <v>23</v>
      </c>
      <c r="J150" s="4">
        <v>156.74600000000001</v>
      </c>
      <c r="K150" s="4">
        <v>6.8940000000000001</v>
      </c>
      <c r="L150" s="4">
        <f t="shared" si="41"/>
        <v>74.207015999999996</v>
      </c>
      <c r="M150" s="4">
        <v>152.29300000000001</v>
      </c>
      <c r="N150" s="4">
        <f t="shared" ref="N150:N153" si="42">M150*10.764</f>
        <v>1639.2818520000001</v>
      </c>
      <c r="O150" s="4">
        <v>49.945</v>
      </c>
      <c r="P150" s="4">
        <f t="shared" ref="P150:P153" si="43">O150*10.764</f>
        <v>537.60798</v>
      </c>
      <c r="Q150" s="4">
        <f t="shared" si="40"/>
        <v>3114.6355187999998</v>
      </c>
      <c r="R150" s="1">
        <f t="shared" si="35"/>
        <v>46719532.781999998</v>
      </c>
      <c r="T150"/>
      <c r="U150"/>
    </row>
    <row r="151" spans="3:21" x14ac:dyDescent="0.25">
      <c r="C151" s="5">
        <v>140</v>
      </c>
      <c r="D151" s="5" t="s">
        <v>13</v>
      </c>
      <c r="E151" s="15" t="s">
        <v>78</v>
      </c>
      <c r="F151" s="4">
        <v>1</v>
      </c>
      <c r="G151" s="3" t="s">
        <v>2</v>
      </c>
      <c r="H151" s="4">
        <v>807</v>
      </c>
      <c r="I151" s="5" t="s">
        <v>23</v>
      </c>
      <c r="J151" s="4">
        <v>114.486</v>
      </c>
      <c r="K151" s="4">
        <v>4.51</v>
      </c>
      <c r="L151" s="4">
        <f t="shared" si="41"/>
        <v>48.545639999999992</v>
      </c>
      <c r="M151" s="4">
        <v>107.864</v>
      </c>
      <c r="N151" s="4">
        <f t="shared" si="42"/>
        <v>1161.048096</v>
      </c>
      <c r="O151" s="4">
        <v>27.776</v>
      </c>
      <c r="P151" s="4">
        <f t="shared" si="43"/>
        <v>298.980864</v>
      </c>
      <c r="Q151" s="4">
        <f t="shared" si="40"/>
        <v>2205.9913824</v>
      </c>
      <c r="R151" s="1">
        <f t="shared" si="35"/>
        <v>33089870.736000001</v>
      </c>
      <c r="T151"/>
      <c r="U151"/>
    </row>
    <row r="152" spans="3:21" x14ac:dyDescent="0.25">
      <c r="C152" s="5">
        <v>141</v>
      </c>
      <c r="D152" s="5" t="s">
        <v>13</v>
      </c>
      <c r="E152" s="15" t="s">
        <v>78</v>
      </c>
      <c r="F152" s="4">
        <v>1</v>
      </c>
      <c r="G152" s="3" t="s">
        <v>2</v>
      </c>
      <c r="H152" s="4">
        <v>808</v>
      </c>
      <c r="I152" s="5" t="s">
        <v>26</v>
      </c>
      <c r="J152" s="4">
        <v>114.486</v>
      </c>
      <c r="K152" s="4">
        <v>4.51</v>
      </c>
      <c r="L152" s="4">
        <f t="shared" si="41"/>
        <v>48.545639999999992</v>
      </c>
      <c r="M152" s="4">
        <v>107.864</v>
      </c>
      <c r="N152" s="4">
        <f t="shared" si="42"/>
        <v>1161.048096</v>
      </c>
      <c r="O152" s="4">
        <v>27.776</v>
      </c>
      <c r="P152" s="4">
        <f t="shared" si="43"/>
        <v>298.980864</v>
      </c>
      <c r="Q152" s="4">
        <f t="shared" si="40"/>
        <v>2205.9913824</v>
      </c>
      <c r="R152" s="1">
        <f t="shared" si="35"/>
        <v>33089870.736000001</v>
      </c>
      <c r="T152"/>
      <c r="U152"/>
    </row>
    <row r="153" spans="3:21" x14ac:dyDescent="0.25">
      <c r="C153" s="5">
        <v>142</v>
      </c>
      <c r="D153" s="5" t="s">
        <v>13</v>
      </c>
      <c r="E153" s="15" t="s">
        <v>77</v>
      </c>
      <c r="F153" s="4">
        <v>1</v>
      </c>
      <c r="G153" s="3" t="s">
        <v>7</v>
      </c>
      <c r="H153" s="4">
        <v>809</v>
      </c>
      <c r="I153" s="5" t="s">
        <v>26</v>
      </c>
      <c r="J153" s="4">
        <v>156.74600000000001</v>
      </c>
      <c r="K153" s="4">
        <v>6.8940000000000001</v>
      </c>
      <c r="L153" s="4">
        <f t="shared" si="41"/>
        <v>74.207015999999996</v>
      </c>
      <c r="M153" s="4">
        <v>152.29300000000001</v>
      </c>
      <c r="N153" s="4">
        <f t="shared" si="42"/>
        <v>1639.2818520000001</v>
      </c>
      <c r="O153" s="4">
        <v>49.945</v>
      </c>
      <c r="P153" s="4">
        <f t="shared" si="43"/>
        <v>537.60798</v>
      </c>
      <c r="Q153" s="4">
        <f t="shared" si="40"/>
        <v>3114.6355187999998</v>
      </c>
      <c r="R153" s="1">
        <f t="shared" si="35"/>
        <v>46719532.781999998</v>
      </c>
      <c r="T153"/>
      <c r="U153"/>
    </row>
    <row r="154" spans="3:21" x14ac:dyDescent="0.25">
      <c r="C154" s="5">
        <v>143</v>
      </c>
      <c r="D154" s="5" t="s">
        <v>13</v>
      </c>
      <c r="E154" s="15" t="s">
        <v>75</v>
      </c>
      <c r="F154" s="4">
        <v>1</v>
      </c>
      <c r="G154" s="3" t="s">
        <v>2</v>
      </c>
      <c r="H154" s="4">
        <v>810</v>
      </c>
      <c r="I154" s="5" t="s">
        <v>26</v>
      </c>
      <c r="J154" s="4">
        <v>117.51</v>
      </c>
      <c r="K154" s="4">
        <v>4.51</v>
      </c>
      <c r="L154" s="4">
        <f t="shared" si="41"/>
        <v>48.545639999999992</v>
      </c>
      <c r="M154" s="4">
        <v>109.43600000000001</v>
      </c>
      <c r="N154" s="4">
        <f t="shared" ref="N154:N168" si="44">M154*10.764</f>
        <v>1177.969104</v>
      </c>
      <c r="O154" s="4">
        <v>34.673999999999999</v>
      </c>
      <c r="P154" s="4">
        <f t="shared" ref="P154:P168" si="45">O154*10.764</f>
        <v>373.23093599999999</v>
      </c>
      <c r="Q154" s="4">
        <f t="shared" si="40"/>
        <v>2238.1412976000001</v>
      </c>
      <c r="R154" s="1">
        <f t="shared" si="35"/>
        <v>33572119.464000002</v>
      </c>
      <c r="T154"/>
      <c r="U154"/>
    </row>
    <row r="155" spans="3:21" x14ac:dyDescent="0.25">
      <c r="C155" s="5">
        <v>144</v>
      </c>
      <c r="D155" s="5" t="s">
        <v>13</v>
      </c>
      <c r="E155" s="15" t="s">
        <v>75</v>
      </c>
      <c r="F155" s="4">
        <v>1</v>
      </c>
      <c r="G155" s="3" t="s">
        <v>2</v>
      </c>
      <c r="H155" s="4">
        <v>811</v>
      </c>
      <c r="I155" s="5" t="s">
        <v>26</v>
      </c>
      <c r="J155" s="4">
        <v>117.51</v>
      </c>
      <c r="K155" s="4">
        <v>4.51</v>
      </c>
      <c r="L155" s="4">
        <f t="shared" si="41"/>
        <v>48.545639999999992</v>
      </c>
      <c r="M155" s="4">
        <v>109.43600000000001</v>
      </c>
      <c r="N155" s="4">
        <f t="shared" si="44"/>
        <v>1177.969104</v>
      </c>
      <c r="O155" s="4">
        <v>34.673999999999999</v>
      </c>
      <c r="P155" s="4">
        <f t="shared" si="45"/>
        <v>373.23093599999999</v>
      </c>
      <c r="Q155" s="4">
        <f t="shared" si="40"/>
        <v>2238.1412976000001</v>
      </c>
      <c r="R155" s="1">
        <f t="shared" si="35"/>
        <v>33572119.464000002</v>
      </c>
      <c r="T155"/>
      <c r="U155"/>
    </row>
    <row r="156" spans="3:21" x14ac:dyDescent="0.25">
      <c r="C156" s="5">
        <v>145</v>
      </c>
      <c r="D156" s="5" t="s">
        <v>13</v>
      </c>
      <c r="E156" s="15" t="s">
        <v>76</v>
      </c>
      <c r="F156" s="4">
        <v>1</v>
      </c>
      <c r="G156" s="3" t="s">
        <v>8</v>
      </c>
      <c r="H156" s="4">
        <v>812</v>
      </c>
      <c r="I156" s="5" t="s">
        <v>26</v>
      </c>
      <c r="J156" s="4">
        <v>129.06700000000001</v>
      </c>
      <c r="K156" s="4">
        <v>0.85799999999999998</v>
      </c>
      <c r="L156" s="4">
        <f t="shared" si="41"/>
        <v>9.2355119999999999</v>
      </c>
      <c r="M156" s="4">
        <v>118.328</v>
      </c>
      <c r="N156" s="4">
        <f t="shared" si="44"/>
        <v>1273.6825919999999</v>
      </c>
      <c r="O156" s="4">
        <v>37.823</v>
      </c>
      <c r="P156" s="4">
        <f t="shared" si="45"/>
        <v>407.12677199999996</v>
      </c>
      <c r="Q156" s="4">
        <f t="shared" si="40"/>
        <v>2419.9969247999998</v>
      </c>
      <c r="R156" s="1">
        <f t="shared" si="35"/>
        <v>36299953.871999994</v>
      </c>
      <c r="T156"/>
      <c r="U156"/>
    </row>
    <row r="157" spans="3:21" x14ac:dyDescent="0.25">
      <c r="C157" s="5">
        <v>146</v>
      </c>
      <c r="D157" s="5" t="s">
        <v>13</v>
      </c>
      <c r="E157" s="15" t="s">
        <v>75</v>
      </c>
      <c r="F157" s="4">
        <v>1</v>
      </c>
      <c r="G157" s="3" t="s">
        <v>2</v>
      </c>
      <c r="H157" s="4">
        <v>813</v>
      </c>
      <c r="I157" s="5" t="s">
        <v>26</v>
      </c>
      <c r="J157" s="4">
        <v>117.51</v>
      </c>
      <c r="K157" s="4">
        <v>4.51</v>
      </c>
      <c r="L157" s="4">
        <f t="shared" si="41"/>
        <v>48.545639999999992</v>
      </c>
      <c r="M157" s="4">
        <v>109.43600000000001</v>
      </c>
      <c r="N157" s="4">
        <f t="shared" si="44"/>
        <v>1177.969104</v>
      </c>
      <c r="O157" s="4">
        <v>34.673999999999999</v>
      </c>
      <c r="P157" s="4">
        <f t="shared" si="45"/>
        <v>373.23093599999999</v>
      </c>
      <c r="Q157" s="4">
        <f t="shared" si="40"/>
        <v>2238.1412976000001</v>
      </c>
      <c r="R157" s="1">
        <f t="shared" si="35"/>
        <v>33572119.464000002</v>
      </c>
      <c r="T157"/>
      <c r="U157"/>
    </row>
    <row r="158" spans="3:21" x14ac:dyDescent="0.25">
      <c r="C158" s="5">
        <v>147</v>
      </c>
      <c r="D158" s="5" t="s">
        <v>13</v>
      </c>
      <c r="E158" s="15" t="s">
        <v>76</v>
      </c>
      <c r="F158" s="4">
        <v>1</v>
      </c>
      <c r="G158" s="3" t="s">
        <v>8</v>
      </c>
      <c r="H158" s="4">
        <v>814</v>
      </c>
      <c r="I158" s="5" t="s">
        <v>26</v>
      </c>
      <c r="J158" s="4">
        <v>129.06700000000001</v>
      </c>
      <c r="K158" s="4">
        <v>0.85799999999999998</v>
      </c>
      <c r="L158" s="4">
        <f t="shared" si="41"/>
        <v>9.2355119999999999</v>
      </c>
      <c r="M158" s="4">
        <v>118.328</v>
      </c>
      <c r="N158" s="4">
        <f t="shared" si="44"/>
        <v>1273.6825919999999</v>
      </c>
      <c r="O158" s="4">
        <v>37.823</v>
      </c>
      <c r="P158" s="4">
        <f t="shared" si="45"/>
        <v>407.12677199999996</v>
      </c>
      <c r="Q158" s="4">
        <f t="shared" si="40"/>
        <v>2419.9969247999998</v>
      </c>
      <c r="R158" s="1">
        <f t="shared" si="35"/>
        <v>36299953.871999994</v>
      </c>
      <c r="T158"/>
      <c r="U158"/>
    </row>
    <row r="159" spans="3:21" x14ac:dyDescent="0.25">
      <c r="C159" s="5">
        <v>148</v>
      </c>
      <c r="D159" s="5" t="s">
        <v>13</v>
      </c>
      <c r="E159" s="15" t="s">
        <v>76</v>
      </c>
      <c r="F159" s="4">
        <v>1</v>
      </c>
      <c r="G159" s="3" t="s">
        <v>8</v>
      </c>
      <c r="H159" s="4">
        <v>815</v>
      </c>
      <c r="I159" s="5" t="s">
        <v>25</v>
      </c>
      <c r="J159" s="4">
        <v>129.06700000000001</v>
      </c>
      <c r="K159" s="4">
        <v>0.85799999999999998</v>
      </c>
      <c r="L159" s="4">
        <f t="shared" si="41"/>
        <v>9.2355119999999999</v>
      </c>
      <c r="M159" s="4">
        <v>118.328</v>
      </c>
      <c r="N159" s="4">
        <f t="shared" si="44"/>
        <v>1273.6825919999999</v>
      </c>
      <c r="O159" s="4">
        <v>37.823</v>
      </c>
      <c r="P159" s="4">
        <f t="shared" si="45"/>
        <v>407.12677199999996</v>
      </c>
      <c r="Q159" s="4">
        <f t="shared" si="40"/>
        <v>2419.9969247999998</v>
      </c>
      <c r="R159" s="1">
        <f t="shared" si="35"/>
        <v>36299953.871999994</v>
      </c>
      <c r="T159"/>
      <c r="U159"/>
    </row>
    <row r="160" spans="3:21" x14ac:dyDescent="0.25">
      <c r="C160" s="5">
        <v>149</v>
      </c>
      <c r="D160" s="5" t="s">
        <v>13</v>
      </c>
      <c r="E160" s="15" t="s">
        <v>76</v>
      </c>
      <c r="F160" s="4">
        <v>1</v>
      </c>
      <c r="G160" s="3" t="s">
        <v>8</v>
      </c>
      <c r="H160" s="4">
        <v>816</v>
      </c>
      <c r="I160" s="5" t="s">
        <v>25</v>
      </c>
      <c r="J160" s="4">
        <v>129.06700000000001</v>
      </c>
      <c r="K160" s="4">
        <v>0.85799999999999998</v>
      </c>
      <c r="L160" s="4">
        <f t="shared" si="41"/>
        <v>9.2355119999999999</v>
      </c>
      <c r="M160" s="4">
        <v>118.328</v>
      </c>
      <c r="N160" s="4">
        <f t="shared" si="44"/>
        <v>1273.6825919999999</v>
      </c>
      <c r="O160" s="4">
        <v>37.823</v>
      </c>
      <c r="P160" s="4">
        <f t="shared" si="45"/>
        <v>407.12677199999996</v>
      </c>
      <c r="Q160" s="4">
        <f t="shared" si="40"/>
        <v>2419.9969247999998</v>
      </c>
      <c r="R160" s="1">
        <f t="shared" si="35"/>
        <v>36299953.871999994</v>
      </c>
      <c r="T160"/>
      <c r="U160"/>
    </row>
    <row r="161" spans="3:21" x14ac:dyDescent="0.25">
      <c r="C161" s="5">
        <v>150</v>
      </c>
      <c r="D161" s="5" t="s">
        <v>13</v>
      </c>
      <c r="E161" s="15" t="s">
        <v>75</v>
      </c>
      <c r="F161" s="4">
        <v>1</v>
      </c>
      <c r="G161" s="3" t="s">
        <v>2</v>
      </c>
      <c r="H161" s="4">
        <v>817</v>
      </c>
      <c r="I161" s="5" t="s">
        <v>25</v>
      </c>
      <c r="J161" s="4">
        <v>117.51</v>
      </c>
      <c r="K161" s="4">
        <v>4.51</v>
      </c>
      <c r="L161" s="4">
        <f t="shared" si="41"/>
        <v>48.545639999999992</v>
      </c>
      <c r="M161" s="4">
        <v>109.43600000000001</v>
      </c>
      <c r="N161" s="4">
        <f t="shared" si="44"/>
        <v>1177.969104</v>
      </c>
      <c r="O161" s="4">
        <v>34.673999999999999</v>
      </c>
      <c r="P161" s="4">
        <f t="shared" si="45"/>
        <v>373.23093599999999</v>
      </c>
      <c r="Q161" s="4">
        <f t="shared" si="40"/>
        <v>2238.1412976000001</v>
      </c>
      <c r="R161" s="1">
        <f t="shared" si="35"/>
        <v>33572119.464000002</v>
      </c>
      <c r="T161"/>
      <c r="U161"/>
    </row>
    <row r="162" spans="3:21" x14ac:dyDescent="0.25">
      <c r="C162" s="5">
        <v>151</v>
      </c>
      <c r="D162" s="5" t="s">
        <v>13</v>
      </c>
      <c r="E162" s="15" t="s">
        <v>73</v>
      </c>
      <c r="F162" s="4">
        <v>1</v>
      </c>
      <c r="G162" s="3" t="s">
        <v>8</v>
      </c>
      <c r="H162" s="4">
        <v>818</v>
      </c>
      <c r="I162" s="5" t="s">
        <v>25</v>
      </c>
      <c r="J162" s="4">
        <v>128.054</v>
      </c>
      <c r="K162" s="4">
        <v>1.788</v>
      </c>
      <c r="L162" s="4">
        <f t="shared" si="41"/>
        <v>19.246032</v>
      </c>
      <c r="M162" s="4">
        <v>117.375</v>
      </c>
      <c r="N162" s="4">
        <f t="shared" si="44"/>
        <v>1263.4244999999999</v>
      </c>
      <c r="O162" s="4">
        <v>48.502000000000002</v>
      </c>
      <c r="P162" s="4">
        <f t="shared" si="45"/>
        <v>522.07552799999996</v>
      </c>
      <c r="Q162" s="4">
        <f t="shared" si="40"/>
        <v>2400.5065499999996</v>
      </c>
      <c r="R162" s="1">
        <f t="shared" si="35"/>
        <v>36007598.249999993</v>
      </c>
      <c r="T162"/>
      <c r="U162"/>
    </row>
    <row r="163" spans="3:21" x14ac:dyDescent="0.25">
      <c r="C163" s="5">
        <v>152</v>
      </c>
      <c r="D163" s="5" t="s">
        <v>13</v>
      </c>
      <c r="E163" s="15" t="s">
        <v>74</v>
      </c>
      <c r="F163" s="4">
        <v>1</v>
      </c>
      <c r="G163" s="3" t="s">
        <v>2</v>
      </c>
      <c r="H163" s="4">
        <v>819</v>
      </c>
      <c r="I163" s="5" t="s">
        <v>25</v>
      </c>
      <c r="J163" s="4">
        <v>117.828</v>
      </c>
      <c r="K163" s="4">
        <v>1.86</v>
      </c>
      <c r="L163" s="4">
        <f t="shared" si="41"/>
        <v>20.021039999999999</v>
      </c>
      <c r="M163" s="4">
        <v>107.965</v>
      </c>
      <c r="N163" s="4">
        <f t="shared" si="44"/>
        <v>1162.13526</v>
      </c>
      <c r="O163" s="4">
        <v>48.098999999999997</v>
      </c>
      <c r="P163" s="4">
        <f t="shared" si="45"/>
        <v>517.73763599999995</v>
      </c>
      <c r="Q163" s="4">
        <f t="shared" si="40"/>
        <v>2208.056994</v>
      </c>
      <c r="R163" s="1">
        <f t="shared" si="35"/>
        <v>33120854.91</v>
      </c>
      <c r="T163"/>
      <c r="U163"/>
    </row>
    <row r="164" spans="3:21" x14ac:dyDescent="0.25">
      <c r="C164" s="5">
        <v>153</v>
      </c>
      <c r="D164" s="5" t="s">
        <v>14</v>
      </c>
      <c r="E164" s="15" t="s">
        <v>79</v>
      </c>
      <c r="F164" s="4">
        <v>1</v>
      </c>
      <c r="G164" s="3" t="s">
        <v>3</v>
      </c>
      <c r="H164" s="4">
        <v>901</v>
      </c>
      <c r="I164" s="5" t="s">
        <v>23</v>
      </c>
      <c r="J164" s="4">
        <v>121.956</v>
      </c>
      <c r="K164" s="4">
        <v>2.6459999999999999</v>
      </c>
      <c r="L164" s="4">
        <f t="shared" si="41"/>
        <v>28.481543999999996</v>
      </c>
      <c r="M164" s="4">
        <v>112.84699999999999</v>
      </c>
      <c r="N164" s="4">
        <f t="shared" si="44"/>
        <v>1214.6851079999999</v>
      </c>
      <c r="O164" s="4">
        <v>46.481000000000002</v>
      </c>
      <c r="P164" s="4">
        <f t="shared" si="45"/>
        <v>500.321484</v>
      </c>
      <c r="Q164" s="4">
        <f>(N164*1.9)+200</f>
        <v>2507.9017051999999</v>
      </c>
      <c r="R164" s="1">
        <f t="shared" si="35"/>
        <v>37618525.578000002</v>
      </c>
      <c r="T164"/>
      <c r="U164"/>
    </row>
    <row r="165" spans="3:21" x14ac:dyDescent="0.25">
      <c r="C165" s="5">
        <v>154</v>
      </c>
      <c r="D165" s="5" t="s">
        <v>14</v>
      </c>
      <c r="E165" s="15" t="s">
        <v>80</v>
      </c>
      <c r="F165" s="4">
        <v>1</v>
      </c>
      <c r="G165" s="3" t="s">
        <v>2</v>
      </c>
      <c r="H165" s="4">
        <v>902</v>
      </c>
      <c r="I165" s="5" t="s">
        <v>23</v>
      </c>
      <c r="J165" s="4">
        <v>116.681</v>
      </c>
      <c r="K165" s="4">
        <v>2.718</v>
      </c>
      <c r="L165" s="4">
        <f t="shared" si="41"/>
        <v>29.256551999999999</v>
      </c>
      <c r="M165" s="4">
        <v>106.66800000000001</v>
      </c>
      <c r="N165" s="4">
        <f t="shared" si="44"/>
        <v>1148.174352</v>
      </c>
      <c r="O165" s="4">
        <v>42.006999999999998</v>
      </c>
      <c r="P165" s="4">
        <f t="shared" si="45"/>
        <v>452.16334799999993</v>
      </c>
      <c r="Q165" s="4">
        <f>(N165*1.9)+200</f>
        <v>2381.5312687999999</v>
      </c>
      <c r="R165" s="1">
        <f t="shared" si="35"/>
        <v>35722969.031999998</v>
      </c>
      <c r="T165"/>
      <c r="U165"/>
    </row>
    <row r="166" spans="3:21" x14ac:dyDescent="0.25">
      <c r="C166" s="5">
        <v>155</v>
      </c>
      <c r="D166" s="5" t="s">
        <v>14</v>
      </c>
      <c r="E166" s="15" t="s">
        <v>81</v>
      </c>
      <c r="F166" s="4">
        <v>1</v>
      </c>
      <c r="G166" s="3" t="s">
        <v>2</v>
      </c>
      <c r="H166" s="4">
        <v>903</v>
      </c>
      <c r="I166" s="5" t="s">
        <v>23</v>
      </c>
      <c r="J166" s="4">
        <v>114.486</v>
      </c>
      <c r="K166" s="4">
        <v>4.51</v>
      </c>
      <c r="L166" s="4">
        <f>K166*10.764</f>
        <v>48.545639999999992</v>
      </c>
      <c r="M166" s="4">
        <v>107.864</v>
      </c>
      <c r="N166" s="4">
        <f>M166*10.764</f>
        <v>1161.048096</v>
      </c>
      <c r="O166" s="4">
        <v>35.381999999999998</v>
      </c>
      <c r="P166" s="4">
        <f>O166*10.764</f>
        <v>380.85184799999996</v>
      </c>
      <c r="Q166" s="4">
        <f>(N166*1.9)+200</f>
        <v>2405.9913824</v>
      </c>
      <c r="R166" s="1">
        <f t="shared" si="35"/>
        <v>36089870.736000001</v>
      </c>
      <c r="T166"/>
      <c r="U166"/>
    </row>
    <row r="167" spans="3:21" x14ac:dyDescent="0.25">
      <c r="C167" s="5">
        <v>156</v>
      </c>
      <c r="D167" s="5" t="s">
        <v>14</v>
      </c>
      <c r="E167" s="15" t="s">
        <v>82</v>
      </c>
      <c r="F167" s="4">
        <v>1</v>
      </c>
      <c r="G167" s="3" t="s">
        <v>8</v>
      </c>
      <c r="H167" s="4">
        <v>904</v>
      </c>
      <c r="I167" s="5" t="s">
        <v>23</v>
      </c>
      <c r="J167" s="4">
        <v>128.03200000000001</v>
      </c>
      <c r="K167" s="4">
        <v>1.732</v>
      </c>
      <c r="L167" s="4">
        <f t="shared" si="41"/>
        <v>18.643248</v>
      </c>
      <c r="M167" s="4">
        <v>117.809</v>
      </c>
      <c r="N167" s="4">
        <f t="shared" si="44"/>
        <v>1268.0960759999998</v>
      </c>
      <c r="O167" s="4">
        <v>38.613999999999997</v>
      </c>
      <c r="P167" s="4">
        <f t="shared" si="45"/>
        <v>415.64109599999995</v>
      </c>
      <c r="Q167" s="4">
        <f>(N167*1.9)+200</f>
        <v>2609.3825443999995</v>
      </c>
      <c r="R167" s="1">
        <f t="shared" si="35"/>
        <v>39140738.165999994</v>
      </c>
      <c r="T167"/>
      <c r="U167"/>
    </row>
    <row r="168" spans="3:21" x14ac:dyDescent="0.25">
      <c r="C168" s="5">
        <v>157</v>
      </c>
      <c r="D168" s="5" t="s">
        <v>14</v>
      </c>
      <c r="E168" s="15" t="s">
        <v>81</v>
      </c>
      <c r="F168" s="4">
        <v>1</v>
      </c>
      <c r="G168" s="3" t="s">
        <v>2</v>
      </c>
      <c r="H168" s="4">
        <v>905</v>
      </c>
      <c r="I168" s="5" t="s">
        <v>23</v>
      </c>
      <c r="J168" s="4">
        <v>114.486</v>
      </c>
      <c r="K168" s="4">
        <v>4.51</v>
      </c>
      <c r="L168" s="4">
        <f t="shared" si="41"/>
        <v>48.545639999999992</v>
      </c>
      <c r="M168" s="4">
        <v>107.864</v>
      </c>
      <c r="N168" s="4">
        <f t="shared" si="44"/>
        <v>1161.048096</v>
      </c>
      <c r="O168" s="4">
        <v>35.381999999999998</v>
      </c>
      <c r="P168" s="4">
        <f t="shared" si="45"/>
        <v>380.85184799999996</v>
      </c>
      <c r="Q168" s="4">
        <f>(N168*1.9)+200</f>
        <v>2405.9913824</v>
      </c>
      <c r="R168" s="1">
        <f t="shared" si="35"/>
        <v>36089870.736000001</v>
      </c>
      <c r="T168"/>
      <c r="U168"/>
    </row>
    <row r="169" spans="3:21" x14ac:dyDescent="0.25">
      <c r="C169" s="5">
        <v>158</v>
      </c>
      <c r="D169" s="5" t="s">
        <v>14</v>
      </c>
      <c r="E169" s="15" t="s">
        <v>83</v>
      </c>
      <c r="F169" s="4">
        <v>1</v>
      </c>
      <c r="G169" s="3" t="s">
        <v>7</v>
      </c>
      <c r="H169" s="4">
        <v>906</v>
      </c>
      <c r="I169" s="5" t="s">
        <v>23</v>
      </c>
      <c r="J169" s="4">
        <v>156.74600000000001</v>
      </c>
      <c r="K169" s="4">
        <v>6.8940000000000001</v>
      </c>
      <c r="L169" s="4">
        <f t="shared" si="41"/>
        <v>74.207015999999996</v>
      </c>
      <c r="M169" s="4">
        <v>152.29300000000001</v>
      </c>
      <c r="N169" s="4">
        <f t="shared" ref="N169:N172" si="46">M169*10.764</f>
        <v>1639.2818520000001</v>
      </c>
      <c r="O169" s="4">
        <v>49.945</v>
      </c>
      <c r="P169" s="4">
        <f t="shared" ref="P169:P172" si="47">O169*10.764</f>
        <v>537.60798</v>
      </c>
      <c r="Q169" s="4">
        <f>N169*1.9</f>
        <v>3114.6355187999998</v>
      </c>
      <c r="R169" s="1">
        <f t="shared" si="35"/>
        <v>46719532.781999998</v>
      </c>
      <c r="T169"/>
      <c r="U169"/>
    </row>
    <row r="170" spans="3:21" x14ac:dyDescent="0.25">
      <c r="C170" s="5">
        <v>159</v>
      </c>
      <c r="D170" s="5" t="s">
        <v>14</v>
      </c>
      <c r="E170" s="15" t="s">
        <v>84</v>
      </c>
      <c r="F170" s="4">
        <v>1</v>
      </c>
      <c r="G170" s="3" t="s">
        <v>2</v>
      </c>
      <c r="H170" s="4">
        <v>907</v>
      </c>
      <c r="I170" s="5" t="s">
        <v>23</v>
      </c>
      <c r="J170" s="4">
        <v>114.486</v>
      </c>
      <c r="K170" s="4">
        <v>4.51</v>
      </c>
      <c r="L170" s="4">
        <f t="shared" si="41"/>
        <v>48.545639999999992</v>
      </c>
      <c r="M170" s="4">
        <v>107.864</v>
      </c>
      <c r="N170" s="4">
        <f t="shared" si="46"/>
        <v>1161.048096</v>
      </c>
      <c r="O170" s="4">
        <v>27.776</v>
      </c>
      <c r="P170" s="4">
        <f t="shared" si="47"/>
        <v>298.980864</v>
      </c>
      <c r="Q170" s="4">
        <f>N170*1.9</f>
        <v>2205.9913824</v>
      </c>
      <c r="R170" s="1">
        <f t="shared" si="35"/>
        <v>33089870.736000001</v>
      </c>
      <c r="T170"/>
      <c r="U170"/>
    </row>
    <row r="171" spans="3:21" x14ac:dyDescent="0.25">
      <c r="C171" s="5">
        <v>160</v>
      </c>
      <c r="D171" s="5" t="s">
        <v>14</v>
      </c>
      <c r="E171" s="15" t="s">
        <v>84</v>
      </c>
      <c r="F171" s="4">
        <v>1</v>
      </c>
      <c r="G171" s="3" t="s">
        <v>2</v>
      </c>
      <c r="H171" s="4">
        <v>908</v>
      </c>
      <c r="I171" s="5" t="s">
        <v>26</v>
      </c>
      <c r="J171" s="4">
        <v>114.486</v>
      </c>
      <c r="K171" s="4">
        <v>4.51</v>
      </c>
      <c r="L171" s="4">
        <f t="shared" si="41"/>
        <v>48.545639999999992</v>
      </c>
      <c r="M171" s="4">
        <v>107.864</v>
      </c>
      <c r="N171" s="4">
        <f t="shared" si="46"/>
        <v>1161.048096</v>
      </c>
      <c r="O171" s="4">
        <v>27.776</v>
      </c>
      <c r="P171" s="4">
        <f t="shared" si="47"/>
        <v>298.980864</v>
      </c>
      <c r="Q171" s="4">
        <f>N171*1.9</f>
        <v>2205.9913824</v>
      </c>
      <c r="R171" s="1">
        <f t="shared" si="35"/>
        <v>33089870.736000001</v>
      </c>
      <c r="T171"/>
      <c r="U171"/>
    </row>
    <row r="172" spans="3:21" x14ac:dyDescent="0.25">
      <c r="C172" s="5">
        <v>161</v>
      </c>
      <c r="D172" s="5" t="s">
        <v>14</v>
      </c>
      <c r="E172" s="15" t="s">
        <v>83</v>
      </c>
      <c r="F172" s="4">
        <v>1</v>
      </c>
      <c r="G172" s="3" t="s">
        <v>7</v>
      </c>
      <c r="H172" s="4">
        <v>909</v>
      </c>
      <c r="I172" s="5" t="s">
        <v>26</v>
      </c>
      <c r="J172" s="4">
        <v>156.74600000000001</v>
      </c>
      <c r="K172" s="4">
        <v>6.8940000000000001</v>
      </c>
      <c r="L172" s="4">
        <f t="shared" si="41"/>
        <v>74.207015999999996</v>
      </c>
      <c r="M172" s="4">
        <v>152.29300000000001</v>
      </c>
      <c r="N172" s="4">
        <f t="shared" si="46"/>
        <v>1639.2818520000001</v>
      </c>
      <c r="O172" s="4">
        <v>49.945</v>
      </c>
      <c r="P172" s="4">
        <f t="shared" si="47"/>
        <v>537.60798</v>
      </c>
      <c r="Q172" s="4">
        <f>N172*1.9</f>
        <v>3114.6355187999998</v>
      </c>
      <c r="R172" s="1">
        <f t="shared" si="35"/>
        <v>46719532.781999998</v>
      </c>
      <c r="T172"/>
      <c r="U172"/>
    </row>
    <row r="173" spans="3:21" x14ac:dyDescent="0.25">
      <c r="C173" s="5">
        <v>162</v>
      </c>
      <c r="D173" s="5" t="s">
        <v>14</v>
      </c>
      <c r="E173" s="15" t="s">
        <v>81</v>
      </c>
      <c r="F173" s="4">
        <v>1</v>
      </c>
      <c r="G173" s="3" t="s">
        <v>2</v>
      </c>
      <c r="H173" s="4">
        <v>910</v>
      </c>
      <c r="I173" s="5" t="s">
        <v>26</v>
      </c>
      <c r="J173" s="4">
        <v>114.486</v>
      </c>
      <c r="K173" s="4">
        <v>4.51</v>
      </c>
      <c r="L173" s="4">
        <f t="shared" si="41"/>
        <v>48.545639999999992</v>
      </c>
      <c r="M173" s="4">
        <v>107.864</v>
      </c>
      <c r="N173" s="4">
        <f t="shared" ref="N173:N187" si="48">M173*10.764</f>
        <v>1161.048096</v>
      </c>
      <c r="O173" s="4">
        <v>35.381999999999998</v>
      </c>
      <c r="P173" s="4">
        <f t="shared" ref="P173:P187" si="49">O173*10.764</f>
        <v>380.85184799999996</v>
      </c>
      <c r="Q173" s="4">
        <f t="shared" ref="Q173:Q182" si="50">(N173*1.9)+200</f>
        <v>2405.9913824</v>
      </c>
      <c r="R173" s="1">
        <f t="shared" si="35"/>
        <v>36089870.736000001</v>
      </c>
      <c r="T173"/>
      <c r="U173"/>
    </row>
    <row r="174" spans="3:21" x14ac:dyDescent="0.25">
      <c r="C174" s="5">
        <v>163</v>
      </c>
      <c r="D174" s="5" t="s">
        <v>14</v>
      </c>
      <c r="E174" s="15" t="s">
        <v>81</v>
      </c>
      <c r="F174" s="4">
        <v>1</v>
      </c>
      <c r="G174" s="3" t="s">
        <v>2</v>
      </c>
      <c r="H174" s="4">
        <v>911</v>
      </c>
      <c r="I174" s="5" t="s">
        <v>26</v>
      </c>
      <c r="J174" s="4">
        <v>114.486</v>
      </c>
      <c r="K174" s="4">
        <v>4.51</v>
      </c>
      <c r="L174" s="4">
        <f t="shared" si="41"/>
        <v>48.545639999999992</v>
      </c>
      <c r="M174" s="4">
        <v>107.864</v>
      </c>
      <c r="N174" s="4">
        <f t="shared" si="48"/>
        <v>1161.048096</v>
      </c>
      <c r="O174" s="4">
        <v>35.381999999999998</v>
      </c>
      <c r="P174" s="4">
        <f t="shared" si="49"/>
        <v>380.85184799999996</v>
      </c>
      <c r="Q174" s="4">
        <f t="shared" si="50"/>
        <v>2405.9913824</v>
      </c>
      <c r="R174" s="1">
        <f t="shared" si="35"/>
        <v>36089870.736000001</v>
      </c>
      <c r="T174"/>
      <c r="U174"/>
    </row>
    <row r="175" spans="3:21" x14ac:dyDescent="0.25">
      <c r="C175" s="5">
        <v>164</v>
      </c>
      <c r="D175" s="5" t="s">
        <v>14</v>
      </c>
      <c r="E175" s="15" t="s">
        <v>82</v>
      </c>
      <c r="F175" s="4">
        <v>1</v>
      </c>
      <c r="G175" s="3" t="s">
        <v>8</v>
      </c>
      <c r="H175" s="4">
        <v>912</v>
      </c>
      <c r="I175" s="5" t="s">
        <v>26</v>
      </c>
      <c r="J175" s="4">
        <v>128.03200000000001</v>
      </c>
      <c r="K175" s="4">
        <v>1.732</v>
      </c>
      <c r="L175" s="4">
        <f t="shared" si="41"/>
        <v>18.643248</v>
      </c>
      <c r="M175" s="4">
        <v>117.809</v>
      </c>
      <c r="N175" s="4">
        <f t="shared" si="48"/>
        <v>1268.0960759999998</v>
      </c>
      <c r="O175" s="4">
        <v>38.613999999999997</v>
      </c>
      <c r="P175" s="4">
        <f t="shared" si="49"/>
        <v>415.64109599999995</v>
      </c>
      <c r="Q175" s="4">
        <f t="shared" si="50"/>
        <v>2609.3825443999995</v>
      </c>
      <c r="R175" s="1">
        <f t="shared" si="35"/>
        <v>39140738.165999994</v>
      </c>
      <c r="T175"/>
      <c r="U175"/>
    </row>
    <row r="176" spans="3:21" x14ac:dyDescent="0.25">
      <c r="C176" s="5">
        <v>165</v>
      </c>
      <c r="D176" s="5" t="s">
        <v>14</v>
      </c>
      <c r="E176" s="15" t="s">
        <v>81</v>
      </c>
      <c r="F176" s="4">
        <v>1</v>
      </c>
      <c r="G176" s="3" t="s">
        <v>2</v>
      </c>
      <c r="H176" s="4">
        <v>913</v>
      </c>
      <c r="I176" s="5" t="s">
        <v>26</v>
      </c>
      <c r="J176" s="4">
        <v>114.486</v>
      </c>
      <c r="K176" s="4">
        <v>4.51</v>
      </c>
      <c r="L176" s="4">
        <f t="shared" si="41"/>
        <v>48.545639999999992</v>
      </c>
      <c r="M176" s="4">
        <v>107.864</v>
      </c>
      <c r="N176" s="4">
        <f t="shared" si="48"/>
        <v>1161.048096</v>
      </c>
      <c r="O176" s="4">
        <v>35.381999999999998</v>
      </c>
      <c r="P176" s="4">
        <f t="shared" si="49"/>
        <v>380.85184799999996</v>
      </c>
      <c r="Q176" s="4">
        <f t="shared" si="50"/>
        <v>2405.9913824</v>
      </c>
      <c r="R176" s="1">
        <f t="shared" si="35"/>
        <v>36089870.736000001</v>
      </c>
      <c r="T176"/>
      <c r="U176"/>
    </row>
    <row r="177" spans="3:21" x14ac:dyDescent="0.25">
      <c r="C177" s="5">
        <v>166</v>
      </c>
      <c r="D177" s="5" t="s">
        <v>14</v>
      </c>
      <c r="E177" s="15" t="s">
        <v>82</v>
      </c>
      <c r="F177" s="4">
        <v>1</v>
      </c>
      <c r="G177" s="3" t="s">
        <v>8</v>
      </c>
      <c r="H177" s="4">
        <v>914</v>
      </c>
      <c r="I177" s="5" t="s">
        <v>26</v>
      </c>
      <c r="J177" s="4">
        <v>128.03200000000001</v>
      </c>
      <c r="K177" s="4">
        <v>1.732</v>
      </c>
      <c r="L177" s="4">
        <f t="shared" si="41"/>
        <v>18.643248</v>
      </c>
      <c r="M177" s="4">
        <v>117.809</v>
      </c>
      <c r="N177" s="4">
        <f t="shared" si="48"/>
        <v>1268.0960759999998</v>
      </c>
      <c r="O177" s="4">
        <v>38.613999999999997</v>
      </c>
      <c r="P177" s="4">
        <f t="shared" si="49"/>
        <v>415.64109599999995</v>
      </c>
      <c r="Q177" s="4">
        <f t="shared" si="50"/>
        <v>2609.3825443999995</v>
      </c>
      <c r="R177" s="1">
        <f t="shared" si="35"/>
        <v>39140738.165999994</v>
      </c>
      <c r="T177"/>
      <c r="U177"/>
    </row>
    <row r="178" spans="3:21" x14ac:dyDescent="0.25">
      <c r="C178" s="5">
        <v>167</v>
      </c>
      <c r="D178" s="5" t="s">
        <v>14</v>
      </c>
      <c r="E178" s="15" t="s">
        <v>82</v>
      </c>
      <c r="F178" s="4">
        <v>1</v>
      </c>
      <c r="G178" s="3" t="s">
        <v>8</v>
      </c>
      <c r="H178" s="4">
        <v>915</v>
      </c>
      <c r="I178" s="5" t="s">
        <v>25</v>
      </c>
      <c r="J178" s="4">
        <v>128.03200000000001</v>
      </c>
      <c r="K178" s="4">
        <v>1.732</v>
      </c>
      <c r="L178" s="4">
        <f t="shared" si="41"/>
        <v>18.643248</v>
      </c>
      <c r="M178" s="4">
        <v>117.809</v>
      </c>
      <c r="N178" s="4">
        <f t="shared" si="48"/>
        <v>1268.0960759999998</v>
      </c>
      <c r="O178" s="4">
        <v>38.613999999999997</v>
      </c>
      <c r="P178" s="4">
        <f t="shared" si="49"/>
        <v>415.64109599999995</v>
      </c>
      <c r="Q178" s="4">
        <f t="shared" si="50"/>
        <v>2609.3825443999995</v>
      </c>
      <c r="R178" s="1">
        <f t="shared" si="35"/>
        <v>39140738.165999994</v>
      </c>
      <c r="T178"/>
      <c r="U178"/>
    </row>
    <row r="179" spans="3:21" x14ac:dyDescent="0.25">
      <c r="C179" s="5">
        <v>168</v>
      </c>
      <c r="D179" s="5" t="s">
        <v>14</v>
      </c>
      <c r="E179" s="15" t="s">
        <v>82</v>
      </c>
      <c r="F179" s="4">
        <v>1</v>
      </c>
      <c r="G179" s="3" t="s">
        <v>8</v>
      </c>
      <c r="H179" s="4">
        <v>916</v>
      </c>
      <c r="I179" s="5" t="s">
        <v>25</v>
      </c>
      <c r="J179" s="4">
        <v>128.03200000000001</v>
      </c>
      <c r="K179" s="4">
        <v>1.732</v>
      </c>
      <c r="L179" s="4">
        <f t="shared" si="41"/>
        <v>18.643248</v>
      </c>
      <c r="M179" s="4">
        <v>117.809</v>
      </c>
      <c r="N179" s="4">
        <f t="shared" si="48"/>
        <v>1268.0960759999998</v>
      </c>
      <c r="O179" s="4">
        <v>38.613999999999997</v>
      </c>
      <c r="P179" s="4">
        <f t="shared" si="49"/>
        <v>415.64109599999995</v>
      </c>
      <c r="Q179" s="4">
        <f t="shared" si="50"/>
        <v>2609.3825443999995</v>
      </c>
      <c r="R179" s="1">
        <f t="shared" si="35"/>
        <v>39140738.165999994</v>
      </c>
      <c r="T179"/>
      <c r="U179"/>
    </row>
    <row r="180" spans="3:21" x14ac:dyDescent="0.25">
      <c r="C180" s="5">
        <v>169</v>
      </c>
      <c r="D180" s="5" t="s">
        <v>14</v>
      </c>
      <c r="E180" s="15" t="s">
        <v>81</v>
      </c>
      <c r="F180" s="4">
        <v>1</v>
      </c>
      <c r="G180" s="3" t="s">
        <v>2</v>
      </c>
      <c r="H180" s="4">
        <v>917</v>
      </c>
      <c r="I180" s="5" t="s">
        <v>25</v>
      </c>
      <c r="J180" s="4">
        <v>114.486</v>
      </c>
      <c r="K180" s="4">
        <v>4.51</v>
      </c>
      <c r="L180" s="4">
        <f t="shared" si="41"/>
        <v>48.545639999999992</v>
      </c>
      <c r="M180" s="4">
        <v>107.864</v>
      </c>
      <c r="N180" s="4">
        <f t="shared" si="48"/>
        <v>1161.048096</v>
      </c>
      <c r="O180" s="4">
        <v>35.381999999999998</v>
      </c>
      <c r="P180" s="4">
        <f t="shared" si="49"/>
        <v>380.85184799999996</v>
      </c>
      <c r="Q180" s="4">
        <f t="shared" si="50"/>
        <v>2405.9913824</v>
      </c>
      <c r="R180" s="1">
        <f t="shared" si="35"/>
        <v>36089870.736000001</v>
      </c>
      <c r="T180"/>
      <c r="U180"/>
    </row>
    <row r="181" spans="3:21" x14ac:dyDescent="0.25">
      <c r="C181" s="5">
        <v>170</v>
      </c>
      <c r="D181" s="5" t="s">
        <v>14</v>
      </c>
      <c r="E181" s="15" t="s">
        <v>79</v>
      </c>
      <c r="F181" s="4">
        <v>1</v>
      </c>
      <c r="G181" s="3" t="s">
        <v>3</v>
      </c>
      <c r="H181" s="4">
        <v>918</v>
      </c>
      <c r="I181" s="5" t="s">
        <v>25</v>
      </c>
      <c r="J181" s="4">
        <v>121.956</v>
      </c>
      <c r="K181" s="4">
        <v>2.6459999999999999</v>
      </c>
      <c r="L181" s="4">
        <f t="shared" si="41"/>
        <v>28.481543999999996</v>
      </c>
      <c r="M181" s="4">
        <v>112.84699999999999</v>
      </c>
      <c r="N181" s="4">
        <f t="shared" si="48"/>
        <v>1214.6851079999999</v>
      </c>
      <c r="O181" s="4">
        <v>46.481000000000002</v>
      </c>
      <c r="P181" s="4">
        <f t="shared" si="49"/>
        <v>500.321484</v>
      </c>
      <c r="Q181" s="4">
        <f t="shared" si="50"/>
        <v>2507.9017051999999</v>
      </c>
      <c r="R181" s="1">
        <f t="shared" si="35"/>
        <v>37618525.578000002</v>
      </c>
      <c r="T181"/>
      <c r="U181"/>
    </row>
    <row r="182" spans="3:21" x14ac:dyDescent="0.25">
      <c r="C182" s="5">
        <v>171</v>
      </c>
      <c r="D182" s="5" t="s">
        <v>14</v>
      </c>
      <c r="E182" s="15" t="s">
        <v>80</v>
      </c>
      <c r="F182" s="4">
        <v>1</v>
      </c>
      <c r="G182" s="3" t="s">
        <v>2</v>
      </c>
      <c r="H182" s="4">
        <v>919</v>
      </c>
      <c r="I182" s="5" t="s">
        <v>25</v>
      </c>
      <c r="J182" s="4">
        <v>116.681</v>
      </c>
      <c r="K182" s="4">
        <v>2.718</v>
      </c>
      <c r="L182" s="4">
        <f t="shared" si="41"/>
        <v>29.256551999999999</v>
      </c>
      <c r="M182" s="4">
        <v>106.66800000000001</v>
      </c>
      <c r="N182" s="4">
        <f t="shared" si="48"/>
        <v>1148.174352</v>
      </c>
      <c r="O182" s="4">
        <v>42.006999999999998</v>
      </c>
      <c r="P182" s="4">
        <f t="shared" si="49"/>
        <v>452.16334799999993</v>
      </c>
      <c r="Q182" s="4">
        <f t="shared" si="50"/>
        <v>2381.5312687999999</v>
      </c>
      <c r="R182" s="1">
        <f t="shared" ref="R182:R201" si="51">Q182*15000</f>
        <v>35722969.031999998</v>
      </c>
      <c r="T182"/>
      <c r="U182"/>
    </row>
    <row r="183" spans="3:21" ht="30" x14ac:dyDescent="0.25">
      <c r="C183" s="5">
        <v>172</v>
      </c>
      <c r="D183" s="5" t="s">
        <v>15</v>
      </c>
      <c r="E183" s="15" t="s">
        <v>85</v>
      </c>
      <c r="F183" s="4">
        <v>1</v>
      </c>
      <c r="G183" s="3" t="s">
        <v>3</v>
      </c>
      <c r="H183" s="4">
        <v>1001</v>
      </c>
      <c r="I183" s="5" t="s">
        <v>23</v>
      </c>
      <c r="J183" s="4">
        <v>121.956</v>
      </c>
      <c r="K183" s="4">
        <v>2.6459999999999999</v>
      </c>
      <c r="L183" s="4">
        <f t="shared" si="41"/>
        <v>28.481543999999996</v>
      </c>
      <c r="M183" s="4">
        <v>112.84699999999999</v>
      </c>
      <c r="N183" s="4">
        <f t="shared" si="48"/>
        <v>1214.6851079999999</v>
      </c>
      <c r="O183" s="4">
        <v>34.122</v>
      </c>
      <c r="P183" s="4">
        <f t="shared" si="49"/>
        <v>367.28920799999997</v>
      </c>
      <c r="Q183" s="4">
        <f t="shared" ref="Q183:Q201" si="52">N183*1.9</f>
        <v>2307.9017051999999</v>
      </c>
      <c r="R183" s="1">
        <f t="shared" si="51"/>
        <v>34618525.578000002</v>
      </c>
      <c r="T183"/>
      <c r="U183"/>
    </row>
    <row r="184" spans="3:21" x14ac:dyDescent="0.25">
      <c r="C184" s="5">
        <v>173</v>
      </c>
      <c r="D184" s="5" t="s">
        <v>15</v>
      </c>
      <c r="E184" s="15" t="s">
        <v>86</v>
      </c>
      <c r="F184" s="4">
        <v>1</v>
      </c>
      <c r="G184" s="3" t="s">
        <v>2</v>
      </c>
      <c r="H184" s="4">
        <v>1002</v>
      </c>
      <c r="I184" s="5" t="s">
        <v>23</v>
      </c>
      <c r="J184" s="4">
        <v>116.681</v>
      </c>
      <c r="K184" s="4">
        <v>2.718</v>
      </c>
      <c r="L184" s="4">
        <f t="shared" si="41"/>
        <v>29.256551999999999</v>
      </c>
      <c r="M184" s="4">
        <v>106.66800000000001</v>
      </c>
      <c r="N184" s="4">
        <f t="shared" si="48"/>
        <v>1148.174352</v>
      </c>
      <c r="O184" s="4">
        <v>29.57</v>
      </c>
      <c r="P184" s="4">
        <f t="shared" si="49"/>
        <v>318.29147999999998</v>
      </c>
      <c r="Q184" s="4">
        <f t="shared" si="52"/>
        <v>2181.5312687999999</v>
      </c>
      <c r="R184" s="1">
        <f t="shared" si="51"/>
        <v>32722969.031999998</v>
      </c>
      <c r="T184"/>
      <c r="U184"/>
    </row>
    <row r="185" spans="3:21" x14ac:dyDescent="0.25">
      <c r="C185" s="5">
        <v>174</v>
      </c>
      <c r="D185" s="5" t="s">
        <v>15</v>
      </c>
      <c r="E185" s="15" t="s">
        <v>87</v>
      </c>
      <c r="F185" s="4">
        <v>1</v>
      </c>
      <c r="G185" s="3" t="s">
        <v>2</v>
      </c>
      <c r="H185" s="4">
        <v>1003</v>
      </c>
      <c r="I185" s="5" t="s">
        <v>23</v>
      </c>
      <c r="J185" s="4">
        <v>114.486</v>
      </c>
      <c r="K185" s="4">
        <v>4.51</v>
      </c>
      <c r="L185" s="4">
        <f t="shared" si="41"/>
        <v>48.545639999999992</v>
      </c>
      <c r="M185" s="4">
        <v>107.864</v>
      </c>
      <c r="N185" s="4">
        <f t="shared" si="48"/>
        <v>1161.048096</v>
      </c>
      <c r="O185" s="4">
        <v>22.946999999999999</v>
      </c>
      <c r="P185" s="4">
        <f t="shared" si="49"/>
        <v>247.00150799999997</v>
      </c>
      <c r="Q185" s="4">
        <f t="shared" si="52"/>
        <v>2205.9913824</v>
      </c>
      <c r="R185" s="1">
        <f t="shared" si="51"/>
        <v>33089870.736000001</v>
      </c>
      <c r="T185"/>
      <c r="U185"/>
    </row>
    <row r="186" spans="3:21" x14ac:dyDescent="0.25">
      <c r="C186" s="5">
        <v>175</v>
      </c>
      <c r="D186" s="5" t="s">
        <v>15</v>
      </c>
      <c r="E186" s="15" t="s">
        <v>88</v>
      </c>
      <c r="F186" s="4">
        <v>1</v>
      </c>
      <c r="G186" s="3" t="s">
        <v>8</v>
      </c>
      <c r="H186" s="4">
        <v>1004</v>
      </c>
      <c r="I186" s="5" t="s">
        <v>23</v>
      </c>
      <c r="J186" s="4">
        <v>128.03200000000001</v>
      </c>
      <c r="K186" s="4">
        <v>1.732</v>
      </c>
      <c r="L186" s="4">
        <f t="shared" si="41"/>
        <v>18.643248</v>
      </c>
      <c r="M186" s="4">
        <v>117.809</v>
      </c>
      <c r="N186" s="4">
        <f t="shared" si="48"/>
        <v>1268.0960759999998</v>
      </c>
      <c r="O186" s="4">
        <v>26.183</v>
      </c>
      <c r="P186" s="4">
        <f t="shared" si="49"/>
        <v>281.83381199999997</v>
      </c>
      <c r="Q186" s="4">
        <f t="shared" si="52"/>
        <v>2409.3825443999995</v>
      </c>
      <c r="R186" s="1">
        <f t="shared" si="51"/>
        <v>36140738.165999994</v>
      </c>
      <c r="T186"/>
      <c r="U186"/>
    </row>
    <row r="187" spans="3:21" x14ac:dyDescent="0.25">
      <c r="C187" s="5">
        <v>176</v>
      </c>
      <c r="D187" s="5" t="s">
        <v>15</v>
      </c>
      <c r="E187" s="15" t="s">
        <v>87</v>
      </c>
      <c r="F187" s="4">
        <v>1</v>
      </c>
      <c r="G187" s="3" t="s">
        <v>2</v>
      </c>
      <c r="H187" s="4">
        <v>1005</v>
      </c>
      <c r="I187" s="5" t="s">
        <v>23</v>
      </c>
      <c r="J187" s="4">
        <v>114.486</v>
      </c>
      <c r="K187" s="4">
        <v>4.51</v>
      </c>
      <c r="L187" s="4">
        <f t="shared" si="41"/>
        <v>48.545639999999992</v>
      </c>
      <c r="M187" s="4">
        <v>107.864</v>
      </c>
      <c r="N187" s="4">
        <f t="shared" si="48"/>
        <v>1161.048096</v>
      </c>
      <c r="O187" s="4">
        <v>22.946999999999999</v>
      </c>
      <c r="P187" s="4">
        <f t="shared" si="49"/>
        <v>247.00150799999997</v>
      </c>
      <c r="Q187" s="4">
        <f t="shared" si="52"/>
        <v>2205.9913824</v>
      </c>
      <c r="R187" s="1">
        <f t="shared" si="51"/>
        <v>33089870.736000001</v>
      </c>
      <c r="T187"/>
      <c r="U187"/>
    </row>
    <row r="188" spans="3:21" ht="30" x14ac:dyDescent="0.25">
      <c r="C188" s="5">
        <v>177</v>
      </c>
      <c r="D188" s="5" t="s">
        <v>15</v>
      </c>
      <c r="E188" s="15" t="s">
        <v>89</v>
      </c>
      <c r="F188" s="4">
        <v>1</v>
      </c>
      <c r="G188" s="3" t="s">
        <v>7</v>
      </c>
      <c r="H188" s="4">
        <v>1006</v>
      </c>
      <c r="I188" s="5" t="s">
        <v>23</v>
      </c>
      <c r="J188" s="4">
        <v>156.74600000000001</v>
      </c>
      <c r="K188" s="4">
        <v>6.8940000000000001</v>
      </c>
      <c r="L188" s="4">
        <f t="shared" si="41"/>
        <v>74.207015999999996</v>
      </c>
      <c r="M188" s="4">
        <v>152.29300000000001</v>
      </c>
      <c r="N188" s="4">
        <f t="shared" ref="N188:N191" si="53">M188*10.764</f>
        <v>1639.2818520000001</v>
      </c>
      <c r="O188" s="4">
        <v>49.945</v>
      </c>
      <c r="P188" s="4">
        <f t="shared" ref="P188:P191" si="54">O188*10.764</f>
        <v>537.60798</v>
      </c>
      <c r="Q188" s="4">
        <f t="shared" si="52"/>
        <v>3114.6355187999998</v>
      </c>
      <c r="R188" s="1">
        <f t="shared" si="51"/>
        <v>46719532.781999998</v>
      </c>
      <c r="T188"/>
      <c r="U188"/>
    </row>
    <row r="189" spans="3:21" x14ac:dyDescent="0.25">
      <c r="C189" s="5">
        <v>178</v>
      </c>
      <c r="D189" s="5" t="s">
        <v>15</v>
      </c>
      <c r="E189" s="15" t="s">
        <v>87</v>
      </c>
      <c r="F189" s="4">
        <v>1</v>
      </c>
      <c r="G189" s="3" t="s">
        <v>2</v>
      </c>
      <c r="H189" s="4">
        <v>1007</v>
      </c>
      <c r="I189" s="5" t="s">
        <v>23</v>
      </c>
      <c r="J189" s="4">
        <v>114.486</v>
      </c>
      <c r="K189" s="4">
        <v>4.51</v>
      </c>
      <c r="L189" s="4">
        <f t="shared" si="41"/>
        <v>48.545639999999992</v>
      </c>
      <c r="M189" s="4">
        <v>107.864</v>
      </c>
      <c r="N189" s="4">
        <f t="shared" si="53"/>
        <v>1161.048096</v>
      </c>
      <c r="O189" s="4">
        <v>22.946999999999999</v>
      </c>
      <c r="P189" s="4">
        <f t="shared" si="54"/>
        <v>247.00150799999997</v>
      </c>
      <c r="Q189" s="4">
        <f t="shared" si="52"/>
        <v>2205.9913824</v>
      </c>
      <c r="R189" s="1">
        <f t="shared" si="51"/>
        <v>33089870.736000001</v>
      </c>
      <c r="T189"/>
      <c r="U189"/>
    </row>
    <row r="190" spans="3:21" x14ac:dyDescent="0.25">
      <c r="C190" s="5">
        <v>179</v>
      </c>
      <c r="D190" s="5" t="s">
        <v>15</v>
      </c>
      <c r="E190" s="15" t="s">
        <v>87</v>
      </c>
      <c r="F190" s="4">
        <v>1</v>
      </c>
      <c r="G190" s="3" t="s">
        <v>2</v>
      </c>
      <c r="H190" s="4">
        <v>1008</v>
      </c>
      <c r="I190" s="5" t="s">
        <v>26</v>
      </c>
      <c r="J190" s="4">
        <v>114.486</v>
      </c>
      <c r="K190" s="4">
        <v>4.51</v>
      </c>
      <c r="L190" s="4">
        <f t="shared" si="41"/>
        <v>48.545639999999992</v>
      </c>
      <c r="M190" s="4">
        <v>107.864</v>
      </c>
      <c r="N190" s="4">
        <f t="shared" si="53"/>
        <v>1161.048096</v>
      </c>
      <c r="O190" s="4">
        <v>22.946999999999999</v>
      </c>
      <c r="P190" s="4">
        <f t="shared" si="54"/>
        <v>247.00150799999997</v>
      </c>
      <c r="Q190" s="4">
        <f t="shared" si="52"/>
        <v>2205.9913824</v>
      </c>
      <c r="R190" s="1">
        <f t="shared" si="51"/>
        <v>33089870.736000001</v>
      </c>
      <c r="T190"/>
      <c r="U190"/>
    </row>
    <row r="191" spans="3:21" ht="30" x14ac:dyDescent="0.25">
      <c r="C191" s="5">
        <v>180</v>
      </c>
      <c r="D191" s="5" t="s">
        <v>15</v>
      </c>
      <c r="E191" s="15" t="s">
        <v>89</v>
      </c>
      <c r="F191" s="4">
        <v>1</v>
      </c>
      <c r="G191" s="3" t="s">
        <v>7</v>
      </c>
      <c r="H191" s="4">
        <v>1009</v>
      </c>
      <c r="I191" s="5" t="s">
        <v>26</v>
      </c>
      <c r="J191" s="4">
        <v>156.74600000000001</v>
      </c>
      <c r="K191" s="4">
        <v>6.8940000000000001</v>
      </c>
      <c r="L191" s="4">
        <f t="shared" si="41"/>
        <v>74.207015999999996</v>
      </c>
      <c r="M191" s="4">
        <v>152.29300000000001</v>
      </c>
      <c r="N191" s="4">
        <f t="shared" si="53"/>
        <v>1639.2818520000001</v>
      </c>
      <c r="O191" s="4">
        <v>49.945</v>
      </c>
      <c r="P191" s="4">
        <f t="shared" si="54"/>
        <v>537.60798</v>
      </c>
      <c r="Q191" s="4">
        <f t="shared" si="52"/>
        <v>3114.6355187999998</v>
      </c>
      <c r="R191" s="1">
        <f t="shared" si="51"/>
        <v>46719532.781999998</v>
      </c>
      <c r="T191"/>
      <c r="U191"/>
    </row>
    <row r="192" spans="3:21" x14ac:dyDescent="0.25">
      <c r="C192" s="5">
        <v>181</v>
      </c>
      <c r="D192" s="5" t="s">
        <v>15</v>
      </c>
      <c r="E192" s="15" t="s">
        <v>87</v>
      </c>
      <c r="F192" s="4">
        <v>1</v>
      </c>
      <c r="G192" s="3" t="s">
        <v>2</v>
      </c>
      <c r="H192" s="4">
        <v>1010</v>
      </c>
      <c r="I192" s="5" t="s">
        <v>26</v>
      </c>
      <c r="J192" s="4">
        <v>114.486</v>
      </c>
      <c r="K192" s="4">
        <v>4.51</v>
      </c>
      <c r="L192" s="4">
        <f t="shared" si="41"/>
        <v>48.545639999999992</v>
      </c>
      <c r="M192" s="4">
        <v>107.864</v>
      </c>
      <c r="N192" s="4">
        <f t="shared" ref="N192:N201" si="55">M192*10.764</f>
        <v>1161.048096</v>
      </c>
      <c r="O192" s="4">
        <v>22.946999999999999</v>
      </c>
      <c r="P192" s="4">
        <f t="shared" ref="P192:P201" si="56">O192*10.764</f>
        <v>247.00150799999997</v>
      </c>
      <c r="Q192" s="4">
        <f t="shared" si="52"/>
        <v>2205.9913824</v>
      </c>
      <c r="R192" s="1">
        <f t="shared" si="51"/>
        <v>33089870.736000001</v>
      </c>
      <c r="T192"/>
      <c r="U192"/>
    </row>
    <row r="193" spans="3:21" x14ac:dyDescent="0.25">
      <c r="C193" s="5">
        <v>182</v>
      </c>
      <c r="D193" s="5" t="s">
        <v>15</v>
      </c>
      <c r="E193" s="15" t="s">
        <v>87</v>
      </c>
      <c r="F193" s="4">
        <v>1</v>
      </c>
      <c r="G193" s="3" t="s">
        <v>2</v>
      </c>
      <c r="H193" s="4">
        <v>1011</v>
      </c>
      <c r="I193" s="5" t="s">
        <v>26</v>
      </c>
      <c r="J193" s="4">
        <v>114.486</v>
      </c>
      <c r="K193" s="4">
        <v>4.51</v>
      </c>
      <c r="L193" s="4">
        <f t="shared" si="41"/>
        <v>48.545639999999992</v>
      </c>
      <c r="M193" s="4">
        <v>107.864</v>
      </c>
      <c r="N193" s="4">
        <f t="shared" si="55"/>
        <v>1161.048096</v>
      </c>
      <c r="O193" s="4">
        <v>22.946999999999999</v>
      </c>
      <c r="P193" s="4">
        <f t="shared" si="56"/>
        <v>247.00150799999997</v>
      </c>
      <c r="Q193" s="4">
        <f t="shared" si="52"/>
        <v>2205.9913824</v>
      </c>
      <c r="R193" s="1">
        <f t="shared" si="51"/>
        <v>33089870.736000001</v>
      </c>
      <c r="T193"/>
      <c r="U193"/>
    </row>
    <row r="194" spans="3:21" x14ac:dyDescent="0.25">
      <c r="C194" s="5">
        <v>183</v>
      </c>
      <c r="D194" s="5" t="s">
        <v>15</v>
      </c>
      <c r="E194" s="15" t="s">
        <v>88</v>
      </c>
      <c r="F194" s="4">
        <v>1</v>
      </c>
      <c r="G194" s="3" t="s">
        <v>8</v>
      </c>
      <c r="H194" s="4">
        <v>1012</v>
      </c>
      <c r="I194" s="5" t="s">
        <v>26</v>
      </c>
      <c r="J194" s="4">
        <v>128.03200000000001</v>
      </c>
      <c r="K194" s="4">
        <v>1.732</v>
      </c>
      <c r="L194" s="4">
        <f t="shared" si="41"/>
        <v>18.643248</v>
      </c>
      <c r="M194" s="4">
        <v>117.809</v>
      </c>
      <c r="N194" s="4">
        <f t="shared" si="55"/>
        <v>1268.0960759999998</v>
      </c>
      <c r="O194" s="4">
        <v>26.183</v>
      </c>
      <c r="P194" s="4">
        <f t="shared" si="56"/>
        <v>281.83381199999997</v>
      </c>
      <c r="Q194" s="4">
        <f t="shared" si="52"/>
        <v>2409.3825443999995</v>
      </c>
      <c r="R194" s="1">
        <f t="shared" si="51"/>
        <v>36140738.165999994</v>
      </c>
      <c r="T194"/>
      <c r="U194"/>
    </row>
    <row r="195" spans="3:21" x14ac:dyDescent="0.25">
      <c r="C195" s="5">
        <v>184</v>
      </c>
      <c r="D195" s="5" t="s">
        <v>15</v>
      </c>
      <c r="E195" s="15" t="s">
        <v>87</v>
      </c>
      <c r="F195" s="4">
        <v>1</v>
      </c>
      <c r="G195" s="3" t="s">
        <v>2</v>
      </c>
      <c r="H195" s="4">
        <v>1013</v>
      </c>
      <c r="I195" s="5" t="s">
        <v>26</v>
      </c>
      <c r="J195" s="4">
        <v>114.486</v>
      </c>
      <c r="K195" s="4">
        <v>4.51</v>
      </c>
      <c r="L195" s="4">
        <f t="shared" si="41"/>
        <v>48.545639999999992</v>
      </c>
      <c r="M195" s="4">
        <v>107.864</v>
      </c>
      <c r="N195" s="4">
        <f t="shared" si="55"/>
        <v>1161.048096</v>
      </c>
      <c r="O195" s="4">
        <v>22.946999999999999</v>
      </c>
      <c r="P195" s="4">
        <f t="shared" si="56"/>
        <v>247.00150799999997</v>
      </c>
      <c r="Q195" s="4">
        <f t="shared" si="52"/>
        <v>2205.9913824</v>
      </c>
      <c r="R195" s="1">
        <f t="shared" si="51"/>
        <v>33089870.736000001</v>
      </c>
      <c r="T195"/>
      <c r="U195"/>
    </row>
    <row r="196" spans="3:21" x14ac:dyDescent="0.25">
      <c r="C196" s="5">
        <v>185</v>
      </c>
      <c r="D196" s="5" t="s">
        <v>15</v>
      </c>
      <c r="E196" s="15" t="s">
        <v>88</v>
      </c>
      <c r="F196" s="4">
        <v>1</v>
      </c>
      <c r="G196" s="3" t="s">
        <v>8</v>
      </c>
      <c r="H196" s="4">
        <v>1014</v>
      </c>
      <c r="I196" s="5" t="s">
        <v>26</v>
      </c>
      <c r="J196" s="4">
        <v>128.03200000000001</v>
      </c>
      <c r="K196" s="4">
        <v>1.732</v>
      </c>
      <c r="L196" s="4">
        <f t="shared" si="41"/>
        <v>18.643248</v>
      </c>
      <c r="M196" s="4">
        <v>117.809</v>
      </c>
      <c r="N196" s="4">
        <f t="shared" si="55"/>
        <v>1268.0960759999998</v>
      </c>
      <c r="O196" s="4">
        <v>26.183</v>
      </c>
      <c r="P196" s="4">
        <f t="shared" si="56"/>
        <v>281.83381199999997</v>
      </c>
      <c r="Q196" s="4">
        <f t="shared" si="52"/>
        <v>2409.3825443999995</v>
      </c>
      <c r="R196" s="1">
        <f t="shared" si="51"/>
        <v>36140738.165999994</v>
      </c>
      <c r="T196"/>
      <c r="U196"/>
    </row>
    <row r="197" spans="3:21" x14ac:dyDescent="0.25">
      <c r="C197" s="5">
        <v>186</v>
      </c>
      <c r="D197" s="5" t="s">
        <v>15</v>
      </c>
      <c r="E197" s="15" t="s">
        <v>88</v>
      </c>
      <c r="F197" s="4">
        <v>1</v>
      </c>
      <c r="G197" s="3" t="s">
        <v>8</v>
      </c>
      <c r="H197" s="4">
        <v>1015</v>
      </c>
      <c r="I197" s="5" t="s">
        <v>25</v>
      </c>
      <c r="J197" s="4">
        <v>128.03200000000001</v>
      </c>
      <c r="K197" s="4">
        <v>1.732</v>
      </c>
      <c r="L197" s="4">
        <f t="shared" si="41"/>
        <v>18.643248</v>
      </c>
      <c r="M197" s="4">
        <v>117.809</v>
      </c>
      <c r="N197" s="4">
        <f t="shared" si="55"/>
        <v>1268.0960759999998</v>
      </c>
      <c r="O197" s="4">
        <v>26.183</v>
      </c>
      <c r="P197" s="4">
        <f t="shared" si="56"/>
        <v>281.83381199999997</v>
      </c>
      <c r="Q197" s="4">
        <f t="shared" si="52"/>
        <v>2409.3825443999995</v>
      </c>
      <c r="R197" s="1">
        <f t="shared" si="51"/>
        <v>36140738.165999994</v>
      </c>
      <c r="T197"/>
      <c r="U197"/>
    </row>
    <row r="198" spans="3:21" x14ac:dyDescent="0.25">
      <c r="C198" s="5">
        <v>187</v>
      </c>
      <c r="D198" s="5" t="s">
        <v>15</v>
      </c>
      <c r="E198" s="15" t="s">
        <v>88</v>
      </c>
      <c r="F198" s="4">
        <v>1</v>
      </c>
      <c r="G198" s="3" t="s">
        <v>8</v>
      </c>
      <c r="H198" s="4">
        <v>1016</v>
      </c>
      <c r="I198" s="5" t="s">
        <v>25</v>
      </c>
      <c r="J198" s="4">
        <v>128.03200000000001</v>
      </c>
      <c r="K198" s="4">
        <v>1.732</v>
      </c>
      <c r="L198" s="4">
        <f t="shared" si="41"/>
        <v>18.643248</v>
      </c>
      <c r="M198" s="4">
        <v>117.809</v>
      </c>
      <c r="N198" s="4">
        <f t="shared" si="55"/>
        <v>1268.0960759999998</v>
      </c>
      <c r="O198" s="4">
        <v>26.183</v>
      </c>
      <c r="P198" s="4">
        <f t="shared" si="56"/>
        <v>281.83381199999997</v>
      </c>
      <c r="Q198" s="4">
        <f t="shared" si="52"/>
        <v>2409.3825443999995</v>
      </c>
      <c r="R198" s="1">
        <f t="shared" si="51"/>
        <v>36140738.165999994</v>
      </c>
      <c r="T198"/>
      <c r="U198"/>
    </row>
    <row r="199" spans="3:21" x14ac:dyDescent="0.25">
      <c r="C199" s="5">
        <v>188</v>
      </c>
      <c r="D199" s="5" t="s">
        <v>15</v>
      </c>
      <c r="E199" s="15" t="s">
        <v>87</v>
      </c>
      <c r="F199" s="4">
        <v>1</v>
      </c>
      <c r="G199" s="3" t="s">
        <v>2</v>
      </c>
      <c r="H199" s="4">
        <v>1017</v>
      </c>
      <c r="I199" s="5" t="s">
        <v>25</v>
      </c>
      <c r="J199" s="4">
        <v>114.486</v>
      </c>
      <c r="K199" s="4">
        <v>4.51</v>
      </c>
      <c r="L199" s="4">
        <f t="shared" si="41"/>
        <v>48.545639999999992</v>
      </c>
      <c r="M199" s="4">
        <v>107.864</v>
      </c>
      <c r="N199" s="4">
        <f t="shared" si="55"/>
        <v>1161.048096</v>
      </c>
      <c r="O199" s="4">
        <v>22.946999999999999</v>
      </c>
      <c r="P199" s="4">
        <f t="shared" si="56"/>
        <v>247.00150799999997</v>
      </c>
      <c r="Q199" s="4">
        <f t="shared" si="52"/>
        <v>2205.9913824</v>
      </c>
      <c r="R199" s="1">
        <f t="shared" si="51"/>
        <v>33089870.736000001</v>
      </c>
      <c r="T199"/>
      <c r="U199"/>
    </row>
    <row r="200" spans="3:21" ht="30" x14ac:dyDescent="0.25">
      <c r="C200" s="5">
        <v>189</v>
      </c>
      <c r="D200" s="5" t="s">
        <v>15</v>
      </c>
      <c r="E200" s="15" t="s">
        <v>85</v>
      </c>
      <c r="F200" s="4">
        <v>1</v>
      </c>
      <c r="G200" s="3" t="s">
        <v>3</v>
      </c>
      <c r="H200" s="4">
        <v>1018</v>
      </c>
      <c r="I200" s="5" t="s">
        <v>25</v>
      </c>
      <c r="J200" s="4">
        <v>121.956</v>
      </c>
      <c r="K200" s="4">
        <v>2.6459999999999999</v>
      </c>
      <c r="L200" s="4">
        <f t="shared" si="41"/>
        <v>28.481543999999996</v>
      </c>
      <c r="M200" s="4">
        <v>112.84699999999999</v>
      </c>
      <c r="N200" s="4">
        <f t="shared" si="55"/>
        <v>1214.6851079999999</v>
      </c>
      <c r="O200" s="4">
        <v>34.122</v>
      </c>
      <c r="P200" s="4">
        <f t="shared" si="56"/>
        <v>367.28920799999997</v>
      </c>
      <c r="Q200" s="4">
        <f t="shared" si="52"/>
        <v>2307.9017051999999</v>
      </c>
      <c r="R200" s="1">
        <f t="shared" si="51"/>
        <v>34618525.578000002</v>
      </c>
    </row>
    <row r="201" spans="3:21" x14ac:dyDescent="0.25">
      <c r="C201" s="5">
        <v>190</v>
      </c>
      <c r="D201" s="5" t="s">
        <v>15</v>
      </c>
      <c r="E201" s="15" t="s">
        <v>86</v>
      </c>
      <c r="F201" s="4">
        <v>1</v>
      </c>
      <c r="G201" s="3" t="s">
        <v>2</v>
      </c>
      <c r="H201" s="4">
        <v>1019</v>
      </c>
      <c r="I201" s="5" t="s">
        <v>25</v>
      </c>
      <c r="J201" s="4">
        <v>116.681</v>
      </c>
      <c r="K201" s="4">
        <v>2.718</v>
      </c>
      <c r="L201" s="4">
        <f t="shared" si="41"/>
        <v>29.256551999999999</v>
      </c>
      <c r="M201" s="4">
        <v>106.66800000000001</v>
      </c>
      <c r="N201" s="4">
        <f t="shared" si="55"/>
        <v>1148.174352</v>
      </c>
      <c r="O201" s="4">
        <v>29.57</v>
      </c>
      <c r="P201" s="4">
        <f t="shared" si="56"/>
        <v>318.29147999999998</v>
      </c>
      <c r="Q201" s="4">
        <f t="shared" si="52"/>
        <v>2181.5312687999999</v>
      </c>
      <c r="R201" s="1">
        <f t="shared" si="51"/>
        <v>32722969.031999998</v>
      </c>
    </row>
    <row r="202" spans="3:21" s="12" customFormat="1" x14ac:dyDescent="0.25">
      <c r="C202" s="10"/>
      <c r="D202" s="11"/>
      <c r="E202" s="17"/>
      <c r="F202" s="9">
        <f>SUM(F12:F201)</f>
        <v>190</v>
      </c>
      <c r="G202" s="10"/>
      <c r="H202" s="9"/>
      <c r="I202" s="11"/>
      <c r="J202" s="9">
        <f>SUM(J12:J201)</f>
        <v>23498.510999999991</v>
      </c>
      <c r="K202" s="9">
        <f>SUM(K12:K201)</f>
        <v>651.06899999999951</v>
      </c>
      <c r="L202" s="9">
        <f>SUM(L12:L201)</f>
        <v>7008.1067160000111</v>
      </c>
      <c r="M202" s="9">
        <f>SUM(M12:M201)</f>
        <v>21933.508000000038</v>
      </c>
      <c r="N202" s="9">
        <f>SUM(N12:N201)</f>
        <v>236092.28011199995</v>
      </c>
      <c r="O202" s="9">
        <f>SUM(O12:O201)</f>
        <v>6493.8369999999995</v>
      </c>
      <c r="P202" s="9">
        <f>SUM(P12:P201)</f>
        <v>69899.661468000006</v>
      </c>
      <c r="Q202" s="9">
        <f>SUM(Q12:Q201)</f>
        <v>454575.33221279975</v>
      </c>
      <c r="R202" s="22">
        <f>SUM(R12:R201)</f>
        <v>6818629983.1919985</v>
      </c>
    </row>
  </sheetData>
  <autoFilter ref="C11:R202"/>
  <phoneticPr fontId="2" type="noConversion"/>
  <pageMargins left="0.70866141732283505" right="0.70866141732283505" top="0.74803149606299202" bottom="0.74803149606299202" header="0.31496062992126" footer="0.31496062992126"/>
  <pageSetup paperSize="8" scale="83" fitToHeight="0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O52"/>
  <sheetViews>
    <sheetView tabSelected="1" topLeftCell="C1" workbookViewId="0">
      <selection activeCell="M9" sqref="M9"/>
    </sheetView>
  </sheetViews>
  <sheetFormatPr defaultRowHeight="15" x14ac:dyDescent="0.25"/>
  <cols>
    <col min="6" max="6" width="15.7109375" customWidth="1"/>
    <col min="7" max="7" width="29.7109375" customWidth="1"/>
    <col min="8" max="8" width="15.7109375" customWidth="1"/>
    <col min="9" max="9" width="12.5703125" hidden="1" customWidth="1"/>
    <col min="10" max="10" width="20.28515625" hidden="1" customWidth="1"/>
    <col min="11" max="11" width="20.85546875" hidden="1" customWidth="1"/>
    <col min="13" max="13" width="31.42578125" bestFit="1" customWidth="1"/>
    <col min="15" max="15" width="28.7109375" bestFit="1" customWidth="1"/>
  </cols>
  <sheetData>
    <row r="9" spans="5:15" ht="30" customHeight="1" x14ac:dyDescent="0.25">
      <c r="E9" s="32" t="s">
        <v>92</v>
      </c>
      <c r="F9" s="24" t="s">
        <v>102</v>
      </c>
      <c r="G9" s="24" t="s">
        <v>101</v>
      </c>
      <c r="H9" s="32" t="s">
        <v>93</v>
      </c>
      <c r="I9" s="32" t="s">
        <v>96</v>
      </c>
      <c r="J9" s="24" t="s">
        <v>98</v>
      </c>
      <c r="K9" s="24" t="s">
        <v>99</v>
      </c>
    </row>
    <row r="10" spans="5:15" x14ac:dyDescent="0.25">
      <c r="E10" s="33" t="s">
        <v>94</v>
      </c>
      <c r="F10" s="40">
        <v>2008.3675715999996</v>
      </c>
      <c r="G10" s="31" t="str">
        <f>VLOOKUP(F10,$N$12:$O$31,2,FALSE)</f>
        <v>3BHK + 3TOILET</v>
      </c>
      <c r="H10" s="29">
        <v>1</v>
      </c>
      <c r="I10" s="31">
        <f>H10*F10</f>
        <v>2008.3675715999996</v>
      </c>
      <c r="J10" s="39">
        <f>17500*I10</f>
        <v>35146432.502999991</v>
      </c>
      <c r="K10" s="39">
        <f>18000*I10</f>
        <v>36150616.288799994</v>
      </c>
      <c r="M10" s="38"/>
    </row>
    <row r="11" spans="5:15" x14ac:dyDescent="0.25">
      <c r="E11" s="33"/>
      <c r="F11" s="40">
        <v>2181.5312687999999</v>
      </c>
      <c r="G11" s="31" t="str">
        <f t="shared" ref="G11:G24" si="0">VLOOKUP(F11,$N$12:$O$31,2,FALSE)</f>
        <v>3BHK + 3TOILET+UTILITY</v>
      </c>
      <c r="H11" s="29">
        <v>4</v>
      </c>
      <c r="I11" s="31">
        <f t="shared" ref="I11:I50" si="1">H11*F11</f>
        <v>8726.1250751999996</v>
      </c>
      <c r="J11" s="39">
        <f t="shared" ref="J11:J52" si="2">17500*I11</f>
        <v>152707188.81599998</v>
      </c>
      <c r="K11" s="39">
        <f t="shared" ref="K11:K50" si="3">18000*I11</f>
        <v>157070251.3536</v>
      </c>
      <c r="M11" s="38"/>
    </row>
    <row r="12" spans="5:15" x14ac:dyDescent="0.25">
      <c r="E12" s="33"/>
      <c r="F12" s="40">
        <v>2205.9913824</v>
      </c>
      <c r="G12" s="31" t="str">
        <f t="shared" si="0"/>
        <v>3BHK + 3TOILET+UTILITY</v>
      </c>
      <c r="H12" s="29">
        <v>18</v>
      </c>
      <c r="I12" s="31">
        <f t="shared" si="1"/>
        <v>39707.844883199999</v>
      </c>
      <c r="J12" s="39">
        <f t="shared" si="2"/>
        <v>694887285.45599997</v>
      </c>
      <c r="K12" s="39">
        <f t="shared" si="3"/>
        <v>714741207.89759994</v>
      </c>
      <c r="N12" s="27">
        <v>2008.3675715999996</v>
      </c>
      <c r="O12" s="28" t="s">
        <v>4</v>
      </c>
    </row>
    <row r="13" spans="5:15" x14ac:dyDescent="0.25">
      <c r="E13" s="33"/>
      <c r="F13" s="40">
        <v>2208.056994</v>
      </c>
      <c r="G13" s="31" t="str">
        <f t="shared" si="0"/>
        <v>3BHK + 3TOILET+UTILITY</v>
      </c>
      <c r="H13" s="29">
        <v>4</v>
      </c>
      <c r="I13" s="31">
        <f t="shared" si="1"/>
        <v>8832.2279760000001</v>
      </c>
      <c r="J13" s="39">
        <f t="shared" si="2"/>
        <v>154563989.58000001</v>
      </c>
      <c r="K13" s="39">
        <f t="shared" si="3"/>
        <v>158980103.56799999</v>
      </c>
      <c r="N13" s="26"/>
    </row>
    <row r="14" spans="5:15" x14ac:dyDescent="0.25">
      <c r="E14" s="33"/>
      <c r="F14" s="40">
        <v>2238.1412976000001</v>
      </c>
      <c r="G14" s="31" t="str">
        <f t="shared" si="0"/>
        <v>3BHK + 3TOILET+UTILITY</v>
      </c>
      <c r="H14" s="29">
        <v>8</v>
      </c>
      <c r="I14" s="31">
        <f t="shared" si="1"/>
        <v>17905.130380800001</v>
      </c>
      <c r="J14" s="39">
        <f t="shared" si="2"/>
        <v>313339781.66400003</v>
      </c>
      <c r="K14" s="39">
        <f t="shared" si="3"/>
        <v>322292346.85440004</v>
      </c>
      <c r="N14" s="27">
        <v>2307.9017051999999</v>
      </c>
      <c r="O14" s="28" t="s">
        <v>3</v>
      </c>
    </row>
    <row r="15" spans="5:15" x14ac:dyDescent="0.25">
      <c r="E15" s="33"/>
      <c r="F15" s="40">
        <v>2307.9017051999999</v>
      </c>
      <c r="G15" s="31" t="str">
        <f t="shared" si="0"/>
        <v>3BHK + 3TOILET+STUDY</v>
      </c>
      <c r="H15" s="29">
        <v>4</v>
      </c>
      <c r="I15" s="31">
        <f t="shared" si="1"/>
        <v>9231.6068207999997</v>
      </c>
      <c r="J15" s="39">
        <f t="shared" si="2"/>
        <v>161553119.36399999</v>
      </c>
      <c r="K15" s="39">
        <f t="shared" si="3"/>
        <v>166168922.7744</v>
      </c>
      <c r="N15" s="27">
        <v>2381.5312687999999</v>
      </c>
      <c r="O15" s="28" t="s">
        <v>3</v>
      </c>
    </row>
    <row r="16" spans="5:15" x14ac:dyDescent="0.25">
      <c r="E16" s="33"/>
      <c r="F16" s="40">
        <v>2381.5312687999999</v>
      </c>
      <c r="G16" s="31" t="str">
        <f t="shared" si="0"/>
        <v>3BHK + 3TOILET+STUDY</v>
      </c>
      <c r="H16" s="29">
        <v>2</v>
      </c>
      <c r="I16" s="31">
        <f t="shared" si="1"/>
        <v>4763.0625375999998</v>
      </c>
      <c r="J16" s="39">
        <f t="shared" si="2"/>
        <v>83353594.407999992</v>
      </c>
      <c r="K16" s="39">
        <f t="shared" si="3"/>
        <v>85735125.676799998</v>
      </c>
      <c r="N16" s="27">
        <v>2507.9017051999999</v>
      </c>
      <c r="O16" s="28" t="s">
        <v>3</v>
      </c>
    </row>
    <row r="17" spans="5:15" x14ac:dyDescent="0.25">
      <c r="E17" s="33"/>
      <c r="F17" s="40">
        <v>2400.5065499999996</v>
      </c>
      <c r="G17" s="31" t="str">
        <f t="shared" si="0"/>
        <v>3BHK + 3TOILET+STUDY+UTILITY</v>
      </c>
      <c r="H17" s="29">
        <v>4</v>
      </c>
      <c r="I17" s="31">
        <f t="shared" si="1"/>
        <v>9602.0261999999984</v>
      </c>
      <c r="J17" s="39">
        <f t="shared" si="2"/>
        <v>168035458.49999997</v>
      </c>
      <c r="K17" s="39">
        <f t="shared" si="3"/>
        <v>172836471.59999996</v>
      </c>
      <c r="M17" s="38"/>
      <c r="N17" s="26"/>
    </row>
    <row r="18" spans="5:15" x14ac:dyDescent="0.25">
      <c r="E18" s="33"/>
      <c r="F18" s="40">
        <v>2405.9913824</v>
      </c>
      <c r="G18" s="31" t="str">
        <f t="shared" si="0"/>
        <v>3BHK + 3TOILET+UTILITY</v>
      </c>
      <c r="H18" s="29">
        <v>4</v>
      </c>
      <c r="I18" s="31">
        <f t="shared" si="1"/>
        <v>9623.9655296000001</v>
      </c>
      <c r="J18" s="39">
        <f t="shared" si="2"/>
        <v>168419396.76800001</v>
      </c>
      <c r="K18" s="39">
        <f t="shared" si="3"/>
        <v>173231379.53279999</v>
      </c>
      <c r="M18" s="38"/>
      <c r="N18" s="27">
        <v>2400.5065499999996</v>
      </c>
      <c r="O18" s="28" t="s">
        <v>8</v>
      </c>
    </row>
    <row r="19" spans="5:15" x14ac:dyDescent="0.25">
      <c r="E19" s="33"/>
      <c r="F19" s="40">
        <v>2409.3825443999995</v>
      </c>
      <c r="G19" s="31" t="str">
        <f t="shared" si="0"/>
        <v>3BHK + 3TOILET+STUDY+UTILITY</v>
      </c>
      <c r="H19" s="29">
        <v>3</v>
      </c>
      <c r="I19" s="31">
        <f t="shared" si="1"/>
        <v>7228.1476331999984</v>
      </c>
      <c r="J19" s="39">
        <f t="shared" si="2"/>
        <v>126492583.58099997</v>
      </c>
      <c r="K19" s="39">
        <f t="shared" si="3"/>
        <v>130106657.39759997</v>
      </c>
      <c r="M19" s="38"/>
      <c r="N19" s="27">
        <v>2409.3825443999995</v>
      </c>
      <c r="O19" s="28" t="s">
        <v>8</v>
      </c>
    </row>
    <row r="20" spans="5:15" x14ac:dyDescent="0.25">
      <c r="E20" s="33"/>
      <c r="F20" s="40">
        <v>2419.9969247999998</v>
      </c>
      <c r="G20" s="31" t="str">
        <f t="shared" si="0"/>
        <v>3BHK + 3TOILET+STUDY+UTILITY</v>
      </c>
      <c r="H20" s="29">
        <v>4</v>
      </c>
      <c r="I20" s="31">
        <f t="shared" si="1"/>
        <v>9679.987699199999</v>
      </c>
      <c r="J20" s="39">
        <f t="shared" si="2"/>
        <v>169399784.73599997</v>
      </c>
      <c r="K20" s="39">
        <f t="shared" si="3"/>
        <v>174239778.58559999</v>
      </c>
      <c r="M20" s="38"/>
      <c r="N20" s="27">
        <v>2419.9969247999998</v>
      </c>
      <c r="O20" s="28" t="s">
        <v>8</v>
      </c>
    </row>
    <row r="21" spans="5:15" x14ac:dyDescent="0.25">
      <c r="E21" s="33"/>
      <c r="F21" s="40">
        <v>2507.9017051999999</v>
      </c>
      <c r="G21" s="31" t="str">
        <f t="shared" si="0"/>
        <v>3BHK + 3TOILET+STUDY</v>
      </c>
      <c r="H21" s="29">
        <v>2</v>
      </c>
      <c r="I21" s="31">
        <f t="shared" si="1"/>
        <v>5015.8034103999998</v>
      </c>
      <c r="J21" s="39">
        <f t="shared" si="2"/>
        <v>87776559.681999996</v>
      </c>
      <c r="K21" s="39">
        <f t="shared" si="3"/>
        <v>90284461.387199998</v>
      </c>
      <c r="M21" s="38"/>
      <c r="N21" s="27">
        <v>2609.3825443999995</v>
      </c>
      <c r="O21" s="28" t="s">
        <v>8</v>
      </c>
    </row>
    <row r="22" spans="5:15" x14ac:dyDescent="0.25">
      <c r="E22" s="33"/>
      <c r="F22" s="40">
        <v>2609.3825443999995</v>
      </c>
      <c r="G22" s="31" t="str">
        <f t="shared" si="0"/>
        <v>3BHK + 3TOILET+STUDY+UTILITY</v>
      </c>
      <c r="H22" s="29">
        <v>2</v>
      </c>
      <c r="I22" s="31">
        <f t="shared" si="1"/>
        <v>5218.7650887999989</v>
      </c>
      <c r="J22" s="39">
        <f t="shared" si="2"/>
        <v>91328389.053999975</v>
      </c>
      <c r="K22" s="39">
        <f t="shared" si="3"/>
        <v>93937771.598399982</v>
      </c>
      <c r="M22" s="38"/>
      <c r="N22" s="26"/>
    </row>
    <row r="23" spans="5:15" x14ac:dyDescent="0.25">
      <c r="E23" s="33"/>
      <c r="F23" s="40">
        <v>2921.4701568</v>
      </c>
      <c r="G23" s="31" t="str">
        <f t="shared" si="0"/>
        <v>4BHK + 4 TOILET+STUDY</v>
      </c>
      <c r="H23" s="29">
        <v>1</v>
      </c>
      <c r="I23" s="31">
        <f t="shared" si="1"/>
        <v>2921.4701568</v>
      </c>
      <c r="J23" s="39">
        <f t="shared" si="2"/>
        <v>51125727.744000003</v>
      </c>
      <c r="K23" s="39">
        <f t="shared" si="3"/>
        <v>52586462.822400004</v>
      </c>
      <c r="M23" s="38"/>
      <c r="N23" s="27">
        <v>2181.5312687999999</v>
      </c>
      <c r="O23" s="28" t="s">
        <v>2</v>
      </c>
    </row>
    <row r="24" spans="5:15" x14ac:dyDescent="0.25">
      <c r="E24" s="33"/>
      <c r="F24" s="40">
        <v>3114.6355187999998</v>
      </c>
      <c r="G24" s="31" t="str">
        <f t="shared" si="0"/>
        <v>4BHK + 4 TOILET+STUDY</v>
      </c>
      <c r="H24" s="29">
        <v>9</v>
      </c>
      <c r="I24" s="31">
        <f t="shared" si="1"/>
        <v>28031.7196692</v>
      </c>
      <c r="J24" s="39">
        <f t="shared" si="2"/>
        <v>490555094.21100003</v>
      </c>
      <c r="K24" s="39">
        <f t="shared" si="3"/>
        <v>504570954.0456</v>
      </c>
      <c r="M24" s="38"/>
      <c r="N24" s="27">
        <v>2205.9913824</v>
      </c>
      <c r="O24" s="28" t="s">
        <v>2</v>
      </c>
    </row>
    <row r="25" spans="5:15" x14ac:dyDescent="0.25">
      <c r="E25" s="30"/>
      <c r="F25" s="31" t="s">
        <v>100</v>
      </c>
      <c r="G25" s="31"/>
      <c r="H25" s="29">
        <f>SUM(H10:H24)</f>
        <v>70</v>
      </c>
      <c r="I25" s="31">
        <f>SUM(I10:I24)</f>
        <v>168496.25063239998</v>
      </c>
      <c r="J25" s="39">
        <f>SUM(J10:J24)</f>
        <v>2948684386.0669999</v>
      </c>
      <c r="K25" s="39">
        <f>SUM(K10:K24)</f>
        <v>3032932511.3831997</v>
      </c>
      <c r="N25" s="27">
        <v>2208.056994</v>
      </c>
      <c r="O25" s="28" t="s">
        <v>2</v>
      </c>
    </row>
    <row r="26" spans="5:15" x14ac:dyDescent="0.25">
      <c r="E26" s="35"/>
      <c r="F26" s="36"/>
      <c r="G26" s="36"/>
      <c r="H26" s="36"/>
      <c r="I26" s="36"/>
      <c r="J26" s="36"/>
      <c r="K26" s="37"/>
      <c r="N26" s="27">
        <v>2238.1412976000001</v>
      </c>
      <c r="O26" s="28" t="s">
        <v>2</v>
      </c>
    </row>
    <row r="27" spans="5:15" x14ac:dyDescent="0.25">
      <c r="E27" s="33" t="s">
        <v>95</v>
      </c>
      <c r="F27" s="31">
        <v>2008.3675715999996</v>
      </c>
      <c r="G27" s="31" t="str">
        <f t="shared" ref="G27:G35" si="4">VLOOKUP(F27,$N$12:$O$31,2,FALSE)</f>
        <v>3BHK + 3TOILET</v>
      </c>
      <c r="H27" s="29">
        <v>2</v>
      </c>
      <c r="I27" s="31">
        <f t="shared" si="1"/>
        <v>4016.7351431999991</v>
      </c>
      <c r="J27" s="39">
        <f t="shared" si="2"/>
        <v>70292865.005999982</v>
      </c>
      <c r="K27" s="39">
        <f t="shared" si="3"/>
        <v>72301232.577599987</v>
      </c>
      <c r="M27" s="38"/>
      <c r="N27" s="27">
        <v>2381.5312687999999</v>
      </c>
      <c r="O27" s="28" t="s">
        <v>2</v>
      </c>
    </row>
    <row r="28" spans="5:15" x14ac:dyDescent="0.25">
      <c r="E28" s="33"/>
      <c r="F28" s="31">
        <v>2205.9913824</v>
      </c>
      <c r="G28" s="31" t="str">
        <f t="shared" si="4"/>
        <v>3BHK + 3TOILET+UTILITY</v>
      </c>
      <c r="H28" s="29">
        <v>22</v>
      </c>
      <c r="I28" s="31">
        <f t="shared" si="1"/>
        <v>48531.810412799998</v>
      </c>
      <c r="J28" s="39">
        <f t="shared" si="2"/>
        <v>849306682.22399998</v>
      </c>
      <c r="K28" s="39">
        <f t="shared" si="3"/>
        <v>873572587.43040001</v>
      </c>
      <c r="M28" s="38"/>
      <c r="N28" s="27">
        <v>2405.9913824</v>
      </c>
      <c r="O28" s="28" t="s">
        <v>2</v>
      </c>
    </row>
    <row r="29" spans="5:15" x14ac:dyDescent="0.25">
      <c r="E29" s="33"/>
      <c r="F29" s="31">
        <v>2238.1412976000001</v>
      </c>
      <c r="G29" s="31" t="str">
        <f t="shared" si="4"/>
        <v>3BHK + 3TOILET+UTILITY</v>
      </c>
      <c r="H29" s="29">
        <v>12</v>
      </c>
      <c r="I29" s="31">
        <f t="shared" si="1"/>
        <v>26857.695571200002</v>
      </c>
      <c r="J29" s="39">
        <f t="shared" si="2"/>
        <v>470009672.49600005</v>
      </c>
      <c r="K29" s="39">
        <f t="shared" si="3"/>
        <v>483438520.28160006</v>
      </c>
      <c r="M29" s="38"/>
      <c r="N29" s="26"/>
    </row>
    <row r="30" spans="5:15" x14ac:dyDescent="0.25">
      <c r="E30" s="33"/>
      <c r="F30" s="31">
        <v>2405.9913824</v>
      </c>
      <c r="G30" s="31" t="str">
        <f t="shared" si="4"/>
        <v>3BHK + 3TOILET+UTILITY</v>
      </c>
      <c r="H30" s="29">
        <v>6</v>
      </c>
      <c r="I30" s="31">
        <f t="shared" si="1"/>
        <v>14435.948294400001</v>
      </c>
      <c r="J30" s="39">
        <f t="shared" si="2"/>
        <v>252629095.15200001</v>
      </c>
      <c r="K30" s="39">
        <f t="shared" si="3"/>
        <v>259847069.29920003</v>
      </c>
      <c r="M30" s="38"/>
      <c r="N30" s="27">
        <v>2921.4701568</v>
      </c>
      <c r="O30" s="28" t="s">
        <v>7</v>
      </c>
    </row>
    <row r="31" spans="5:15" x14ac:dyDescent="0.25">
      <c r="E31" s="33"/>
      <c r="F31" s="31">
        <v>2409.3825443999995</v>
      </c>
      <c r="G31" s="31" t="str">
        <f t="shared" si="4"/>
        <v>3BHK + 3TOILET+STUDY+UTILITY</v>
      </c>
      <c r="H31" s="29">
        <v>6</v>
      </c>
      <c r="I31" s="31">
        <f t="shared" si="1"/>
        <v>14456.295266399997</v>
      </c>
      <c r="J31" s="39">
        <f t="shared" si="2"/>
        <v>252985167.16199994</v>
      </c>
      <c r="K31" s="39">
        <f t="shared" si="3"/>
        <v>260213314.79519993</v>
      </c>
      <c r="M31" s="38"/>
      <c r="N31" s="27">
        <v>3114.6355187999998</v>
      </c>
      <c r="O31" s="28" t="s">
        <v>7</v>
      </c>
    </row>
    <row r="32" spans="5:15" x14ac:dyDescent="0.25">
      <c r="E32" s="33"/>
      <c r="F32" s="31">
        <v>2419.9969247999998</v>
      </c>
      <c r="G32" s="31" t="str">
        <f t="shared" si="4"/>
        <v>3BHK + 3TOILET+STUDY+UTILITY</v>
      </c>
      <c r="H32" s="29">
        <v>8</v>
      </c>
      <c r="I32" s="31">
        <f t="shared" si="1"/>
        <v>19359.975398399998</v>
      </c>
      <c r="J32" s="39">
        <f t="shared" si="2"/>
        <v>338799569.47199994</v>
      </c>
      <c r="K32" s="39">
        <f t="shared" si="3"/>
        <v>348479557.17119998</v>
      </c>
      <c r="M32" s="38"/>
    </row>
    <row r="33" spans="5:13" x14ac:dyDescent="0.25">
      <c r="E33" s="33"/>
      <c r="F33" s="31">
        <v>2609.3825443999995</v>
      </c>
      <c r="G33" s="31" t="str">
        <f t="shared" si="4"/>
        <v>3BHK + 3TOILET+STUDY+UTILITY</v>
      </c>
      <c r="H33" s="29">
        <v>4</v>
      </c>
      <c r="I33" s="31">
        <f t="shared" si="1"/>
        <v>10437.530177599998</v>
      </c>
      <c r="J33" s="39">
        <f t="shared" si="2"/>
        <v>182656778.10799995</v>
      </c>
      <c r="K33" s="39">
        <f t="shared" si="3"/>
        <v>187875543.19679996</v>
      </c>
      <c r="M33" s="38"/>
    </row>
    <row r="34" spans="5:13" x14ac:dyDescent="0.25">
      <c r="E34" s="33"/>
      <c r="F34" s="31">
        <v>2921.4701568</v>
      </c>
      <c r="G34" s="31" t="str">
        <f t="shared" si="4"/>
        <v>4BHK + 4 TOILET+STUDY</v>
      </c>
      <c r="H34" s="29">
        <v>1</v>
      </c>
      <c r="I34" s="31">
        <f t="shared" si="1"/>
        <v>2921.4701568</v>
      </c>
      <c r="J34" s="39">
        <f t="shared" si="2"/>
        <v>51125727.744000003</v>
      </c>
      <c r="K34" s="39">
        <f t="shared" si="3"/>
        <v>52586462.822400004</v>
      </c>
      <c r="M34" s="38"/>
    </row>
    <row r="35" spans="5:13" x14ac:dyDescent="0.25">
      <c r="E35" s="33"/>
      <c r="F35" s="31">
        <v>3114.6355187999998</v>
      </c>
      <c r="G35" s="31" t="str">
        <f t="shared" si="4"/>
        <v>4BHK + 4 TOILET+STUDY</v>
      </c>
      <c r="H35" s="29">
        <v>9</v>
      </c>
      <c r="I35" s="31">
        <f t="shared" si="1"/>
        <v>28031.7196692</v>
      </c>
      <c r="J35" s="39">
        <f t="shared" si="2"/>
        <v>490555094.21100003</v>
      </c>
      <c r="K35" s="39">
        <f t="shared" si="3"/>
        <v>504570954.0456</v>
      </c>
      <c r="M35" s="38"/>
    </row>
    <row r="36" spans="5:13" x14ac:dyDescent="0.25">
      <c r="E36" s="30"/>
      <c r="F36" s="31" t="s">
        <v>100</v>
      </c>
      <c r="G36" s="31"/>
      <c r="H36" s="29">
        <f>SUM(H27:H35)</f>
        <v>70</v>
      </c>
      <c r="I36" s="31">
        <f>SUM(I27:I35)</f>
        <v>169049.18008999998</v>
      </c>
      <c r="J36" s="39">
        <f>SUM(J27:J35)</f>
        <v>2958360651.5749998</v>
      </c>
      <c r="K36" s="39">
        <f>SUM(K27:K35)</f>
        <v>3042885241.6199999</v>
      </c>
    </row>
    <row r="37" spans="5:13" x14ac:dyDescent="0.25">
      <c r="E37" s="35"/>
      <c r="F37" s="36"/>
      <c r="G37" s="36"/>
      <c r="H37" s="36"/>
      <c r="I37" s="36"/>
      <c r="J37" s="36"/>
      <c r="K37" s="37"/>
    </row>
    <row r="38" spans="5:13" x14ac:dyDescent="0.25">
      <c r="E38" s="33" t="s">
        <v>97</v>
      </c>
      <c r="F38" s="31">
        <v>2008.3675715999996</v>
      </c>
      <c r="G38" s="31" t="str">
        <f t="shared" ref="G38:G50" si="5">VLOOKUP(F38,$N$12:$O$31,2,FALSE)</f>
        <v>3BHK + 3TOILET</v>
      </c>
      <c r="H38" s="29">
        <v>2</v>
      </c>
      <c r="I38" s="31">
        <f t="shared" si="1"/>
        <v>4016.7351431999991</v>
      </c>
      <c r="J38" s="39">
        <f t="shared" si="2"/>
        <v>70292865.005999982</v>
      </c>
      <c r="K38" s="39">
        <f t="shared" si="3"/>
        <v>72301232.577599987</v>
      </c>
      <c r="M38" s="38"/>
    </row>
    <row r="39" spans="5:13" x14ac:dyDescent="0.25">
      <c r="E39" s="33"/>
      <c r="F39" s="31">
        <v>2181.5312687999999</v>
      </c>
      <c r="G39" s="31" t="str">
        <f t="shared" si="5"/>
        <v>3BHK + 3TOILET+UTILITY</v>
      </c>
      <c r="H39" s="29">
        <v>4</v>
      </c>
      <c r="I39" s="31">
        <f t="shared" si="1"/>
        <v>8726.1250751999996</v>
      </c>
      <c r="J39" s="39">
        <f t="shared" si="2"/>
        <v>152707188.81599998</v>
      </c>
      <c r="K39" s="39">
        <f t="shared" si="3"/>
        <v>157070251.3536</v>
      </c>
      <c r="M39" s="38"/>
    </row>
    <row r="40" spans="5:13" x14ac:dyDescent="0.25">
      <c r="E40" s="33"/>
      <c r="F40" s="31">
        <v>2205.9913824</v>
      </c>
      <c r="G40" s="31" t="str">
        <f t="shared" si="5"/>
        <v>3BHK + 3TOILET+UTILITY</v>
      </c>
      <c r="H40" s="29">
        <v>4</v>
      </c>
      <c r="I40" s="31">
        <f t="shared" si="1"/>
        <v>8823.9655296000001</v>
      </c>
      <c r="J40" s="39">
        <f t="shared" si="2"/>
        <v>154419396.76800001</v>
      </c>
      <c r="K40" s="39">
        <f t="shared" si="3"/>
        <v>158831379.53279999</v>
      </c>
      <c r="M40" s="38"/>
    </row>
    <row r="41" spans="5:13" x14ac:dyDescent="0.25">
      <c r="E41" s="33"/>
      <c r="F41" s="31">
        <v>2208.056994</v>
      </c>
      <c r="G41" s="31" t="str">
        <f t="shared" si="5"/>
        <v>3BHK + 3TOILET+UTILITY</v>
      </c>
      <c r="H41" s="29">
        <v>4</v>
      </c>
      <c r="I41" s="31">
        <f t="shared" si="1"/>
        <v>8832.2279760000001</v>
      </c>
      <c r="J41" s="39">
        <f t="shared" si="2"/>
        <v>154563989.58000001</v>
      </c>
      <c r="K41" s="39">
        <f t="shared" si="3"/>
        <v>158980103.56799999</v>
      </c>
      <c r="M41" s="38"/>
    </row>
    <row r="42" spans="5:13" x14ac:dyDescent="0.25">
      <c r="E42" s="33"/>
      <c r="F42" s="31">
        <v>2238.1412976000001</v>
      </c>
      <c r="G42" s="31" t="str">
        <f t="shared" si="5"/>
        <v>3BHK + 3TOILET+UTILITY</v>
      </c>
      <c r="H42" s="29">
        <v>4</v>
      </c>
      <c r="I42" s="31">
        <f t="shared" si="1"/>
        <v>8952.5651904000006</v>
      </c>
      <c r="J42" s="39">
        <f t="shared" si="2"/>
        <v>156669890.83200002</v>
      </c>
      <c r="K42" s="39">
        <f t="shared" si="3"/>
        <v>161146173.42720002</v>
      </c>
      <c r="M42" s="38"/>
    </row>
    <row r="43" spans="5:13" x14ac:dyDescent="0.25">
      <c r="E43" s="33"/>
      <c r="F43" s="31">
        <v>2307.9017051999999</v>
      </c>
      <c r="G43" s="31" t="str">
        <f t="shared" si="5"/>
        <v>3BHK + 3TOILET+STUDY</v>
      </c>
      <c r="H43" s="29">
        <v>4</v>
      </c>
      <c r="I43" s="31">
        <f t="shared" si="1"/>
        <v>9231.6068207999997</v>
      </c>
      <c r="J43" s="39">
        <f t="shared" si="2"/>
        <v>161553119.36399999</v>
      </c>
      <c r="K43" s="39">
        <f t="shared" si="3"/>
        <v>166168922.7744</v>
      </c>
      <c r="M43" s="38"/>
    </row>
    <row r="44" spans="5:13" x14ac:dyDescent="0.25">
      <c r="E44" s="33"/>
      <c r="F44" s="31">
        <v>2381.5312687999999</v>
      </c>
      <c r="G44" s="31" t="str">
        <f t="shared" si="5"/>
        <v>3BHK + 3TOILET+STUDY</v>
      </c>
      <c r="H44" s="29">
        <v>2</v>
      </c>
      <c r="I44" s="31">
        <f t="shared" si="1"/>
        <v>4763.0625375999998</v>
      </c>
      <c r="J44" s="39">
        <f t="shared" si="2"/>
        <v>83353594.407999992</v>
      </c>
      <c r="K44" s="39">
        <f t="shared" si="3"/>
        <v>85735125.676799998</v>
      </c>
      <c r="M44" s="38"/>
    </row>
    <row r="45" spans="5:13" x14ac:dyDescent="0.25">
      <c r="E45" s="33"/>
      <c r="F45" s="31">
        <v>2400.5065499999996</v>
      </c>
      <c r="G45" s="31" t="str">
        <f t="shared" si="5"/>
        <v>3BHK + 3TOILET+STUDY+UTILITY</v>
      </c>
      <c r="H45" s="29">
        <v>4</v>
      </c>
      <c r="I45" s="31">
        <f t="shared" si="1"/>
        <v>9602.0261999999984</v>
      </c>
      <c r="J45" s="39">
        <f t="shared" si="2"/>
        <v>168035458.49999997</v>
      </c>
      <c r="K45" s="39">
        <f t="shared" si="3"/>
        <v>172836471.59999996</v>
      </c>
      <c r="M45" s="38"/>
    </row>
    <row r="46" spans="5:13" x14ac:dyDescent="0.25">
      <c r="E46" s="33"/>
      <c r="F46" s="31">
        <v>2405.9913824</v>
      </c>
      <c r="G46" s="31" t="str">
        <f t="shared" si="5"/>
        <v>3BHK + 3TOILET+UTILITY</v>
      </c>
      <c r="H46" s="29">
        <v>2</v>
      </c>
      <c r="I46" s="31">
        <f t="shared" si="1"/>
        <v>4811.9827648</v>
      </c>
      <c r="J46" s="39">
        <f t="shared" si="2"/>
        <v>84209698.384000003</v>
      </c>
      <c r="K46" s="39">
        <f t="shared" si="3"/>
        <v>86615689.766399994</v>
      </c>
      <c r="M46" s="38"/>
    </row>
    <row r="47" spans="5:13" x14ac:dyDescent="0.25">
      <c r="E47" s="33"/>
      <c r="F47" s="31">
        <v>2409.3825443999995</v>
      </c>
      <c r="G47" s="31" t="str">
        <f t="shared" si="5"/>
        <v>3BHK + 3TOILET+STUDY+UTILITY</v>
      </c>
      <c r="H47" s="29">
        <v>6</v>
      </c>
      <c r="I47" s="31">
        <f t="shared" si="1"/>
        <v>14456.295266399997</v>
      </c>
      <c r="J47" s="39">
        <f t="shared" si="2"/>
        <v>252985167.16199994</v>
      </c>
      <c r="K47" s="39">
        <f t="shared" si="3"/>
        <v>260213314.79519993</v>
      </c>
      <c r="M47" s="38"/>
    </row>
    <row r="48" spans="5:13" x14ac:dyDescent="0.25">
      <c r="E48" s="33"/>
      <c r="F48" s="31">
        <v>2419.9969247999998</v>
      </c>
      <c r="G48" s="31" t="str">
        <f t="shared" si="5"/>
        <v>3BHK + 3TOILET+STUDY+UTILITY</v>
      </c>
      <c r="H48" s="29">
        <v>8</v>
      </c>
      <c r="I48" s="31">
        <f t="shared" si="1"/>
        <v>19359.975398399998</v>
      </c>
      <c r="J48" s="39">
        <f t="shared" si="2"/>
        <v>338799569.47199994</v>
      </c>
      <c r="K48" s="39">
        <f t="shared" si="3"/>
        <v>348479557.17119998</v>
      </c>
      <c r="M48" s="38"/>
    </row>
    <row r="49" spans="5:13" x14ac:dyDescent="0.25">
      <c r="E49" s="33"/>
      <c r="F49" s="31">
        <v>2507.9017051999999</v>
      </c>
      <c r="G49" s="31" t="str">
        <f t="shared" si="5"/>
        <v>3BHK + 3TOILET+STUDY</v>
      </c>
      <c r="H49" s="29">
        <v>2</v>
      </c>
      <c r="I49" s="31">
        <f t="shared" si="1"/>
        <v>5015.8034103999998</v>
      </c>
      <c r="J49" s="39">
        <f t="shared" si="2"/>
        <v>87776559.681999996</v>
      </c>
      <c r="K49" s="39">
        <f t="shared" si="3"/>
        <v>90284461.387199998</v>
      </c>
      <c r="M49" s="38"/>
    </row>
    <row r="50" spans="5:13" x14ac:dyDescent="0.25">
      <c r="E50" s="33"/>
      <c r="F50" s="31">
        <v>2609.3825443999995</v>
      </c>
      <c r="G50" s="31" t="str">
        <f t="shared" si="5"/>
        <v>3BHK + 3TOILET+STUDY+UTILITY</v>
      </c>
      <c r="H50" s="29">
        <v>4</v>
      </c>
      <c r="I50" s="31">
        <f t="shared" si="1"/>
        <v>10437.530177599998</v>
      </c>
      <c r="J50" s="39">
        <f t="shared" si="2"/>
        <v>182656778.10799995</v>
      </c>
      <c r="K50" s="39">
        <f t="shared" si="3"/>
        <v>187875543.19679996</v>
      </c>
      <c r="M50" s="38"/>
    </row>
    <row r="51" spans="5:13" x14ac:dyDescent="0.25">
      <c r="E51" s="30"/>
      <c r="F51" s="31" t="s">
        <v>100</v>
      </c>
      <c r="G51" s="31"/>
      <c r="H51" s="29">
        <v>50</v>
      </c>
      <c r="I51" s="31">
        <f>SUM(I38:I50)</f>
        <v>117029.90149039999</v>
      </c>
      <c r="J51" s="39">
        <f>SUM(J38:J50)</f>
        <v>2048023276.0819998</v>
      </c>
      <c r="K51" s="39">
        <f>SUM(K38:K50)</f>
        <v>2106538226.8271997</v>
      </c>
      <c r="M51" s="38"/>
    </row>
    <row r="52" spans="5:13" x14ac:dyDescent="0.25">
      <c r="E52" s="30"/>
      <c r="F52" s="31" t="s">
        <v>91</v>
      </c>
      <c r="G52" s="31"/>
      <c r="H52" s="29">
        <v>190</v>
      </c>
      <c r="I52" s="30"/>
      <c r="J52" s="34">
        <f>J51+J36+J25</f>
        <v>7955068313.723999</v>
      </c>
      <c r="K52" s="39">
        <f>K51+K36+K25</f>
        <v>8182355979.8303995</v>
      </c>
      <c r="M52" s="38"/>
    </row>
  </sheetData>
  <mergeCells count="5">
    <mergeCell ref="E10:E24"/>
    <mergeCell ref="E27:E35"/>
    <mergeCell ref="E38:E50"/>
    <mergeCell ref="E26:K26"/>
    <mergeCell ref="E37:K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Units</vt:lpstr>
      <vt:lpstr>Sheet1</vt:lpstr>
      <vt:lpstr>'Main Units'!Print_Area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Abhishek Sharma</cp:lastModifiedBy>
  <cp:lastPrinted>2022-06-14T05:35:51Z</cp:lastPrinted>
  <dcterms:created xsi:type="dcterms:W3CDTF">2021-10-21T12:21:07Z</dcterms:created>
  <dcterms:modified xsi:type="dcterms:W3CDTF">2022-06-24T15:03:14Z</dcterms:modified>
</cp:coreProperties>
</file>