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Files For Review\Rajani Gupta Ma'am\JULY Month\VIS(2022-23)-PL214-162-312\PreparerReport\"/>
    </mc:Choice>
  </mc:AlternateContent>
  <xr:revisionPtr revIDLastSave="0" documentId="13_ncr:1_{151622D8-9D63-4AD1-B27F-FEFFC142E389}" xr6:coauthVersionLast="47" xr6:coauthVersionMax="47" xr10:uidLastSave="{00000000-0000-0000-0000-000000000000}"/>
  <bookViews>
    <workbookView showVerticalScroll="0" xWindow="-120" yWindow="-120" windowWidth="24240" windowHeight="13140" xr2:uid="{00000000-000D-0000-FFFF-FFFF00000000}"/>
  </bookViews>
  <sheets>
    <sheet name="buildiong" sheetId="1" r:id="rId1"/>
    <sheet name="Sheet3" sheetId="3" r:id="rId2"/>
    <sheet name="Land" sheetId="2" r:id="rId3"/>
  </sheets>
  <definedNames>
    <definedName name="_xlnm.Print_Area" localSheetId="0">buildiong!$B$1:$S$10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 i="1" l="1"/>
  <c r="H30" i="1"/>
  <c r="H29" i="1"/>
  <c r="H28" i="1"/>
  <c r="H19" i="1"/>
  <c r="H18" i="1"/>
  <c r="K14" i="1"/>
  <c r="K16" i="1" s="1"/>
  <c r="O5" i="1"/>
  <c r="M5" i="1"/>
  <c r="J5" i="1"/>
  <c r="E13" i="1"/>
  <c r="E18" i="1"/>
  <c r="P5" i="1" l="1"/>
  <c r="Q5" i="1" s="1"/>
  <c r="S5" i="1" s="1"/>
  <c r="O4" i="1" l="1"/>
  <c r="M4" i="1"/>
  <c r="F6" i="1"/>
  <c r="O6" i="1" l="1"/>
  <c r="J4" i="1"/>
  <c r="P4" i="1" l="1"/>
  <c r="Q4" i="1" s="1"/>
  <c r="Q6" i="1" l="1"/>
  <c r="S4" i="1"/>
  <c r="S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29" authorId="0" shapeId="0" xr:uid="{00000000-0006-0000-0200-00000100000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<sst xmlns="http://schemas.openxmlformats.org/spreadsheetml/2006/main" count="33" uniqueCount="31">
  <si>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</si>
  <si>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</si>
  <si>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</si>
  <si>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</si>
  <si>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</si>
  <si>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</si>
  <si>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</si>
  <si>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</si>
  <si>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</si>
  <si>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</si>
  <si>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</si>
  <si>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</si>
  <si>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</si>
  <si>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</si>
  <si>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</si>
  <si>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</si>
  <si>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</si>
  <si>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</si>
  <si>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</si>
  <si>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</si>
  <si>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</si>
  <si>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</si>
  <si>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</si>
  <si>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</si>
  <si>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</si>
  <si>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</si>
  <si>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</si>
  <si>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TOTAL FMV</t>
  </si>
  <si>
    <t>BUILDING VALUATION OF MR. LAXMAN SINGH RAWAT| AJABPUR KALAN, DEHRADUN</t>
  </si>
  <si>
    <r>
      <t xml:space="preserve">2. </t>
    </r>
    <r>
      <rPr>
        <i/>
        <sz val="10"/>
        <color theme="1"/>
        <rFont val="Calibri"/>
        <family val="2"/>
        <scheme val="minor"/>
      </rPr>
      <t>All the structure that has been taken in the area statemnet belonging to Mr.Laxman Singh Rawat.</t>
    </r>
  </si>
  <si>
    <r>
      <t xml:space="preserve">1. </t>
    </r>
    <r>
      <rPr>
        <b/>
        <i/>
        <sz val="10"/>
        <color theme="1"/>
        <rFont val="Calibri"/>
        <family val="2"/>
        <scheme val="minor"/>
      </rPr>
      <t>All the details pertaing to the building area statement such as area, floor, etc has been taken from the approved site plan that has been provided to us by the client.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</si>
</sst>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_ * #,##0_ ;_ * \-#,##0_ ;_ * &quot;-&quot;??_ ;_ @_ "/>
    <numFmt numFmtId="165" formatCode="0.0000"/>
    <numFmt numFmtId="166" formatCode="_ &quot;₹&quot;\ * #,##0_ ;_ &quot;₹&quot;\ * \-#,##0_ ;_ &quot;₹&quot;\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1"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5" borderId="0" xfId="0" applyFont="1" applyFill="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31"/>
  <sheetViews>
    <sheetView tabSelected="1" zoomScale="85" zoomScaleNormal="85" zoomScaleSheetLayoutView="85" workbookViewId="0">
      <selection activeCell="W16" sqref="W16"/>
    </sheetView>
  </sheetViews>
  <sheetFormatPr defaultRowHeight="15" x14ac:dyDescent="0.25"/>
  <cols>
    <col min="2" max="2" width="7.28515625" bestFit="1" customWidth="1"/>
    <col min="3" max="3" width="12.42578125" customWidth="1"/>
    <col min="4" max="4" width="12.5703125" style="19" customWidth="1"/>
    <col min="5" max="5" width="26.7109375" style="19" bestFit="1" customWidth="1"/>
    <col min="6" max="6" width="7.7109375" bestFit="1" customWidth="1"/>
    <col min="7" max="7" width="7" bestFit="1" customWidth="1"/>
    <col min="8" max="8" width="11.42578125" bestFit="1" customWidth="1"/>
    <col min="9" max="9" width="9" bestFit="1" customWidth="1"/>
    <col min="10" max="10" width="9.7109375" hidden="1" customWidth="1"/>
    <col min="11" max="11" width="10.5703125" hidden="1" customWidth="1"/>
    <col min="12" max="12" width="7.7109375" hidden="1" customWidth="1"/>
    <col min="13" max="13" width="12.42578125" hidden="1" customWidth="1"/>
    <col min="14" max="14" width="10.85546875" bestFit="1" customWidth="1"/>
    <col min="15" max="15" width="14.42578125" bestFit="1" customWidth="1"/>
    <col min="16" max="16" width="13.42578125" hidden="1" customWidth="1"/>
    <col min="17" max="17" width="17.7109375" hidden="1" customWidth="1"/>
    <col min="18" max="18" width="10.85546875" hidden="1" customWidth="1"/>
    <col min="19" max="19" width="18.140625" style="23" customWidth="1"/>
    <col min="20" max="20" width="17" bestFit="1" customWidth="1"/>
    <col min="21" max="22" width="14.28515625" bestFit="1" customWidth="1"/>
  </cols>
  <sheetData>
    <row r="2" spans="2:22" ht="15.75" customHeight="1" x14ac:dyDescent="0.25">
      <c r="B2" s="27" t="s">
        <v>28</v>
      </c>
      <c r="C2" s="28"/>
      <c r="D2" s="28"/>
      <c r="E2" s="28"/>
      <c r="F2" s="28"/>
      <c r="G2" s="28"/>
      <c r="H2" s="28"/>
      <c r="I2" s="28"/>
      <c r="J2" s="28"/>
      <c r="K2" s="28"/>
      <c r="L2" s="28"/>
      <c r="M2" s="28"/>
      <c r="N2" s="28"/>
      <c r="O2" s="28"/>
      <c r="P2" s="28"/>
      <c r="Q2" s="28"/>
      <c r="R2" s="28"/>
      <c r="S2" s="29"/>
    </row>
    <row r="3" spans="2:22" s="16" customFormat="1" ht="60" x14ac:dyDescent="0.25">
      <c r="B3" s="14" t="s">
        <v>0</v>
      </c>
      <c r="C3" s="14" t="s">
        <v>1</v>
      </c>
      <c r="D3" s="15" t="s">
        <v>11</v>
      </c>
      <c r="E3" s="15" t="s">
        <v>4</v>
      </c>
      <c r="F3" s="15" t="s">
        <v>18</v>
      </c>
      <c r="G3" s="15" t="s">
        <v>14</v>
      </c>
      <c r="H3" s="15" t="s">
        <v>2</v>
      </c>
      <c r="I3" s="15" t="s">
        <v>3</v>
      </c>
      <c r="J3" s="15" t="s">
        <v>15</v>
      </c>
      <c r="K3" s="15" t="s">
        <v>16</v>
      </c>
      <c r="L3" s="15" t="s">
        <v>5</v>
      </c>
      <c r="M3" s="15" t="s">
        <v>7</v>
      </c>
      <c r="N3" s="15" t="s">
        <v>17</v>
      </c>
      <c r="O3" s="15" t="s">
        <v>12</v>
      </c>
      <c r="P3" s="15" t="s">
        <v>8</v>
      </c>
      <c r="Q3" s="15" t="s">
        <v>9</v>
      </c>
      <c r="R3" s="15" t="s">
        <v>13</v>
      </c>
      <c r="S3" s="15" t="s">
        <v>10</v>
      </c>
    </row>
    <row r="4" spans="2:22" ht="30" x14ac:dyDescent="0.25">
      <c r="B4" s="13">
        <v>1</v>
      </c>
      <c r="C4" s="2" t="s">
        <v>22</v>
      </c>
      <c r="D4" s="18" t="s">
        <v>21</v>
      </c>
      <c r="E4" s="18" t="s">
        <v>20</v>
      </c>
      <c r="F4" s="10">
        <f>1800+209+160</f>
        <v>2169</v>
      </c>
      <c r="G4" s="10">
        <v>10</v>
      </c>
      <c r="H4" s="2">
        <v>2000</v>
      </c>
      <c r="I4" s="2">
        <v>2022</v>
      </c>
      <c r="J4" s="2">
        <f>I4-H4</f>
        <v>22</v>
      </c>
      <c r="K4" s="2">
        <v>60</v>
      </c>
      <c r="L4" s="3">
        <v>0.1</v>
      </c>
      <c r="M4" s="5">
        <f>(1-L4)/K4</f>
        <v>1.5000000000000001E-2</v>
      </c>
      <c r="N4" s="6">
        <v>1400</v>
      </c>
      <c r="O4" s="6">
        <f>N4*F4</f>
        <v>3036600</v>
      </c>
      <c r="P4" s="6">
        <f t="shared" ref="P4" si="0">O4*M4*J4</f>
        <v>1002078</v>
      </c>
      <c r="Q4" s="6">
        <f t="shared" ref="Q4" si="1">MAX(O4-P4,0)</f>
        <v>2034522</v>
      </c>
      <c r="R4" s="11">
        <v>0</v>
      </c>
      <c r="S4" s="6">
        <f t="shared" ref="S4:S5" si="2">IF(Q4&gt;L4*O4,Q4*(1-R4),O4*L4)</f>
        <v>2034522</v>
      </c>
      <c r="T4" s="12"/>
      <c r="U4" s="1"/>
      <c r="V4" s="1"/>
    </row>
    <row r="5" spans="2:22" ht="30" x14ac:dyDescent="0.25">
      <c r="B5" s="13">
        <v>2</v>
      </c>
      <c r="C5" s="2" t="s">
        <v>23</v>
      </c>
      <c r="D5" s="18" t="s">
        <v>21</v>
      </c>
      <c r="E5" s="18" t="s">
        <v>20</v>
      </c>
      <c r="F5" s="10">
        <v>1480</v>
      </c>
      <c r="G5" s="10">
        <v>10</v>
      </c>
      <c r="H5" s="2">
        <v>2000</v>
      </c>
      <c r="I5" s="2">
        <v>2022</v>
      </c>
      <c r="J5" s="2">
        <f>I5-H5</f>
        <v>22</v>
      </c>
      <c r="K5" s="2">
        <v>60</v>
      </c>
      <c r="L5" s="3">
        <v>0.1</v>
      </c>
      <c r="M5" s="5">
        <f>(1-L5)/K5</f>
        <v>1.5000000000000001E-2</v>
      </c>
      <c r="N5" s="6">
        <v>1400</v>
      </c>
      <c r="O5" s="6">
        <f>N5*F5</f>
        <v>2072000</v>
      </c>
      <c r="P5" s="6">
        <f>O5*M5*J5</f>
        <v>683760.00000000012</v>
      </c>
      <c r="Q5" s="6">
        <f>MAX(O5-P5,0)</f>
        <v>1388240</v>
      </c>
      <c r="R5" s="11">
        <v>0</v>
      </c>
      <c r="S5" s="6">
        <f t="shared" si="2"/>
        <v>1388240</v>
      </c>
      <c r="T5" s="12"/>
      <c r="U5" s="1"/>
      <c r="V5" s="1"/>
    </row>
    <row r="6" spans="2:22" x14ac:dyDescent="0.25">
      <c r="B6" s="30" t="s">
        <v>6</v>
      </c>
      <c r="C6" s="30"/>
      <c r="D6" s="30"/>
      <c r="E6" s="30"/>
      <c r="F6" s="17">
        <f>SUM(F4:F5)</f>
        <v>3649</v>
      </c>
      <c r="G6" s="9"/>
      <c r="H6" s="30"/>
      <c r="I6" s="30"/>
      <c r="J6" s="30"/>
      <c r="K6" s="30"/>
      <c r="L6" s="30"/>
      <c r="M6" s="30"/>
      <c r="N6" s="30"/>
      <c r="O6" s="7">
        <f>SUM(O4:O5)</f>
        <v>5108600</v>
      </c>
      <c r="P6" s="7"/>
      <c r="Q6" s="7">
        <f>SUM(Q4:Q5)</f>
        <v>3422762</v>
      </c>
      <c r="R6" s="7"/>
      <c r="S6" s="7">
        <f>SUM(S4:S5)</f>
        <v>3422762</v>
      </c>
      <c r="T6" s="12"/>
    </row>
    <row r="7" spans="2:22" x14ac:dyDescent="0.25">
      <c r="B7" s="32" t="s">
        <v>19</v>
      </c>
      <c r="C7" s="32"/>
      <c r="D7" s="32"/>
      <c r="E7" s="32"/>
      <c r="F7" s="32"/>
      <c r="G7" s="32"/>
      <c r="H7" s="32"/>
      <c r="I7" s="32"/>
      <c r="J7" s="32"/>
      <c r="K7" s="32"/>
      <c r="L7" s="32"/>
      <c r="M7" s="32"/>
      <c r="N7" s="32"/>
      <c r="O7" s="32"/>
      <c r="P7" s="32"/>
      <c r="Q7" s="32"/>
      <c r="R7" s="32"/>
      <c r="S7" s="32"/>
      <c r="T7" s="12"/>
    </row>
    <row r="8" spans="2:22" x14ac:dyDescent="0.25">
      <c r="B8" s="26" t="s">
        <v>30</v>
      </c>
      <c r="C8" s="26"/>
      <c r="D8" s="26"/>
      <c r="E8" s="26"/>
      <c r="F8" s="26"/>
      <c r="G8" s="26"/>
      <c r="H8" s="26"/>
      <c r="I8" s="26"/>
      <c r="J8" s="26"/>
      <c r="K8" s="26"/>
      <c r="L8" s="26"/>
      <c r="M8" s="26"/>
      <c r="N8" s="26"/>
      <c r="O8" s="26"/>
      <c r="P8" s="26"/>
      <c r="Q8" s="26"/>
      <c r="R8" s="26"/>
      <c r="S8" s="26"/>
      <c r="T8" s="12"/>
    </row>
    <row r="9" spans="2:22" x14ac:dyDescent="0.25">
      <c r="B9" s="31" t="s">
        <v>29</v>
      </c>
      <c r="C9" s="26"/>
      <c r="D9" s="26"/>
      <c r="E9" s="26"/>
      <c r="F9" s="26"/>
      <c r="G9" s="26"/>
      <c r="H9" s="26"/>
      <c r="I9" s="26"/>
      <c r="J9" s="26"/>
      <c r="K9" s="26"/>
      <c r="L9" s="26"/>
      <c r="M9" s="26"/>
      <c r="N9" s="26"/>
      <c r="O9" s="26"/>
      <c r="P9" s="26"/>
      <c r="Q9" s="26"/>
      <c r="R9" s="26"/>
      <c r="S9" s="26"/>
      <c r="T9" s="12"/>
    </row>
    <row r="10" spans="2:22" x14ac:dyDescent="0.25">
      <c r="B10" s="26" t="s">
        <v>24</v>
      </c>
      <c r="C10" s="26"/>
      <c r="D10" s="26"/>
      <c r="E10" s="26"/>
      <c r="F10" s="26"/>
      <c r="G10" s="26"/>
      <c r="H10" s="26"/>
      <c r="I10" s="26"/>
      <c r="J10" s="26"/>
      <c r="K10" s="26"/>
      <c r="L10" s="26"/>
      <c r="M10" s="26"/>
      <c r="N10" s="26"/>
      <c r="O10" s="26"/>
      <c r="P10" s="26"/>
      <c r="Q10" s="26"/>
      <c r="R10" s="26"/>
      <c r="S10" s="26"/>
      <c r="T10" s="12"/>
    </row>
    <row r="11" spans="2:22" x14ac:dyDescent="0.25">
      <c r="T11" s="12"/>
    </row>
    <row r="12" spans="2:22" x14ac:dyDescent="0.25">
      <c r="T12" s="12"/>
    </row>
    <row r="13" spans="2:22" x14ac:dyDescent="0.25">
      <c r="E13" s="19">
        <f>SUM(9400+9400+2255+5800)</f>
        <v>26855</v>
      </c>
      <c r="T13" s="12"/>
    </row>
    <row r="14" spans="2:22" x14ac:dyDescent="0.25">
      <c r="K14">
        <f>1996*9000</f>
        <v>17964000</v>
      </c>
      <c r="T14" s="12"/>
    </row>
    <row r="15" spans="2:22" x14ac:dyDescent="0.25">
      <c r="K15">
        <v>17960624</v>
      </c>
      <c r="T15" s="12"/>
    </row>
    <row r="16" spans="2:22" x14ac:dyDescent="0.25">
      <c r="J16" s="24" t="s">
        <v>27</v>
      </c>
      <c r="K16" s="25">
        <f>SUM(K14:K15)</f>
        <v>35924624</v>
      </c>
      <c r="T16" s="12"/>
    </row>
    <row r="17" spans="5:22" x14ac:dyDescent="0.25">
      <c r="T17" s="12"/>
    </row>
    <row r="18" spans="5:22" x14ac:dyDescent="0.25">
      <c r="E18" s="19">
        <f>3600-1345</f>
        <v>2255</v>
      </c>
      <c r="G18" s="24" t="s">
        <v>25</v>
      </c>
      <c r="H18" s="25">
        <f>0.85*35900000</f>
        <v>30515000</v>
      </c>
      <c r="T18" s="12"/>
    </row>
    <row r="19" spans="5:22" x14ac:dyDescent="0.25">
      <c r="G19" s="24" t="s">
        <v>26</v>
      </c>
      <c r="H19" s="25">
        <f>0.75*35900000</f>
        <v>26925000</v>
      </c>
      <c r="T19" s="12"/>
    </row>
    <row r="20" spans="5:22" x14ac:dyDescent="0.25">
      <c r="T20" s="12"/>
    </row>
    <row r="22" spans="5:22" x14ac:dyDescent="0.25">
      <c r="T22" s="8"/>
      <c r="U22" s="4"/>
      <c r="V22" s="4"/>
    </row>
    <row r="28" spans="5:22" x14ac:dyDescent="0.25">
      <c r="H28">
        <f>55000000/4200</f>
        <v>13095.238095238095</v>
      </c>
    </row>
    <row r="29" spans="5:22" x14ac:dyDescent="0.25">
      <c r="H29">
        <f>1996*5000</f>
        <v>9980000</v>
      </c>
    </row>
    <row r="30" spans="5:22" x14ac:dyDescent="0.25">
      <c r="H30">
        <f>9980000/35900000</f>
        <v>0.27799442896935933</v>
      </c>
    </row>
    <row r="31" spans="5:22" ht="15" customHeight="1" x14ac:dyDescent="0.25"/>
  </sheetData>
  <mergeCells count="7">
    <mergeCell ref="B10:S10"/>
    <mergeCell ref="B2:S2"/>
    <mergeCell ref="B6:E6"/>
    <mergeCell ref="H6:N6"/>
    <mergeCell ref="B8:S8"/>
    <mergeCell ref="B9:S9"/>
    <mergeCell ref="B7:S7"/>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R29"/>
  <sheetViews>
    <sheetView zoomScaleNormal="100"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1"/>
      <c r="C5" s="21"/>
      <c r="D5" s="21"/>
      <c r="E5" s="22"/>
    </row>
    <row r="6" spans="2:5" x14ac:dyDescent="0.25">
      <c r="B6" s="2"/>
      <c r="C6" s="2"/>
      <c r="D6" s="2"/>
      <c r="E6" s="2"/>
    </row>
    <row r="7" spans="2:5" x14ac:dyDescent="0.25">
      <c r="B7" s="2"/>
      <c r="C7" s="2"/>
      <c r="D7" s="2"/>
      <c r="E7" s="2"/>
    </row>
    <row r="8" spans="2:5" x14ac:dyDescent="0.25">
      <c r="B8" s="2"/>
      <c r="C8" s="2"/>
      <c r="D8" s="2"/>
      <c r="E8" s="2"/>
    </row>
    <row r="9" spans="2:5" x14ac:dyDescent="0.25">
      <c r="B9" s="33"/>
      <c r="C9" s="34"/>
      <c r="D9" s="35"/>
      <c r="E9" s="20"/>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buildiong</vt:lpstr>
      <vt:lpstr>Sheet3</vt:lpstr>
      <vt:lpstr>Land</vt:lpstr>
      <vt:lpstr>buildiong!Print_Area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2022-07-28T09:06:40Z</dcterms:modified>
</cp:coreProperties>
</file>