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801"/>
  <workbookPr filterPrivacy="1" defaultThemeVersion="124226"/>
  <xr:revisionPtr revIDLastSave="0" documentId="13_ncr:1_{966756CD-8B8E-4D05-8DF6-3F453E128644}" xr6:coauthVersionLast="46" xr6:coauthVersionMax="46" xr10:uidLastSave="{00000000-0000-0000-0000-000000000000}"/>
  <bookViews>
    <workbookView xWindow="-120" yWindow="-120" windowWidth="20730" windowHeight="11160" tabRatio="830" firstSheet="1" activeTab="1" xr2:uid="{00000000-000D-0000-FFFF-FFFF00000000}"/>
  </bookViews>
  <sheets>
    <sheet name="Sheet@ 1 Km. " sheetId="1" state="hidden" r:id="rId1"/>
    <sheet name="Total BOQ" sheetId="24" r:id="rId2"/>
    <sheet name="BOQ -BC LHS" sheetId="5" r:id="rId3"/>
    <sheet name="BOQ -BC RHS" sheetId="23" r:id="rId4"/>
    <sheet name="18.5 LKM" sheetId="17" state="hidden" r:id="rId5"/>
    <sheet name="BI-RHS  Slow lane" sheetId="18" state="hidden" r:id="rId6"/>
    <sheet name="BI-RHS  fast lane" sheetId="2" state="hidden" r:id="rId7"/>
    <sheet name="Sheet4" sheetId="21" state="hidden" r:id="rId8"/>
    <sheet name="BI-LHS fast lane" sheetId="19" state="hidden" r:id="rId9"/>
    <sheet name="BI-LHS slow lane" sheetId="3" state="hidden" r:id="rId10"/>
    <sheet name="Summary" sheetId="7" state="hidden" r:id="rId11"/>
    <sheet name="BOQ BC &amp; Miscosurfacing" sheetId="14" state="hidden" r:id="rId12"/>
    <sheet name="BOQ Kribhco" sheetId="8" state="hidden" r:id="rId13"/>
    <sheet name="BOQ-Ichhapur" sheetId="10" state="hidden" r:id="rId14"/>
    <sheet name="BOQ-Soil Nailing" sheetId="12" state="hidden" r:id="rId15"/>
    <sheet name="Solar light" sheetId="15" state="hidden" r:id="rId16"/>
    <sheet name="BI&gt;2500 list" sheetId="4" state="hidden" r:id="rId17"/>
    <sheet name="Mst Kribhco " sheetId="9" state="hidden" r:id="rId18"/>
    <sheet name="Mst Ichhapur" sheetId="11" state="hidden" r:id="rId19"/>
    <sheet name=" Solar light status" sheetId="16" state="hidden" r:id="rId20"/>
    <sheet name="Mst Soil Nailing" sheetId="13" state="hidden" r:id="rId21"/>
  </sheets>
  <definedNames>
    <definedName name="_xlnm._FilterDatabase" localSheetId="4" hidden="1">'18.5 LKM'!$A$1:$E$182</definedName>
    <definedName name="_xlnm._FilterDatabase" localSheetId="16" hidden="1">'BI&gt;2500 list'!$A$19:$V$390</definedName>
    <definedName name="_xlnm._FilterDatabase" localSheetId="8" hidden="1">'BI-LHS fast lane'!$A$4:$J$1339</definedName>
    <definedName name="_xlnm._FilterDatabase" localSheetId="9" hidden="1">'BI-LHS slow lane'!$A$4:$J$1339</definedName>
    <definedName name="_xlnm._FilterDatabase" localSheetId="6" hidden="1">'BI-RHS  fast lane'!$A$4:$J$1341</definedName>
    <definedName name="_xlnm._FilterDatabase" localSheetId="5" hidden="1">'BI-RHS  Slow lane'!$A$4:$J$1342</definedName>
    <definedName name="_xlnm._FilterDatabase" localSheetId="0" hidden="1">'Sheet@ 1 Km. '!$A$2:$L$134</definedName>
    <definedName name="_xlnm.Print_Area" localSheetId="4">'18.5 LKM'!$A$1:$E$182</definedName>
    <definedName name="_xlnm.Print_Area" localSheetId="12">'BOQ Kribhco'!$A$1:$F$24</definedName>
    <definedName name="_xlnm.Print_Area" localSheetId="13">'BOQ-Ichhapur'!$A$1:$F$24</definedName>
    <definedName name="_xlnm.Print_Area" localSheetId="14">'BOQ-Soil Nailing'!$A$1:$F$19</definedName>
    <definedName name="_xlnm.Print_Area" localSheetId="18">'Mst Ichhapur'!$A$1:$T$22</definedName>
    <definedName name="_xlnm.Print_Area" localSheetId="17">'Mst Kribhco '!$A$1:$T$11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57" i="23" l="1"/>
  <c r="K56" i="5"/>
  <c r="K57" i="5" s="1"/>
  <c r="N15" i="5"/>
  <c r="L56" i="5"/>
  <c r="B56" i="5"/>
  <c r="H36" i="5"/>
  <c r="H37" i="5"/>
  <c r="H38" i="5"/>
  <c r="H39" i="5"/>
  <c r="K39" i="5" s="1"/>
  <c r="H40" i="5"/>
  <c r="H41" i="5"/>
  <c r="H42" i="5"/>
  <c r="H43" i="5"/>
  <c r="K43" i="5" s="1"/>
  <c r="H44" i="5"/>
  <c r="H35" i="5"/>
  <c r="K28" i="5"/>
  <c r="H29" i="5"/>
  <c r="H30" i="5"/>
  <c r="H31" i="5"/>
  <c r="H32" i="5"/>
  <c r="K32" i="5" s="1"/>
  <c r="H33" i="5"/>
  <c r="H34" i="5"/>
  <c r="H28" i="5"/>
  <c r="H24" i="5"/>
  <c r="H15" i="5"/>
  <c r="H5" i="5"/>
  <c r="K56" i="23"/>
  <c r="M15" i="23"/>
  <c r="K46" i="23"/>
  <c r="K47" i="23"/>
  <c r="K48" i="23"/>
  <c r="K49" i="23"/>
  <c r="K50" i="23"/>
  <c r="K51" i="23"/>
  <c r="K52" i="23"/>
  <c r="K53" i="23"/>
  <c r="K54" i="23"/>
  <c r="K55" i="23"/>
  <c r="K45" i="23"/>
  <c r="K36" i="23"/>
  <c r="K37" i="23"/>
  <c r="K38" i="23"/>
  <c r="K39" i="23"/>
  <c r="K40" i="23"/>
  <c r="K41" i="23"/>
  <c r="K42" i="23"/>
  <c r="K43" i="23"/>
  <c r="K44" i="23"/>
  <c r="K35" i="23"/>
  <c r="H36" i="23"/>
  <c r="H37" i="23"/>
  <c r="H38" i="23"/>
  <c r="H39" i="23"/>
  <c r="H40" i="23"/>
  <c r="H41" i="23"/>
  <c r="H42" i="23"/>
  <c r="H43" i="23"/>
  <c r="H44" i="23"/>
  <c r="H35" i="23"/>
  <c r="K28" i="23"/>
  <c r="K29" i="23"/>
  <c r="K30" i="23"/>
  <c r="K31" i="23"/>
  <c r="K32" i="23"/>
  <c r="K33" i="23"/>
  <c r="K34" i="23"/>
  <c r="K25" i="23"/>
  <c r="H29" i="23"/>
  <c r="H30" i="23"/>
  <c r="H31" i="23"/>
  <c r="H32" i="23"/>
  <c r="H33" i="23"/>
  <c r="H34" i="23"/>
  <c r="H25" i="23"/>
  <c r="H28" i="23"/>
  <c r="K16" i="23"/>
  <c r="K17" i="23"/>
  <c r="K18" i="23"/>
  <c r="K19" i="23"/>
  <c r="K20" i="23"/>
  <c r="K21" i="23"/>
  <c r="K22" i="23"/>
  <c r="K23" i="23"/>
  <c r="K24" i="23"/>
  <c r="K15" i="23"/>
  <c r="H16" i="23"/>
  <c r="H17" i="23"/>
  <c r="H18" i="23"/>
  <c r="H19" i="23"/>
  <c r="H20" i="23"/>
  <c r="H21" i="23"/>
  <c r="H22" i="23"/>
  <c r="H23" i="23"/>
  <c r="H24" i="23"/>
  <c r="H15" i="23"/>
  <c r="K6" i="23"/>
  <c r="K7" i="23"/>
  <c r="K8" i="23"/>
  <c r="K9" i="23"/>
  <c r="K10" i="23"/>
  <c r="K11" i="23"/>
  <c r="K12" i="23"/>
  <c r="K13" i="23"/>
  <c r="K14" i="23"/>
  <c r="K5" i="23"/>
  <c r="H6" i="23"/>
  <c r="C5" i="24" s="1"/>
  <c r="H7" i="23"/>
  <c r="H8" i="23"/>
  <c r="H9" i="23"/>
  <c r="H10" i="23"/>
  <c r="H11" i="23"/>
  <c r="H12" i="23"/>
  <c r="H13" i="23"/>
  <c r="H14" i="23"/>
  <c r="H5" i="23"/>
  <c r="N6" i="5"/>
  <c r="N7" i="5"/>
  <c r="N8" i="5"/>
  <c r="N9" i="5"/>
  <c r="N10" i="5"/>
  <c r="N11" i="5"/>
  <c r="N12" i="5"/>
  <c r="N13" i="5"/>
  <c r="N14" i="5"/>
  <c r="N5" i="5"/>
  <c r="K46" i="5"/>
  <c r="K47" i="5"/>
  <c r="K48" i="5"/>
  <c r="K49" i="5"/>
  <c r="K50" i="5"/>
  <c r="K51" i="5"/>
  <c r="K52" i="5"/>
  <c r="K53" i="5"/>
  <c r="K54" i="5"/>
  <c r="K55" i="5"/>
  <c r="K45" i="5"/>
  <c r="H46" i="5"/>
  <c r="H47" i="5"/>
  <c r="H48" i="5"/>
  <c r="D10" i="24" s="1"/>
  <c r="H49" i="5"/>
  <c r="H50" i="5"/>
  <c r="H51" i="5"/>
  <c r="H52" i="5"/>
  <c r="H53" i="5"/>
  <c r="H54" i="5"/>
  <c r="H45" i="5"/>
  <c r="K36" i="5"/>
  <c r="K37" i="5"/>
  <c r="K38" i="5"/>
  <c r="K40" i="5"/>
  <c r="K41" i="5"/>
  <c r="K42" i="5"/>
  <c r="K44" i="5"/>
  <c r="K35" i="5"/>
  <c r="K29" i="5"/>
  <c r="K30" i="5"/>
  <c r="K31" i="5"/>
  <c r="K33" i="5"/>
  <c r="K34" i="5"/>
  <c r="K25" i="5"/>
  <c r="H26" i="5"/>
  <c r="K26" i="5" s="1"/>
  <c r="H27" i="5"/>
  <c r="H25" i="5"/>
  <c r="H16" i="5"/>
  <c r="H17" i="5"/>
  <c r="H18" i="5"/>
  <c r="H19" i="5"/>
  <c r="H20" i="5"/>
  <c r="H21" i="5"/>
  <c r="H22" i="5"/>
  <c r="H23" i="5"/>
  <c r="K5" i="5"/>
  <c r="M6" i="23"/>
  <c r="M7" i="23"/>
  <c r="M8" i="23"/>
  <c r="M9" i="23"/>
  <c r="M10" i="23"/>
  <c r="M11" i="23"/>
  <c r="M12" i="23"/>
  <c r="M13" i="23"/>
  <c r="M14" i="23"/>
  <c r="M5" i="23"/>
  <c r="D7" i="24"/>
  <c r="C7" i="24"/>
  <c r="D6" i="24"/>
  <c r="D5" i="24"/>
  <c r="C6" i="24"/>
  <c r="G6" i="24" s="1"/>
  <c r="D11" i="24"/>
  <c r="D9" i="24"/>
  <c r="C11" i="24"/>
  <c r="G11" i="24" s="1"/>
  <c r="C10" i="24"/>
  <c r="G12" i="24" l="1"/>
  <c r="D8" i="24"/>
  <c r="G10" i="24"/>
  <c r="G7" i="24"/>
  <c r="G5" i="24"/>
  <c r="H55" i="23"/>
  <c r="H54" i="23"/>
  <c r="H53" i="23"/>
  <c r="H52" i="23"/>
  <c r="H51" i="23"/>
  <c r="H50" i="23"/>
  <c r="H49" i="23"/>
  <c r="H48" i="23"/>
  <c r="H47" i="23"/>
  <c r="H46" i="23"/>
  <c r="H45" i="23"/>
  <c r="H27" i="23"/>
  <c r="K27" i="23" s="1"/>
  <c r="H26" i="23"/>
  <c r="E14" i="23"/>
  <c r="E13" i="23"/>
  <c r="E12" i="23"/>
  <c r="E11" i="23"/>
  <c r="E10" i="23"/>
  <c r="E9" i="23"/>
  <c r="E8" i="23"/>
  <c r="E7" i="23"/>
  <c r="E6" i="23"/>
  <c r="E5" i="23"/>
  <c r="H55" i="5"/>
  <c r="K16" i="5"/>
  <c r="K17" i="5"/>
  <c r="K18" i="5"/>
  <c r="K19" i="5"/>
  <c r="K20" i="5"/>
  <c r="K21" i="5"/>
  <c r="K22" i="5"/>
  <c r="K23" i="5"/>
  <c r="K24" i="5"/>
  <c r="K6" i="5"/>
  <c r="K7" i="5"/>
  <c r="K8" i="5"/>
  <c r="K9" i="5"/>
  <c r="K10" i="5"/>
  <c r="K11" i="5"/>
  <c r="K12" i="5"/>
  <c r="K13" i="5"/>
  <c r="K14" i="5"/>
  <c r="H6" i="5"/>
  <c r="H7" i="5"/>
  <c r="H8" i="5"/>
  <c r="H9" i="5"/>
  <c r="H10" i="5"/>
  <c r="H11" i="5"/>
  <c r="H12" i="5"/>
  <c r="H13" i="5"/>
  <c r="H14" i="5"/>
  <c r="E54" i="5"/>
  <c r="E53" i="5"/>
  <c r="E52" i="5"/>
  <c r="E51" i="5"/>
  <c r="E50" i="5"/>
  <c r="E49" i="5"/>
  <c r="E48" i="5"/>
  <c r="E47" i="5"/>
  <c r="E46" i="5"/>
  <c r="E45" i="5"/>
  <c r="E44" i="5"/>
  <c r="E43" i="5"/>
  <c r="E42" i="5"/>
  <c r="E41" i="5"/>
  <c r="E40" i="5"/>
  <c r="E39" i="5"/>
  <c r="E38" i="5"/>
  <c r="E37" i="5"/>
  <c r="E36" i="5"/>
  <c r="E35" i="5"/>
  <c r="E34" i="5"/>
  <c r="E33" i="5"/>
  <c r="E32" i="5"/>
  <c r="E31" i="5"/>
  <c r="E30" i="5"/>
  <c r="E29" i="5"/>
  <c r="E28" i="5"/>
  <c r="E27" i="5"/>
  <c r="E26" i="5"/>
  <c r="E25" i="5"/>
  <c r="E24" i="5"/>
  <c r="E23" i="5"/>
  <c r="E22" i="5"/>
  <c r="E21" i="5"/>
  <c r="E20" i="5"/>
  <c r="E19" i="5"/>
  <c r="E18" i="5"/>
  <c r="E17" i="5"/>
  <c r="E16" i="5"/>
  <c r="E15" i="5"/>
  <c r="E6" i="5"/>
  <c r="E7" i="5"/>
  <c r="E8" i="5"/>
  <c r="E9" i="5"/>
  <c r="E10" i="5"/>
  <c r="E11" i="5"/>
  <c r="E12" i="5"/>
  <c r="E13" i="5"/>
  <c r="E14" i="5"/>
  <c r="E5" i="5"/>
  <c r="K26" i="23" l="1"/>
  <c r="C8" i="24"/>
  <c r="G8" i="24" s="1"/>
  <c r="C9" i="24"/>
  <c r="G9" i="24" s="1"/>
  <c r="G13" i="24" s="1"/>
  <c r="K15" i="5"/>
  <c r="G14" i="24" l="1"/>
  <c r="C182" i="17"/>
  <c r="D188" i="17" l="1"/>
  <c r="D187" i="17"/>
  <c r="D189" i="17" s="1"/>
  <c r="Q4" i="9" l="1"/>
  <c r="U146" i="16" l="1"/>
  <c r="T146" i="16"/>
  <c r="S146" i="16"/>
  <c r="R146" i="16"/>
  <c r="Q146" i="16"/>
  <c r="G59" i="16"/>
  <c r="F59" i="16"/>
  <c r="D59" i="16"/>
  <c r="A7" i="16"/>
  <c r="A8" i="16" s="1"/>
  <c r="A9" i="16" s="1"/>
  <c r="A10" i="16" s="1"/>
  <c r="A11" i="16" s="1"/>
  <c r="A12" i="16" s="1"/>
  <c r="A13" i="16" s="1"/>
  <c r="A14" i="16" s="1"/>
  <c r="A15" i="16" s="1"/>
  <c r="A16" i="16" s="1"/>
  <c r="A17" i="16" s="1"/>
  <c r="A18" i="16" s="1"/>
  <c r="A19" i="16" s="1"/>
  <c r="A20" i="16" s="1"/>
  <c r="A21" i="16" s="1"/>
  <c r="A22" i="16" s="1"/>
  <c r="A23" i="16" s="1"/>
  <c r="A24" i="16" s="1"/>
  <c r="A25" i="16" s="1"/>
  <c r="A26" i="16" s="1"/>
  <c r="A27" i="16" s="1"/>
  <c r="A28" i="16" s="1"/>
  <c r="A29" i="16" s="1"/>
  <c r="A30" i="16" s="1"/>
  <c r="A31" i="16" s="1"/>
  <c r="A32" i="16" s="1"/>
  <c r="A33" i="16" s="1"/>
  <c r="A34" i="16" s="1"/>
  <c r="A35" i="16" s="1"/>
  <c r="A36" i="16" s="1"/>
  <c r="A37" i="16" s="1"/>
  <c r="A38" i="16" s="1"/>
  <c r="A39" i="16" s="1"/>
  <c r="A40" i="16" s="1"/>
  <c r="A41" i="16" s="1"/>
  <c r="A42" i="16" s="1"/>
  <c r="A43" i="16" s="1"/>
  <c r="A44" i="16" s="1"/>
  <c r="A45" i="16" s="1"/>
  <c r="A46" i="16" s="1"/>
  <c r="A47" i="16" s="1"/>
  <c r="A48" i="16" s="1"/>
  <c r="A49" i="16" s="1"/>
  <c r="A50" i="16" s="1"/>
  <c r="A51" i="16" s="1"/>
  <c r="A52" i="16" s="1"/>
  <c r="A53" i="16" s="1"/>
  <c r="N6" i="16"/>
  <c r="N7" i="16" s="1"/>
  <c r="N8" i="16" s="1"/>
  <c r="N9" i="16" s="1"/>
  <c r="N10" i="16" s="1"/>
  <c r="N11" i="16" s="1"/>
  <c r="N12" i="16" s="1"/>
  <c r="N13" i="16" s="1"/>
  <c r="N14" i="16" s="1"/>
  <c r="N15" i="16" s="1"/>
  <c r="N16" i="16" s="1"/>
  <c r="N17" i="16" s="1"/>
  <c r="N18" i="16" s="1"/>
  <c r="N19" i="16" s="1"/>
  <c r="N20" i="16" s="1"/>
  <c r="N21" i="16" s="1"/>
  <c r="N22" i="16" s="1"/>
  <c r="N23" i="16" s="1"/>
  <c r="N24" i="16" s="1"/>
  <c r="N25" i="16" s="1"/>
  <c r="N26" i="16" s="1"/>
  <c r="N27" i="16" s="1"/>
  <c r="N28" i="16" s="1"/>
  <c r="N29" i="16" s="1"/>
  <c r="N30" i="16" s="1"/>
  <c r="N31" i="16" s="1"/>
  <c r="N32" i="16" s="1"/>
  <c r="N33" i="16" s="1"/>
  <c r="N34" i="16" s="1"/>
  <c r="N35" i="16" s="1"/>
  <c r="N36" i="16" s="1"/>
  <c r="N37" i="16" s="1"/>
  <c r="N38" i="16" s="1"/>
  <c r="N39" i="16" s="1"/>
  <c r="N40" i="16" s="1"/>
  <c r="N41" i="16" s="1"/>
  <c r="N42" i="16" s="1"/>
  <c r="N43" i="16" s="1"/>
  <c r="N44" i="16" s="1"/>
  <c r="N45" i="16" s="1"/>
  <c r="N46" i="16" s="1"/>
  <c r="N47" i="16" s="1"/>
  <c r="N48" i="16" s="1"/>
  <c r="N49" i="16" s="1"/>
  <c r="N50" i="16" s="1"/>
  <c r="N51" i="16" s="1"/>
  <c r="N52" i="16" s="1"/>
  <c r="N53" i="16" s="1"/>
  <c r="N54" i="16" s="1"/>
  <c r="N55" i="16" s="1"/>
  <c r="N56" i="16" s="1"/>
  <c r="N57" i="16" s="1"/>
  <c r="N58" i="16" s="1"/>
  <c r="N59" i="16" s="1"/>
  <c r="N60" i="16" s="1"/>
  <c r="N61" i="16" s="1"/>
  <c r="N62" i="16" s="1"/>
  <c r="N63" i="16" s="1"/>
  <c r="N64" i="16" s="1"/>
  <c r="N65" i="16" s="1"/>
  <c r="N66" i="16" s="1"/>
  <c r="N67" i="16" s="1"/>
  <c r="N68" i="16" s="1"/>
  <c r="N69" i="16" s="1"/>
  <c r="N70" i="16" s="1"/>
  <c r="N71" i="16" s="1"/>
  <c r="N72" i="16" s="1"/>
  <c r="N73" i="16" s="1"/>
  <c r="N74" i="16" s="1"/>
  <c r="N75" i="16" s="1"/>
  <c r="N76" i="16" s="1"/>
  <c r="N77" i="16" s="1"/>
  <c r="N78" i="16" s="1"/>
  <c r="N79" i="16" s="1"/>
  <c r="N80" i="16" s="1"/>
  <c r="N81" i="16" s="1"/>
  <c r="N82" i="16" s="1"/>
  <c r="N83" i="16" s="1"/>
  <c r="N84" i="16" s="1"/>
  <c r="N85" i="16" s="1"/>
  <c r="N86" i="16" s="1"/>
  <c r="N87" i="16" s="1"/>
  <c r="N88" i="16" s="1"/>
  <c r="N89" i="16" s="1"/>
  <c r="N90" i="16" s="1"/>
  <c r="N91" i="16" s="1"/>
  <c r="N92" i="16" s="1"/>
  <c r="N93" i="16" s="1"/>
  <c r="N94" i="16" s="1"/>
  <c r="N95" i="16" s="1"/>
  <c r="N96" i="16" s="1"/>
  <c r="N97" i="16" s="1"/>
  <c r="N98" i="16" s="1"/>
  <c r="N99" i="16" s="1"/>
  <c r="N100" i="16" s="1"/>
  <c r="N101" i="16" s="1"/>
  <c r="N102" i="16" s="1"/>
  <c r="N103" i="16" s="1"/>
  <c r="N104" i="16" s="1"/>
  <c r="N105" i="16" s="1"/>
  <c r="N106" i="16" s="1"/>
  <c r="N107" i="16" s="1"/>
  <c r="N108" i="16" s="1"/>
  <c r="N109" i="16" s="1"/>
  <c r="N110" i="16" s="1"/>
  <c r="N111" i="16" s="1"/>
  <c r="N112" i="16" s="1"/>
  <c r="N113" i="16" s="1"/>
  <c r="N114" i="16" s="1"/>
  <c r="N115" i="16" s="1"/>
  <c r="N116" i="16" s="1"/>
  <c r="N117" i="16" s="1"/>
  <c r="N118" i="16" s="1"/>
  <c r="N119" i="16" s="1"/>
  <c r="N120" i="16" s="1"/>
  <c r="N121" i="16" s="1"/>
  <c r="N122" i="16" s="1"/>
  <c r="N123" i="16" s="1"/>
  <c r="N124" i="16" s="1"/>
  <c r="N125" i="16" s="1"/>
  <c r="N126" i="16" s="1"/>
  <c r="N127" i="16" s="1"/>
  <c r="N128" i="16" s="1"/>
  <c r="N129" i="16" s="1"/>
  <c r="N130" i="16" s="1"/>
  <c r="N131" i="16" s="1"/>
  <c r="N132" i="16" s="1"/>
  <c r="N133" i="16" s="1"/>
  <c r="N134" i="16" s="1"/>
  <c r="N135" i="16" s="1"/>
  <c r="N136" i="16" s="1"/>
  <c r="N137" i="16" s="1"/>
  <c r="N138" i="16" s="1"/>
  <c r="N139" i="16" s="1"/>
  <c r="A6" i="16"/>
  <c r="E33" i="15"/>
  <c r="E38" i="15" s="1"/>
  <c r="H26" i="15"/>
  <c r="E28" i="15" s="1"/>
  <c r="H24" i="15"/>
  <c r="G24" i="15"/>
  <c r="E24" i="15"/>
  <c r="I12" i="15"/>
  <c r="G12" i="15"/>
  <c r="E12" i="15"/>
  <c r="E14" i="15" s="1"/>
  <c r="H10" i="15"/>
  <c r="H12" i="15" s="1"/>
  <c r="G10" i="15"/>
  <c r="E10" i="15"/>
  <c r="D3" i="4" l="1"/>
  <c r="D4" i="4"/>
  <c r="D5" i="4"/>
  <c r="D6" i="4"/>
  <c r="D7" i="4"/>
  <c r="D8" i="4"/>
  <c r="D9" i="4"/>
  <c r="D10" i="4"/>
  <c r="D11" i="4"/>
  <c r="D12" i="4"/>
  <c r="D13" i="4"/>
  <c r="D14" i="4"/>
  <c r="D15" i="4"/>
  <c r="D16" i="4"/>
  <c r="D11" i="13" l="1"/>
  <c r="F17" i="12"/>
  <c r="F16" i="12"/>
  <c r="F15" i="12"/>
  <c r="D12" i="12"/>
  <c r="D13" i="12" s="1"/>
  <c r="D8" i="12"/>
  <c r="D11" i="12" s="1"/>
  <c r="F11" i="12" s="1"/>
  <c r="F8" i="12" l="1"/>
  <c r="F12" i="12"/>
  <c r="D14" i="12"/>
  <c r="F14" i="12" s="1"/>
  <c r="F13" i="12"/>
  <c r="D9" i="12"/>
  <c r="D10" i="12" l="1"/>
  <c r="F10" i="12" s="1"/>
  <c r="F9" i="12"/>
  <c r="F18" i="12" s="1"/>
  <c r="F19" i="12" l="1"/>
  <c r="P19" i="11"/>
  <c r="O19" i="11"/>
  <c r="P18" i="11"/>
  <c r="O18" i="11"/>
  <c r="P16" i="11"/>
  <c r="O16" i="11"/>
  <c r="C16" i="11"/>
  <c r="P15" i="11"/>
  <c r="O15" i="11"/>
  <c r="Q15" i="11" s="1"/>
  <c r="C15" i="11"/>
  <c r="P14" i="11"/>
  <c r="O14" i="11"/>
  <c r="Q14" i="11" s="1"/>
  <c r="C14" i="11"/>
  <c r="C13" i="11"/>
  <c r="P12" i="11"/>
  <c r="O12" i="11"/>
  <c r="C12" i="11"/>
  <c r="P11" i="11"/>
  <c r="O11" i="11"/>
  <c r="C11" i="11"/>
  <c r="P10" i="11"/>
  <c r="Q10" i="11" s="1"/>
  <c r="O10" i="11"/>
  <c r="C9" i="11"/>
  <c r="P8" i="11"/>
  <c r="O8" i="11"/>
  <c r="C8" i="11"/>
  <c r="P7" i="11"/>
  <c r="O7" i="11"/>
  <c r="C7" i="11"/>
  <c r="P6" i="11"/>
  <c r="O6" i="11"/>
  <c r="C6" i="11"/>
  <c r="C5" i="11"/>
  <c r="F22" i="10"/>
  <c r="F20" i="10"/>
  <c r="F19" i="10"/>
  <c r="F18" i="10"/>
  <c r="F17" i="10"/>
  <c r="F15" i="10"/>
  <c r="F14" i="10"/>
  <c r="F12" i="10"/>
  <c r="Q8" i="11" l="1"/>
  <c r="Q7" i="11"/>
  <c r="Q12" i="11"/>
  <c r="Q18" i="11"/>
  <c r="Q6" i="11"/>
  <c r="Q11" i="11"/>
  <c r="Q16" i="11"/>
  <c r="Q19" i="11"/>
  <c r="F20" i="12"/>
  <c r="Q20" i="11" l="1"/>
  <c r="E5" i="10" s="1"/>
  <c r="E6" i="10" l="1"/>
  <c r="F5" i="10"/>
  <c r="E7" i="10" l="1"/>
  <c r="F6" i="10"/>
  <c r="F7" i="10" l="1"/>
  <c r="E8" i="10"/>
  <c r="I9" i="9"/>
  <c r="E9" i="9"/>
  <c r="P8" i="9"/>
  <c r="O8" i="9"/>
  <c r="Q8" i="9" s="1"/>
  <c r="C8" i="9"/>
  <c r="C7" i="9"/>
  <c r="C6" i="9"/>
  <c r="P5" i="9"/>
  <c r="O5" i="9"/>
  <c r="Q5" i="9" s="1"/>
  <c r="C5" i="9"/>
  <c r="P4" i="9"/>
  <c r="O4" i="9"/>
  <c r="F22" i="8"/>
  <c r="F20" i="8"/>
  <c r="F19" i="8"/>
  <c r="F18" i="8"/>
  <c r="F17" i="8"/>
  <c r="F15" i="8"/>
  <c r="F14" i="8"/>
  <c r="F12" i="8"/>
  <c r="I11" i="8"/>
  <c r="I10" i="8"/>
  <c r="Q9" i="9" l="1"/>
  <c r="E5" i="8" s="1"/>
  <c r="E9" i="10"/>
  <c r="F9" i="10" s="1"/>
  <c r="F23" i="10" s="1"/>
  <c r="F8" i="10"/>
  <c r="F5" i="8"/>
  <c r="E6" i="8"/>
  <c r="F24" i="10" l="1"/>
  <c r="F6" i="8"/>
  <c r="E7" i="8"/>
  <c r="F7" i="8" l="1"/>
  <c r="E8" i="8"/>
  <c r="F8" i="8" l="1"/>
  <c r="E9" i="8"/>
  <c r="F9" i="8" s="1"/>
  <c r="F23" i="8" s="1"/>
  <c r="F24" i="8" l="1"/>
  <c r="R5" i="4" l="1"/>
  <c r="R6" i="4"/>
  <c r="R7" i="4"/>
  <c r="R4" i="4"/>
  <c r="Q5" i="4"/>
  <c r="Q6" i="4"/>
  <c r="Q7" i="4"/>
  <c r="Q4" i="4"/>
  <c r="T5" i="4"/>
  <c r="T6" i="4"/>
  <c r="T7" i="4"/>
  <c r="T4" i="4"/>
  <c r="S5" i="4"/>
  <c r="S6" i="4"/>
  <c r="S7" i="4"/>
  <c r="S4" i="4"/>
  <c r="T8" i="4" l="1"/>
  <c r="Q8" i="4"/>
  <c r="R8" i="4"/>
  <c r="S8" i="4" l="1"/>
  <c r="H3" i="4"/>
  <c r="U8" i="4" l="1"/>
  <c r="V8" i="4" s="1"/>
  <c r="H16" i="4" l="1"/>
  <c r="G15" i="4"/>
  <c r="G14" i="4"/>
  <c r="H13" i="4"/>
  <c r="G12" i="4"/>
  <c r="G11" i="4"/>
  <c r="G10" i="4"/>
  <c r="G9" i="4"/>
  <c r="G8" i="4"/>
  <c r="H7" i="4"/>
  <c r="G6" i="4"/>
  <c r="G5" i="4"/>
  <c r="G4" i="4"/>
  <c r="I3" i="4"/>
  <c r="H17" i="4" l="1"/>
  <c r="J3" i="4" s="1"/>
  <c r="E6" i="14"/>
  <c r="G7" i="4"/>
  <c r="I7" i="4" s="1"/>
  <c r="E7" i="14" s="1"/>
  <c r="E13" i="14" s="1"/>
  <c r="E19" i="14" s="1"/>
  <c r="G13" i="4"/>
  <c r="I13" i="4" s="1"/>
  <c r="G16" i="4"/>
  <c r="I16" i="4" s="1"/>
  <c r="E9" i="14" s="1"/>
  <c r="E15" i="14" s="1"/>
  <c r="E21" i="14" s="1"/>
  <c r="I17" i="4" l="1"/>
  <c r="E24" i="14"/>
  <c r="J13" i="4"/>
  <c r="E8" i="14"/>
  <c r="E14" i="14" s="1"/>
  <c r="E20" i="14" s="1"/>
  <c r="E12" i="14"/>
  <c r="K3" i="4"/>
  <c r="J16" i="4"/>
  <c r="J7" i="4"/>
  <c r="K13" i="4" l="1"/>
  <c r="E26" i="14"/>
  <c r="K16" i="4"/>
  <c r="E27" i="14"/>
  <c r="E18" i="14"/>
  <c r="E17" i="14" s="1"/>
  <c r="H17" i="14" s="1"/>
  <c r="K17" i="14" s="1"/>
  <c r="E11" i="14"/>
  <c r="H11" i="14" s="1"/>
  <c r="K11" i="14" s="1"/>
  <c r="K7" i="4"/>
  <c r="E25" i="14"/>
  <c r="E5" i="14"/>
  <c r="H5" i="14" s="1"/>
  <c r="K5" i="14" s="1"/>
  <c r="J17" i="4"/>
  <c r="E23" i="14" l="1"/>
  <c r="E30" i="14" s="1"/>
  <c r="K17" i="4"/>
  <c r="H23" i="14" l="1"/>
  <c r="K23" i="14" s="1"/>
  <c r="H30" i="14"/>
  <c r="E31" i="14"/>
  <c r="H31" i="14" s="1"/>
  <c r="H29" i="14" l="1"/>
  <c r="K29" i="14" s="1"/>
  <c r="K32" i="14" s="1"/>
  <c r="K33" i="14" l="1"/>
  <c r="C3" i="7" l="1"/>
  <c r="C7" i="7" s="1"/>
  <c r="D3" i="7"/>
  <c r="D7" i="7" s="1"/>
</calcChain>
</file>

<file path=xl/sharedStrings.xml><?xml version="1.0" encoding="utf-8"?>
<sst xmlns="http://schemas.openxmlformats.org/spreadsheetml/2006/main" count="4185" uniqueCount="558">
  <si>
    <t xml:space="preserve">Avg </t>
  </si>
  <si>
    <t>Avg</t>
  </si>
  <si>
    <t xml:space="preserve">LHS </t>
  </si>
  <si>
    <t xml:space="preserve">RHS </t>
  </si>
  <si>
    <t>From</t>
  </si>
  <si>
    <t>To</t>
  </si>
  <si>
    <t>Inner</t>
  </si>
  <si>
    <t>Outer</t>
  </si>
  <si>
    <t xml:space="preserve">Sl No. </t>
  </si>
  <si>
    <t>KM (Chainage)</t>
  </si>
  <si>
    <t>Surface</t>
  </si>
  <si>
    <t>Length</t>
  </si>
  <si>
    <t>Roughness</t>
  </si>
  <si>
    <t>Av.Km.</t>
  </si>
  <si>
    <t>Remarks</t>
  </si>
  <si>
    <t>UIV</t>
  </si>
  <si>
    <t>mm/Km.</t>
  </si>
  <si>
    <r>
      <rPr>
        <sz val="10"/>
        <rFont val="Bookman Uralic"/>
      </rPr>
      <t>Existing</t>
    </r>
  </si>
  <si>
    <r>
      <rPr>
        <sz val="10"/>
        <rFont val="Bookman Uralic"/>
      </rPr>
      <t>Toll Plaza</t>
    </r>
  </si>
  <si>
    <r>
      <rPr>
        <sz val="10"/>
        <rFont val="Bookman Uralic"/>
      </rPr>
      <t>Bridge</t>
    </r>
  </si>
  <si>
    <r>
      <rPr>
        <sz val="10"/>
        <rFont val="Bookman Uralic"/>
      </rPr>
      <t>UP</t>
    </r>
  </si>
  <si>
    <r>
      <rPr>
        <sz val="10"/>
        <rFont val="Bookman Uralic"/>
      </rPr>
      <t>M.S.B.</t>
    </r>
  </si>
  <si>
    <r>
      <rPr>
        <sz val="10"/>
        <rFont val="Bookman Uralic"/>
      </rPr>
      <t>M.S.B.R</t>
    </r>
  </si>
  <si>
    <r>
      <rPr>
        <sz val="10"/>
        <rFont val="Bookman Uralic"/>
      </rPr>
      <t>M.N.B.</t>
    </r>
  </si>
  <si>
    <r>
      <rPr>
        <sz val="10"/>
        <rFont val="Bookman Uralic"/>
      </rPr>
      <t>U.V.P.</t>
    </r>
  </si>
  <si>
    <r>
      <rPr>
        <sz val="10"/>
        <rFont val="Bookman Uralic"/>
      </rPr>
      <t>UVP</t>
    </r>
  </si>
  <si>
    <r>
      <rPr>
        <sz val="10"/>
        <rFont val="Bookman Uralic"/>
      </rPr>
      <t>R.S.</t>
    </r>
  </si>
  <si>
    <r>
      <rPr>
        <sz val="10"/>
        <rFont val="Bookman Uralic"/>
      </rPr>
      <t>S.B. UP</t>
    </r>
  </si>
  <si>
    <r>
      <rPr>
        <sz val="10"/>
        <rFont val="Bookman Uralic"/>
      </rPr>
      <t>M.J.B</t>
    </r>
  </si>
  <si>
    <r>
      <rPr>
        <sz val="10"/>
        <rFont val="Bookman Uralic"/>
      </rPr>
      <t>B.L.</t>
    </r>
  </si>
  <si>
    <r>
      <rPr>
        <sz val="10"/>
        <rFont val="Bookman Uralic"/>
      </rPr>
      <t>U.N.B.</t>
    </r>
  </si>
  <si>
    <r>
      <rPr>
        <sz val="10"/>
        <rFont val="Bookman Uralic"/>
      </rPr>
      <t>S.B.</t>
    </r>
  </si>
  <si>
    <r>
      <rPr>
        <sz val="10"/>
        <rFont val="Bookman Uralic"/>
      </rPr>
      <t>S.B. B.C.</t>
    </r>
  </si>
  <si>
    <r>
      <rPr>
        <sz val="10"/>
        <rFont val="Bookman Uralic"/>
      </rPr>
      <t>B.I</t>
    </r>
  </si>
  <si>
    <r>
      <rPr>
        <sz val="10"/>
        <rFont val="Bookman Uralic"/>
      </rPr>
      <t>River</t>
    </r>
  </si>
  <si>
    <r>
      <rPr>
        <sz val="10"/>
        <rFont val="Bookman Uralic"/>
      </rPr>
      <t>S.B. HAZIRA JM</t>
    </r>
  </si>
  <si>
    <r>
      <rPr>
        <sz val="10"/>
        <rFont val="Bookman Uralic"/>
      </rPr>
      <t>Culvert</t>
    </r>
  </si>
  <si>
    <r>
      <rPr>
        <b/>
        <sz val="10"/>
        <rFont val="Bookman Uralic"/>
      </rPr>
      <t>Note:-</t>
    </r>
  </si>
  <si>
    <r>
      <rPr>
        <sz val="10"/>
        <rFont val="Bookman Uralic"/>
      </rPr>
      <t>1.  The  Observations  are  taken  for  every  100 m  length.</t>
    </r>
  </si>
  <si>
    <r>
      <rPr>
        <sz val="10"/>
        <rFont val="Bookman Uralic"/>
      </rPr>
      <t>2.  The  Observations  are  taken  on Existing Surface.</t>
    </r>
  </si>
  <si>
    <r>
      <rPr>
        <sz val="10"/>
        <rFont val="Bookman Uralic"/>
      </rPr>
      <t xml:space="preserve">3. Vehicle Mounted Roughness Measuring Device </t>
    </r>
    <r>
      <rPr>
        <b/>
        <sz val="10"/>
        <rFont val="Bookman Uralic"/>
      </rPr>
      <t xml:space="preserve">(CMBI-21) </t>
    </r>
    <r>
      <rPr>
        <sz val="10"/>
        <rFont val="Bookman Uralic"/>
      </rPr>
      <t xml:space="preserve">Mounted to Vehicle No. </t>
    </r>
    <r>
      <rPr>
        <b/>
        <sz val="10"/>
        <rFont val="Bookman Uralic"/>
      </rPr>
      <t>MH 16 AB 215</t>
    </r>
    <r>
      <rPr>
        <sz val="10"/>
        <rFont val="Bookman Uralic"/>
      </rPr>
      <t>, Calibrated at CRRI, New Delhi.</t>
    </r>
  </si>
  <si>
    <r>
      <rPr>
        <sz val="10"/>
        <rFont val="Bookman Uralic"/>
      </rPr>
      <t>4.Higher Reading are ingored in calulations like Speed Breaker, Toll Plaza, R.O.B.</t>
    </r>
  </si>
  <si>
    <r>
      <rPr>
        <sz val="10"/>
        <rFont val="Bookman Uralic"/>
      </rPr>
      <t>5. Roughness Index Test has been taken in Presence of Mr</t>
    </r>
  </si>
  <si>
    <r>
      <rPr>
        <b/>
        <sz val="10"/>
        <rFont val="Bookman Uralic"/>
      </rPr>
      <t>Legend Used in Remarks</t>
    </r>
  </si>
  <si>
    <r>
      <rPr>
        <b/>
        <sz val="10"/>
        <rFont val="Bookman Uralic"/>
      </rPr>
      <t xml:space="preserve">a) S.B.    :-   </t>
    </r>
    <r>
      <rPr>
        <sz val="10"/>
        <rFont val="Bookman Uralic"/>
      </rPr>
      <t>Speed Breaker</t>
    </r>
  </si>
  <si>
    <r>
      <rPr>
        <b/>
        <sz val="10"/>
        <rFont val="Bookman Uralic"/>
      </rPr>
      <t xml:space="preserve">b) R.S.: </t>
    </r>
    <r>
      <rPr>
        <sz val="10"/>
        <rFont val="Bookman Uralic"/>
      </rPr>
      <t>- Rumbling Strips</t>
    </r>
  </si>
  <si>
    <r>
      <rPr>
        <b/>
        <sz val="10"/>
        <rFont val="Bookman Uralic"/>
      </rPr>
      <t xml:space="preserve">c) M.B.  :-    </t>
    </r>
    <r>
      <rPr>
        <sz val="10"/>
        <rFont val="Bookman Uralic"/>
      </rPr>
      <t>Minor Bridge</t>
    </r>
  </si>
  <si>
    <r>
      <rPr>
        <b/>
        <sz val="10"/>
        <rFont val="Bookman Uralic"/>
      </rPr>
      <t xml:space="preserve">d) C.D.: - </t>
    </r>
    <r>
      <rPr>
        <sz val="10"/>
        <rFont val="Bookman Uralic"/>
      </rPr>
      <t>Culvert</t>
    </r>
  </si>
  <si>
    <r>
      <rPr>
        <b/>
        <sz val="10"/>
        <rFont val="Bookman Uralic"/>
      </rPr>
      <t>e) R.O.B.</t>
    </r>
    <r>
      <rPr>
        <sz val="10"/>
        <rFont val="Bookman Uralic"/>
      </rPr>
      <t>:-   Railway Over Bridge</t>
    </r>
  </si>
  <si>
    <r>
      <rPr>
        <b/>
        <sz val="10"/>
        <rFont val="Bookman Uralic"/>
      </rPr>
      <t xml:space="preserve">f) P.B. : - </t>
    </r>
    <r>
      <rPr>
        <sz val="10"/>
        <rFont val="Bookman Uralic"/>
      </rPr>
      <t>Paver Block</t>
    </r>
  </si>
  <si>
    <r>
      <rPr>
        <b/>
        <sz val="10"/>
        <rFont val="Bookman Uralic"/>
      </rPr>
      <t>Inspected by</t>
    </r>
  </si>
  <si>
    <r>
      <rPr>
        <b/>
        <sz val="10"/>
        <rFont val="Bookman Uralic"/>
      </rPr>
      <t>For Civil Tech, Nashik</t>
    </r>
  </si>
  <si>
    <r>
      <rPr>
        <b/>
        <sz val="10"/>
        <rFont val="Bookman Uralic"/>
      </rPr>
      <t>RECOMMENDED ROUGHNESS VALUES FOR ROADS IN MM/KM.</t>
    </r>
  </si>
  <si>
    <r>
      <rPr>
        <sz val="10"/>
        <rFont val="Bookman Uralic"/>
      </rPr>
      <t>( As per IRC SP 16:2004 Recommendation)</t>
    </r>
  </si>
  <si>
    <r>
      <rPr>
        <sz val="10"/>
        <rFont val="Bookman Uralic"/>
      </rPr>
      <t>Type of Road Surface</t>
    </r>
  </si>
  <si>
    <r>
      <rPr>
        <sz val="10"/>
        <rFont val="Bookman Uralic"/>
      </rPr>
      <t>Condition of Road Surface</t>
    </r>
  </si>
  <si>
    <r>
      <rPr>
        <sz val="10"/>
        <rFont val="Bookman Uralic"/>
      </rPr>
      <t>Good</t>
    </r>
  </si>
  <si>
    <r>
      <rPr>
        <sz val="10"/>
        <rFont val="Bookman Uralic"/>
      </rPr>
      <t>Average</t>
    </r>
  </si>
  <si>
    <r>
      <rPr>
        <sz val="10"/>
        <rFont val="Bookman Uralic"/>
      </rPr>
      <t>Poor</t>
    </r>
  </si>
  <si>
    <r>
      <rPr>
        <sz val="10"/>
        <rFont val="Bookman Uralic"/>
      </rPr>
      <t>Bituminous Concrete</t>
    </r>
  </si>
  <si>
    <r>
      <rPr>
        <sz val="10"/>
        <rFont val="Bookman Uralic"/>
      </rPr>
      <t>&lt; 2000</t>
    </r>
  </si>
  <si>
    <r>
      <rPr>
        <sz val="10"/>
        <rFont val="Bookman Uralic"/>
      </rPr>
      <t>2000 - 3000</t>
    </r>
  </si>
  <si>
    <r>
      <rPr>
        <sz val="10"/>
        <rFont val="Bookman Uralic"/>
      </rPr>
      <t>&gt; 3000</t>
    </r>
  </si>
  <si>
    <r>
      <rPr>
        <sz val="10"/>
        <rFont val="Bookman Uralic"/>
      </rPr>
      <t>Semi Dense Bituminous Concrete</t>
    </r>
  </si>
  <si>
    <r>
      <rPr>
        <sz val="10"/>
        <rFont val="Bookman Uralic"/>
      </rPr>
      <t>&lt; 2500</t>
    </r>
  </si>
  <si>
    <r>
      <rPr>
        <sz val="10"/>
        <rFont val="Bookman Uralic"/>
      </rPr>
      <t>2500 - 3500</t>
    </r>
  </si>
  <si>
    <r>
      <rPr>
        <sz val="10"/>
        <rFont val="Bookman Uralic"/>
      </rPr>
      <t>&gt; 3500</t>
    </r>
  </si>
  <si>
    <r>
      <rPr>
        <sz val="10"/>
        <rFont val="Bookman Uralic"/>
      </rPr>
      <t>Cement Concrete</t>
    </r>
  </si>
  <si>
    <r>
      <rPr>
        <sz val="10"/>
        <rFont val="Bookman Uralic"/>
      </rPr>
      <t>&lt; 2200</t>
    </r>
  </si>
  <si>
    <r>
      <rPr>
        <sz val="10"/>
        <rFont val="Bookman Uralic"/>
      </rPr>
      <t>2200 - 3000</t>
    </r>
  </si>
  <si>
    <r>
      <rPr>
        <sz val="10"/>
        <rFont val="Bookman Uralic"/>
      </rPr>
      <t>Surface dressing</t>
    </r>
  </si>
  <si>
    <r>
      <rPr>
        <sz val="10"/>
        <rFont val="Bookman Uralic"/>
      </rPr>
      <t>&lt; 3500</t>
    </r>
  </si>
  <si>
    <r>
      <rPr>
        <sz val="10"/>
        <rFont val="Bookman Uralic"/>
      </rPr>
      <t>3500 - 4500</t>
    </r>
  </si>
  <si>
    <r>
      <rPr>
        <sz val="10"/>
        <rFont val="Bookman Uralic"/>
      </rPr>
      <t>&gt; 4500</t>
    </r>
  </si>
  <si>
    <r>
      <rPr>
        <sz val="10"/>
        <rFont val="Bookman Uralic"/>
      </rPr>
      <t>Open Graded Premix Carpet.</t>
    </r>
  </si>
  <si>
    <r>
      <rPr>
        <sz val="10"/>
        <rFont val="Bookman Uralic"/>
      </rPr>
      <t>&lt; 3000</t>
    </r>
  </si>
  <si>
    <r>
      <rPr>
        <sz val="10"/>
        <rFont val="Bookman Uralic"/>
      </rPr>
      <t>3000 - 4000</t>
    </r>
  </si>
  <si>
    <r>
      <rPr>
        <sz val="10"/>
        <rFont val="Bookman Uralic"/>
      </rPr>
      <t>&gt; 4000</t>
    </r>
  </si>
  <si>
    <r>
      <rPr>
        <sz val="10"/>
        <rFont val="Bookman Uralic"/>
      </rPr>
      <t>Mix Seal Surfacing</t>
    </r>
  </si>
  <si>
    <r>
      <rPr>
        <sz val="11"/>
        <rFont val="Bookman Uralic"/>
      </rPr>
      <t>M.B</t>
    </r>
  </si>
  <si>
    <r>
      <rPr>
        <sz val="10"/>
        <rFont val="Bookman Uralic"/>
      </rPr>
      <t>Flyover</t>
    </r>
  </si>
  <si>
    <r>
      <rPr>
        <sz val="10"/>
        <rFont val="Bookman Uralic"/>
      </rPr>
      <t>C.D.</t>
    </r>
  </si>
  <si>
    <r>
      <rPr>
        <sz val="11"/>
        <rFont val="Bookman Uralic"/>
      </rPr>
      <t>M.B.</t>
    </r>
  </si>
  <si>
    <r>
      <rPr>
        <sz val="10"/>
        <rFont val="Bookman Uralic"/>
      </rPr>
      <t>Underpass</t>
    </r>
  </si>
  <si>
    <r>
      <rPr>
        <sz val="10"/>
        <rFont val="Bookman Uralic"/>
      </rPr>
      <t>ROB</t>
    </r>
  </si>
  <si>
    <r>
      <rPr>
        <sz val="11"/>
        <rFont val="Bookman Uralic"/>
      </rPr>
      <t>ROB</t>
    </r>
  </si>
  <si>
    <r>
      <rPr>
        <sz val="10"/>
        <rFont val="Bookman Uralic"/>
      </rPr>
      <t>M.B.</t>
    </r>
  </si>
  <si>
    <r>
      <rPr>
        <sz val="10"/>
        <rFont val="Bookman Uralic"/>
      </rPr>
      <t>Indian Oil</t>
    </r>
  </si>
  <si>
    <r>
      <rPr>
        <sz val="10"/>
        <rFont val="Bookman Uralic"/>
      </rPr>
      <t>C.D</t>
    </r>
  </si>
  <si>
    <r>
      <rPr>
        <sz val="10"/>
        <rFont val="Bookman Uralic"/>
      </rPr>
      <t>Songad</t>
    </r>
  </si>
  <si>
    <r>
      <rPr>
        <sz val="10"/>
        <rFont val="Bookman Uralic"/>
      </rPr>
      <t>R.O.B.</t>
    </r>
  </si>
  <si>
    <r>
      <rPr>
        <sz val="10"/>
        <rFont val="Bookman Uralic"/>
      </rPr>
      <t>C.C. Toll Plaza</t>
    </r>
  </si>
  <si>
    <r>
      <rPr>
        <sz val="10"/>
        <rFont val="Bookman Uralic"/>
      </rPr>
      <t>Virpur</t>
    </r>
  </si>
  <si>
    <r>
      <rPr>
        <sz val="10"/>
        <rFont val="Bookman Uralic"/>
      </rPr>
      <t>M.B</t>
    </r>
  </si>
  <si>
    <r>
      <rPr>
        <sz val="10"/>
        <rFont val="Bookman Uralic"/>
      </rPr>
      <t>Vyara Jn</t>
    </r>
  </si>
  <si>
    <r>
      <rPr>
        <sz val="11"/>
        <rFont val="Bookman Uralic"/>
      </rPr>
      <t>C.D</t>
    </r>
  </si>
  <si>
    <r>
      <rPr>
        <sz val="11"/>
        <rFont val="Bookman Uralic"/>
      </rPr>
      <t>C.D.</t>
    </r>
  </si>
  <si>
    <r>
      <rPr>
        <sz val="11"/>
        <rFont val="Bookman Uralic"/>
      </rPr>
      <t>Underpass</t>
    </r>
  </si>
  <si>
    <r>
      <rPr>
        <sz val="10"/>
        <rFont val="Bookman Uralic"/>
      </rPr>
      <t>Indian oil</t>
    </r>
  </si>
  <si>
    <r>
      <rPr>
        <sz val="10"/>
        <rFont val="Bookman Uralic"/>
      </rPr>
      <t>U.P</t>
    </r>
  </si>
  <si>
    <r>
      <rPr>
        <sz val="10"/>
        <rFont val="Bookman Uralic"/>
      </rPr>
      <t>RTO Vyara</t>
    </r>
  </si>
  <si>
    <r>
      <rPr>
        <sz val="10"/>
        <rFont val="Bookman Uralic"/>
      </rPr>
      <t>Bajipura Jn</t>
    </r>
  </si>
  <si>
    <r>
      <rPr>
        <sz val="11"/>
        <rFont val="Bookman Uralic"/>
      </rPr>
      <t>Flyover</t>
    </r>
  </si>
  <si>
    <r>
      <rPr>
        <sz val="10"/>
        <rFont val="Bookman Uralic"/>
      </rPr>
      <t>Bardoli</t>
    </r>
  </si>
  <si>
    <r>
      <rPr>
        <sz val="11"/>
        <rFont val="Bookman Uralic"/>
      </rPr>
      <t>Junction</t>
    </r>
  </si>
  <si>
    <r>
      <rPr>
        <sz val="10"/>
        <rFont val="Bookman Uralic"/>
      </rPr>
      <t>NH.8 Jn R.S.</t>
    </r>
  </si>
  <si>
    <r>
      <rPr>
        <sz val="10"/>
        <rFont val="Bookman Uralic"/>
      </rPr>
      <t>Kings Corner</t>
    </r>
  </si>
  <si>
    <r>
      <rPr>
        <sz val="11"/>
        <rFont val="Bookman Uralic"/>
      </rPr>
      <t>Indian oil</t>
    </r>
  </si>
  <si>
    <r>
      <rPr>
        <sz val="10"/>
        <rFont val="Bookman Uralic"/>
      </rPr>
      <t>C.C Toll plaza</t>
    </r>
  </si>
  <si>
    <r>
      <rPr>
        <sz val="10"/>
        <rFont val="Bookman Uralic"/>
      </rPr>
      <t>SUSML</t>
    </r>
  </si>
  <si>
    <r>
      <rPr>
        <sz val="10"/>
        <rFont val="Bookman Uralic"/>
      </rPr>
      <t>Flyover Start</t>
    </r>
  </si>
  <si>
    <r>
      <rPr>
        <sz val="10"/>
        <rFont val="Bookman Uralic"/>
      </rPr>
      <t>Flyover End</t>
    </r>
  </si>
  <si>
    <r>
      <rPr>
        <sz val="11"/>
        <rFont val="Bookman Uralic"/>
      </rPr>
      <t>R.S C.D</t>
    </r>
  </si>
  <si>
    <r>
      <rPr>
        <sz val="10"/>
        <rFont val="Bookman Uralic"/>
      </rPr>
      <t>ONGC</t>
    </r>
  </si>
  <si>
    <r>
      <rPr>
        <sz val="11"/>
        <rFont val="Bookman Uralic"/>
      </rPr>
      <t>Flyover end</t>
    </r>
  </si>
  <si>
    <r>
      <rPr>
        <sz val="11"/>
        <rFont val="Bookman Uralic"/>
      </rPr>
      <t>R.S.</t>
    </r>
  </si>
  <si>
    <r>
      <rPr>
        <sz val="11"/>
        <rFont val="Bookman Uralic"/>
      </rPr>
      <t>Kawas Jn</t>
    </r>
  </si>
  <si>
    <r>
      <rPr>
        <sz val="11"/>
        <rFont val="Bookman Uralic"/>
      </rPr>
      <t>NTPC</t>
    </r>
  </si>
  <si>
    <r>
      <rPr>
        <sz val="11"/>
        <rFont val="Bookman Uralic"/>
      </rPr>
      <t>S.B.</t>
    </r>
  </si>
  <si>
    <r>
      <rPr>
        <sz val="10"/>
        <rFont val="Bookman Uralic"/>
      </rPr>
      <t>S.B</t>
    </r>
  </si>
  <si>
    <r>
      <rPr>
        <sz val="11"/>
        <rFont val="Bookman Uralic"/>
      </rPr>
      <t>Essar</t>
    </r>
  </si>
  <si>
    <r>
      <rPr>
        <sz val="10"/>
        <rFont val="Bookman Uralic"/>
      </rPr>
      <t>5. Roughness Index Test has been taken in Presence of Mr.</t>
    </r>
  </si>
  <si>
    <t xml:space="preserve">Remark </t>
  </si>
  <si>
    <t xml:space="preserve">Lane </t>
  </si>
  <si>
    <t>in BC</t>
  </si>
  <si>
    <t>RHS-FL</t>
  </si>
  <si>
    <t>LHS-SL</t>
  </si>
  <si>
    <t>RHS-SL</t>
  </si>
  <si>
    <t>LHS-FL</t>
  </si>
  <si>
    <t>Total</t>
  </si>
  <si>
    <t>Existing</t>
  </si>
  <si>
    <t>BI value &gt; 2500 mm/Km</t>
  </si>
  <si>
    <t>BI value &gt; 3000 mm/Km</t>
  </si>
  <si>
    <t>In BI 1 km Report</t>
  </si>
  <si>
    <t>Not in Report</t>
  </si>
  <si>
    <t>BI Value &gt;2500 but&lt;3000</t>
  </si>
  <si>
    <t>Total &gt;2500</t>
  </si>
  <si>
    <t>Chainage</t>
  </si>
  <si>
    <t xml:space="preserve">RHS (Lane KM) </t>
  </si>
  <si>
    <t>LHS(Lane KM)</t>
  </si>
  <si>
    <t xml:space="preserve">From </t>
  </si>
  <si>
    <t>Fast Lane</t>
  </si>
  <si>
    <t>Slow Lane</t>
  </si>
  <si>
    <t>Lane KMs</t>
  </si>
  <si>
    <t>Linear KMs</t>
  </si>
  <si>
    <t>37.1 Lane KM</t>
  </si>
  <si>
    <t>Sl No.</t>
  </si>
  <si>
    <t xml:space="preserve">Item </t>
  </si>
  <si>
    <t xml:space="preserve">Length </t>
  </si>
  <si>
    <t xml:space="preserve">Width </t>
  </si>
  <si>
    <t xml:space="preserve">Depth </t>
  </si>
  <si>
    <t xml:space="preserve">Qty. </t>
  </si>
  <si>
    <t>No.</t>
  </si>
  <si>
    <t xml:space="preserve">Unit </t>
  </si>
  <si>
    <t>Side</t>
  </si>
  <si>
    <t xml:space="preserve">BC </t>
  </si>
  <si>
    <t xml:space="preserve">LHS -Slow Lane </t>
  </si>
  <si>
    <t xml:space="preserve">LHS -Fast Lane </t>
  </si>
  <si>
    <t xml:space="preserve">RHS -Fast Lane </t>
  </si>
  <si>
    <t xml:space="preserve">RHS -Slow Lane </t>
  </si>
  <si>
    <t>Cum</t>
  </si>
  <si>
    <t xml:space="preserve">Rate </t>
  </si>
  <si>
    <t xml:space="preserve">Cold Milling </t>
  </si>
  <si>
    <t xml:space="preserve">Tack Coat </t>
  </si>
  <si>
    <t xml:space="preserve">Sqm </t>
  </si>
  <si>
    <t>Amount</t>
  </si>
  <si>
    <t xml:space="preserve">Road Marking </t>
  </si>
  <si>
    <t>Sqm</t>
  </si>
  <si>
    <t>Microsurfacing with glass Fiber</t>
  </si>
  <si>
    <t>Edge</t>
  </si>
  <si>
    <t>CL</t>
  </si>
  <si>
    <t xml:space="preserve">Highway </t>
  </si>
  <si>
    <t>Total =</t>
  </si>
  <si>
    <t xml:space="preserve">Amount </t>
  </si>
  <si>
    <t>With GST =</t>
  </si>
  <si>
    <t>With GST</t>
  </si>
  <si>
    <t xml:space="preserve">BOQ for Glass Fibre wrapping </t>
  </si>
  <si>
    <r>
      <rPr>
        <b/>
        <sz val="12"/>
        <rFont val="Cambria"/>
        <family val="2"/>
        <scheme val="major"/>
      </rPr>
      <t>ITEM
NO.</t>
    </r>
  </si>
  <si>
    <t>ITEM DESCRIPTION / PARTICULARS OF WORK</t>
  </si>
  <si>
    <t>UNIT</t>
  </si>
  <si>
    <t>RATE</t>
  </si>
  <si>
    <t>Kribhco Km 118584</t>
  </si>
  <si>
    <t>A.</t>
  </si>
  <si>
    <t>GLASS FIBRE WRAPPING ( SUNSUPERWRAP )</t>
  </si>
  <si>
    <t>SCAFFOLDING  , CENTRING , SHUTTERING
Providing  and  erecting  Bamboo scaffolding for  the  full  height.  The  scaffolding  is  to  be secured  properly  in  position.  Providing  and erecting working platform at any height required using materials like wooden planks etc., secured in position.</t>
  </si>
  <si>
    <t>M2</t>
  </si>
  <si>
    <r>
      <rPr>
        <sz val="12"/>
        <rFont val="Cambria"/>
        <family val="2"/>
        <scheme val="major"/>
      </rPr>
      <t>SURFACE PREPARATION
Grinding the surface to make it smooth and free from all protrusions by mechanical cup grinder .</t>
    </r>
  </si>
  <si>
    <r>
      <rPr>
        <sz val="12"/>
        <rFont val="Cambria"/>
        <family val="2"/>
        <scheme val="major"/>
      </rPr>
      <t>PRIMING AND ADHESIVE APPLICATION FOR INSTALLATION OF GLASS FIBRE WRAP ( SUNEPOXY SC )
•            Supply and apply 100% epoxy, solvent free adhesive primer SUNEPOXY SC that is used penetrate the concrete substrate and improve bond of the system.</t>
    </r>
  </si>
  <si>
    <t>GLASS FIBRE WRAPPING INSTALLATION
•           SUNSUPERWRAP carbon FRP fabric or equivalent may be adhered to the tension side of structural members
•           Saturate the SUNSUPERWRAP sheet with SUNEPOXY SC saturating resin used to impregnate the fabric and bond it to the prepared substrate. SUNSUPERWRAP should be applied to the primed surfaces by using a soft roller. Application thickness should be 0.8-1.0 mm as per design recommendations. Lay down SUNSUPERWRAP on to the surfaces while the adhesive is still wet. After laying, strongly press the sheets two or three times in the longitudinal direction of the fiber using a roller or rubber spatula in order to allow the primer to penetrate into the sheet and to eliminate air from the coat of resin.</t>
  </si>
  <si>
    <r>
      <rPr>
        <sz val="12"/>
        <rFont val="Cambria"/>
        <family val="2"/>
        <scheme val="major"/>
      </rPr>
      <t>Protective Coating
•           It is used to protect from UV radiation, the Sunsuper Wrap Treatment should be applied with two coats of SUNPUGARD, a UV resistant polyurethane protective coating.</t>
    </r>
  </si>
  <si>
    <t>B.</t>
  </si>
  <si>
    <r>
      <rPr>
        <b/>
        <sz val="14"/>
        <rFont val="Times New Roman"/>
        <family val="1"/>
      </rPr>
      <t xml:space="preserve">Repair of Existing Corrosion/Concrete Deterioration .
</t>
    </r>
    <r>
      <rPr>
        <sz val="14"/>
        <rFont val="Times New Roman"/>
        <family val="1"/>
      </rPr>
      <t xml:space="preserve">•            </t>
    </r>
    <r>
      <rPr>
        <b/>
        <sz val="14"/>
        <rFont val="Times New Roman"/>
        <family val="1"/>
      </rPr>
      <t>Any existing deterioration or corrosion of internal reinforcement must be resolved prior to installation of the SUNSUPERWRAP system with RUSTICIDE and POLYALK FIXOPRIME treatment or equivalent, grouting of crack with low viscosity epoxy grout SUNEPOXY 368 or equivalent and replacement of damaged concrete with HIGH DOSE POLYMER MODIFIED MORTAR</t>
    </r>
  </si>
  <si>
    <r>
      <rPr>
        <sz val="12"/>
        <rFont val="Cambria"/>
        <family val="2"/>
        <scheme val="major"/>
      </rPr>
      <t>SURFACE PREPARATION (CHIPPING)
Cleaning of the surface area of concrete work by chipping with hammer and or chisel to expose sound concrete and to expose the damaged reinforcement if any inc. removing rust of the exposed reinforcement by wire brushes &amp; emery papers etc. All debris / unserviceable material
shall be disposed off etc complete.</t>
    </r>
  </si>
  <si>
    <r>
      <rPr>
        <b/>
        <sz val="11"/>
        <rFont val="Carlito"/>
        <family val="2"/>
      </rPr>
      <t>M2</t>
    </r>
  </si>
  <si>
    <r>
      <rPr>
        <sz val="12"/>
        <rFont val="Cambria"/>
        <family val="2"/>
        <scheme val="major"/>
      </rPr>
      <t>Rust Removal &amp; Passivation
•           On exposed corroded steel bars, using brush or cotton waste swab apply 'RUSTICIDE' or equivalent rust converting and steel passivating coating. After 3-4 hours remove the free/loose rust particles by simple dusting with the brush, etc.</t>
    </r>
  </si>
  <si>
    <r>
      <rPr>
        <sz val="12"/>
        <rFont val="Cambria"/>
        <family val="2"/>
        <scheme val="major"/>
      </rPr>
      <t>Anti-Corrosive Coating On Steel Bars
•           Providing and applying corrosion- resistant polymeric cementitious anticorrosive coating on reinforcement.
•           Prepare a lump-free consistent slurry of 1 kg. of 'POLYALK FIXOPRIME' or equivalent mixed with 1 kg. of cement. Do not add any water. Apply the above slurry to the
derusted steel surface by a paintbrush. Allow this coat to set for 24 hours &amp; then apply a</t>
    </r>
  </si>
  <si>
    <r>
      <rPr>
        <sz val="12"/>
        <rFont val="Cambria"/>
        <family val="2"/>
        <scheme val="major"/>
      </rPr>
      <t>similar second coat etc. complete to the satisfaction of the EIC.
•           Rate for one coat only.</t>
    </r>
  </si>
  <si>
    <r>
      <rPr>
        <sz val="12"/>
        <rFont val="Cambria"/>
        <family val="2"/>
        <scheme val="major"/>
      </rPr>
      <t>INSTALLATION  OF GROUTING NIPPLES
•             Install grouting nipples at all cracks and cavities.
Drilling 12-16 mm dia holes at honeycomb portions/voids/construction joints/cracks etc. spaced at specified spacing and placing 8-12mm dia nozzle of length 75mm suitable for grouting into a 150 mm deep hole using    SUNEPOXY 368
Cleaning of holes : Cleaning of holes by air blower prior to fixing nozzles</t>
    </r>
  </si>
  <si>
    <r>
      <rPr>
        <b/>
        <sz val="11"/>
        <rFont val="Carlito"/>
        <family val="2"/>
      </rPr>
      <t>NOS</t>
    </r>
  </si>
  <si>
    <r>
      <rPr>
        <sz val="12"/>
        <rFont val="Cambria"/>
        <family val="2"/>
        <scheme val="major"/>
      </rPr>
      <t>Injection Grouting
In previously installed grouting nipples, providing and injecting low Viscosity epoxy resin SUNEPOXY 368 or equivalent with the viscosity of 400-500 centipoise, Bond strength min. 2000Psi, compressive strength min.
8000Psi, Tensile strength min. 5000Psi.</t>
    </r>
  </si>
  <si>
    <r>
      <rPr>
        <b/>
        <sz val="11"/>
        <rFont val="Carlito"/>
        <family val="2"/>
      </rPr>
      <t>kg</t>
    </r>
  </si>
  <si>
    <r>
      <rPr>
        <sz val="12"/>
        <rFont val="Cambria"/>
        <family val="2"/>
        <scheme val="major"/>
      </rPr>
      <t>APPLICATION OF EPOXY BOND COAT
•           Apply bonding coat slurry of high- performance non-SBR based acrylic polymer POLYALK EP or equivalent mixed with cement in 1:0.5 ratio to the entire damaged surface.</t>
    </r>
  </si>
  <si>
    <r>
      <rPr>
        <sz val="12"/>
        <rFont val="Cambria"/>
        <family val="2"/>
        <scheme val="major"/>
      </rPr>
      <t>High Dose Polymer Mortar Admixed With Bipolar Corrosion Inhibiting Admixture
Immediately handpack wet on a wet, low dose, high-performance acrylic polymer modified mortar of POLYALK EP or equivalent prepared by mixing POLYALK EP: OPC 53
grade cement: graded quartz sand in 2:5:15 ratio to the entire repair surface. Admix 1 KG</t>
    </r>
  </si>
  <si>
    <r>
      <rPr>
        <sz val="12"/>
        <rFont val="Cambria"/>
        <family val="2"/>
        <scheme val="major"/>
      </rPr>
      <t>of POLYALK CP 293 bipolar corrosion inhibiting admixture or equivalent in 22 kg of
above high dose polymer modified mortar.</t>
    </r>
  </si>
  <si>
    <r>
      <rPr>
        <sz val="12"/>
        <rFont val="Cambria"/>
        <family val="2"/>
        <scheme val="major"/>
      </rPr>
      <t>PROVIDING AND BINDING NEW REINFORCEMENT AS PER DESIGN ( IF NECESSARY )
Providing and fixing New reinforcement as per design and as specified for any RCC Elements to be strengthened with Micro- concrete (Existing Reinf is to be kept. New reinforcements are to be
placed).</t>
    </r>
  </si>
  <si>
    <r>
      <rPr>
        <b/>
        <sz val="11"/>
        <rFont val="Carlito"/>
        <family val="2"/>
      </rPr>
      <t>KG</t>
    </r>
  </si>
  <si>
    <t>Total amount</t>
  </si>
  <si>
    <t>Total amount(with GST)</t>
  </si>
  <si>
    <t xml:space="preserve">Measurement Sheet </t>
  </si>
  <si>
    <t>Location</t>
  </si>
  <si>
    <t>Span</t>
  </si>
  <si>
    <t>LHS length</t>
  </si>
  <si>
    <t>No of UPV tests</t>
  </si>
  <si>
    <t>UPV results LHS</t>
  </si>
  <si>
    <t>Cores extracted</t>
  </si>
  <si>
    <t>RHS length</t>
  </si>
  <si>
    <t>UPV results RHS</t>
  </si>
  <si>
    <t>Nos</t>
  </si>
  <si>
    <t>Width (one side)</t>
  </si>
  <si>
    <t>Effective Width(Both side after deduction for girders)</t>
  </si>
  <si>
    <t>Effective Length(After deduction for Beam width)</t>
  </si>
  <si>
    <t>Area</t>
  </si>
  <si>
    <t>Kribhco</t>
  </si>
  <si>
    <t>A1</t>
  </si>
  <si>
    <t>P1</t>
  </si>
  <si>
    <t>D-5,P-6</t>
  </si>
  <si>
    <t>D-3,P-5</t>
  </si>
  <si>
    <t>P2</t>
  </si>
  <si>
    <r>
      <rPr>
        <sz val="11"/>
        <color theme="1"/>
        <rFont val="Calibri"/>
        <family val="2"/>
        <scheme val="minor"/>
      </rPr>
      <t>P-3,D-5,G-3,E-1</t>
    </r>
  </si>
  <si>
    <t>core fail/31</t>
  </si>
  <si>
    <r>
      <rPr>
        <sz val="11"/>
        <color theme="1"/>
        <rFont val="Calibri"/>
        <family val="2"/>
        <scheme val="minor"/>
      </rPr>
      <t>D-7.G-5</t>
    </r>
  </si>
  <si>
    <t>P3</t>
  </si>
  <si>
    <t>P4</t>
  </si>
  <si>
    <r>
      <t>G-4,</t>
    </r>
    <r>
      <rPr>
        <sz val="11"/>
        <color theme="1"/>
        <rFont val="Calibri"/>
        <family val="2"/>
        <scheme val="minor"/>
      </rPr>
      <t>D-4,P-1,E-3</t>
    </r>
  </si>
  <si>
    <t>Core fail/42</t>
  </si>
  <si>
    <r>
      <t>G-5,</t>
    </r>
    <r>
      <rPr>
        <sz val="11"/>
        <color theme="1"/>
        <rFont val="Calibri"/>
        <family val="2"/>
        <scheme val="minor"/>
      </rPr>
      <t>D-4,P-2,E-1</t>
    </r>
  </si>
  <si>
    <t>core fail/32</t>
  </si>
  <si>
    <t>A2</t>
  </si>
  <si>
    <r>
      <t>E-1,G-3,</t>
    </r>
    <r>
      <rPr>
        <sz val="11"/>
        <color theme="1"/>
        <rFont val="Calibri"/>
        <family val="2"/>
        <scheme val="minor"/>
      </rPr>
      <t>D-5,P-3</t>
    </r>
  </si>
  <si>
    <r>
      <t>G-3,</t>
    </r>
    <r>
      <rPr>
        <sz val="11"/>
        <color theme="1"/>
        <rFont val="Calibri"/>
        <family val="2"/>
        <scheme val="minor"/>
      </rPr>
      <t>D-7,P-2</t>
    </r>
  </si>
  <si>
    <t>E-Excellent</t>
  </si>
  <si>
    <t>G-Good</t>
  </si>
  <si>
    <t>D-Doubtful</t>
  </si>
  <si>
    <t>P-Poor</t>
  </si>
  <si>
    <t>Not tested</t>
  </si>
  <si>
    <t>Not taken for CFW</t>
  </si>
  <si>
    <t>Icchapur Km. 115.980</t>
  </si>
  <si>
    <t>Amount With GST</t>
  </si>
  <si>
    <t>Ichhapur</t>
  </si>
  <si>
    <t>G-3</t>
  </si>
  <si>
    <t>Core fail/32</t>
  </si>
  <si>
    <r>
      <t>G-2,</t>
    </r>
    <r>
      <rPr>
        <sz val="11"/>
        <color theme="1"/>
        <rFont val="Calibri"/>
        <family val="2"/>
        <scheme val="minor"/>
      </rPr>
      <t>D-1</t>
    </r>
  </si>
  <si>
    <t>E-2,G-1</t>
  </si>
  <si>
    <t>G-2,D-1</t>
  </si>
  <si>
    <t>core fail/34</t>
  </si>
  <si>
    <t>P-3</t>
  </si>
  <si>
    <t>D-1,P-8</t>
  </si>
  <si>
    <t>D-5,P-4</t>
  </si>
  <si>
    <t>D-6,P3</t>
  </si>
  <si>
    <t>P5</t>
  </si>
  <si>
    <t>.8.</t>
  </si>
  <si>
    <t>G-3,P-2,D-3</t>
  </si>
  <si>
    <t>core fail/35.5</t>
  </si>
  <si>
    <t>G-6,D-3</t>
  </si>
  <si>
    <t>P6</t>
  </si>
  <si>
    <t>E-1,G-2,D-4</t>
  </si>
  <si>
    <t>P7</t>
  </si>
  <si>
    <t>G-3,D-4,P-2</t>
  </si>
  <si>
    <t>E-2,G-6,D-1</t>
  </si>
  <si>
    <t>P8</t>
  </si>
  <si>
    <t>G-2,D-4</t>
  </si>
  <si>
    <t>E-2,G-3,D-1</t>
  </si>
  <si>
    <t>P9</t>
  </si>
  <si>
    <t>G-2,D-3,P-1</t>
  </si>
  <si>
    <t>G-3,D-2,P-1</t>
  </si>
  <si>
    <t>P10</t>
  </si>
  <si>
    <t>E-6,G-2,D-1</t>
  </si>
  <si>
    <t>E-6,G-3</t>
  </si>
  <si>
    <t>P11</t>
  </si>
  <si>
    <t>G-1,D-6,P-2</t>
  </si>
  <si>
    <t>core fail/41</t>
  </si>
  <si>
    <t>E-1,G-2,D-4,P-2</t>
  </si>
  <si>
    <t>P12</t>
  </si>
  <si>
    <t>G-3,D-5,P-1</t>
  </si>
  <si>
    <t>G-1,D-5,P-3</t>
  </si>
  <si>
    <t>P13</t>
  </si>
  <si>
    <t>D-7,P-5</t>
  </si>
  <si>
    <t>D-1,P-1</t>
  </si>
  <si>
    <t>P14</t>
  </si>
  <si>
    <t>ROB</t>
  </si>
  <si>
    <t>P15</t>
  </si>
  <si>
    <t>D-3,P-6</t>
  </si>
  <si>
    <t>P-5,D-4</t>
  </si>
  <si>
    <t>E-1,G-3,D-3,P-2</t>
  </si>
  <si>
    <t xml:space="preserve">Surat Hazira NH-6 Tollway Pvt Ltd </t>
  </si>
  <si>
    <t xml:space="preserve">Soil Nailing work at   118+600 RE wall </t>
  </si>
  <si>
    <t>BOQ of Repair of RE Wall with soil Nailing</t>
  </si>
  <si>
    <t>SR NO</t>
  </si>
  <si>
    <t>DESCRIPTION</t>
  </si>
  <si>
    <t xml:space="preserve">QUANTITY </t>
  </si>
  <si>
    <t>Rate</t>
  </si>
  <si>
    <t>WO Amount</t>
  </si>
  <si>
    <t>Horizontal Drilling (5 degree inclined) and installation of self driven anchor bolts  upto designed depth and spacing by drilling machine/ROC/ core cutter for RE Panel</t>
  </si>
  <si>
    <t>M</t>
  </si>
  <si>
    <t>"Supply of Self driven anchors bolts R32N  confirming to specification of steel as per   ASTM A519-03 5140Specification of dia - 32mm, Nominal Inner dia- 24 mm Ultimate strength (N/mm2)=&gt;773 , Yield strength (N/mm2)=&gt;635 Nominal weight (Kg/m)-2.80"</t>
  </si>
  <si>
    <t>Coupler  having length  of 160mm with outer 42 mm dia.&amp; inner  dia 32 mm and  weight 0.82 kg/pcs</t>
  </si>
  <si>
    <t>EA</t>
  </si>
  <si>
    <t>Grouting of drilled hole after placing the self driven anchor bolts by using grouting pump as per MORTH specification section 3203.3</t>
  </si>
  <si>
    <t>Supply , delivery &amp; Fixing  of Drill Bit of dia -51 mm</t>
  </si>
  <si>
    <t>Supply , delivery &amp; Fixing of Hex Nut  having length  of 45 mm  with inner dia 32 mm of weight 0.38  kg/pcs</t>
  </si>
  <si>
    <t>Supply , delivery &amp; Fixing of Bearing  Plate 200mm x 200mm x 10mm (corrosion resistant )</t>
  </si>
  <si>
    <t>Supply , delivery &amp; Fixing Scaffolding</t>
  </si>
  <si>
    <t>LS</t>
  </si>
  <si>
    <t>Mobilization &amp; Demobilization</t>
  </si>
  <si>
    <t>Pull Out Test  Filed Pull Out Test as per Morth Specification 3210</t>
  </si>
  <si>
    <t>Total including GST</t>
  </si>
  <si>
    <t>Nos of Nails</t>
  </si>
  <si>
    <t>A1 LHS</t>
  </si>
  <si>
    <t>A1 RHS5</t>
  </si>
  <si>
    <t>A2 LHS</t>
  </si>
  <si>
    <t>A2Rhs</t>
  </si>
  <si>
    <t>A1 Cross Wall</t>
  </si>
  <si>
    <t xml:space="preserve">Work </t>
  </si>
  <si>
    <t xml:space="preserve">BOQ for Highway major maintenance work </t>
  </si>
  <si>
    <t>Highway Milling &amp; BC</t>
  </si>
  <si>
    <t xml:space="preserve">Total Amount = </t>
  </si>
  <si>
    <t>Soma Section- Solar Lights</t>
  </si>
  <si>
    <t xml:space="preserve">Solar lights - Soma Section </t>
  </si>
  <si>
    <t>Total Lights</t>
  </si>
  <si>
    <t>Working</t>
  </si>
  <si>
    <t>Low backup upto 3-4 hours</t>
  </si>
  <si>
    <t>Not working</t>
  </si>
  <si>
    <t>LED Light with solar charges (12v,43 watts)</t>
  </si>
  <si>
    <t>Solar Panel ( two of 100 watts 12 v)</t>
  </si>
  <si>
    <t>Battery (single of 12v,150AH)</t>
  </si>
  <si>
    <t>Pole(GI-single arm)</t>
  </si>
  <si>
    <t>Faulty</t>
  </si>
  <si>
    <t>Missing</t>
  </si>
  <si>
    <t>Damage</t>
  </si>
  <si>
    <t>Requirement</t>
  </si>
  <si>
    <t>Expected Unit Price</t>
  </si>
  <si>
    <t>Expected Total Pirce</t>
  </si>
  <si>
    <t>Installation charges ( Fabrication+hydra+labour etc)</t>
  </si>
  <si>
    <t>Grand Total</t>
  </si>
  <si>
    <t>Isolux Section- Solar Lights</t>
  </si>
  <si>
    <t>Solar lights- Isolux Section</t>
  </si>
  <si>
    <t>LED Light (24v,100 watts)</t>
  </si>
  <si>
    <t>Solar  Charges</t>
  </si>
  <si>
    <t>Solar Panel ( two of 230 watts 24 v)</t>
  </si>
  <si>
    <t>Battery (two of 12v,150AH)</t>
  </si>
  <si>
    <t>Can be used from old lights stock</t>
  </si>
  <si>
    <t>Solar Light- NH6</t>
  </si>
  <si>
    <t>Grand Total ( Soma section)</t>
  </si>
  <si>
    <t>Grand Total ( Isolux section)</t>
  </si>
  <si>
    <t>Total-NH6 ( only faulty rectification)</t>
  </si>
  <si>
    <t>Battery replacement of low backup lights</t>
  </si>
  <si>
    <t>Battery installation cost</t>
  </si>
  <si>
    <t>Grand total ( all battrey replaced+ light rectify)</t>
  </si>
  <si>
    <t>NH06 - Solar light Status</t>
  </si>
  <si>
    <t>Soma- Section</t>
  </si>
  <si>
    <t>Isolux - Section</t>
  </si>
  <si>
    <t>Sr N.</t>
  </si>
  <si>
    <t>Old Chainage</t>
  </si>
  <si>
    <t>New Chainage</t>
  </si>
  <si>
    <t>Old Side LHS/RHS</t>
  </si>
  <si>
    <t>No of Junctions</t>
  </si>
  <si>
    <t>Pole No.</t>
  </si>
  <si>
    <t>Solar Charge Controller</t>
  </si>
  <si>
    <t>Solar Pole(GI-single arm)</t>
  </si>
  <si>
    <t>Remark</t>
  </si>
  <si>
    <t>2+910</t>
  </si>
  <si>
    <t>128+590</t>
  </si>
  <si>
    <t>LHS</t>
  </si>
  <si>
    <t>NA</t>
  </si>
  <si>
    <t>OK</t>
  </si>
  <si>
    <t>Backup low(1-2 hours)</t>
  </si>
  <si>
    <t>53+535</t>
  </si>
  <si>
    <t>5+480</t>
  </si>
  <si>
    <t>126+020</t>
  </si>
  <si>
    <t>RHS</t>
  </si>
  <si>
    <t>6+840</t>
  </si>
  <si>
    <t>124+660</t>
  </si>
  <si>
    <t>8+300</t>
  </si>
  <si>
    <t>123+200</t>
  </si>
  <si>
    <t>52+470</t>
  </si>
  <si>
    <t>8+440</t>
  </si>
  <si>
    <t>123+060</t>
  </si>
  <si>
    <t>52+000</t>
  </si>
  <si>
    <t>9+750</t>
  </si>
  <si>
    <t>121+750</t>
  </si>
  <si>
    <t>51+620</t>
  </si>
  <si>
    <t>12+140</t>
  </si>
  <si>
    <t>119+360</t>
  </si>
  <si>
    <t>50+220</t>
  </si>
  <si>
    <t>12+350</t>
  </si>
  <si>
    <t>119+150</t>
  </si>
  <si>
    <t>14+285</t>
  </si>
  <si>
    <t>117+215</t>
  </si>
  <si>
    <t>Median</t>
  </si>
  <si>
    <t>14+780</t>
  </si>
  <si>
    <t>116+720</t>
  </si>
  <si>
    <t>50+050</t>
  </si>
  <si>
    <t>16+370</t>
  </si>
  <si>
    <t>115+130</t>
  </si>
  <si>
    <t>48+180</t>
  </si>
  <si>
    <t>18+108</t>
  </si>
  <si>
    <t>113+392</t>
  </si>
  <si>
    <t>18+630</t>
  </si>
  <si>
    <t>112+870</t>
  </si>
  <si>
    <t>47+750</t>
  </si>
  <si>
    <t>19+800</t>
  </si>
  <si>
    <t>111+700</t>
  </si>
  <si>
    <t>23+540</t>
  </si>
  <si>
    <t>107+960</t>
  </si>
  <si>
    <t>24+280</t>
  </si>
  <si>
    <t>107+220</t>
  </si>
  <si>
    <t>46+318</t>
  </si>
  <si>
    <t>Ok</t>
  </si>
  <si>
    <t>27+070</t>
  </si>
  <si>
    <t>104+430</t>
  </si>
  <si>
    <t>27+310</t>
  </si>
  <si>
    <t>104+190</t>
  </si>
  <si>
    <t>44+684</t>
  </si>
  <si>
    <t>29+210</t>
  </si>
  <si>
    <t>102+290</t>
  </si>
  <si>
    <t>29+720</t>
  </si>
  <si>
    <t>101+780</t>
  </si>
  <si>
    <t>44+065</t>
  </si>
  <si>
    <t>29+760</t>
  </si>
  <si>
    <t>101+740</t>
  </si>
  <si>
    <t>31+700</t>
  </si>
  <si>
    <t>99+800</t>
  </si>
  <si>
    <t>43+440</t>
  </si>
  <si>
    <t>44+670</t>
  </si>
  <si>
    <t>86+830</t>
  </si>
  <si>
    <t>45+140</t>
  </si>
  <si>
    <t>86+360</t>
  </si>
  <si>
    <t>42+600</t>
  </si>
  <si>
    <t>45+430</t>
  </si>
  <si>
    <t>86+070</t>
  </si>
  <si>
    <t>46+490</t>
  </si>
  <si>
    <t>85+010</t>
  </si>
  <si>
    <t>40+980</t>
  </si>
  <si>
    <t>47+880</t>
  </si>
  <si>
    <t>83+620</t>
  </si>
  <si>
    <t>55+685</t>
  </si>
  <si>
    <t>75+815</t>
  </si>
  <si>
    <t>40+490</t>
  </si>
  <si>
    <t>55+845</t>
  </si>
  <si>
    <t>75+655</t>
  </si>
  <si>
    <t>57+100</t>
  </si>
  <si>
    <t>74+400</t>
  </si>
  <si>
    <t>40+200</t>
  </si>
  <si>
    <t>58+780</t>
  </si>
  <si>
    <t>72+720</t>
  </si>
  <si>
    <t>39+650</t>
  </si>
  <si>
    <t>58+940</t>
  </si>
  <si>
    <t>72+560</t>
  </si>
  <si>
    <t>59+475</t>
  </si>
  <si>
    <t>72+025</t>
  </si>
  <si>
    <t>39+380</t>
  </si>
  <si>
    <t>60+670</t>
  </si>
  <si>
    <t>70+83</t>
  </si>
  <si>
    <t>61+845</t>
  </si>
  <si>
    <t>69+655</t>
  </si>
  <si>
    <t>63+085</t>
  </si>
  <si>
    <t>68+415</t>
  </si>
  <si>
    <t>Damaged</t>
  </si>
  <si>
    <t>92+240</t>
  </si>
  <si>
    <t>39+260</t>
  </si>
  <si>
    <t>63+155</t>
  </si>
  <si>
    <t>68+345</t>
  </si>
  <si>
    <t>65+600</t>
  </si>
  <si>
    <t>65+9</t>
  </si>
  <si>
    <t>74+340</t>
  </si>
  <si>
    <t>57+16</t>
  </si>
  <si>
    <t>39+080</t>
  </si>
  <si>
    <t>75+650</t>
  </si>
  <si>
    <t>55+85</t>
  </si>
  <si>
    <t>93+300</t>
  </si>
  <si>
    <t>38+200</t>
  </si>
  <si>
    <t>79B</t>
  </si>
  <si>
    <t>Spares Required- Soma section</t>
  </si>
  <si>
    <t>79A</t>
  </si>
  <si>
    <t>37+106</t>
  </si>
  <si>
    <t>36+946</t>
  </si>
  <si>
    <t>Spares Requirement</t>
  </si>
  <si>
    <t>36+475</t>
  </si>
  <si>
    <t>96+930</t>
  </si>
  <si>
    <t>34+570</t>
  </si>
  <si>
    <t>73B</t>
  </si>
  <si>
    <t>73A</t>
  </si>
  <si>
    <t>Note:- Indent for spare material to repair the light is pending with procurement due to financial constraints</t>
  </si>
  <si>
    <t>34+465</t>
  </si>
  <si>
    <t>33+572</t>
  </si>
  <si>
    <t>31+075</t>
  </si>
  <si>
    <t>31+572</t>
  </si>
  <si>
    <t>30+707</t>
  </si>
  <si>
    <t>28+320</t>
  </si>
  <si>
    <t>28+260</t>
  </si>
  <si>
    <t>27+145</t>
  </si>
  <si>
    <t>24+925</t>
  </si>
  <si>
    <t>23+740</t>
  </si>
  <si>
    <t>21+700</t>
  </si>
  <si>
    <t>45D</t>
  </si>
  <si>
    <t>45C</t>
  </si>
  <si>
    <t>45B</t>
  </si>
  <si>
    <t>45A</t>
  </si>
  <si>
    <t>19+880</t>
  </si>
  <si>
    <t>19+020</t>
  </si>
  <si>
    <t>18+520</t>
  </si>
  <si>
    <t>114+220</t>
  </si>
  <si>
    <t>17+280</t>
  </si>
  <si>
    <t>15+180</t>
  </si>
  <si>
    <t>15+080</t>
  </si>
  <si>
    <t>15+050</t>
  </si>
  <si>
    <t>14+480</t>
  </si>
  <si>
    <t>14+320</t>
  </si>
  <si>
    <t>13+080</t>
  </si>
  <si>
    <t>12+280</t>
  </si>
  <si>
    <t>9+655</t>
  </si>
  <si>
    <t>8+760</t>
  </si>
  <si>
    <t>8+317</t>
  </si>
  <si>
    <t>8+210</t>
  </si>
  <si>
    <t>8+083</t>
  </si>
  <si>
    <t>6+420</t>
  </si>
  <si>
    <t>Spares Required- Isolux section</t>
  </si>
  <si>
    <t>Can be used from  stocked material</t>
  </si>
  <si>
    <t>BOQ Summary</t>
  </si>
  <si>
    <t>As per BI report for 18 Lane Km</t>
  </si>
  <si>
    <t>Road Marking</t>
  </si>
  <si>
    <t>Centre line</t>
  </si>
  <si>
    <t>Roughness in mm/km</t>
  </si>
  <si>
    <t>Avg Roughness value=3112 mm/Km</t>
  </si>
  <si>
    <t>RHS Slow lane</t>
  </si>
  <si>
    <t>LHS Slow lane</t>
  </si>
  <si>
    <t>LHS Fast Lane</t>
  </si>
  <si>
    <t>RHS Fast Lane</t>
  </si>
  <si>
    <t>BOQ for Highway major maintenance work as per FWD test</t>
  </si>
  <si>
    <t>DBM</t>
  </si>
  <si>
    <t>BC</t>
  </si>
  <si>
    <t>Chainage (LHS)</t>
  </si>
  <si>
    <t>cum</t>
  </si>
  <si>
    <t>Rate as per WO 1040</t>
  </si>
  <si>
    <t>Chainage (RHS)</t>
  </si>
  <si>
    <t>Cold Milling &gt; 50 mm</t>
  </si>
  <si>
    <t>Measurement  RHS</t>
  </si>
  <si>
    <t>Measurement LHS</t>
  </si>
  <si>
    <t>Milling material in cum</t>
  </si>
  <si>
    <t>Earthen shoulder repair with milling material</t>
  </si>
  <si>
    <t>Rate as per Wo 1089</t>
  </si>
  <si>
    <t>Tack Coat  for BC</t>
  </si>
  <si>
    <t>Tack Coat for BC</t>
  </si>
  <si>
    <t>Tack Coat for DBM</t>
  </si>
  <si>
    <t>Earthen shoulder with milling material</t>
  </si>
  <si>
    <t>Rate as per WO 1089</t>
  </si>
  <si>
    <t>Cold Milling upto 50 mm</t>
  </si>
  <si>
    <t>WO 1103 &amp; 1040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</si>
</sst>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0.000"/>
    <numFmt numFmtId="165" formatCode="0."/>
    <numFmt numFmtId="166" formatCode="_(* #,##0_);_(* \(#,##0\);_(* &quot;-&quot;??_);_(@_)"/>
    <numFmt numFmtId="167" formatCode="_-* #,##0.00_-;\-* #,##0.00_-;_-* &quot;-&quot;??_-;_-@_-"/>
    <numFmt numFmtId="168" formatCode="_-* #,##0_-;\-* #,##0_-;_-* &quot;-&quot;??_-;_-@_-"/>
    <numFmt numFmtId="169" formatCode="#\+##0"/>
  </numFmts>
  <fonts count="55">
    <font>
      <sz val="11"/>
      <color theme="1"/>
      <name val="Calibri"/>
      <family val="2"/>
      <scheme val="minor"/>
    </font>
    <font>
      <b/>
      <sz val="11"/>
      <color theme="1"/>
      <name val="Calibri"/>
      <family val="2"/>
      <scheme val="minor"/>
    </font>
    <font>
      <sz val="10"/>
      <color rgb="FF000000"/>
      <name val="Times New Roman"/>
      <family val="1"/>
    </font>
    <font>
      <sz val="11"/>
      <name val="Bookman Uralic"/>
    </font>
    <font>
      <sz val="11"/>
      <color rgb="FF000000"/>
      <name val="Bookman Uralic"/>
      <family val="2"/>
    </font>
    <font>
      <b/>
      <sz val="11"/>
      <name val="Bookman Uralic"/>
    </font>
    <font>
      <b/>
      <sz val="10"/>
      <color rgb="FF000000"/>
      <name val="Times New Roman"/>
      <family val="1"/>
    </font>
    <font>
      <b/>
      <sz val="10"/>
      <name val="Bookman Uralic"/>
    </font>
    <font>
      <b/>
      <sz val="9"/>
      <name val="Bookman Uralic"/>
    </font>
    <font>
      <b/>
      <sz val="9"/>
      <color rgb="FF000000"/>
      <name val="Bookman Uralic"/>
      <family val="2"/>
    </font>
    <font>
      <sz val="10"/>
      <color rgb="FF000000"/>
      <name val="Bookman Uralic"/>
      <family val="2"/>
    </font>
    <font>
      <sz val="10"/>
      <name val="Bookman Uralic"/>
    </font>
    <font>
      <sz val="11"/>
      <color theme="1"/>
      <name val="Calibri"/>
      <family val="2"/>
      <scheme val="minor"/>
    </font>
    <font>
      <sz val="11"/>
      <color rgb="FFFF0000"/>
      <name val="Calibri"/>
      <family val="2"/>
      <scheme val="minor"/>
    </font>
    <font>
      <b/>
      <sz val="10"/>
      <color rgb="FF000000"/>
      <name val="Bookman Uralic"/>
      <family val="2"/>
    </font>
    <font>
      <b/>
      <sz val="16"/>
      <color theme="1"/>
      <name val="Cambria"/>
      <family val="2"/>
      <scheme val="major"/>
    </font>
    <font>
      <sz val="12"/>
      <color theme="1"/>
      <name val="Cambria"/>
      <family val="2"/>
      <scheme val="major"/>
    </font>
    <font>
      <b/>
      <sz val="12"/>
      <color theme="1"/>
      <name val="Cambria"/>
      <family val="2"/>
      <scheme val="major"/>
    </font>
    <font>
      <b/>
      <sz val="12"/>
      <name val="Cambria"/>
      <family val="2"/>
      <scheme val="major"/>
    </font>
    <font>
      <b/>
      <sz val="14"/>
      <name val="Cambria"/>
      <family val="2"/>
      <scheme val="major"/>
    </font>
    <font>
      <sz val="12"/>
      <color rgb="FF000000"/>
      <name val="Cambria"/>
      <family val="2"/>
      <scheme val="major"/>
    </font>
    <font>
      <sz val="12"/>
      <name val="Cambria"/>
      <family val="2"/>
      <scheme val="major"/>
    </font>
    <font>
      <b/>
      <sz val="12"/>
      <name val="Carlito"/>
    </font>
    <font>
      <sz val="14"/>
      <name val="Times New Roman"/>
      <family val="1"/>
    </font>
    <font>
      <b/>
      <sz val="14"/>
      <name val="Times New Roman"/>
      <family val="1"/>
    </font>
    <font>
      <b/>
      <sz val="11"/>
      <color rgb="FF000000"/>
      <name val="Carlito"/>
      <family val="2"/>
    </font>
    <font>
      <b/>
      <sz val="11"/>
      <name val="Carlito"/>
    </font>
    <font>
      <b/>
      <sz val="11"/>
      <name val="Carlito"/>
      <family val="2"/>
    </font>
    <font>
      <sz val="12"/>
      <color rgb="FF000000"/>
      <name val="Carlito"/>
      <family val="2"/>
    </font>
    <font>
      <sz val="12"/>
      <color theme="1"/>
      <name val="Calibri"/>
      <family val="2"/>
      <scheme val="minor"/>
    </font>
    <font>
      <sz val="12"/>
      <name val="Times New Roman"/>
      <family val="1"/>
    </font>
    <font>
      <b/>
      <sz val="11"/>
      <color indexed="8"/>
      <name val="Calibri"/>
      <family val="2"/>
    </font>
    <font>
      <b/>
      <sz val="18"/>
      <color theme="1"/>
      <name val="Cambria"/>
      <family val="2"/>
      <scheme val="major"/>
    </font>
    <font>
      <sz val="12"/>
      <name val="Calibri"/>
      <family val="2"/>
      <scheme val="minor"/>
    </font>
    <font>
      <b/>
      <sz val="18"/>
      <color theme="1"/>
      <name val="Calibri"/>
      <family val="2"/>
      <scheme val="minor"/>
    </font>
    <font>
      <b/>
      <sz val="14"/>
      <color theme="1"/>
      <name val="Calibri"/>
      <family val="2"/>
      <scheme val="minor"/>
    </font>
    <font>
      <b/>
      <sz val="10"/>
      <color theme="1"/>
      <name val="Arial"/>
      <family val="2"/>
    </font>
    <font>
      <sz val="10"/>
      <name val="Arial"/>
      <family val="2"/>
    </font>
    <font>
      <b/>
      <sz val="10"/>
      <name val="Arial"/>
      <family val="2"/>
    </font>
    <font>
      <sz val="10"/>
      <color theme="1"/>
      <name val="Arial"/>
      <family val="2"/>
    </font>
    <font>
      <sz val="9"/>
      <color rgb="FF000000"/>
      <name val="Century Gothic"/>
      <family val="2"/>
    </font>
    <font>
      <b/>
      <sz val="16"/>
      <color theme="1"/>
      <name val="Calibri"/>
      <family val="2"/>
      <scheme val="minor"/>
    </font>
    <font>
      <b/>
      <sz val="20"/>
      <color theme="1"/>
      <name val="Calibri"/>
      <family val="2"/>
      <scheme val="minor"/>
    </font>
    <font>
      <b/>
      <i/>
      <u/>
      <sz val="20"/>
      <color theme="1"/>
      <name val="Calibri"/>
      <family val="2"/>
      <scheme val="minor"/>
    </font>
    <font>
      <b/>
      <sz val="8"/>
      <color theme="1"/>
      <name val="Calibri"/>
      <family val="2"/>
      <scheme val="minor"/>
    </font>
    <font>
      <sz val="8"/>
      <color theme="1"/>
      <name val="Calibri"/>
      <family val="2"/>
      <scheme val="minor"/>
    </font>
    <font>
      <b/>
      <sz val="12"/>
      <color theme="1"/>
      <name val="Calibri"/>
      <family val="2"/>
      <scheme val="minor"/>
    </font>
    <font>
      <b/>
      <sz val="24"/>
      <color theme="1"/>
      <name val="Calibri"/>
      <family val="2"/>
      <scheme val="minor"/>
    </font>
    <font>
      <sz val="8"/>
      <color theme="1"/>
      <name val="Calibri"/>
      <family val="2"/>
    </font>
    <font>
      <sz val="8"/>
      <name val="Calibri"/>
      <family val="2"/>
    </font>
    <font>
      <b/>
      <u/>
      <sz val="14"/>
      <color rgb="FFFF0000"/>
      <name val="Calibri"/>
      <family val="2"/>
      <scheme val="minor"/>
    </font>
    <font>
      <b/>
      <sz val="9"/>
      <color theme="1"/>
      <name val="Calibri"/>
      <family val="2"/>
      <scheme val="minor"/>
    </font>
    <font>
      <sz val="11"/>
      <name val="Calibri"/>
      <family val="2"/>
      <scheme val="minor"/>
    </font>
    <font>
      <b/>
      <u/>
      <sz val="11"/>
      <color theme="1"/>
      <name val="Calibri"/>
      <family val="2"/>
      <scheme val="minor"/>
    </font>
    <font>
      <b/>
      <u/>
      <sz val="20"/>
      <color theme="1"/>
      <name val="Calibri"/>
      <family val="2"/>
      <scheme val="minor"/>
    </font>
  </fonts>
  <fills count="10">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00B0F0"/>
        <bgColor indexed="64"/>
      </patternFill>
    </fill>
    <fill>
      <patternFill patternType="solid">
        <fgColor rgb="FF92D050"/>
        <bgColor indexed="64"/>
      </patternFill>
    </fill>
    <fill>
      <patternFill patternType="solid">
        <fgColor theme="2" tint="-0.249977111117893"/>
        <bgColor indexed="64"/>
      </patternFill>
    </fill>
    <fill>
      <patternFill patternType="solid">
        <fgColor theme="4" tint="0.79998168889431442"/>
        <bgColor indexed="64"/>
      </patternFill>
    </fill>
    <fill>
      <patternFill patternType="solid">
        <fgColor theme="5" tint="0.59999389629810485"/>
        <bgColor indexed="64"/>
      </patternFill>
    </fill>
    <fill>
      <patternFill patternType="solid">
        <fgColor rgb="FFFFC000"/>
        <bgColor indexed="64"/>
      </patternFill>
    </fill>
  </fills>
  <borders count="48">
    <border>
      <left/>
      <right/>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style="thin">
        <color rgb="FF000000"/>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rgb="FF000000"/>
      </left>
      <right style="thin">
        <color rgb="FF000000"/>
      </right>
      <top/>
      <bottom style="thin">
        <color rgb="FF000000"/>
      </bottom>
      <diagonal/>
    </border>
    <border>
      <left/>
      <right style="thin">
        <color rgb="FF000000"/>
      </right>
      <top/>
      <bottom/>
      <diagonal/>
    </border>
    <border>
      <left/>
      <right/>
      <top/>
      <bottom style="thin">
        <color indexed="64"/>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right style="thin">
        <color indexed="64"/>
      </right>
      <top/>
      <bottom/>
      <diagonal/>
    </border>
  </borders>
  <cellStyleXfs count="5">
    <xf numFmtId="0" fontId="0" fillId="0" borderId="0"/>
    <xf numFmtId="0" fontId="2" fillId="0" borderId="0"/>
    <xf numFmtId="43" fontId="12" fillId="0" borderId="0" applyFont="0" applyFill="0" applyBorder="0" applyAlignment="0" applyProtection="0"/>
    <xf numFmtId="0" fontId="12" fillId="0" borderId="0"/>
    <xf numFmtId="167" fontId="37" fillId="0" borderId="0" applyFont="0" applyFill="0" applyBorder="0" applyAlignment="0" applyProtection="0"/>
  </cellStyleXfs>
  <cellXfs count="416">
    <xf numFmtId="0" fontId="0" fillId="0" borderId="0" xfId="0"/>
    <xf numFmtId="164" fontId="4" fillId="0" borderId="8" xfId="1" applyNumberFormat="1" applyFont="1" applyFill="1" applyBorder="1" applyAlignment="1">
      <alignment horizontal="center" vertical="top" shrinkToFit="1"/>
    </xf>
    <xf numFmtId="164" fontId="4" fillId="0" borderId="8" xfId="1" applyNumberFormat="1" applyFont="1" applyFill="1" applyBorder="1" applyAlignment="1">
      <alignment horizontal="right" vertical="top" indent="2" shrinkToFit="1"/>
    </xf>
    <xf numFmtId="1" fontId="4" fillId="0" borderId="8" xfId="1" applyNumberFormat="1" applyFont="1" applyFill="1" applyBorder="1" applyAlignment="1">
      <alignment horizontal="right" vertical="top" indent="2" shrinkToFit="1"/>
    </xf>
    <xf numFmtId="1" fontId="4" fillId="0" borderId="8" xfId="1" applyNumberFormat="1" applyFont="1" applyFill="1" applyBorder="1" applyAlignment="1">
      <alignment horizontal="center" vertical="top" shrinkToFit="1"/>
    </xf>
    <xf numFmtId="1" fontId="4" fillId="0" borderId="8" xfId="1" applyNumberFormat="1" applyFont="1" applyFill="1" applyBorder="1" applyAlignment="1">
      <alignment horizontal="left" vertical="top" indent="2" shrinkToFit="1"/>
    </xf>
    <xf numFmtId="164" fontId="4" fillId="0" borderId="8" xfId="1" applyNumberFormat="1" applyFont="1" applyFill="1" applyBorder="1" applyAlignment="1">
      <alignment horizontal="right" vertical="top" indent="1" shrinkToFit="1"/>
    </xf>
    <xf numFmtId="164" fontId="4" fillId="0" borderId="8" xfId="1" applyNumberFormat="1" applyFont="1" applyFill="1" applyBorder="1" applyAlignment="1">
      <alignment horizontal="left" vertical="top" indent="2" shrinkToFit="1"/>
    </xf>
    <xf numFmtId="164" fontId="4" fillId="0" borderId="8" xfId="1" applyNumberFormat="1" applyFont="1" applyFill="1" applyBorder="1" applyAlignment="1">
      <alignment horizontal="left" vertical="top" indent="1" shrinkToFit="1"/>
    </xf>
    <xf numFmtId="0" fontId="5" fillId="0" borderId="8" xfId="1" applyFont="1" applyFill="1" applyBorder="1" applyAlignment="1">
      <alignment horizontal="center" vertical="top" wrapText="1"/>
    </xf>
    <xf numFmtId="0" fontId="5" fillId="0" borderId="8" xfId="1" applyFont="1" applyFill="1" applyBorder="1" applyAlignment="1">
      <alignment horizontal="right" vertical="top" wrapText="1" indent="2"/>
    </xf>
    <xf numFmtId="0" fontId="5" fillId="0" borderId="8" xfId="1" applyFont="1" applyFill="1" applyBorder="1" applyAlignment="1">
      <alignment horizontal="left" vertical="top" wrapText="1" indent="2"/>
    </xf>
    <xf numFmtId="0" fontId="1" fillId="0" borderId="0" xfId="0" applyFont="1"/>
    <xf numFmtId="0" fontId="6" fillId="0" borderId="8" xfId="1" applyFont="1" applyFill="1" applyBorder="1" applyAlignment="1">
      <alignment horizontal="left" wrapText="1"/>
    </xf>
    <xf numFmtId="0" fontId="1" fillId="0" borderId="8" xfId="0" applyFont="1" applyBorder="1"/>
    <xf numFmtId="0" fontId="0" fillId="0" borderId="8" xfId="0" applyBorder="1"/>
    <xf numFmtId="1" fontId="4" fillId="2" borderId="8" xfId="1" applyNumberFormat="1" applyFont="1" applyFill="1" applyBorder="1" applyAlignment="1">
      <alignment horizontal="center" vertical="top" shrinkToFit="1"/>
    </xf>
    <xf numFmtId="0" fontId="0" fillId="2" borderId="9" xfId="0" applyFill="1" applyBorder="1" applyAlignment="1">
      <alignment horizontal="left" wrapText="1"/>
    </xf>
    <xf numFmtId="0" fontId="0" fillId="0" borderId="0" xfId="0" applyFill="1" applyBorder="1" applyAlignment="1">
      <alignment horizontal="left" vertical="top"/>
    </xf>
    <xf numFmtId="0" fontId="8" fillId="2" borderId="6" xfId="0" applyFont="1" applyFill="1" applyBorder="1" applyAlignment="1">
      <alignment horizontal="left" vertical="top" wrapText="1" indent="1"/>
    </xf>
    <xf numFmtId="0" fontId="8" fillId="2" borderId="6" xfId="0" applyFont="1" applyFill="1" applyBorder="1" applyAlignment="1">
      <alignment horizontal="right" vertical="top" wrapText="1" indent="1"/>
    </xf>
    <xf numFmtId="0" fontId="8" fillId="2" borderId="6" xfId="0" applyFont="1" applyFill="1" applyBorder="1" applyAlignment="1">
      <alignment horizontal="left" vertical="top" wrapText="1"/>
    </xf>
    <xf numFmtId="0" fontId="8" fillId="2" borderId="6" xfId="0" applyFont="1" applyFill="1" applyBorder="1" applyAlignment="1">
      <alignment horizontal="center" vertical="top" wrapText="1"/>
    </xf>
    <xf numFmtId="0" fontId="8" fillId="2" borderId="6" xfId="0" applyFont="1" applyFill="1" applyBorder="1" applyAlignment="1">
      <alignment horizontal="left" vertical="top" wrapText="1" indent="2"/>
    </xf>
    <xf numFmtId="0" fontId="1" fillId="0" borderId="0" xfId="0" applyFont="1" applyFill="1" applyBorder="1" applyAlignment="1">
      <alignment horizontal="left" vertical="top"/>
    </xf>
    <xf numFmtId="0" fontId="1" fillId="2" borderId="6" xfId="0" applyFont="1" applyFill="1" applyBorder="1" applyAlignment="1">
      <alignment horizontal="left" wrapText="1"/>
    </xf>
    <xf numFmtId="1" fontId="9" fillId="2" borderId="3" xfId="0" applyNumberFormat="1" applyFont="1" applyFill="1" applyBorder="1" applyAlignment="1">
      <alignment horizontal="center" vertical="top" shrinkToFit="1"/>
    </xf>
    <xf numFmtId="164" fontId="10" fillId="0" borderId="8" xfId="0" applyNumberFormat="1" applyFont="1" applyFill="1" applyBorder="1" applyAlignment="1">
      <alignment horizontal="center" vertical="top" shrinkToFit="1"/>
    </xf>
    <xf numFmtId="0" fontId="11" fillId="0" borderId="8" xfId="0" applyFont="1" applyFill="1" applyBorder="1" applyAlignment="1">
      <alignment horizontal="center" vertical="top" wrapText="1"/>
    </xf>
    <xf numFmtId="1" fontId="10" fillId="0" borderId="8" xfId="0" applyNumberFormat="1" applyFont="1" applyFill="1" applyBorder="1" applyAlignment="1">
      <alignment horizontal="center" vertical="top" shrinkToFit="1"/>
    </xf>
    <xf numFmtId="0" fontId="0" fillId="0" borderId="8" xfId="0" applyFill="1" applyBorder="1" applyAlignment="1">
      <alignment horizontal="center" vertical="top" wrapText="1"/>
    </xf>
    <xf numFmtId="164" fontId="10" fillId="0" borderId="8" xfId="0" applyNumberFormat="1" applyFont="1" applyFill="1" applyBorder="1" applyAlignment="1">
      <alignment horizontal="center" vertical="center" shrinkToFit="1"/>
    </xf>
    <xf numFmtId="1" fontId="10" fillId="0" borderId="8" xfId="0" applyNumberFormat="1" applyFont="1" applyFill="1" applyBorder="1" applyAlignment="1">
      <alignment horizontal="center" vertical="center" shrinkToFit="1"/>
    </xf>
    <xf numFmtId="0" fontId="0" fillId="0" borderId="8" xfId="0" applyFill="1" applyBorder="1" applyAlignment="1">
      <alignment horizontal="center" vertical="center" wrapText="1"/>
    </xf>
    <xf numFmtId="0" fontId="0" fillId="0" borderId="8" xfId="0" applyFill="1" applyBorder="1" applyAlignment="1">
      <alignment horizontal="center" wrapText="1"/>
    </xf>
    <xf numFmtId="0" fontId="11" fillId="0" borderId="8" xfId="0" applyFont="1" applyFill="1" applyBorder="1" applyAlignment="1">
      <alignment horizontal="center" vertical="center" wrapText="1"/>
    </xf>
    <xf numFmtId="0" fontId="11" fillId="0" borderId="8" xfId="0" applyFont="1" applyFill="1" applyBorder="1" applyAlignment="1">
      <alignment horizontal="center" wrapText="1"/>
    </xf>
    <xf numFmtId="0" fontId="7" fillId="0" borderId="0" xfId="0" applyFont="1" applyFill="1" applyBorder="1" applyAlignment="1">
      <alignment horizontal="center" vertical="top" wrapText="1"/>
    </xf>
    <xf numFmtId="0" fontId="0" fillId="0" borderId="0" xfId="0" applyFill="1" applyBorder="1" applyAlignment="1">
      <alignment horizontal="left" wrapText="1"/>
    </xf>
    <xf numFmtId="0" fontId="0" fillId="0" borderId="0" xfId="0" applyFill="1" applyBorder="1" applyAlignment="1">
      <alignment horizontal="left" vertical="center" wrapText="1"/>
    </xf>
    <xf numFmtId="0" fontId="11" fillId="0" borderId="6" xfId="0" applyFont="1" applyFill="1" applyBorder="1" applyAlignment="1">
      <alignment horizontal="center" vertical="top" wrapText="1"/>
    </xf>
    <xf numFmtId="0" fontId="0" fillId="0" borderId="9" xfId="0" applyFill="1" applyBorder="1" applyAlignment="1">
      <alignment horizontal="left" wrapText="1"/>
    </xf>
    <xf numFmtId="0" fontId="8" fillId="2" borderId="3" xfId="0" applyFont="1" applyFill="1" applyBorder="1" applyAlignment="1">
      <alignment horizontal="left" vertical="top" wrapText="1" indent="1"/>
    </xf>
    <xf numFmtId="0" fontId="8" fillId="2" borderId="3" xfId="0" applyFont="1" applyFill="1" applyBorder="1" applyAlignment="1">
      <alignment horizontal="center" vertical="top" wrapText="1"/>
    </xf>
    <xf numFmtId="0" fontId="1" fillId="2" borderId="3" xfId="0" applyFont="1" applyFill="1" applyBorder="1" applyAlignment="1">
      <alignment horizontal="left" wrapText="1"/>
    </xf>
    <xf numFmtId="1" fontId="9" fillId="2" borderId="8" xfId="0" applyNumberFormat="1" applyFont="1" applyFill="1" applyBorder="1" applyAlignment="1">
      <alignment horizontal="center" vertical="top" shrinkToFit="1"/>
    </xf>
    <xf numFmtId="0" fontId="3" fillId="0" borderId="8" xfId="0" applyFont="1" applyFill="1" applyBorder="1" applyAlignment="1">
      <alignment horizontal="center" vertical="center" wrapText="1"/>
    </xf>
    <xf numFmtId="0" fontId="3" fillId="0" borderId="8" xfId="0" applyFont="1" applyFill="1" applyBorder="1" applyAlignment="1">
      <alignment horizontal="center" vertical="top" wrapText="1"/>
    </xf>
    <xf numFmtId="0" fontId="7" fillId="2" borderId="7" xfId="0" applyFont="1" applyFill="1" applyBorder="1" applyAlignment="1">
      <alignment vertical="top" wrapText="1"/>
    </xf>
    <xf numFmtId="0" fontId="8" fillId="2" borderId="8" xfId="0" applyFont="1" applyFill="1" applyBorder="1" applyAlignment="1">
      <alignment horizontal="left" vertical="top" wrapText="1" indent="1"/>
    </xf>
    <xf numFmtId="0" fontId="8" fillId="2" borderId="8" xfId="0" applyFont="1" applyFill="1" applyBorder="1" applyAlignment="1">
      <alignment horizontal="left" vertical="top" wrapText="1"/>
    </xf>
    <xf numFmtId="0" fontId="8" fillId="2" borderId="8" xfId="0" applyFont="1" applyFill="1" applyBorder="1" applyAlignment="1">
      <alignment horizontal="center" vertical="top" wrapText="1"/>
    </xf>
    <xf numFmtId="0" fontId="1" fillId="2" borderId="8" xfId="0" applyFont="1" applyFill="1" applyBorder="1" applyAlignment="1">
      <alignment horizontal="left" wrapText="1"/>
    </xf>
    <xf numFmtId="1" fontId="0" fillId="0" borderId="8" xfId="0" applyNumberFormat="1" applyBorder="1"/>
    <xf numFmtId="164" fontId="14" fillId="0" borderId="8" xfId="0" applyNumberFormat="1" applyFont="1" applyFill="1" applyBorder="1" applyAlignment="1">
      <alignment horizontal="center" vertical="top" shrinkToFit="1"/>
    </xf>
    <xf numFmtId="1" fontId="1" fillId="0" borderId="8" xfId="0" applyNumberFormat="1" applyFont="1" applyBorder="1"/>
    <xf numFmtId="0" fontId="0" fillId="0" borderId="8" xfId="0" applyBorder="1" applyAlignment="1">
      <alignment horizontal="center"/>
    </xf>
    <xf numFmtId="0" fontId="13" fillId="0" borderId="0" xfId="0" applyFont="1" applyBorder="1" applyAlignment="1"/>
    <xf numFmtId="0" fontId="0" fillId="2" borderId="8" xfId="0" applyFill="1" applyBorder="1" applyAlignment="1">
      <alignment horizontal="center"/>
    </xf>
    <xf numFmtId="0" fontId="0" fillId="0" borderId="18" xfId="0" applyFill="1" applyBorder="1" applyAlignment="1">
      <alignment horizontal="center"/>
    </xf>
    <xf numFmtId="164" fontId="0" fillId="0" borderId="8" xfId="0" applyNumberFormat="1" applyBorder="1" applyAlignment="1">
      <alignment horizontal="center"/>
    </xf>
    <xf numFmtId="0" fontId="0" fillId="0" borderId="0" xfId="0" applyAlignment="1">
      <alignment horizontal="center"/>
    </xf>
    <xf numFmtId="0" fontId="1" fillId="0" borderId="0" xfId="0" applyFont="1" applyAlignment="1">
      <alignment horizontal="center"/>
    </xf>
    <xf numFmtId="0" fontId="1" fillId="0" borderId="8" xfId="0" applyFont="1" applyBorder="1" applyAlignment="1">
      <alignment horizontal="center"/>
    </xf>
    <xf numFmtId="0" fontId="1" fillId="0" borderId="8" xfId="0" applyFont="1" applyBorder="1" applyAlignment="1">
      <alignment horizontal="left"/>
    </xf>
    <xf numFmtId="0" fontId="0" fillId="0" borderId="0" xfId="0" applyAlignment="1">
      <alignment horizontal="right"/>
    </xf>
    <xf numFmtId="0" fontId="15" fillId="0" borderId="0" xfId="0" applyFont="1"/>
    <xf numFmtId="0" fontId="16" fillId="0" borderId="0" xfId="0" applyFont="1"/>
    <xf numFmtId="0" fontId="17" fillId="0" borderId="8" xfId="0" applyFont="1" applyFill="1" applyBorder="1" applyAlignment="1">
      <alignment horizontal="left" vertical="center"/>
    </xf>
    <xf numFmtId="0" fontId="17" fillId="0" borderId="8" xfId="0" applyFont="1" applyBorder="1" applyAlignment="1">
      <alignment vertical="center"/>
    </xf>
    <xf numFmtId="0" fontId="17" fillId="0" borderId="0" xfId="0" applyFont="1"/>
    <xf numFmtId="0" fontId="18" fillId="0" borderId="8" xfId="0" applyFont="1" applyFill="1" applyBorder="1" applyAlignment="1">
      <alignment horizontal="left" vertical="top" wrapText="1"/>
    </xf>
    <xf numFmtId="0" fontId="19" fillId="0" borderId="8" xfId="0" applyFont="1" applyFill="1" applyBorder="1" applyAlignment="1">
      <alignment horizontal="left" vertical="top" wrapText="1"/>
    </xf>
    <xf numFmtId="0" fontId="16" fillId="0" borderId="8" xfId="0" applyFont="1" applyFill="1" applyBorder="1" applyAlignment="1">
      <alignment horizontal="left" vertical="top" wrapText="1"/>
    </xf>
    <xf numFmtId="0" fontId="16" fillId="0" borderId="8" xfId="0" applyFont="1" applyFill="1" applyBorder="1" applyAlignment="1">
      <alignment horizontal="left" vertical="top"/>
    </xf>
    <xf numFmtId="0" fontId="16" fillId="0" borderId="8" xfId="0" applyFont="1" applyBorder="1"/>
    <xf numFmtId="165" fontId="20" fillId="0" borderId="8" xfId="0" applyNumberFormat="1" applyFont="1" applyFill="1" applyBorder="1" applyAlignment="1">
      <alignment horizontal="left" vertical="top" shrinkToFit="1"/>
    </xf>
    <xf numFmtId="0" fontId="21" fillId="0" borderId="8" xfId="0" applyFont="1" applyFill="1" applyBorder="1" applyAlignment="1">
      <alignment horizontal="left" vertical="top" wrapText="1"/>
    </xf>
    <xf numFmtId="0" fontId="21" fillId="0" borderId="8" xfId="0" applyFont="1" applyFill="1" applyBorder="1" applyAlignment="1">
      <alignment horizontal="left" vertical="center" wrapText="1"/>
    </xf>
    <xf numFmtId="1" fontId="20" fillId="0" borderId="8" xfId="0" applyNumberFormat="1" applyFont="1" applyFill="1" applyBorder="1" applyAlignment="1">
      <alignment horizontal="left" vertical="center" shrinkToFit="1"/>
    </xf>
    <xf numFmtId="0" fontId="16" fillId="3" borderId="8" xfId="0" applyFont="1" applyFill="1" applyBorder="1" applyAlignment="1">
      <alignment horizontal="center" vertical="center"/>
    </xf>
    <xf numFmtId="165" fontId="20" fillId="0" borderId="8" xfId="0" applyNumberFormat="1" applyFont="1" applyFill="1" applyBorder="1" applyAlignment="1">
      <alignment horizontal="left" vertical="center" shrinkToFit="1"/>
    </xf>
    <xf numFmtId="0" fontId="16" fillId="0" borderId="8" xfId="0" applyFont="1" applyFill="1" applyBorder="1" applyAlignment="1">
      <alignment horizontal="left" vertical="center" wrapText="1"/>
    </xf>
    <xf numFmtId="0" fontId="23" fillId="0" borderId="2" xfId="0" applyFont="1" applyBorder="1" applyAlignment="1">
      <alignment vertical="top" wrapText="1"/>
    </xf>
    <xf numFmtId="166" fontId="16" fillId="0" borderId="0" xfId="0" applyNumberFormat="1" applyFont="1"/>
    <xf numFmtId="0" fontId="23" fillId="0" borderId="20" xfId="0" applyFont="1" applyBorder="1" applyAlignment="1">
      <alignment vertical="top" wrapText="1"/>
    </xf>
    <xf numFmtId="166" fontId="17" fillId="0" borderId="0" xfId="2" applyNumberFormat="1" applyFont="1"/>
    <xf numFmtId="1" fontId="25" fillId="0" borderId="6" xfId="0" applyNumberFormat="1" applyFont="1" applyBorder="1" applyAlignment="1">
      <alignment horizontal="center" vertical="top" shrinkToFit="1"/>
    </xf>
    <xf numFmtId="0" fontId="16" fillId="0" borderId="6" xfId="0" applyFont="1" applyBorder="1" applyAlignment="1">
      <alignment horizontal="left" vertical="top" wrapText="1"/>
    </xf>
    <xf numFmtId="0" fontId="26" fillId="0" borderId="6" xfId="0" applyFont="1" applyBorder="1" applyAlignment="1">
      <alignment horizontal="center" vertical="center" wrapText="1"/>
    </xf>
    <xf numFmtId="1" fontId="28" fillId="2" borderId="7" xfId="0" applyNumberFormat="1" applyFont="1" applyFill="1" applyBorder="1" applyAlignment="1">
      <alignment horizontal="center" vertical="center" shrinkToFit="1"/>
    </xf>
    <xf numFmtId="1" fontId="20" fillId="2" borderId="8" xfId="0" applyNumberFormat="1" applyFont="1" applyFill="1" applyBorder="1" applyAlignment="1">
      <alignment horizontal="center" vertical="center" wrapText="1" shrinkToFit="1"/>
    </xf>
    <xf numFmtId="0" fontId="16" fillId="0" borderId="8" xfId="0" applyFont="1" applyBorder="1" applyAlignment="1">
      <alignment horizontal="center" vertical="center"/>
    </xf>
    <xf numFmtId="0" fontId="0" fillId="0" borderId="6" xfId="0" applyBorder="1" applyAlignment="1">
      <alignment horizontal="center" wrapText="1"/>
    </xf>
    <xf numFmtId="0" fontId="16" fillId="0" borderId="6" xfId="0" applyFont="1" applyBorder="1" applyAlignment="1">
      <alignment horizontal="left" wrapText="1"/>
    </xf>
    <xf numFmtId="0" fontId="29" fillId="2" borderId="7" xfId="0" applyFont="1" applyFill="1" applyBorder="1" applyAlignment="1">
      <alignment horizontal="center" vertical="center" wrapText="1"/>
    </xf>
    <xf numFmtId="165" fontId="25" fillId="0" borderId="6" xfId="0" applyNumberFormat="1" applyFont="1" applyBorder="1" applyAlignment="1">
      <alignment horizontal="center" vertical="top" shrinkToFit="1"/>
    </xf>
    <xf numFmtId="0" fontId="0" fillId="0" borderId="6" xfId="0" applyBorder="1" applyAlignment="1">
      <alignment horizontal="center" vertical="top" wrapText="1"/>
    </xf>
    <xf numFmtId="0" fontId="0" fillId="0" borderId="6" xfId="0" applyBorder="1" applyAlignment="1">
      <alignment horizontal="center" vertical="center" wrapText="1"/>
    </xf>
    <xf numFmtId="0" fontId="1" fillId="0" borderId="0" xfId="0" applyFont="1" applyAlignment="1">
      <alignment vertical="center" wrapText="1"/>
    </xf>
    <xf numFmtId="0" fontId="0" fillId="3" borderId="8" xfId="0" applyFill="1" applyBorder="1" applyAlignment="1"/>
    <xf numFmtId="0" fontId="0" fillId="3" borderId="8" xfId="0" applyFill="1" applyBorder="1" applyAlignment="1">
      <alignment horizontal="center"/>
    </xf>
    <xf numFmtId="0" fontId="0" fillId="3" borderId="8" xfId="0" applyFont="1" applyFill="1" applyBorder="1" applyAlignment="1">
      <alignment horizontal="center"/>
    </xf>
    <xf numFmtId="0" fontId="13" fillId="3" borderId="8" xfId="0" applyFont="1" applyFill="1" applyBorder="1" applyAlignment="1">
      <alignment horizontal="center"/>
    </xf>
    <xf numFmtId="0" fontId="0" fillId="2" borderId="8" xfId="0" applyFill="1" applyBorder="1" applyAlignment="1"/>
    <xf numFmtId="0" fontId="0" fillId="2" borderId="8" xfId="0" applyFont="1" applyFill="1" applyBorder="1" applyAlignment="1">
      <alignment horizontal="center"/>
    </xf>
    <xf numFmtId="0" fontId="0" fillId="5" borderId="8" xfId="0" applyFont="1" applyFill="1" applyBorder="1" applyAlignment="1">
      <alignment horizontal="center"/>
    </xf>
    <xf numFmtId="0" fontId="0" fillId="5" borderId="8" xfId="0" applyFill="1" applyBorder="1" applyAlignment="1">
      <alignment horizontal="center"/>
    </xf>
    <xf numFmtId="0" fontId="13" fillId="5" borderId="8" xfId="0" applyFont="1" applyFill="1" applyBorder="1" applyAlignment="1">
      <alignment horizontal="center"/>
    </xf>
    <xf numFmtId="0" fontId="31" fillId="3" borderId="8" xfId="0" applyFont="1" applyFill="1" applyBorder="1" applyAlignment="1"/>
    <xf numFmtId="0" fontId="31" fillId="3" borderId="8" xfId="0" applyFont="1" applyFill="1" applyBorder="1" applyAlignment="1">
      <alignment horizontal="center"/>
    </xf>
    <xf numFmtId="0" fontId="1" fillId="3" borderId="8" xfId="0" applyFont="1" applyFill="1" applyBorder="1"/>
    <xf numFmtId="0" fontId="0" fillId="3" borderId="0" xfId="0" applyFill="1"/>
    <xf numFmtId="0" fontId="0" fillId="2" borderId="0" xfId="0" applyFill="1"/>
    <xf numFmtId="0" fontId="0" fillId="5" borderId="0" xfId="0" applyFill="1"/>
    <xf numFmtId="1" fontId="20" fillId="2" borderId="8" xfId="0" applyNumberFormat="1" applyFont="1" applyFill="1" applyBorder="1" applyAlignment="1">
      <alignment horizontal="left" vertical="center" shrinkToFit="1"/>
    </xf>
    <xf numFmtId="0" fontId="16" fillId="2" borderId="8" xfId="0" applyFont="1" applyFill="1" applyBorder="1" applyAlignment="1">
      <alignment horizontal="center" vertical="center"/>
    </xf>
    <xf numFmtId="0" fontId="0" fillId="0" borderId="6" xfId="0" applyBorder="1" applyAlignment="1">
      <alignment horizontal="left" vertical="top" wrapText="1"/>
    </xf>
    <xf numFmtId="0" fontId="26" fillId="0" borderId="6" xfId="0" applyFont="1" applyBorder="1" applyAlignment="1">
      <alignment horizontal="left" vertical="top" wrapText="1"/>
    </xf>
    <xf numFmtId="0" fontId="0" fillId="0" borderId="7" xfId="0" applyBorder="1" applyAlignment="1">
      <alignment horizontal="left" vertical="top" wrapText="1"/>
    </xf>
    <xf numFmtId="0" fontId="0" fillId="0" borderId="8" xfId="0" applyBorder="1" applyAlignment="1">
      <alignment horizontal="left" vertical="top" wrapText="1"/>
    </xf>
    <xf numFmtId="0" fontId="16" fillId="0" borderId="8" xfId="0" applyFont="1" applyBorder="1" applyAlignment="1">
      <alignment horizontal="center"/>
    </xf>
    <xf numFmtId="166" fontId="16" fillId="0" borderId="8" xfId="2" applyNumberFormat="1" applyFont="1" applyBorder="1" applyAlignment="1">
      <alignment horizontal="center" vertical="center"/>
    </xf>
    <xf numFmtId="0" fontId="0" fillId="0" borderId="8" xfId="0" applyFill="1" applyBorder="1" applyAlignment="1">
      <alignment horizontal="center"/>
    </xf>
    <xf numFmtId="0" fontId="0" fillId="0" borderId="8" xfId="0" applyBorder="1" applyAlignment="1"/>
    <xf numFmtId="16" fontId="0" fillId="0" borderId="8" xfId="0" applyNumberFormat="1" applyFill="1" applyBorder="1" applyAlignment="1">
      <alignment horizontal="center"/>
    </xf>
    <xf numFmtId="0" fontId="13" fillId="0" borderId="8" xfId="0" applyFont="1" applyFill="1" applyBorder="1" applyAlignment="1">
      <alignment horizontal="center"/>
    </xf>
    <xf numFmtId="0" fontId="29" fillId="0" borderId="0" xfId="0" applyFont="1"/>
    <xf numFmtId="0" fontId="36" fillId="6" borderId="8" xfId="3" applyFont="1" applyFill="1" applyBorder="1" applyAlignment="1">
      <alignment horizontal="center" vertical="center"/>
    </xf>
    <xf numFmtId="0" fontId="36" fillId="6" borderId="8" xfId="3" applyFont="1" applyFill="1" applyBorder="1" applyAlignment="1">
      <alignment horizontal="center" vertical="center" wrapText="1"/>
    </xf>
    <xf numFmtId="168" fontId="38" fillId="6" borderId="8" xfId="4" applyNumberFormat="1" applyFont="1" applyFill="1" applyBorder="1" applyAlignment="1">
      <alignment horizontal="center" vertical="center" wrapText="1"/>
    </xf>
    <xf numFmtId="0" fontId="38" fillId="2" borderId="8" xfId="4" applyNumberFormat="1" applyFont="1" applyFill="1" applyBorder="1" applyAlignment="1">
      <alignment horizontal="center" vertical="center" wrapText="1"/>
    </xf>
    <xf numFmtId="0" fontId="38" fillId="6" borderId="8" xfId="4" applyNumberFormat="1" applyFont="1" applyFill="1" applyBorder="1" applyAlignment="1">
      <alignment horizontal="center" vertical="center" wrapText="1"/>
    </xf>
    <xf numFmtId="0" fontId="39" fillId="0" borderId="0" xfId="3" applyFont="1"/>
    <xf numFmtId="0" fontId="39" fillId="0" borderId="8" xfId="3" applyFont="1" applyBorder="1" applyAlignment="1">
      <alignment horizontal="center" vertical="center"/>
    </xf>
    <xf numFmtId="0" fontId="39" fillId="0" borderId="8" xfId="3" applyFont="1" applyBorder="1" applyAlignment="1">
      <alignment horizontal="left" vertical="center" wrapText="1"/>
    </xf>
    <xf numFmtId="3" fontId="37" fillId="0" borderId="8" xfId="4" applyNumberFormat="1" applyFont="1" applyBorder="1" applyAlignment="1">
      <alignment horizontal="right" vertical="center"/>
    </xf>
    <xf numFmtId="0" fontId="39" fillId="0" borderId="8" xfId="3" applyNumberFormat="1" applyFont="1" applyFill="1" applyBorder="1" applyAlignment="1">
      <alignment horizontal="center" vertical="center"/>
    </xf>
    <xf numFmtId="0" fontId="39" fillId="0" borderId="8" xfId="3" applyNumberFormat="1" applyFont="1" applyBorder="1" applyAlignment="1">
      <alignment horizontal="center" vertical="center"/>
    </xf>
    <xf numFmtId="0" fontId="40" fillId="0" borderId="8" xfId="0" applyFont="1" applyBorder="1" applyAlignment="1">
      <alignment vertical="center" wrapText="1"/>
    </xf>
    <xf numFmtId="2" fontId="0" fillId="0" borderId="8" xfId="0" applyNumberFormat="1" applyBorder="1" applyAlignment="1">
      <alignment horizontal="center" vertical="center"/>
    </xf>
    <xf numFmtId="2" fontId="0" fillId="0" borderId="8" xfId="0" applyNumberFormat="1" applyBorder="1" applyAlignment="1">
      <alignment vertical="center"/>
    </xf>
    <xf numFmtId="1" fontId="0" fillId="0" borderId="8" xfId="0" applyNumberFormat="1" applyBorder="1" applyAlignment="1">
      <alignment horizontal="center" vertical="center"/>
    </xf>
    <xf numFmtId="0" fontId="0" fillId="2" borderId="8" xfId="0" applyFill="1" applyBorder="1"/>
    <xf numFmtId="0" fontId="1" fillId="2" borderId="8" xfId="0" applyFont="1" applyFill="1" applyBorder="1"/>
    <xf numFmtId="1" fontId="1" fillId="2" borderId="8" xfId="0" applyNumberFormat="1" applyFont="1" applyFill="1" applyBorder="1"/>
    <xf numFmtId="0" fontId="0" fillId="0" borderId="8" xfId="0" applyBorder="1" applyAlignment="1">
      <alignment vertical="center" wrapText="1"/>
    </xf>
    <xf numFmtId="0" fontId="0" fillId="0" borderId="0" xfId="0" applyAlignment="1">
      <alignment vertical="center" wrapText="1"/>
    </xf>
    <xf numFmtId="0" fontId="42" fillId="0" borderId="0" xfId="0" applyFont="1" applyAlignment="1">
      <alignment horizontal="left"/>
    </xf>
    <xf numFmtId="166" fontId="1" fillId="0" borderId="0" xfId="2" applyNumberFormat="1" applyFont="1"/>
    <xf numFmtId="166" fontId="1" fillId="0" borderId="8" xfId="2" applyNumberFormat="1" applyFont="1" applyBorder="1"/>
    <xf numFmtId="166" fontId="0" fillId="0" borderId="8" xfId="2" applyNumberFormat="1" applyFont="1" applyBorder="1"/>
    <xf numFmtId="0" fontId="0" fillId="0" borderId="8" xfId="0" applyBorder="1" applyAlignment="1">
      <alignment horizontal="center" vertical="center" wrapText="1"/>
    </xf>
    <xf numFmtId="166" fontId="0" fillId="0" borderId="8" xfId="2" applyNumberFormat="1" applyFont="1" applyBorder="1" applyAlignment="1">
      <alignment vertical="center" wrapText="1"/>
    </xf>
    <xf numFmtId="0" fontId="1" fillId="0" borderId="8" xfId="0" applyFont="1" applyBorder="1" applyAlignment="1">
      <alignment vertical="center" wrapText="1"/>
    </xf>
    <xf numFmtId="0" fontId="0" fillId="3" borderId="8" xfId="0" applyFill="1" applyBorder="1"/>
    <xf numFmtId="1" fontId="0" fillId="3" borderId="8" xfId="0" applyNumberFormat="1" applyFill="1" applyBorder="1"/>
    <xf numFmtId="1" fontId="1" fillId="3" borderId="8" xfId="0" applyNumberFormat="1" applyFont="1" applyFill="1" applyBorder="1"/>
    <xf numFmtId="1" fontId="10" fillId="3" borderId="8" xfId="0" applyNumberFormat="1" applyFont="1" applyFill="1" applyBorder="1" applyAlignment="1">
      <alignment horizontal="center" vertical="top" shrinkToFit="1"/>
    </xf>
    <xf numFmtId="1" fontId="10" fillId="3" borderId="8" xfId="0" applyNumberFormat="1" applyFont="1" applyFill="1" applyBorder="1" applyAlignment="1">
      <alignment horizontal="center" vertical="center" shrinkToFit="1"/>
    </xf>
    <xf numFmtId="164" fontId="10" fillId="3" borderId="8" xfId="0" applyNumberFormat="1" applyFont="1" applyFill="1" applyBorder="1" applyAlignment="1">
      <alignment horizontal="center" vertical="center" shrinkToFit="1"/>
    </xf>
    <xf numFmtId="164" fontId="10" fillId="3" borderId="8" xfId="0" applyNumberFormat="1" applyFont="1" applyFill="1" applyBorder="1" applyAlignment="1">
      <alignment horizontal="center" vertical="top" shrinkToFit="1"/>
    </xf>
    <xf numFmtId="0" fontId="8" fillId="2" borderId="3" xfId="0" applyFont="1" applyFill="1" applyBorder="1" applyAlignment="1">
      <alignment horizontal="left" vertical="top" wrapText="1"/>
    </xf>
    <xf numFmtId="0" fontId="1" fillId="2" borderId="8" xfId="0" applyFont="1" applyFill="1" applyBorder="1" applyAlignment="1">
      <alignment horizontal="center"/>
    </xf>
    <xf numFmtId="0" fontId="1" fillId="2" borderId="8" xfId="0" applyFont="1" applyFill="1" applyBorder="1" applyAlignment="1">
      <alignment horizontal="center" vertical="center"/>
    </xf>
    <xf numFmtId="0" fontId="44" fillId="7" borderId="8" xfId="0" applyFont="1" applyFill="1" applyBorder="1" applyAlignment="1">
      <alignment horizontal="center" vertical="center" wrapText="1"/>
    </xf>
    <xf numFmtId="0" fontId="1" fillId="8" borderId="8" xfId="0" applyFont="1" applyFill="1" applyBorder="1" applyAlignment="1">
      <alignment horizontal="center" vertical="center"/>
    </xf>
    <xf numFmtId="0" fontId="0" fillId="8" borderId="8" xfId="0" applyFill="1" applyBorder="1" applyAlignment="1">
      <alignment horizontal="center" vertical="center"/>
    </xf>
    <xf numFmtId="0" fontId="1" fillId="9" borderId="8" xfId="0" applyFont="1" applyFill="1" applyBorder="1" applyAlignment="1">
      <alignment horizontal="center" vertical="center"/>
    </xf>
    <xf numFmtId="0" fontId="0" fillId="9" borderId="8" xfId="0" applyFill="1" applyBorder="1" applyAlignment="1">
      <alignment horizontal="center" vertical="center"/>
    </xf>
    <xf numFmtId="0" fontId="1" fillId="7" borderId="8" xfId="0" applyFont="1" applyFill="1" applyBorder="1" applyAlignment="1">
      <alignment horizontal="center" vertical="center"/>
    </xf>
    <xf numFmtId="0" fontId="1" fillId="7" borderId="8" xfId="0" applyFont="1" applyFill="1" applyBorder="1" applyAlignment="1">
      <alignment horizontal="center"/>
    </xf>
    <xf numFmtId="0" fontId="1" fillId="9" borderId="17" xfId="0" applyFont="1" applyFill="1" applyBorder="1" applyAlignment="1">
      <alignment horizontal="center" vertical="center"/>
    </xf>
    <xf numFmtId="0" fontId="0" fillId="9" borderId="17" xfId="0" applyFill="1" applyBorder="1" applyAlignment="1">
      <alignment horizontal="center" vertical="center"/>
    </xf>
    <xf numFmtId="0" fontId="1" fillId="7" borderId="8" xfId="0" applyFont="1" applyFill="1" applyBorder="1"/>
    <xf numFmtId="0" fontId="1" fillId="7" borderId="33" xfId="0" applyFont="1" applyFill="1" applyBorder="1" applyAlignment="1">
      <alignment horizontal="center" vertical="center"/>
    </xf>
    <xf numFmtId="0" fontId="1" fillId="7" borderId="34" xfId="0" applyFont="1" applyFill="1" applyBorder="1" applyAlignment="1">
      <alignment horizontal="center" vertical="center" wrapText="1"/>
    </xf>
    <xf numFmtId="0" fontId="1" fillId="7" borderId="35" xfId="0" applyFont="1" applyFill="1" applyBorder="1" applyAlignment="1">
      <alignment horizontal="center" vertical="center" wrapText="1"/>
    </xf>
    <xf numFmtId="0" fontId="1" fillId="7" borderId="36" xfId="0" applyFont="1" applyFill="1" applyBorder="1" applyAlignment="1">
      <alignment horizontal="center" vertical="center"/>
    </xf>
    <xf numFmtId="0" fontId="1" fillId="7" borderId="16" xfId="0" applyFont="1" applyFill="1" applyBorder="1" applyAlignment="1">
      <alignment horizontal="center" vertical="center" wrapText="1"/>
    </xf>
    <xf numFmtId="0" fontId="1" fillId="7" borderId="37" xfId="0" applyFont="1" applyFill="1" applyBorder="1" applyAlignment="1">
      <alignment horizontal="center" vertical="center" wrapText="1"/>
    </xf>
    <xf numFmtId="0" fontId="45" fillId="3" borderId="38" xfId="0" applyFont="1" applyFill="1" applyBorder="1" applyAlignment="1">
      <alignment horizontal="center" vertical="center"/>
    </xf>
    <xf numFmtId="169" fontId="45" fillId="3" borderId="17" xfId="0" applyNumberFormat="1" applyFont="1" applyFill="1" applyBorder="1" applyAlignment="1">
      <alignment horizontal="center" vertical="center"/>
    </xf>
    <xf numFmtId="0" fontId="45" fillId="3" borderId="17" xfId="0" applyFont="1" applyFill="1" applyBorder="1" applyAlignment="1">
      <alignment horizontal="center" vertical="center" wrapText="1"/>
    </xf>
    <xf numFmtId="0" fontId="45" fillId="0" borderId="17" xfId="0" applyFont="1" applyBorder="1" applyAlignment="1">
      <alignment horizontal="center" vertical="center"/>
    </xf>
    <xf numFmtId="0" fontId="45" fillId="0" borderId="17" xfId="0" applyFont="1" applyBorder="1" applyAlignment="1">
      <alignment horizontal="center" vertical="center" wrapText="1"/>
    </xf>
    <xf numFmtId="0" fontId="45" fillId="3" borderId="8" xfId="0" applyFont="1" applyFill="1" applyBorder="1" applyAlignment="1">
      <alignment horizontal="center" vertical="center"/>
    </xf>
    <xf numFmtId="0" fontId="45" fillId="3" borderId="39" xfId="0" applyFont="1" applyFill="1" applyBorder="1" applyAlignment="1">
      <alignment horizontal="center" vertical="center"/>
    </xf>
    <xf numFmtId="169" fontId="45" fillId="3" borderId="8" xfId="0" applyNumberFormat="1" applyFont="1" applyFill="1" applyBorder="1" applyAlignment="1">
      <alignment horizontal="center" vertical="center"/>
    </xf>
    <xf numFmtId="169" fontId="48" fillId="3" borderId="8" xfId="0" applyNumberFormat="1" applyFont="1" applyFill="1" applyBorder="1" applyAlignment="1">
      <alignment horizontal="center" vertical="center"/>
    </xf>
    <xf numFmtId="0" fontId="45" fillId="3" borderId="8" xfId="0" applyFont="1" applyFill="1" applyBorder="1" applyAlignment="1">
      <alignment horizontal="center" vertical="center" wrapText="1"/>
    </xf>
    <xf numFmtId="0" fontId="45" fillId="0" borderId="8" xfId="0" applyFont="1" applyBorder="1" applyAlignment="1">
      <alignment horizontal="center" vertical="center"/>
    </xf>
    <xf numFmtId="0" fontId="45" fillId="0" borderId="8" xfId="0" applyFont="1" applyBorder="1" applyAlignment="1">
      <alignment horizontal="center" vertical="center" wrapText="1"/>
    </xf>
    <xf numFmtId="169" fontId="45" fillId="0" borderId="8" xfId="0" applyNumberFormat="1" applyFont="1" applyBorder="1" applyAlignment="1">
      <alignment horizontal="center" vertical="center"/>
    </xf>
    <xf numFmtId="0" fontId="45" fillId="3" borderId="33" xfId="0" applyFont="1" applyFill="1" applyBorder="1" applyAlignment="1">
      <alignment horizontal="center" vertical="center"/>
    </xf>
    <xf numFmtId="169" fontId="45" fillId="3" borderId="34" xfId="0" applyNumberFormat="1" applyFont="1" applyFill="1" applyBorder="1" applyAlignment="1">
      <alignment horizontal="center" vertical="center"/>
    </xf>
    <xf numFmtId="0" fontId="45" fillId="3" borderId="34" xfId="0" applyFont="1" applyFill="1" applyBorder="1" applyAlignment="1">
      <alignment horizontal="center" vertical="center" wrapText="1"/>
    </xf>
    <xf numFmtId="0" fontId="45" fillId="0" borderId="34" xfId="0" applyFont="1" applyBorder="1" applyAlignment="1">
      <alignment horizontal="center" vertical="center"/>
    </xf>
    <xf numFmtId="0" fontId="45" fillId="3" borderId="0" xfId="0" applyFont="1" applyFill="1" applyAlignment="1">
      <alignment horizontal="center" vertical="center"/>
    </xf>
    <xf numFmtId="0" fontId="0" fillId="3" borderId="0" xfId="0" applyFill="1" applyAlignment="1">
      <alignment horizontal="center" vertical="center"/>
    </xf>
    <xf numFmtId="0" fontId="44" fillId="7" borderId="42" xfId="0" applyFont="1" applyFill="1" applyBorder="1" applyAlignment="1">
      <alignment horizontal="center" vertical="center" wrapText="1"/>
    </xf>
    <xf numFmtId="169" fontId="49" fillId="3" borderId="8" xfId="0" applyNumberFormat="1" applyFont="1" applyFill="1" applyBorder="1" applyAlignment="1">
      <alignment horizontal="center" vertical="center"/>
    </xf>
    <xf numFmtId="0" fontId="0" fillId="8" borderId="42" xfId="0" applyFill="1" applyBorder="1" applyAlignment="1">
      <alignment horizontal="center" vertical="center"/>
    </xf>
    <xf numFmtId="0" fontId="1" fillId="3" borderId="0" xfId="0" applyFont="1" applyFill="1" applyAlignment="1">
      <alignment horizontal="center" vertical="center"/>
    </xf>
    <xf numFmtId="0" fontId="1" fillId="2" borderId="34" xfId="0" applyFont="1" applyFill="1" applyBorder="1" applyAlignment="1">
      <alignment horizontal="center" vertical="center"/>
    </xf>
    <xf numFmtId="0" fontId="1" fillId="2" borderId="35" xfId="0" applyFont="1" applyFill="1" applyBorder="1" applyAlignment="1">
      <alignment horizontal="center" vertical="center"/>
    </xf>
    <xf numFmtId="169" fontId="45" fillId="3" borderId="0" xfId="0" applyNumberFormat="1" applyFont="1" applyFill="1" applyAlignment="1">
      <alignment horizontal="center" vertical="center"/>
    </xf>
    <xf numFmtId="0" fontId="45" fillId="3" borderId="0" xfId="0" applyFont="1" applyFill="1" applyAlignment="1">
      <alignment horizontal="center" vertical="center" wrapText="1"/>
    </xf>
    <xf numFmtId="164" fontId="45" fillId="3" borderId="8" xfId="0" applyNumberFormat="1" applyFont="1" applyFill="1" applyBorder="1" applyAlignment="1">
      <alignment horizontal="center" vertical="center"/>
    </xf>
    <xf numFmtId="169" fontId="45" fillId="0" borderId="34" xfId="0" applyNumberFormat="1" applyFont="1" applyBorder="1" applyAlignment="1">
      <alignment horizontal="center" vertical="center"/>
    </xf>
    <xf numFmtId="0" fontId="45" fillId="3" borderId="34" xfId="0" applyFont="1" applyFill="1" applyBorder="1" applyAlignment="1">
      <alignment horizontal="center" vertical="center"/>
    </xf>
    <xf numFmtId="169" fontId="48" fillId="3" borderId="34" xfId="0" applyNumberFormat="1" applyFont="1" applyFill="1" applyBorder="1" applyAlignment="1">
      <alignment horizontal="center" vertical="center"/>
    </xf>
    <xf numFmtId="0" fontId="45" fillId="0" borderId="46" xfId="0" applyFont="1" applyBorder="1" applyAlignment="1">
      <alignment horizontal="center" vertical="center"/>
    </xf>
    <xf numFmtId="0" fontId="29" fillId="3" borderId="0" xfId="0" applyFont="1" applyFill="1"/>
    <xf numFmtId="0" fontId="51" fillId="7" borderId="8" xfId="0" applyFont="1" applyFill="1" applyBorder="1" applyAlignment="1">
      <alignment horizontal="center" vertical="center" wrapText="1"/>
    </xf>
    <xf numFmtId="0" fontId="0" fillId="2" borderId="8" xfId="0" applyFill="1" applyBorder="1" applyAlignment="1">
      <alignment horizontal="center"/>
    </xf>
    <xf numFmtId="1" fontId="10" fillId="2" borderId="8" xfId="0" applyNumberFormat="1" applyFont="1" applyFill="1" applyBorder="1" applyAlignment="1">
      <alignment horizontal="center" vertical="center" shrinkToFit="1"/>
    </xf>
    <xf numFmtId="1" fontId="10" fillId="2" borderId="8" xfId="0" applyNumberFormat="1" applyFont="1" applyFill="1" applyBorder="1" applyAlignment="1">
      <alignment horizontal="center" vertical="top" shrinkToFit="1"/>
    </xf>
    <xf numFmtId="164" fontId="10" fillId="2" borderId="8" xfId="0" applyNumberFormat="1" applyFont="1" applyFill="1" applyBorder="1" applyAlignment="1">
      <alignment horizontal="center" vertical="center" shrinkToFit="1"/>
    </xf>
    <xf numFmtId="164" fontId="10" fillId="2" borderId="8" xfId="0" applyNumberFormat="1" applyFont="1" applyFill="1" applyBorder="1" applyAlignment="1">
      <alignment horizontal="center" vertical="top" shrinkToFit="1"/>
    </xf>
    <xf numFmtId="1" fontId="0" fillId="2" borderId="8" xfId="0" applyNumberFormat="1" applyFill="1" applyBorder="1" applyAlignment="1">
      <alignment horizontal="center"/>
    </xf>
    <xf numFmtId="1" fontId="0" fillId="3" borderId="8" xfId="0" applyNumberFormat="1" applyFill="1" applyBorder="1" applyAlignment="1">
      <alignment horizontal="center"/>
    </xf>
    <xf numFmtId="0" fontId="11" fillId="3" borderId="8" xfId="0" applyFont="1" applyFill="1" applyBorder="1" applyAlignment="1">
      <alignment horizontal="center" vertical="top" wrapText="1"/>
    </xf>
    <xf numFmtId="0" fontId="11" fillId="2" borderId="8" xfId="0" applyFont="1" applyFill="1" applyBorder="1" applyAlignment="1">
      <alignment horizontal="center" vertical="top" wrapText="1"/>
    </xf>
    <xf numFmtId="1" fontId="0" fillId="0" borderId="0" xfId="0" applyNumberFormat="1"/>
    <xf numFmtId="166" fontId="0" fillId="0" borderId="0" xfId="0" applyNumberFormat="1"/>
    <xf numFmtId="0" fontId="1" fillId="2" borderId="0" xfId="0" applyFont="1" applyFill="1" applyAlignment="1">
      <alignment horizontal="center"/>
    </xf>
    <xf numFmtId="166" fontId="1" fillId="2" borderId="0" xfId="2" applyNumberFormat="1" applyFont="1" applyFill="1"/>
    <xf numFmtId="0" fontId="35" fillId="2" borderId="8" xfId="0" applyFont="1" applyFill="1" applyBorder="1" applyAlignment="1">
      <alignment horizontal="center" vertical="center" wrapText="1"/>
    </xf>
    <xf numFmtId="0" fontId="0" fillId="3" borderId="0" xfId="0" applyFill="1" applyAlignment="1">
      <alignment horizontal="center"/>
    </xf>
    <xf numFmtId="0" fontId="1" fillId="3" borderId="8" xfId="0" applyFont="1" applyFill="1" applyBorder="1" applyAlignment="1">
      <alignment horizontal="center"/>
    </xf>
    <xf numFmtId="0" fontId="1" fillId="3" borderId="0" xfId="0" applyFont="1" applyFill="1"/>
    <xf numFmtId="166" fontId="1" fillId="3" borderId="0" xfId="2" applyNumberFormat="1" applyFont="1" applyFill="1"/>
    <xf numFmtId="166" fontId="0" fillId="3" borderId="0" xfId="0" applyNumberFormat="1" applyFill="1"/>
    <xf numFmtId="0" fontId="0" fillId="3" borderId="0" xfId="0" applyFill="1" applyAlignment="1">
      <alignment horizontal="right"/>
    </xf>
    <xf numFmtId="0" fontId="0" fillId="2" borderId="8" xfId="0" applyFill="1" applyBorder="1" applyAlignment="1">
      <alignment horizontal="center"/>
    </xf>
    <xf numFmtId="0" fontId="0" fillId="0" borderId="0" xfId="0" applyFill="1" applyBorder="1" applyAlignment="1">
      <alignment horizontal="center" vertical="top"/>
    </xf>
    <xf numFmtId="0" fontId="0" fillId="3" borderId="8" xfId="0" applyFill="1" applyBorder="1" applyAlignment="1">
      <alignment horizontal="center" vertical="center"/>
    </xf>
    <xf numFmtId="166" fontId="1" fillId="3" borderId="8" xfId="2" applyNumberFormat="1" applyFont="1" applyFill="1" applyBorder="1" applyAlignment="1">
      <alignment horizontal="center"/>
    </xf>
    <xf numFmtId="0" fontId="1" fillId="3" borderId="8" xfId="0" applyFont="1" applyFill="1" applyBorder="1" applyAlignment="1">
      <alignment horizontal="center" vertical="center"/>
    </xf>
    <xf numFmtId="0" fontId="1" fillId="2" borderId="8" xfId="0" applyFont="1" applyFill="1" applyBorder="1" applyAlignment="1">
      <alignment horizontal="center" vertical="center"/>
    </xf>
    <xf numFmtId="0" fontId="1" fillId="2" borderId="8" xfId="0" applyFont="1" applyFill="1" applyBorder="1" applyAlignment="1">
      <alignment horizontal="center"/>
    </xf>
    <xf numFmtId="0" fontId="0" fillId="2" borderId="8" xfId="0" applyFill="1" applyBorder="1" applyAlignment="1">
      <alignment horizontal="center"/>
    </xf>
    <xf numFmtId="0" fontId="1" fillId="3" borderId="8" xfId="0" applyFont="1" applyFill="1" applyBorder="1" applyAlignment="1">
      <alignment horizontal="center" vertical="center" wrapText="1"/>
    </xf>
    <xf numFmtId="0" fontId="1" fillId="3" borderId="15" xfId="0" applyFont="1" applyFill="1" applyBorder="1" applyAlignment="1">
      <alignment horizontal="center"/>
    </xf>
    <xf numFmtId="0" fontId="1" fillId="3" borderId="16" xfId="0" applyFont="1" applyFill="1" applyBorder="1"/>
    <xf numFmtId="166" fontId="0" fillId="0" borderId="0" xfId="0" applyNumberFormat="1" applyAlignment="1">
      <alignment horizontal="center"/>
    </xf>
    <xf numFmtId="0" fontId="0" fillId="2" borderId="8" xfId="0" applyFill="1" applyBorder="1" applyAlignment="1">
      <alignment horizontal="center" vertical="center"/>
    </xf>
    <xf numFmtId="166" fontId="1" fillId="2" borderId="8" xfId="2" applyNumberFormat="1" applyFont="1" applyFill="1" applyBorder="1" applyAlignment="1">
      <alignment horizontal="center"/>
    </xf>
    <xf numFmtId="0" fontId="0" fillId="3" borderId="8" xfId="0" applyFill="1" applyBorder="1" applyAlignment="1">
      <alignment horizontal="center" vertical="center" wrapText="1"/>
    </xf>
    <xf numFmtId="1" fontId="0" fillId="3" borderId="8" xfId="0" applyNumberFormat="1" applyFill="1" applyBorder="1" applyAlignment="1">
      <alignment horizontal="center" vertical="center"/>
    </xf>
    <xf numFmtId="166" fontId="1" fillId="3" borderId="8" xfId="2" applyNumberFormat="1" applyFont="1" applyFill="1" applyBorder="1" applyAlignment="1">
      <alignment horizontal="center" vertical="center"/>
    </xf>
    <xf numFmtId="166" fontId="45" fillId="0" borderId="0" xfId="0" applyNumberFormat="1" applyFont="1"/>
    <xf numFmtId="1" fontId="0" fillId="3" borderId="13" xfId="0" applyNumberFormat="1" applyFill="1" applyBorder="1" applyAlignment="1">
      <alignment horizontal="center" vertical="center"/>
    </xf>
    <xf numFmtId="1" fontId="0" fillId="3" borderId="15" xfId="0" applyNumberFormat="1" applyFill="1" applyBorder="1" applyAlignment="1">
      <alignment horizontal="center" vertical="center"/>
    </xf>
    <xf numFmtId="0" fontId="54" fillId="3" borderId="21" xfId="0" applyFont="1" applyFill="1" applyBorder="1" applyAlignment="1">
      <alignment horizontal="center"/>
    </xf>
    <xf numFmtId="0" fontId="1" fillId="3" borderId="16" xfId="0" applyFont="1" applyFill="1" applyBorder="1" applyAlignment="1">
      <alignment horizontal="center" vertical="center" wrapText="1"/>
    </xf>
    <xf numFmtId="0" fontId="1" fillId="3" borderId="18" xfId="0" applyFont="1" applyFill="1" applyBorder="1" applyAlignment="1">
      <alignment horizontal="center" vertical="center" wrapText="1"/>
    </xf>
    <xf numFmtId="0" fontId="1" fillId="3" borderId="17" xfId="0" applyFont="1" applyFill="1" applyBorder="1" applyAlignment="1">
      <alignment horizontal="center" vertical="center" wrapText="1"/>
    </xf>
    <xf numFmtId="0" fontId="1" fillId="3" borderId="16" xfId="0" applyFont="1" applyFill="1" applyBorder="1" applyAlignment="1">
      <alignment horizontal="center"/>
    </xf>
    <xf numFmtId="0" fontId="1" fillId="3" borderId="17" xfId="0" applyFont="1" applyFill="1" applyBorder="1" applyAlignment="1">
      <alignment horizontal="center"/>
    </xf>
    <xf numFmtId="0" fontId="1" fillId="3" borderId="13" xfId="0" applyFont="1" applyFill="1" applyBorder="1" applyAlignment="1">
      <alignment horizontal="center"/>
    </xf>
    <xf numFmtId="0" fontId="1" fillId="3" borderId="15" xfId="0" applyFont="1" applyFill="1" applyBorder="1" applyAlignment="1">
      <alignment horizontal="center"/>
    </xf>
    <xf numFmtId="0" fontId="0" fillId="0" borderId="0" xfId="0" applyFill="1" applyBorder="1" applyAlignment="1">
      <alignment horizontal="left" vertical="top" wrapText="1"/>
    </xf>
    <xf numFmtId="0" fontId="7" fillId="2" borderId="7" xfId="0" applyFont="1" applyFill="1" applyBorder="1" applyAlignment="1">
      <alignment horizontal="left" vertical="top" wrapText="1" indent="2"/>
    </xf>
    <xf numFmtId="0" fontId="7" fillId="2" borderId="10" xfId="0" applyFont="1" applyFill="1" applyBorder="1" applyAlignment="1">
      <alignment horizontal="left" vertical="top" wrapText="1" indent="2"/>
    </xf>
    <xf numFmtId="0" fontId="11" fillId="0" borderId="0" xfId="0" applyFont="1" applyFill="1" applyBorder="1" applyAlignment="1">
      <alignment horizontal="left" vertical="top" wrapText="1" indent="7"/>
    </xf>
    <xf numFmtId="0" fontId="0" fillId="0" borderId="0" xfId="0" applyFill="1" applyBorder="1" applyAlignment="1">
      <alignment horizontal="left" vertical="top" wrapText="1" indent="7"/>
    </xf>
    <xf numFmtId="0" fontId="7" fillId="0" borderId="0" xfId="0" applyFont="1" applyFill="1" applyBorder="1" applyAlignment="1">
      <alignment horizontal="left" vertical="top" wrapText="1" indent="7"/>
    </xf>
    <xf numFmtId="0" fontId="11" fillId="0" borderId="7" xfId="0" applyFont="1" applyFill="1" applyBorder="1" applyAlignment="1">
      <alignment horizontal="left" vertical="top" wrapText="1"/>
    </xf>
    <xf numFmtId="0" fontId="11" fillId="0" borderId="12" xfId="0" applyFont="1" applyFill="1" applyBorder="1" applyAlignment="1">
      <alignment horizontal="left" vertical="top" wrapText="1"/>
    </xf>
    <xf numFmtId="0" fontId="11" fillId="0" borderId="10" xfId="0" applyFont="1" applyFill="1" applyBorder="1" applyAlignment="1">
      <alignment horizontal="left" vertical="top" wrapText="1"/>
    </xf>
    <xf numFmtId="0" fontId="11" fillId="0" borderId="7" xfId="0" applyFont="1" applyFill="1" applyBorder="1" applyAlignment="1">
      <alignment horizontal="left" vertical="top" wrapText="1" indent="2"/>
    </xf>
    <xf numFmtId="0" fontId="11" fillId="0" borderId="10" xfId="0" applyFont="1" applyFill="1" applyBorder="1" applyAlignment="1">
      <alignment horizontal="left" vertical="top" wrapText="1" indent="2"/>
    </xf>
    <xf numFmtId="0" fontId="11" fillId="0" borderId="7" xfId="0" applyFont="1" applyFill="1" applyBorder="1" applyAlignment="1">
      <alignment horizontal="left" vertical="top" wrapText="1" indent="3"/>
    </xf>
    <xf numFmtId="0" fontId="11" fillId="0" borderId="10" xfId="0" applyFont="1" applyFill="1" applyBorder="1" applyAlignment="1">
      <alignment horizontal="left" vertical="top" wrapText="1" indent="3"/>
    </xf>
    <xf numFmtId="0" fontId="7" fillId="0" borderId="0" xfId="0" applyFont="1" applyFill="1" applyBorder="1" applyAlignment="1">
      <alignment horizontal="left" vertical="top" wrapText="1"/>
    </xf>
    <xf numFmtId="0" fontId="7" fillId="0" borderId="0" xfId="0" applyFont="1" applyFill="1" applyBorder="1" applyAlignment="1">
      <alignment horizontal="left" vertical="center" wrapText="1"/>
    </xf>
    <xf numFmtId="0" fontId="11" fillId="0" borderId="0" xfId="0" applyFont="1" applyFill="1" applyBorder="1" applyAlignment="1">
      <alignment horizontal="left" vertical="top" wrapText="1" indent="6"/>
    </xf>
    <xf numFmtId="0" fontId="11" fillId="0" borderId="1" xfId="0" applyFont="1" applyFill="1" applyBorder="1" applyAlignment="1">
      <alignment horizontal="left" vertical="top" wrapText="1"/>
    </xf>
    <xf numFmtId="0" fontId="11" fillId="0" borderId="11" xfId="0" applyFont="1" applyFill="1" applyBorder="1" applyAlignment="1">
      <alignment horizontal="left" vertical="top" wrapText="1"/>
    </xf>
    <xf numFmtId="0" fontId="11" fillId="0" borderId="2" xfId="0" applyFont="1" applyFill="1" applyBorder="1" applyAlignment="1">
      <alignment horizontal="left" vertical="top" wrapText="1"/>
    </xf>
    <xf numFmtId="0" fontId="11" fillId="0" borderId="4" xfId="0" applyFont="1" applyFill="1" applyBorder="1" applyAlignment="1">
      <alignment horizontal="left" vertical="top" wrapText="1"/>
    </xf>
    <xf numFmtId="0" fontId="11" fillId="0" borderId="9" xfId="0" applyFont="1" applyFill="1" applyBorder="1" applyAlignment="1">
      <alignment horizontal="left" vertical="top" wrapText="1"/>
    </xf>
    <xf numFmtId="0" fontId="11" fillId="0" borderId="5" xfId="0" applyFont="1" applyFill="1" applyBorder="1" applyAlignment="1">
      <alignment horizontal="left" vertical="top" wrapText="1"/>
    </xf>
    <xf numFmtId="0" fontId="11" fillId="0" borderId="4" xfId="0" applyFont="1" applyFill="1" applyBorder="1" applyAlignment="1">
      <alignment horizontal="left" vertical="top" wrapText="1" indent="10"/>
    </xf>
    <xf numFmtId="0" fontId="11" fillId="0" borderId="9" xfId="0" applyFont="1" applyFill="1" applyBorder="1" applyAlignment="1">
      <alignment horizontal="left" vertical="top" wrapText="1" indent="10"/>
    </xf>
    <xf numFmtId="0" fontId="11" fillId="0" borderId="7" xfId="0" applyFont="1" applyFill="1" applyBorder="1" applyAlignment="1">
      <alignment horizontal="left" vertical="top" wrapText="1" indent="4"/>
    </xf>
    <xf numFmtId="0" fontId="11" fillId="0" borderId="10" xfId="0" applyFont="1" applyFill="1" applyBorder="1" applyAlignment="1">
      <alignment horizontal="left" vertical="top" wrapText="1" indent="4"/>
    </xf>
    <xf numFmtId="0" fontId="0" fillId="2" borderId="9" xfId="0" applyFill="1" applyBorder="1" applyAlignment="1">
      <alignment horizontal="center" wrapText="1"/>
    </xf>
    <xf numFmtId="0" fontId="5" fillId="2" borderId="9" xfId="0" applyFont="1" applyFill="1" applyBorder="1" applyAlignment="1">
      <alignment horizontal="center" vertical="top" wrapText="1"/>
    </xf>
    <xf numFmtId="0" fontId="0" fillId="0" borderId="0" xfId="0" applyFill="1" applyBorder="1" applyAlignment="1">
      <alignment horizontal="left" vertical="top" wrapText="1" indent="6"/>
    </xf>
    <xf numFmtId="0" fontId="7" fillId="0" borderId="0" xfId="0" applyFont="1" applyFill="1" applyBorder="1" applyAlignment="1">
      <alignment horizontal="left" vertical="top" wrapText="1" indent="6"/>
    </xf>
    <xf numFmtId="0" fontId="7" fillId="0" borderId="0" xfId="0" applyFont="1" applyFill="1" applyBorder="1" applyAlignment="1">
      <alignment horizontal="left" wrapText="1"/>
    </xf>
    <xf numFmtId="0" fontId="5" fillId="0" borderId="9" xfId="0" applyFont="1" applyFill="1" applyBorder="1" applyAlignment="1">
      <alignment horizontal="center" vertical="top" wrapText="1"/>
    </xf>
    <xf numFmtId="0" fontId="35" fillId="0" borderId="9" xfId="0" applyFont="1" applyFill="1" applyBorder="1" applyAlignment="1">
      <alignment horizontal="center" wrapText="1"/>
    </xf>
    <xf numFmtId="0" fontId="0" fillId="0" borderId="9" xfId="0" applyFill="1" applyBorder="1" applyAlignment="1">
      <alignment horizontal="center" wrapText="1"/>
    </xf>
    <xf numFmtId="0" fontId="0" fillId="0" borderId="16" xfId="0" applyBorder="1" applyAlignment="1">
      <alignment horizontal="center" vertical="center" wrapText="1"/>
    </xf>
    <xf numFmtId="0" fontId="0" fillId="0" borderId="17" xfId="0" applyBorder="1" applyAlignment="1">
      <alignment horizontal="center" vertical="center" wrapText="1"/>
    </xf>
    <xf numFmtId="0" fontId="53" fillId="0" borderId="8" xfId="0" applyFont="1" applyBorder="1" applyAlignment="1">
      <alignment horizontal="center"/>
    </xf>
    <xf numFmtId="0" fontId="17" fillId="0" borderId="0" xfId="0" applyFont="1" applyAlignment="1">
      <alignment horizontal="center"/>
    </xf>
    <xf numFmtId="0" fontId="26" fillId="0" borderId="3" xfId="0" applyFont="1" applyBorder="1" applyAlignment="1">
      <alignment horizontal="center" vertical="center" wrapText="1"/>
    </xf>
    <xf numFmtId="0" fontId="26" fillId="0" borderId="19" xfId="0" applyFont="1" applyBorder="1" applyAlignment="1">
      <alignment horizontal="center" vertical="center" wrapText="1"/>
    </xf>
    <xf numFmtId="1" fontId="28" fillId="2" borderId="1" xfId="0" applyNumberFormat="1" applyFont="1" applyFill="1" applyBorder="1" applyAlignment="1">
      <alignment horizontal="center" vertical="center" shrinkToFit="1"/>
    </xf>
    <xf numFmtId="1" fontId="28" fillId="2" borderId="4" xfId="0" applyNumberFormat="1" applyFont="1" applyFill="1" applyBorder="1" applyAlignment="1">
      <alignment horizontal="center" vertical="center" shrinkToFit="1"/>
    </xf>
    <xf numFmtId="1" fontId="20" fillId="2" borderId="16" xfId="0" applyNumberFormat="1" applyFont="1" applyFill="1" applyBorder="1" applyAlignment="1">
      <alignment horizontal="center" vertical="center" wrapText="1" shrinkToFit="1"/>
    </xf>
    <xf numFmtId="1" fontId="20" fillId="2" borderId="17" xfId="0" applyNumberFormat="1" applyFont="1" applyFill="1" applyBorder="1" applyAlignment="1">
      <alignment horizontal="center" vertical="center" wrapText="1" shrinkToFit="1"/>
    </xf>
    <xf numFmtId="0" fontId="17" fillId="2" borderId="8" xfId="0" applyFont="1" applyFill="1" applyBorder="1" applyAlignment="1">
      <alignment horizontal="center"/>
    </xf>
    <xf numFmtId="0" fontId="16" fillId="0" borderId="16" xfId="0" applyFont="1" applyBorder="1" applyAlignment="1">
      <alignment horizontal="center" vertical="center"/>
    </xf>
    <xf numFmtId="0" fontId="16" fillId="0" borderId="17" xfId="0" applyFont="1" applyBorder="1" applyAlignment="1">
      <alignment horizontal="center" vertical="center"/>
    </xf>
    <xf numFmtId="0" fontId="22" fillId="0" borderId="3" xfId="0" applyFont="1" applyBorder="1" applyAlignment="1">
      <alignment horizontal="center" vertical="center" wrapText="1"/>
    </xf>
    <xf numFmtId="0" fontId="22" fillId="0" borderId="19" xfId="0" applyFont="1" applyBorder="1" applyAlignment="1">
      <alignment horizontal="center" vertical="center" wrapText="1"/>
    </xf>
    <xf numFmtId="0" fontId="23" fillId="0" borderId="1" xfId="0" applyFont="1" applyBorder="1" applyAlignment="1">
      <alignment horizontal="center" vertical="top" wrapText="1"/>
    </xf>
    <xf numFmtId="0" fontId="23" fillId="0" borderId="11" xfId="0" applyFont="1" applyBorder="1" applyAlignment="1">
      <alignment horizontal="center" vertical="top" wrapText="1"/>
    </xf>
    <xf numFmtId="0" fontId="23" fillId="0" borderId="4" xfId="0" applyFont="1" applyBorder="1" applyAlignment="1">
      <alignment horizontal="center" vertical="top" wrapText="1"/>
    </xf>
    <xf numFmtId="0" fontId="23" fillId="0" borderId="9" xfId="0" applyFont="1" applyBorder="1" applyAlignment="1">
      <alignment horizontal="center" vertical="top" wrapText="1"/>
    </xf>
    <xf numFmtId="0" fontId="17" fillId="0" borderId="8" xfId="0" applyFont="1" applyFill="1" applyBorder="1" applyAlignment="1">
      <alignment horizontal="center" vertical="center" wrapText="1"/>
    </xf>
    <xf numFmtId="0" fontId="18" fillId="0" borderId="8" xfId="0" applyFont="1" applyFill="1" applyBorder="1" applyAlignment="1">
      <alignment horizontal="center" vertical="center" wrapText="1"/>
    </xf>
    <xf numFmtId="0" fontId="32" fillId="0" borderId="0" xfId="0" applyFont="1" applyAlignment="1">
      <alignment horizontal="center"/>
    </xf>
    <xf numFmtId="0" fontId="34" fillId="0" borderId="0" xfId="0" applyFont="1" applyAlignment="1">
      <alignment horizontal="center"/>
    </xf>
    <xf numFmtId="0" fontId="35" fillId="0" borderId="0" xfId="0" applyFont="1" applyAlignment="1">
      <alignment horizontal="center"/>
    </xf>
    <xf numFmtId="0" fontId="35" fillId="0" borderId="21" xfId="0" applyFont="1" applyBorder="1" applyAlignment="1">
      <alignment horizontal="center"/>
    </xf>
    <xf numFmtId="0" fontId="43" fillId="5" borderId="23" xfId="0" applyFont="1" applyFill="1" applyBorder="1" applyAlignment="1">
      <alignment horizontal="center"/>
    </xf>
    <xf numFmtId="0" fontId="43" fillId="5" borderId="0" xfId="0" applyFont="1" applyFill="1" applyAlignment="1">
      <alignment horizontal="center"/>
    </xf>
    <xf numFmtId="169" fontId="34" fillId="2" borderId="8" xfId="0" applyNumberFormat="1" applyFont="1" applyFill="1" applyBorder="1" applyAlignment="1">
      <alignment horizontal="center" vertical="center" wrapText="1"/>
    </xf>
    <xf numFmtId="0" fontId="1" fillId="0" borderId="13" xfId="0" applyFont="1" applyBorder="1" applyAlignment="1">
      <alignment horizontal="center"/>
    </xf>
    <xf numFmtId="0" fontId="1" fillId="0" borderId="14" xfId="0" applyFont="1" applyBorder="1" applyAlignment="1">
      <alignment horizontal="center"/>
    </xf>
    <xf numFmtId="0" fontId="1" fillId="0" borderId="15" xfId="0" applyFont="1" applyBorder="1" applyAlignment="1">
      <alignment horizontal="center"/>
    </xf>
    <xf numFmtId="0" fontId="44" fillId="7" borderId="13" xfId="0" applyFont="1" applyFill="1" applyBorder="1" applyAlignment="1">
      <alignment horizontal="center" vertical="center" wrapText="1"/>
    </xf>
    <xf numFmtId="0" fontId="44" fillId="7" borderId="15" xfId="0" applyFont="1" applyFill="1" applyBorder="1" applyAlignment="1">
      <alignment horizontal="center" vertical="center" wrapText="1"/>
    </xf>
    <xf numFmtId="0" fontId="1" fillId="8" borderId="8" xfId="0" applyFont="1" applyFill="1" applyBorder="1" applyAlignment="1">
      <alignment horizontal="center" vertical="center"/>
    </xf>
    <xf numFmtId="0" fontId="1" fillId="8" borderId="13" xfId="0" applyFont="1" applyFill="1" applyBorder="1" applyAlignment="1">
      <alignment horizontal="center" vertical="center"/>
    </xf>
    <xf numFmtId="0" fontId="1" fillId="8" borderId="15" xfId="0" applyFont="1" applyFill="1" applyBorder="1" applyAlignment="1">
      <alignment horizontal="center" vertical="center"/>
    </xf>
    <xf numFmtId="0" fontId="1" fillId="9" borderId="13" xfId="0" applyFont="1" applyFill="1" applyBorder="1" applyAlignment="1">
      <alignment horizontal="center" vertical="center"/>
    </xf>
    <xf numFmtId="0" fontId="1" fillId="9" borderId="15" xfId="0" applyFont="1" applyFill="1" applyBorder="1" applyAlignment="1">
      <alignment horizontal="center" vertical="center"/>
    </xf>
    <xf numFmtId="0" fontId="1" fillId="7" borderId="8" xfId="0" applyFont="1" applyFill="1" applyBorder="1" applyAlignment="1">
      <alignment horizontal="center"/>
    </xf>
    <xf numFmtId="0" fontId="1" fillId="7" borderId="8" xfId="0" applyFont="1" applyFill="1" applyBorder="1" applyAlignment="1">
      <alignment horizontal="center" vertical="center"/>
    </xf>
    <xf numFmtId="0" fontId="45" fillId="0" borderId="8" xfId="0" applyFont="1" applyBorder="1" applyAlignment="1">
      <alignment horizontal="left" vertical="center" wrapText="1"/>
    </xf>
    <xf numFmtId="0" fontId="0" fillId="0" borderId="8" xfId="0" applyBorder="1" applyAlignment="1">
      <alignment horizontal="center" vertical="center"/>
    </xf>
    <xf numFmtId="0" fontId="1" fillId="2" borderId="8" xfId="0" applyFont="1" applyFill="1" applyBorder="1" applyAlignment="1">
      <alignment horizontal="center"/>
    </xf>
    <xf numFmtId="0" fontId="1" fillId="9" borderId="24" xfId="0" applyFont="1" applyFill="1" applyBorder="1" applyAlignment="1">
      <alignment horizontal="center" vertical="center"/>
    </xf>
    <xf numFmtId="0" fontId="1" fillId="9" borderId="25" xfId="0" applyFont="1" applyFill="1" applyBorder="1" applyAlignment="1">
      <alignment horizontal="center" vertical="center"/>
    </xf>
    <xf numFmtId="0" fontId="1" fillId="7" borderId="26" xfId="0" applyFont="1" applyFill="1" applyBorder="1" applyAlignment="1">
      <alignment horizontal="center" vertical="center"/>
    </xf>
    <xf numFmtId="0" fontId="1" fillId="7" borderId="22" xfId="0" applyFont="1" applyFill="1" applyBorder="1" applyAlignment="1">
      <alignment horizontal="center" vertical="center"/>
    </xf>
    <xf numFmtId="0" fontId="1" fillId="7" borderId="27" xfId="0" applyFont="1" applyFill="1" applyBorder="1" applyAlignment="1">
      <alignment horizontal="center" vertical="center"/>
    </xf>
    <xf numFmtId="0" fontId="1" fillId="7" borderId="24" xfId="0" applyFont="1" applyFill="1" applyBorder="1" applyAlignment="1">
      <alignment horizontal="center" vertical="center"/>
    </xf>
    <xf numFmtId="0" fontId="1" fillId="7" borderId="21" xfId="0" applyFont="1" applyFill="1" applyBorder="1" applyAlignment="1">
      <alignment horizontal="center" vertical="center"/>
    </xf>
    <xf numFmtId="0" fontId="1" fillId="7" borderId="25" xfId="0" applyFont="1" applyFill="1" applyBorder="1" applyAlignment="1">
      <alignment horizontal="center" vertical="center"/>
    </xf>
    <xf numFmtId="0" fontId="0" fillId="3" borderId="13" xfId="0" applyFill="1" applyBorder="1" applyAlignment="1">
      <alignment horizontal="center" vertical="center"/>
    </xf>
    <xf numFmtId="0" fontId="0" fillId="3" borderId="14" xfId="0" applyFill="1" applyBorder="1" applyAlignment="1">
      <alignment horizontal="center" vertical="center"/>
    </xf>
    <xf numFmtId="0" fontId="0" fillId="3" borderId="15" xfId="0" applyFill="1" applyBorder="1" applyAlignment="1">
      <alignment horizontal="center" vertical="center"/>
    </xf>
    <xf numFmtId="0" fontId="46" fillId="2" borderId="8" xfId="0" applyFont="1" applyFill="1" applyBorder="1" applyAlignment="1">
      <alignment horizontal="center" vertical="center" wrapText="1"/>
    </xf>
    <xf numFmtId="0" fontId="34" fillId="2" borderId="26" xfId="0" applyFont="1" applyFill="1" applyBorder="1" applyAlignment="1">
      <alignment horizontal="center" vertical="center"/>
    </xf>
    <xf numFmtId="0" fontId="34" fillId="2" borderId="22" xfId="0" applyFont="1" applyFill="1" applyBorder="1" applyAlignment="1">
      <alignment horizontal="center" vertical="center"/>
    </xf>
    <xf numFmtId="0" fontId="34" fillId="2" borderId="27" xfId="0" applyFont="1" applyFill="1" applyBorder="1" applyAlignment="1">
      <alignment horizontal="center" vertical="center"/>
    </xf>
    <xf numFmtId="0" fontId="34" fillId="2" borderId="23" xfId="0" applyFont="1" applyFill="1" applyBorder="1" applyAlignment="1">
      <alignment horizontal="center" vertical="center"/>
    </xf>
    <xf numFmtId="0" fontId="34" fillId="2" borderId="0" xfId="0" applyFont="1" applyFill="1" applyBorder="1" applyAlignment="1">
      <alignment horizontal="center" vertical="center"/>
    </xf>
    <xf numFmtId="0" fontId="34" fillId="2" borderId="47" xfId="0" applyFont="1" applyFill="1" applyBorder="1" applyAlignment="1">
      <alignment horizontal="center" vertical="center"/>
    </xf>
    <xf numFmtId="0" fontId="34" fillId="2" borderId="24" xfId="0" applyFont="1" applyFill="1" applyBorder="1" applyAlignment="1">
      <alignment horizontal="center" vertical="center"/>
    </xf>
    <xf numFmtId="0" fontId="34" fillId="2" borderId="21" xfId="0" applyFont="1" applyFill="1" applyBorder="1" applyAlignment="1">
      <alignment horizontal="center" vertical="center"/>
    </xf>
    <xf numFmtId="0" fontId="34" fillId="2" borderId="25" xfId="0" applyFont="1" applyFill="1" applyBorder="1" applyAlignment="1">
      <alignment horizontal="center" vertical="center"/>
    </xf>
    <xf numFmtId="0" fontId="1" fillId="2" borderId="8" xfId="0" applyFont="1" applyFill="1" applyBorder="1" applyAlignment="1">
      <alignment horizontal="left" wrapText="1"/>
    </xf>
    <xf numFmtId="0" fontId="0" fillId="2" borderId="13" xfId="0" applyFill="1" applyBorder="1" applyAlignment="1">
      <alignment horizontal="center"/>
    </xf>
    <xf numFmtId="0" fontId="0" fillId="2" borderId="14" xfId="0" applyFill="1" applyBorder="1" applyAlignment="1">
      <alignment horizontal="center"/>
    </xf>
    <xf numFmtId="0" fontId="0" fillId="2" borderId="15" xfId="0" applyFill="1" applyBorder="1" applyAlignment="1">
      <alignment horizontal="center"/>
    </xf>
    <xf numFmtId="0" fontId="0" fillId="0" borderId="22" xfId="0" applyBorder="1" applyAlignment="1">
      <alignment horizontal="center"/>
    </xf>
    <xf numFmtId="0" fontId="46" fillId="2" borderId="8" xfId="0" applyFont="1" applyFill="1" applyBorder="1" applyAlignment="1">
      <alignment horizontal="center" wrapText="1"/>
    </xf>
    <xf numFmtId="0" fontId="41" fillId="2" borderId="8" xfId="0" applyFont="1" applyFill="1" applyBorder="1" applyAlignment="1">
      <alignment horizontal="center"/>
    </xf>
    <xf numFmtId="0" fontId="0" fillId="2" borderId="8" xfId="0" applyFill="1" applyBorder="1" applyAlignment="1">
      <alignment horizontal="center"/>
    </xf>
    <xf numFmtId="0" fontId="0" fillId="0" borderId="13" xfId="0" applyBorder="1" applyAlignment="1">
      <alignment horizontal="center"/>
    </xf>
    <xf numFmtId="0" fontId="0" fillId="0" borderId="14" xfId="0" applyBorder="1" applyAlignment="1">
      <alignment horizontal="center"/>
    </xf>
    <xf numFmtId="0" fontId="0" fillId="0" borderId="15" xfId="0" applyBorder="1" applyAlignment="1">
      <alignment horizontal="center"/>
    </xf>
    <xf numFmtId="0" fontId="7" fillId="2" borderId="8" xfId="0" applyFont="1" applyFill="1" applyBorder="1" applyAlignment="1">
      <alignment horizontal="left" vertical="top" wrapText="1" indent="2"/>
    </xf>
    <xf numFmtId="0" fontId="8" fillId="2" borderId="13" xfId="0" applyFont="1" applyFill="1" applyBorder="1" applyAlignment="1">
      <alignment horizontal="center" vertical="top" wrapText="1"/>
    </xf>
    <xf numFmtId="0" fontId="8" fillId="2" borderId="14" xfId="0" applyFont="1" applyFill="1" applyBorder="1" applyAlignment="1">
      <alignment horizontal="center" vertical="top" wrapText="1"/>
    </xf>
    <xf numFmtId="0" fontId="8" fillId="2" borderId="15" xfId="0" applyFont="1" applyFill="1" applyBorder="1" applyAlignment="1">
      <alignment horizontal="center" vertical="top" wrapText="1"/>
    </xf>
    <xf numFmtId="0" fontId="0" fillId="0" borderId="16" xfId="0" applyBorder="1" applyAlignment="1">
      <alignment horizontal="center" wrapText="1"/>
    </xf>
    <xf numFmtId="0" fontId="0" fillId="0" borderId="17" xfId="0" applyBorder="1" applyAlignment="1">
      <alignment horizontal="center" wrapText="1"/>
    </xf>
    <xf numFmtId="0" fontId="13" fillId="0" borderId="8" xfId="0" applyFont="1" applyBorder="1" applyAlignment="1">
      <alignment horizontal="center"/>
    </xf>
    <xf numFmtId="164" fontId="30" fillId="0" borderId="16" xfId="0" applyNumberFormat="1" applyFont="1" applyFill="1" applyBorder="1" applyAlignment="1">
      <alignment horizontal="center" vertical="center" wrapText="1"/>
    </xf>
    <xf numFmtId="164" fontId="30" fillId="0" borderId="18" xfId="0" applyNumberFormat="1" applyFont="1" applyFill="1" applyBorder="1" applyAlignment="1">
      <alignment horizontal="center" vertical="center" wrapText="1"/>
    </xf>
    <xf numFmtId="164" fontId="30" fillId="0" borderId="17" xfId="0" applyNumberFormat="1" applyFont="1" applyFill="1" applyBorder="1" applyAlignment="1">
      <alignment horizontal="center" vertical="center" wrapText="1"/>
    </xf>
    <xf numFmtId="0" fontId="0" fillId="4" borderId="16" xfId="0" applyFill="1" applyBorder="1" applyAlignment="1">
      <alignment horizontal="center" vertical="center" wrapText="1"/>
    </xf>
    <xf numFmtId="0" fontId="0" fillId="4" borderId="18" xfId="0" applyFill="1" applyBorder="1" applyAlignment="1">
      <alignment horizontal="center" vertical="center" wrapText="1"/>
    </xf>
    <xf numFmtId="0" fontId="0" fillId="4" borderId="17" xfId="0" applyFill="1" applyBorder="1" applyAlignment="1">
      <alignment horizontal="center" vertical="center" wrapText="1"/>
    </xf>
    <xf numFmtId="0" fontId="0" fillId="3" borderId="16" xfId="0" applyFill="1" applyBorder="1" applyAlignment="1">
      <alignment horizontal="center" vertical="center"/>
    </xf>
    <xf numFmtId="0" fontId="0" fillId="3" borderId="18" xfId="0" applyFill="1" applyBorder="1" applyAlignment="1">
      <alignment horizontal="center" vertical="center"/>
    </xf>
    <xf numFmtId="0" fontId="0" fillId="3" borderId="17" xfId="0" applyFill="1" applyBorder="1" applyAlignment="1">
      <alignment horizontal="center" vertical="center"/>
    </xf>
    <xf numFmtId="0" fontId="1" fillId="3" borderId="8" xfId="0" applyFont="1" applyFill="1" applyBorder="1" applyAlignment="1">
      <alignment horizontal="center" vertical="center" wrapText="1"/>
    </xf>
    <xf numFmtId="0" fontId="1" fillId="0" borderId="8" xfId="0" applyFont="1" applyBorder="1" applyAlignment="1">
      <alignment horizontal="center" vertical="center" wrapText="1"/>
    </xf>
    <xf numFmtId="0" fontId="1" fillId="0" borderId="21" xfId="0" applyFont="1" applyBorder="1" applyAlignment="1">
      <alignment horizontal="center"/>
    </xf>
    <xf numFmtId="164" fontId="33" fillId="0" borderId="8" xfId="0" applyNumberFormat="1" applyFont="1" applyFill="1" applyBorder="1" applyAlignment="1">
      <alignment horizontal="center" vertical="center"/>
    </xf>
    <xf numFmtId="0" fontId="1" fillId="0" borderId="8" xfId="0" applyFont="1" applyFill="1" applyBorder="1" applyAlignment="1">
      <alignment horizontal="center" vertical="center" wrapText="1"/>
    </xf>
    <xf numFmtId="0" fontId="1" fillId="7" borderId="31" xfId="0" applyFont="1" applyFill="1" applyBorder="1" applyAlignment="1">
      <alignment horizontal="center"/>
    </xf>
    <xf numFmtId="0" fontId="1" fillId="7" borderId="15" xfId="0" applyFont="1" applyFill="1" applyBorder="1" applyAlignment="1">
      <alignment horizontal="center"/>
    </xf>
    <xf numFmtId="0" fontId="47" fillId="8" borderId="28" xfId="0" applyFont="1" applyFill="1" applyBorder="1" applyAlignment="1">
      <alignment horizontal="center"/>
    </xf>
    <xf numFmtId="0" fontId="47" fillId="8" borderId="29" xfId="0" applyFont="1" applyFill="1" applyBorder="1" applyAlignment="1">
      <alignment horizontal="center"/>
    </xf>
    <xf numFmtId="0" fontId="47" fillId="8" borderId="30" xfId="0" applyFont="1" applyFill="1" applyBorder="1" applyAlignment="1">
      <alignment horizontal="center"/>
    </xf>
    <xf numFmtId="0" fontId="47" fillId="8" borderId="31" xfId="0" applyFont="1" applyFill="1" applyBorder="1" applyAlignment="1">
      <alignment horizontal="center"/>
    </xf>
    <xf numFmtId="0" fontId="47" fillId="8" borderId="14" xfId="0" applyFont="1" applyFill="1" applyBorder="1" applyAlignment="1">
      <alignment horizontal="center"/>
    </xf>
    <xf numFmtId="0" fontId="47" fillId="8" borderId="32" xfId="0" applyFont="1" applyFill="1" applyBorder="1" applyAlignment="1">
      <alignment horizontal="center"/>
    </xf>
    <xf numFmtId="0" fontId="42" fillId="5" borderId="40" xfId="0" applyFont="1" applyFill="1" applyBorder="1" applyAlignment="1">
      <alignment horizontal="center"/>
    </xf>
    <xf numFmtId="0" fontId="42" fillId="5" borderId="0" xfId="0" applyFont="1" applyFill="1" applyAlignment="1">
      <alignment horizontal="center"/>
    </xf>
    <xf numFmtId="0" fontId="42" fillId="5" borderId="41" xfId="0" applyFont="1" applyFill="1" applyBorder="1" applyAlignment="1">
      <alignment horizontal="center"/>
    </xf>
    <xf numFmtId="0" fontId="0" fillId="8" borderId="39" xfId="0" applyFill="1" applyBorder="1" applyAlignment="1">
      <alignment horizontal="center" vertical="center"/>
    </xf>
    <xf numFmtId="0" fontId="0" fillId="8" borderId="8" xfId="0" applyFill="1" applyBorder="1" applyAlignment="1">
      <alignment horizontal="center" vertical="center"/>
    </xf>
    <xf numFmtId="0" fontId="0" fillId="8" borderId="13" xfId="0" applyFill="1" applyBorder="1" applyAlignment="1">
      <alignment horizontal="center" vertical="center"/>
    </xf>
    <xf numFmtId="0" fontId="0" fillId="8" borderId="15" xfId="0" applyFill="1" applyBorder="1" applyAlignment="1">
      <alignment horizontal="center" vertical="center"/>
    </xf>
    <xf numFmtId="0" fontId="50" fillId="3" borderId="0" xfId="0" applyFont="1" applyFill="1" applyAlignment="1">
      <alignment horizontal="center"/>
    </xf>
    <xf numFmtId="0" fontId="1" fillId="2" borderId="43" xfId="0" applyFont="1" applyFill="1" applyBorder="1" applyAlignment="1">
      <alignment horizontal="center" vertical="center"/>
    </xf>
    <xf numFmtId="0" fontId="1" fillId="2" borderId="44" xfId="0" applyFont="1" applyFill="1" applyBorder="1" applyAlignment="1">
      <alignment horizontal="center" vertical="center"/>
    </xf>
    <xf numFmtId="0" fontId="1" fillId="2" borderId="45" xfId="0" applyFont="1" applyFill="1" applyBorder="1" applyAlignment="1">
      <alignment horizontal="center" vertical="center"/>
    </xf>
    <xf numFmtId="0" fontId="50" fillId="3" borderId="0" xfId="0" applyFont="1" applyFill="1" applyAlignment="1">
      <alignment horizontal="left"/>
    </xf>
    <xf numFmtId="0" fontId="42" fillId="5" borderId="8" xfId="0" applyFont="1" applyFill="1" applyBorder="1" applyAlignment="1">
      <alignment horizontal="center"/>
    </xf>
    <xf numFmtId="0" fontId="1" fillId="2" borderId="8" xfId="0" applyFont="1" applyFill="1" applyBorder="1" applyAlignment="1">
      <alignment horizontal="center" vertical="center"/>
    </xf>
    <xf numFmtId="0" fontId="52" fillId="2" borderId="8" xfId="0" applyFont="1" applyFill="1" applyBorder="1" applyAlignment="1">
      <alignment horizontal="left"/>
    </xf>
  </cellXfs>
  <cellStyles count="5">
    <cellStyle name="Comma" xfId="2" builtinId="3"/>
    <cellStyle name="Comma 21" xfId="4" xr:uid="{00000000-0005-0000-0000-000001000000}"/>
    <cellStyle name="Normal" xfId="0" builtinId="0"/>
    <cellStyle name="Normal 2" xfId="1" xr:uid="{00000000-0005-0000-0000-000003000000}"/>
    <cellStyle name="Normal 3 2 2" xfId="3" xr:uid="{00000000-0005-0000-0000-000004000000}"/>
  </cellStyles>
  <dxfs count="373">
    <dxf>
      <font>
        <color rgb="FF9C0006"/>
      </font>
      <fill>
        <patternFill>
          <bgColor rgb="FFFFC7CE"/>
        </patternFill>
      </fill>
    </dxf>
    <dxf>
      <fill>
        <patternFill>
          <bgColor rgb="FFFFC7CE"/>
        </patternFill>
      </fill>
    </dxf>
    <dxf>
      <fill>
        <patternFill>
          <bgColor rgb="FFFF0000"/>
        </patternFill>
      </fill>
    </dxf>
    <dxf>
      <fill>
        <patternFill>
          <bgColor rgb="FFFF0000"/>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rgb="FFFFC7CE"/>
        </patternFill>
      </fill>
    </dxf>
    <dxf>
      <fill>
        <patternFill>
          <bgColor rgb="FFFF0000"/>
        </patternFill>
      </fill>
    </dxf>
    <dxf>
      <fill>
        <patternFill>
          <bgColor rgb="FFFF0000"/>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rgb="FFFFC7CE"/>
        </patternFill>
      </fill>
    </dxf>
    <dxf>
      <fill>
        <patternFill>
          <bgColor rgb="FFFF0000"/>
        </patternFill>
      </fill>
    </dxf>
    <dxf>
      <fill>
        <patternFill>
          <bgColor rgb="FFFF0000"/>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rgb="FFFFC7CE"/>
        </patternFill>
      </fill>
    </dxf>
    <dxf>
      <fill>
        <patternFill>
          <bgColor rgb="FFFF0000"/>
        </patternFill>
      </fill>
    </dxf>
    <dxf>
      <fill>
        <patternFill>
          <bgColor rgb="FFFF0000"/>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rgb="FFFFC7CE"/>
        </patternFill>
      </fill>
    </dxf>
    <dxf>
      <fill>
        <patternFill>
          <bgColor rgb="FFFF0000"/>
        </patternFill>
      </fill>
    </dxf>
    <dxf>
      <fill>
        <patternFill>
          <bgColor rgb="FFFF0000"/>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rgb="FFFFC7CE"/>
        </patternFill>
      </fill>
    </dxf>
    <dxf>
      <fill>
        <patternFill>
          <bgColor rgb="FFFF0000"/>
        </patternFill>
      </fill>
    </dxf>
    <dxf>
      <fill>
        <patternFill>
          <bgColor rgb="FFFF0000"/>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rgb="FFFFC7CE"/>
        </patternFill>
      </fill>
    </dxf>
    <dxf>
      <fill>
        <patternFill>
          <bgColor rgb="FFFF0000"/>
        </patternFill>
      </fill>
    </dxf>
    <dxf>
      <fill>
        <patternFill>
          <bgColor rgb="FFFF0000"/>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rgb="FFFFC7CE"/>
        </patternFill>
      </fill>
    </dxf>
    <dxf>
      <fill>
        <patternFill>
          <bgColor rgb="FFFF0000"/>
        </patternFill>
      </fill>
    </dxf>
    <dxf>
      <fill>
        <patternFill>
          <bgColor rgb="FFFF0000"/>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rgb="FFFFC7CE"/>
        </patternFill>
      </fill>
    </dxf>
    <dxf>
      <fill>
        <patternFill>
          <bgColor rgb="FFFF0000"/>
        </patternFill>
      </fill>
    </dxf>
    <dxf>
      <fill>
        <patternFill>
          <bgColor rgb="FFFF0000"/>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rgb="FFFFC7CE"/>
        </patternFill>
      </fill>
    </dxf>
    <dxf>
      <fill>
        <patternFill>
          <bgColor rgb="FFFF0000"/>
        </patternFill>
      </fill>
    </dxf>
    <dxf>
      <fill>
        <patternFill>
          <bgColor rgb="FFFF0000"/>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rgb="FFFFC7CE"/>
        </patternFill>
      </fill>
    </dxf>
    <dxf>
      <fill>
        <patternFill>
          <bgColor rgb="FFFF0000"/>
        </patternFill>
      </fill>
    </dxf>
    <dxf>
      <fill>
        <patternFill>
          <bgColor rgb="FFFF0000"/>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rgb="FFFFC7CE"/>
        </patternFill>
      </fill>
    </dxf>
    <dxf>
      <fill>
        <patternFill>
          <bgColor rgb="FFFF0000"/>
        </patternFill>
      </fill>
    </dxf>
    <dxf>
      <fill>
        <patternFill>
          <bgColor rgb="FFFF0000"/>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rgb="FFFFC7CE"/>
        </patternFill>
      </fill>
    </dxf>
    <dxf>
      <fill>
        <patternFill>
          <bgColor rgb="FFFF0000"/>
        </patternFill>
      </fill>
    </dxf>
    <dxf>
      <fill>
        <patternFill>
          <bgColor rgb="FFFF0000"/>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rgb="FFFFC7CE"/>
        </patternFill>
      </fill>
    </dxf>
    <dxf>
      <fill>
        <patternFill>
          <bgColor rgb="FFFF0000"/>
        </patternFill>
      </fill>
    </dxf>
    <dxf>
      <fill>
        <patternFill>
          <bgColor rgb="FFFF0000"/>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rgb="FFFFC7CE"/>
        </patternFill>
      </fill>
    </dxf>
    <dxf>
      <fill>
        <patternFill>
          <bgColor rgb="FFFF0000"/>
        </patternFill>
      </fill>
    </dxf>
    <dxf>
      <fill>
        <patternFill>
          <bgColor rgb="FFFF0000"/>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rgb="FFFFC7CE"/>
        </patternFill>
      </fill>
    </dxf>
    <dxf>
      <fill>
        <patternFill>
          <bgColor rgb="FFFF0000"/>
        </patternFill>
      </fill>
    </dxf>
    <dxf>
      <fill>
        <patternFill>
          <bgColor rgb="FFFF0000"/>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rgb="FFFFC7CE"/>
        </patternFill>
      </fill>
    </dxf>
    <dxf>
      <fill>
        <patternFill>
          <bgColor rgb="FFFF0000"/>
        </patternFill>
      </fill>
    </dxf>
    <dxf>
      <fill>
        <patternFill>
          <bgColor rgb="FFFF0000"/>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rgb="FFFFC7CE"/>
        </patternFill>
      </fill>
    </dxf>
    <dxf>
      <fill>
        <patternFill>
          <bgColor rgb="FFFF0000"/>
        </patternFill>
      </fill>
    </dxf>
    <dxf>
      <fill>
        <patternFill>
          <bgColor rgb="FFFF0000"/>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rgb="FFFFC7CE"/>
        </patternFill>
      </fill>
    </dxf>
    <dxf>
      <fill>
        <patternFill>
          <bgColor rgb="FFFF0000"/>
        </patternFill>
      </fill>
    </dxf>
    <dxf>
      <fill>
        <patternFill>
          <bgColor rgb="FFFF0000"/>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rgb="FFFFC7CE"/>
        </patternFill>
      </fill>
    </dxf>
    <dxf>
      <fill>
        <patternFill>
          <bgColor rgb="FFFF0000"/>
        </patternFill>
      </fill>
    </dxf>
    <dxf>
      <fill>
        <patternFill>
          <bgColor rgb="FFFF0000"/>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rgb="FFFFC7CE"/>
        </patternFill>
      </fill>
    </dxf>
    <dxf>
      <fill>
        <patternFill>
          <bgColor rgb="FFFF0000"/>
        </patternFill>
      </fill>
    </dxf>
    <dxf>
      <fill>
        <patternFill>
          <bgColor rgb="FFFF0000"/>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rgb="FFFFC7CE"/>
        </patternFill>
      </fill>
    </dxf>
    <dxf>
      <fill>
        <patternFill>
          <bgColor rgb="FFFF0000"/>
        </patternFill>
      </fill>
    </dxf>
    <dxf>
      <fill>
        <patternFill>
          <bgColor rgb="FFFF0000"/>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rgb="FFFFC7CE"/>
        </patternFill>
      </fill>
    </dxf>
    <dxf>
      <fill>
        <patternFill>
          <bgColor rgb="FFFF0000"/>
        </patternFill>
      </fill>
    </dxf>
    <dxf>
      <fill>
        <patternFill>
          <bgColor rgb="FFFF0000"/>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rgb="FFFFC7CE"/>
        </patternFill>
      </fill>
    </dxf>
    <dxf>
      <fill>
        <patternFill>
          <bgColor rgb="FFFF0000"/>
        </patternFill>
      </fill>
    </dxf>
    <dxf>
      <fill>
        <patternFill>
          <bgColor rgb="FFFF0000"/>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rgb="FFFFC7CE"/>
        </patternFill>
      </fill>
    </dxf>
    <dxf>
      <fill>
        <patternFill>
          <bgColor rgb="FFFF0000"/>
        </patternFill>
      </fill>
    </dxf>
    <dxf>
      <fill>
        <patternFill>
          <bgColor rgb="FFFF0000"/>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rgb="FFFFC7CE"/>
        </patternFill>
      </fill>
    </dxf>
    <dxf>
      <fill>
        <patternFill>
          <bgColor rgb="FFFF0000"/>
        </patternFill>
      </fill>
    </dxf>
    <dxf>
      <fill>
        <patternFill>
          <bgColor rgb="FFFF0000"/>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rgb="FFFFC7CE"/>
        </patternFill>
      </fill>
    </dxf>
    <dxf>
      <fill>
        <patternFill>
          <bgColor rgb="FFFF0000"/>
        </patternFill>
      </fill>
    </dxf>
    <dxf>
      <fill>
        <patternFill>
          <bgColor rgb="FFFF0000"/>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rgb="FFFFC7CE"/>
        </patternFill>
      </fill>
    </dxf>
    <dxf>
      <fill>
        <patternFill>
          <bgColor rgb="FFFF0000"/>
        </patternFill>
      </fill>
    </dxf>
    <dxf>
      <fill>
        <patternFill>
          <bgColor rgb="FFFF0000"/>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rgb="FFFFC7CE"/>
        </patternFill>
      </fill>
    </dxf>
    <dxf>
      <fill>
        <patternFill>
          <bgColor rgb="FFFF0000"/>
        </patternFill>
      </fill>
    </dxf>
    <dxf>
      <fill>
        <patternFill>
          <bgColor rgb="FFFF0000"/>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rgb="FFFFC7CE"/>
        </patternFill>
      </fill>
    </dxf>
    <dxf>
      <fill>
        <patternFill>
          <bgColor rgb="FFFF0000"/>
        </patternFill>
      </fill>
    </dxf>
    <dxf>
      <fill>
        <patternFill>
          <bgColor rgb="FFFF0000"/>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rgb="FFFFC7CE"/>
        </patternFill>
      </fill>
    </dxf>
    <dxf>
      <fill>
        <patternFill>
          <bgColor rgb="FFFF0000"/>
        </patternFill>
      </fill>
    </dxf>
    <dxf>
      <fill>
        <patternFill>
          <bgColor rgb="FFFF0000"/>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rgb="FFFFC7CE"/>
        </patternFill>
      </fill>
    </dxf>
    <dxf>
      <fill>
        <patternFill>
          <bgColor rgb="FFFF0000"/>
        </patternFill>
      </fill>
    </dxf>
    <dxf>
      <fill>
        <patternFill>
          <bgColor rgb="FFFF0000"/>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rgb="FFFFC7CE"/>
        </patternFill>
      </fill>
    </dxf>
    <dxf>
      <fill>
        <patternFill>
          <bgColor rgb="FFFF0000"/>
        </patternFill>
      </fill>
    </dxf>
    <dxf>
      <fill>
        <patternFill>
          <bgColor rgb="FFFF0000"/>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rgb="FFFFC7CE"/>
        </patternFill>
      </fill>
    </dxf>
    <dxf>
      <fill>
        <patternFill>
          <bgColor rgb="FFFF0000"/>
        </patternFill>
      </fill>
    </dxf>
    <dxf>
      <fill>
        <patternFill>
          <bgColor rgb="FFFF0000"/>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rgb="FFFFC7CE"/>
        </patternFill>
      </fill>
    </dxf>
    <dxf>
      <fill>
        <patternFill>
          <bgColor rgb="FFFF0000"/>
        </patternFill>
      </fill>
    </dxf>
    <dxf>
      <fill>
        <patternFill>
          <bgColor rgb="FFFF0000"/>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rgb="FFFFC7CE"/>
        </patternFill>
      </fill>
    </dxf>
    <dxf>
      <fill>
        <patternFill>
          <bgColor rgb="FFFF0000"/>
        </patternFill>
      </fill>
    </dxf>
    <dxf>
      <fill>
        <patternFill>
          <bgColor rgb="FFFF0000"/>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rgb="FFFFC7CE"/>
        </patternFill>
      </fill>
    </dxf>
    <dxf>
      <fill>
        <patternFill>
          <bgColor rgb="FFFF0000"/>
        </patternFill>
      </fill>
    </dxf>
    <dxf>
      <fill>
        <patternFill>
          <bgColor rgb="FFFF0000"/>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rgb="FFFFC7CE"/>
        </patternFill>
      </fill>
    </dxf>
    <dxf>
      <fill>
        <patternFill>
          <bgColor rgb="FFFF0000"/>
        </patternFill>
      </fill>
    </dxf>
    <dxf>
      <fill>
        <patternFill>
          <bgColor rgb="FFFF0000"/>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rgb="FFFFC7CE"/>
        </patternFill>
      </fill>
    </dxf>
    <dxf>
      <fill>
        <patternFill>
          <bgColor rgb="FFFF0000"/>
        </patternFill>
      </fill>
    </dxf>
    <dxf>
      <fill>
        <patternFill>
          <bgColor rgb="FFFF0000"/>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rgb="FFFFC7CE"/>
        </patternFill>
      </fill>
    </dxf>
    <dxf>
      <fill>
        <patternFill>
          <bgColor rgb="FFFF0000"/>
        </patternFill>
      </fill>
    </dxf>
    <dxf>
      <fill>
        <patternFill>
          <bgColor rgb="FFFF0000"/>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rgb="FFFFC7CE"/>
        </patternFill>
      </fill>
    </dxf>
    <dxf>
      <fill>
        <patternFill>
          <bgColor rgb="FFFF0000"/>
        </patternFill>
      </fill>
    </dxf>
    <dxf>
      <fill>
        <patternFill>
          <bgColor rgb="FFFF0000"/>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rgb="FFFFC7CE"/>
        </patternFill>
      </fill>
    </dxf>
    <dxf>
      <fill>
        <patternFill>
          <bgColor rgb="FFFF0000"/>
        </patternFill>
      </fill>
    </dxf>
    <dxf>
      <fill>
        <patternFill>
          <bgColor rgb="FFFF0000"/>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rgb="FFFFC7CE"/>
        </patternFill>
      </fill>
    </dxf>
    <dxf>
      <fill>
        <patternFill>
          <bgColor rgb="FFFF0000"/>
        </patternFill>
      </fill>
    </dxf>
    <dxf>
      <fill>
        <patternFill>
          <bgColor rgb="FFFF0000"/>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rgb="FFFFC7CE"/>
        </patternFill>
      </fill>
    </dxf>
    <dxf>
      <fill>
        <patternFill>
          <bgColor rgb="FFFF0000"/>
        </patternFill>
      </fill>
    </dxf>
    <dxf>
      <fill>
        <patternFill>
          <bgColor rgb="FFFF0000"/>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rgb="FFFFC7CE"/>
        </patternFill>
      </fill>
    </dxf>
    <dxf>
      <fill>
        <patternFill>
          <bgColor rgb="FFFF0000"/>
        </patternFill>
      </fill>
    </dxf>
    <dxf>
      <fill>
        <patternFill>
          <bgColor rgb="FFFF0000"/>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rgb="FFFFC7CE"/>
        </patternFill>
      </fill>
    </dxf>
    <dxf>
      <fill>
        <patternFill>
          <bgColor rgb="FFFF0000"/>
        </patternFill>
      </fill>
    </dxf>
    <dxf>
      <fill>
        <patternFill>
          <bgColor rgb="FFFF0000"/>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rgb="FFFFC7CE"/>
        </patternFill>
      </fill>
    </dxf>
    <dxf>
      <fill>
        <patternFill>
          <bgColor rgb="FFFF0000"/>
        </patternFill>
      </fill>
    </dxf>
    <dxf>
      <fill>
        <patternFill>
          <bgColor rgb="FFFF0000"/>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rgb="FFFFC7CE"/>
        </patternFill>
      </fill>
    </dxf>
    <dxf>
      <fill>
        <patternFill>
          <bgColor rgb="FFFF0000"/>
        </patternFill>
      </fill>
    </dxf>
    <dxf>
      <fill>
        <patternFill>
          <bgColor rgb="FFFF0000"/>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rgb="FFFFC7CE"/>
        </patternFill>
      </fill>
    </dxf>
    <dxf>
      <fill>
        <patternFill>
          <bgColor rgb="FFFF0000"/>
        </patternFill>
      </fill>
    </dxf>
    <dxf>
      <fill>
        <patternFill>
          <bgColor rgb="FFFF0000"/>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rgb="FFFFC7CE"/>
        </patternFill>
      </fill>
    </dxf>
    <dxf>
      <fill>
        <patternFill>
          <bgColor rgb="FFFF0000"/>
        </patternFill>
      </fill>
    </dxf>
    <dxf>
      <fill>
        <patternFill>
          <bgColor rgb="FFFF0000"/>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rgb="FFFFC7CE"/>
        </patternFill>
      </fill>
    </dxf>
    <dxf>
      <fill>
        <patternFill>
          <bgColor rgb="FFFF0000"/>
        </patternFill>
      </fill>
    </dxf>
    <dxf>
      <fill>
        <patternFill>
          <bgColor rgb="FFFF0000"/>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rgb="FFFFC7CE"/>
        </patternFill>
      </fill>
    </dxf>
    <dxf>
      <fill>
        <patternFill>
          <bgColor rgb="FFFF0000"/>
        </patternFill>
      </fill>
    </dxf>
    <dxf>
      <fill>
        <patternFill>
          <bgColor rgb="FFFF0000"/>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rgb="FFFFC7CE"/>
        </patternFill>
      </fill>
    </dxf>
    <dxf>
      <fill>
        <patternFill>
          <bgColor rgb="FFFF0000"/>
        </patternFill>
      </fill>
    </dxf>
    <dxf>
      <fill>
        <patternFill>
          <bgColor rgb="FFFF0000"/>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rgb="FFFFC7CE"/>
        </patternFill>
      </fill>
    </dxf>
    <dxf>
      <fill>
        <patternFill>
          <bgColor rgb="FFFF0000"/>
        </patternFill>
      </fill>
    </dxf>
    <dxf>
      <fill>
        <patternFill>
          <bgColor rgb="FFFF0000"/>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rgb="FFFFC7CE"/>
        </patternFill>
      </fill>
    </dxf>
    <dxf>
      <fill>
        <patternFill>
          <bgColor rgb="FFFF0000"/>
        </patternFill>
      </fill>
    </dxf>
    <dxf>
      <fill>
        <patternFill>
          <bgColor rgb="FFFF0000"/>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rgb="FFFFC7CE"/>
        </patternFill>
      </fill>
    </dxf>
    <dxf>
      <fill>
        <patternFill>
          <bgColor rgb="FFFF0000"/>
        </patternFill>
      </fill>
    </dxf>
    <dxf>
      <fill>
        <patternFill>
          <bgColor rgb="FFFF0000"/>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rgb="FFFFC7CE"/>
        </patternFill>
      </fill>
    </dxf>
    <dxf>
      <fill>
        <patternFill>
          <bgColor rgb="FFFF0000"/>
        </patternFill>
      </fill>
    </dxf>
    <dxf>
      <fill>
        <patternFill>
          <bgColor rgb="FFFF0000"/>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rgb="FFFFC7CE"/>
        </patternFill>
      </fill>
    </dxf>
    <dxf>
      <fill>
        <patternFill>
          <bgColor rgb="FFFF0000"/>
        </patternFill>
      </fill>
    </dxf>
    <dxf>
      <fill>
        <patternFill>
          <bgColor rgb="FFFF0000"/>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rgb="FFFFC7CE"/>
        </patternFill>
      </fill>
    </dxf>
    <dxf>
      <fill>
        <patternFill>
          <bgColor rgb="FFFF0000"/>
        </patternFill>
      </fill>
    </dxf>
    <dxf>
      <fill>
        <patternFill>
          <bgColor rgb="FFFF0000"/>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rgb="FFFFC7CE"/>
        </patternFill>
      </fill>
    </dxf>
    <dxf>
      <fill>
        <patternFill>
          <bgColor rgb="FFFF0000"/>
        </patternFill>
      </fill>
    </dxf>
    <dxf>
      <fill>
        <patternFill>
          <bgColor rgb="FFFF0000"/>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rgb="FFFFC7CE"/>
        </patternFill>
      </fill>
    </dxf>
    <dxf>
      <fill>
        <patternFill>
          <bgColor rgb="FFFF0000"/>
        </patternFill>
      </fill>
    </dxf>
    <dxf>
      <fill>
        <patternFill>
          <bgColor rgb="FFFF0000"/>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rgb="FFFFC7CE"/>
        </patternFill>
      </fill>
    </dxf>
    <dxf>
      <fill>
        <patternFill>
          <bgColor rgb="FFFF0000"/>
        </patternFill>
      </fill>
    </dxf>
    <dxf>
      <fill>
        <patternFill>
          <bgColor rgb="FFFF0000"/>
        </patternFill>
      </fill>
    </dxf>
    <dxf>
      <font>
        <color rgb="FF9C0006"/>
      </font>
      <fill>
        <patternFill>
          <bgColor rgb="FFFFC7CE"/>
        </patternFill>
      </fill>
    </dxf>
    <dxf>
      <font>
        <color rgb="FF006100"/>
      </font>
      <fill>
        <patternFill>
          <bgColor rgb="FFC6EFCE"/>
        </patternFill>
      </fill>
    </dxf>
    <dxf>
      <fill>
        <patternFill patternType="solid">
          <fgColor rgb="FFFFFF00"/>
          <bgColor rgb="FF000000"/>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7</xdr:col>
      <xdr:colOff>6159</xdr:colOff>
      <xdr:row>1190</xdr:row>
      <xdr:rowOff>0</xdr:rowOff>
    </xdr:from>
    <xdr:ext cx="2373630" cy="12700"/>
    <xdr:grpSp>
      <xdr:nvGrpSpPr>
        <xdr:cNvPr id="2" name="Group 2">
          <a:extLst>
            <a:ext uri="{FF2B5EF4-FFF2-40B4-BE49-F238E27FC236}">
              <a16:creationId xmlns:a16="http://schemas.microsoft.com/office/drawing/2014/main" id="{762A1C2B-CB24-415C-91CD-942FE60F9F6F}"/>
            </a:ext>
          </a:extLst>
        </xdr:cNvPr>
        <xdr:cNvGrpSpPr/>
      </xdr:nvGrpSpPr>
      <xdr:grpSpPr>
        <a:xfrm>
          <a:off x="2073084" y="4162425"/>
          <a:ext cx="2373630" cy="12700"/>
          <a:chOff x="0" y="0"/>
          <a:chExt cx="2373630" cy="12700"/>
        </a:xfrm>
      </xdr:grpSpPr>
      <xdr:sp macro="" textlink="">
        <xdr:nvSpPr>
          <xdr:cNvPr id="3" name="Shape 3">
            <a:extLst>
              <a:ext uri="{FF2B5EF4-FFF2-40B4-BE49-F238E27FC236}">
                <a16:creationId xmlns:a16="http://schemas.microsoft.com/office/drawing/2014/main" id="{10486AB6-2674-41A0-BBDE-80E92909828F}"/>
              </a:ext>
            </a:extLst>
          </xdr:cNvPr>
          <xdr:cNvSpPr/>
        </xdr:nvSpPr>
        <xdr:spPr>
          <a:xfrm>
            <a:off x="761" y="889"/>
            <a:ext cx="2372360" cy="0"/>
          </a:xfrm>
          <a:custGeom>
            <a:avLst/>
            <a:gdLst/>
            <a:ahLst/>
            <a:cxnLst/>
            <a:rect l="0" t="0" r="0" b="0"/>
            <a:pathLst>
              <a:path w="2372360">
                <a:moveTo>
                  <a:pt x="0" y="0"/>
                </a:moveTo>
                <a:lnTo>
                  <a:pt x="2371979" y="0"/>
                </a:lnTo>
              </a:path>
            </a:pathLst>
          </a:custGeom>
          <a:ln w="3175">
            <a:solidFill>
              <a:srgbClr val="000000"/>
            </a:solidFill>
          </a:ln>
        </xdr:spPr>
      </xdr:sp>
      <xdr:sp macro="" textlink="">
        <xdr:nvSpPr>
          <xdr:cNvPr id="4" name="Shape 4">
            <a:extLst>
              <a:ext uri="{FF2B5EF4-FFF2-40B4-BE49-F238E27FC236}">
                <a16:creationId xmlns:a16="http://schemas.microsoft.com/office/drawing/2014/main" id="{333F310A-1C48-40AD-9ACB-F6A7CBC6D7FC}"/>
              </a:ext>
            </a:extLst>
          </xdr:cNvPr>
          <xdr:cNvSpPr/>
        </xdr:nvSpPr>
        <xdr:spPr>
          <a:xfrm>
            <a:off x="0" y="126"/>
            <a:ext cx="2373630" cy="12700"/>
          </a:xfrm>
          <a:custGeom>
            <a:avLst/>
            <a:gdLst/>
            <a:ahLst/>
            <a:cxnLst/>
            <a:rect l="0" t="0" r="0" b="0"/>
            <a:pathLst>
              <a:path w="2373630" h="12700">
                <a:moveTo>
                  <a:pt x="2373502" y="0"/>
                </a:moveTo>
                <a:lnTo>
                  <a:pt x="0" y="0"/>
                </a:lnTo>
                <a:lnTo>
                  <a:pt x="0" y="12192"/>
                </a:lnTo>
                <a:lnTo>
                  <a:pt x="2373502" y="12192"/>
                </a:lnTo>
                <a:lnTo>
                  <a:pt x="2373502" y="0"/>
                </a:lnTo>
                <a:close/>
              </a:path>
            </a:pathLst>
          </a:custGeom>
          <a:solidFill>
            <a:srgbClr val="000000"/>
          </a:solidFill>
        </xdr:spPr>
      </xdr:sp>
    </xdr:grpSp>
    <xdr:clientData/>
  </xdr:oneCellAnchor>
</xdr:wsDr>
</file>

<file path=xl/drawings/drawing2.xml><?xml version="1.0" encoding="utf-8"?>
<xdr:wsDr xmlns:xdr="http://schemas.openxmlformats.org/drawingml/2006/spreadsheetDrawing" xmlns:a="http://schemas.openxmlformats.org/drawingml/2006/main">
  <xdr:oneCellAnchor>
    <xdr:from>
      <xdr:col>7</xdr:col>
      <xdr:colOff>6159</xdr:colOff>
      <xdr:row>1228</xdr:row>
      <xdr:rowOff>161742</xdr:rowOff>
    </xdr:from>
    <xdr:ext cx="2373630" cy="12700"/>
    <xdr:grpSp>
      <xdr:nvGrpSpPr>
        <xdr:cNvPr id="2" name="Group 2">
          <a:extLst>
            <a:ext uri="{FF2B5EF4-FFF2-40B4-BE49-F238E27FC236}">
              <a16:creationId xmlns:a16="http://schemas.microsoft.com/office/drawing/2014/main" id="{00000000-0008-0000-0100-000002000000}"/>
            </a:ext>
          </a:extLst>
        </xdr:cNvPr>
        <xdr:cNvGrpSpPr/>
      </xdr:nvGrpSpPr>
      <xdr:grpSpPr>
        <a:xfrm>
          <a:off x="2762250" y="9229725"/>
          <a:ext cx="2373630" cy="12700"/>
          <a:chOff x="0" y="0"/>
          <a:chExt cx="2373630" cy="12700"/>
        </a:xfrm>
      </xdr:grpSpPr>
      <xdr:sp macro="" textlink="">
        <xdr:nvSpPr>
          <xdr:cNvPr id="3" name="Shape 3">
            <a:extLst>
              <a:ext uri="{FF2B5EF4-FFF2-40B4-BE49-F238E27FC236}">
                <a16:creationId xmlns:a16="http://schemas.microsoft.com/office/drawing/2014/main" id="{00000000-0008-0000-0100-000003000000}"/>
              </a:ext>
            </a:extLst>
          </xdr:cNvPr>
          <xdr:cNvSpPr/>
        </xdr:nvSpPr>
        <xdr:spPr>
          <a:xfrm>
            <a:off x="761" y="889"/>
            <a:ext cx="2372360" cy="0"/>
          </a:xfrm>
          <a:custGeom>
            <a:avLst/>
            <a:gdLst/>
            <a:ahLst/>
            <a:cxnLst/>
            <a:rect l="0" t="0" r="0" b="0"/>
            <a:pathLst>
              <a:path w="2372360">
                <a:moveTo>
                  <a:pt x="0" y="0"/>
                </a:moveTo>
                <a:lnTo>
                  <a:pt x="2371979" y="0"/>
                </a:lnTo>
              </a:path>
            </a:pathLst>
          </a:custGeom>
          <a:ln w="3175">
            <a:solidFill>
              <a:srgbClr val="000000"/>
            </a:solidFill>
          </a:ln>
        </xdr:spPr>
      </xdr:sp>
      <xdr:sp macro="" textlink="">
        <xdr:nvSpPr>
          <xdr:cNvPr id="4" name="Shape 4">
            <a:extLst>
              <a:ext uri="{FF2B5EF4-FFF2-40B4-BE49-F238E27FC236}">
                <a16:creationId xmlns:a16="http://schemas.microsoft.com/office/drawing/2014/main" id="{00000000-0008-0000-0100-000004000000}"/>
              </a:ext>
            </a:extLst>
          </xdr:cNvPr>
          <xdr:cNvSpPr/>
        </xdr:nvSpPr>
        <xdr:spPr>
          <a:xfrm>
            <a:off x="0" y="126"/>
            <a:ext cx="2373630" cy="12700"/>
          </a:xfrm>
          <a:custGeom>
            <a:avLst/>
            <a:gdLst/>
            <a:ahLst/>
            <a:cxnLst/>
            <a:rect l="0" t="0" r="0" b="0"/>
            <a:pathLst>
              <a:path w="2373630" h="12700">
                <a:moveTo>
                  <a:pt x="2373502" y="0"/>
                </a:moveTo>
                <a:lnTo>
                  <a:pt x="0" y="0"/>
                </a:lnTo>
                <a:lnTo>
                  <a:pt x="0" y="12192"/>
                </a:lnTo>
                <a:lnTo>
                  <a:pt x="2373502" y="12192"/>
                </a:lnTo>
                <a:lnTo>
                  <a:pt x="2373502" y="0"/>
                </a:lnTo>
                <a:close/>
              </a:path>
            </a:pathLst>
          </a:custGeom>
          <a:solidFill>
            <a:srgbClr val="000000"/>
          </a:solidFill>
        </xdr:spPr>
      </xdr:sp>
    </xdr:grp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34"/>
  <sheetViews>
    <sheetView workbookViewId="0">
      <selection activeCell="H10" sqref="A10:H1189"/>
    </sheetView>
  </sheetViews>
  <sheetFormatPr defaultRowHeight="15"/>
  <sheetData>
    <row r="1" spans="1:12">
      <c r="B1" t="s">
        <v>2</v>
      </c>
      <c r="H1" t="s">
        <v>3</v>
      </c>
    </row>
    <row r="2" spans="1:12" s="12" customFormat="1">
      <c r="A2" s="14" t="s">
        <v>8</v>
      </c>
      <c r="B2" s="9" t="s">
        <v>4</v>
      </c>
      <c r="C2" s="9" t="s">
        <v>5</v>
      </c>
      <c r="D2" s="10" t="s">
        <v>6</v>
      </c>
      <c r="E2" s="9" t="s">
        <v>7</v>
      </c>
      <c r="F2" s="11" t="s">
        <v>0</v>
      </c>
      <c r="G2" s="14"/>
      <c r="H2" s="9" t="s">
        <v>4</v>
      </c>
      <c r="I2" s="9" t="s">
        <v>5</v>
      </c>
      <c r="J2" s="9" t="s">
        <v>6</v>
      </c>
      <c r="K2" s="9" t="s">
        <v>7</v>
      </c>
      <c r="L2" s="13" t="s">
        <v>1</v>
      </c>
    </row>
    <row r="3" spans="1:12">
      <c r="A3" s="15">
        <v>1</v>
      </c>
      <c r="B3" s="1">
        <v>0</v>
      </c>
      <c r="C3" s="2">
        <v>1</v>
      </c>
      <c r="D3" s="3">
        <v>1990</v>
      </c>
      <c r="E3" s="4">
        <v>2293</v>
      </c>
      <c r="F3" s="5">
        <v>2141</v>
      </c>
      <c r="G3" s="15"/>
      <c r="H3" s="1">
        <v>0</v>
      </c>
      <c r="I3" s="1">
        <v>1</v>
      </c>
      <c r="J3" s="4">
        <v>2017</v>
      </c>
      <c r="K3" s="5">
        <v>1880</v>
      </c>
      <c r="L3" s="4">
        <v>1949</v>
      </c>
    </row>
    <row r="4" spans="1:12">
      <c r="A4" s="15">
        <v>2</v>
      </c>
      <c r="B4" s="1">
        <v>1</v>
      </c>
      <c r="C4" s="2">
        <v>2</v>
      </c>
      <c r="D4" s="3">
        <v>1779</v>
      </c>
      <c r="E4" s="4">
        <v>1862</v>
      </c>
      <c r="F4" s="5">
        <v>1820</v>
      </c>
      <c r="G4" s="15"/>
      <c r="H4" s="1">
        <v>1</v>
      </c>
      <c r="I4" s="1">
        <v>2</v>
      </c>
      <c r="J4" s="4">
        <v>1981</v>
      </c>
      <c r="K4" s="5">
        <v>1935</v>
      </c>
      <c r="L4" s="4">
        <v>1958</v>
      </c>
    </row>
    <row r="5" spans="1:12">
      <c r="A5" s="15">
        <v>3</v>
      </c>
      <c r="B5" s="1">
        <v>2</v>
      </c>
      <c r="C5" s="2">
        <v>3</v>
      </c>
      <c r="D5" s="3">
        <v>1650</v>
      </c>
      <c r="E5" s="4">
        <v>1916</v>
      </c>
      <c r="F5" s="5">
        <v>1783</v>
      </c>
      <c r="G5" s="15"/>
      <c r="H5" s="1">
        <v>2</v>
      </c>
      <c r="I5" s="1">
        <v>3</v>
      </c>
      <c r="J5" s="4">
        <v>2036</v>
      </c>
      <c r="K5" s="5">
        <v>1981</v>
      </c>
      <c r="L5" s="4">
        <v>2008</v>
      </c>
    </row>
    <row r="6" spans="1:12">
      <c r="A6" s="15">
        <v>4</v>
      </c>
      <c r="B6" s="1">
        <v>3</v>
      </c>
      <c r="C6" s="2">
        <v>4</v>
      </c>
      <c r="D6" s="3">
        <v>1862</v>
      </c>
      <c r="E6" s="4">
        <v>1962</v>
      </c>
      <c r="F6" s="5">
        <v>1912</v>
      </c>
      <c r="G6" s="15"/>
      <c r="H6" s="1">
        <v>3</v>
      </c>
      <c r="I6" s="1">
        <v>4</v>
      </c>
      <c r="J6" s="16">
        <v>2577</v>
      </c>
      <c r="K6" s="5">
        <v>2082</v>
      </c>
      <c r="L6" s="4">
        <v>2330</v>
      </c>
    </row>
    <row r="7" spans="1:12">
      <c r="A7" s="15">
        <v>5</v>
      </c>
      <c r="B7" s="1">
        <v>4</v>
      </c>
      <c r="C7" s="2">
        <v>5</v>
      </c>
      <c r="D7" s="3">
        <v>1678</v>
      </c>
      <c r="E7" s="4">
        <v>1944</v>
      </c>
      <c r="F7" s="5">
        <v>1811</v>
      </c>
      <c r="G7" s="15"/>
      <c r="H7" s="1">
        <v>4</v>
      </c>
      <c r="I7" s="1">
        <v>5</v>
      </c>
      <c r="J7" s="4">
        <v>2082</v>
      </c>
      <c r="K7" s="5">
        <v>1834</v>
      </c>
      <c r="L7" s="4">
        <v>1958</v>
      </c>
    </row>
    <row r="8" spans="1:12">
      <c r="A8" s="15">
        <v>6</v>
      </c>
      <c r="B8" s="1">
        <v>5</v>
      </c>
      <c r="C8" s="2">
        <v>6</v>
      </c>
      <c r="D8" s="3">
        <v>1861</v>
      </c>
      <c r="E8" s="4">
        <v>2018</v>
      </c>
      <c r="F8" s="5">
        <v>1940</v>
      </c>
      <c r="G8" s="15"/>
      <c r="H8" s="1">
        <v>5</v>
      </c>
      <c r="I8" s="1">
        <v>6</v>
      </c>
      <c r="J8" s="4">
        <v>1972</v>
      </c>
      <c r="K8" s="5">
        <v>1907</v>
      </c>
      <c r="L8" s="4">
        <v>1940</v>
      </c>
    </row>
    <row r="9" spans="1:12">
      <c r="A9" s="15">
        <v>7</v>
      </c>
      <c r="B9" s="1">
        <v>6</v>
      </c>
      <c r="C9" s="2">
        <v>7</v>
      </c>
      <c r="D9" s="3">
        <v>1816</v>
      </c>
      <c r="E9" s="4">
        <v>1935</v>
      </c>
      <c r="F9" s="5">
        <v>1875</v>
      </c>
      <c r="G9" s="15"/>
      <c r="H9" s="1">
        <v>6</v>
      </c>
      <c r="I9" s="1">
        <v>7</v>
      </c>
      <c r="J9" s="4">
        <v>1907</v>
      </c>
      <c r="K9" s="5">
        <v>1889</v>
      </c>
      <c r="L9" s="4">
        <v>1898</v>
      </c>
    </row>
    <row r="10" spans="1:12">
      <c r="A10" s="15">
        <v>8</v>
      </c>
      <c r="B10" s="1">
        <v>7</v>
      </c>
      <c r="C10" s="2">
        <v>8</v>
      </c>
      <c r="D10" s="3">
        <v>1880</v>
      </c>
      <c r="E10" s="4">
        <v>1834</v>
      </c>
      <c r="F10" s="5">
        <v>1857</v>
      </c>
      <c r="G10" s="15"/>
      <c r="H10" s="1">
        <v>7</v>
      </c>
      <c r="I10" s="1">
        <v>8</v>
      </c>
      <c r="J10" s="16">
        <v>2752</v>
      </c>
      <c r="K10" s="5">
        <v>2431</v>
      </c>
      <c r="L10" s="16">
        <v>2591</v>
      </c>
    </row>
    <row r="11" spans="1:12">
      <c r="A11" s="15">
        <v>9</v>
      </c>
      <c r="B11" s="1">
        <v>8</v>
      </c>
      <c r="C11" s="2">
        <v>9</v>
      </c>
      <c r="D11" s="3">
        <v>1852</v>
      </c>
      <c r="E11" s="4">
        <v>1898</v>
      </c>
      <c r="F11" s="5">
        <v>1875</v>
      </c>
      <c r="G11" s="15"/>
      <c r="H11" s="1">
        <v>8</v>
      </c>
      <c r="I11" s="1">
        <v>9</v>
      </c>
      <c r="J11" s="4">
        <v>2385</v>
      </c>
      <c r="K11" s="5">
        <v>2293</v>
      </c>
      <c r="L11" s="4">
        <v>2339</v>
      </c>
    </row>
    <row r="12" spans="1:12">
      <c r="A12" s="15">
        <v>10</v>
      </c>
      <c r="B12" s="1">
        <v>9</v>
      </c>
      <c r="C12" s="6">
        <v>10</v>
      </c>
      <c r="D12" s="3">
        <v>1889</v>
      </c>
      <c r="E12" s="4">
        <v>1953</v>
      </c>
      <c r="F12" s="5">
        <v>1921</v>
      </c>
      <c r="G12" s="15"/>
      <c r="H12" s="1">
        <v>9</v>
      </c>
      <c r="I12" s="1">
        <v>10</v>
      </c>
      <c r="J12" s="4">
        <v>2155</v>
      </c>
      <c r="K12" s="5">
        <v>2192</v>
      </c>
      <c r="L12" s="4">
        <v>2174</v>
      </c>
    </row>
    <row r="13" spans="1:12">
      <c r="A13" s="15">
        <v>11</v>
      </c>
      <c r="B13" s="1">
        <v>10</v>
      </c>
      <c r="C13" s="6">
        <v>11</v>
      </c>
      <c r="D13" s="3">
        <v>1944</v>
      </c>
      <c r="E13" s="4">
        <v>2027</v>
      </c>
      <c r="F13" s="5">
        <v>1985</v>
      </c>
      <c r="G13" s="15"/>
      <c r="H13" s="1">
        <v>10</v>
      </c>
      <c r="I13" s="1">
        <v>11</v>
      </c>
      <c r="J13" s="4">
        <v>2164</v>
      </c>
      <c r="K13" s="5">
        <v>1871</v>
      </c>
      <c r="L13" s="4">
        <v>2018</v>
      </c>
    </row>
    <row r="14" spans="1:12">
      <c r="A14" s="15">
        <v>12</v>
      </c>
      <c r="B14" s="1">
        <v>11</v>
      </c>
      <c r="C14" s="6">
        <v>12</v>
      </c>
      <c r="D14" s="3">
        <v>1806</v>
      </c>
      <c r="E14" s="4">
        <v>2045</v>
      </c>
      <c r="F14" s="5">
        <v>1926</v>
      </c>
      <c r="G14" s="15"/>
      <c r="H14" s="1">
        <v>11</v>
      </c>
      <c r="I14" s="1">
        <v>12</v>
      </c>
      <c r="J14" s="4">
        <v>2137</v>
      </c>
      <c r="K14" s="5">
        <v>2109</v>
      </c>
      <c r="L14" s="4">
        <v>2123</v>
      </c>
    </row>
    <row r="15" spans="1:12">
      <c r="A15" s="15">
        <v>13</v>
      </c>
      <c r="B15" s="1">
        <v>12</v>
      </c>
      <c r="C15" s="6">
        <v>13</v>
      </c>
      <c r="D15" s="3">
        <v>1834</v>
      </c>
      <c r="E15" s="4">
        <v>1917</v>
      </c>
      <c r="F15" s="5">
        <v>1875</v>
      </c>
      <c r="G15" s="15"/>
      <c r="H15" s="1">
        <v>12</v>
      </c>
      <c r="I15" s="1">
        <v>13</v>
      </c>
      <c r="J15" s="4">
        <v>1816</v>
      </c>
      <c r="K15" s="5">
        <v>1816</v>
      </c>
      <c r="L15" s="4">
        <v>1816</v>
      </c>
    </row>
    <row r="16" spans="1:12">
      <c r="A16" s="15">
        <v>14</v>
      </c>
      <c r="B16" s="1">
        <v>13</v>
      </c>
      <c r="C16" s="6">
        <v>14</v>
      </c>
      <c r="D16" s="3">
        <v>1806</v>
      </c>
      <c r="E16" s="4">
        <v>1862</v>
      </c>
      <c r="F16" s="5">
        <v>1834</v>
      </c>
      <c r="G16" s="15"/>
      <c r="H16" s="1">
        <v>13</v>
      </c>
      <c r="I16" s="1">
        <v>14</v>
      </c>
      <c r="J16" s="4">
        <v>2238</v>
      </c>
      <c r="K16" s="5">
        <v>2008</v>
      </c>
      <c r="L16" s="4">
        <v>2123</v>
      </c>
    </row>
    <row r="17" spans="1:12">
      <c r="A17" s="15">
        <v>15</v>
      </c>
      <c r="B17" s="1">
        <v>14</v>
      </c>
      <c r="C17" s="6">
        <v>15</v>
      </c>
      <c r="D17" s="3">
        <v>1880</v>
      </c>
      <c r="E17" s="16">
        <v>2743</v>
      </c>
      <c r="F17" s="5">
        <v>2311</v>
      </c>
      <c r="G17" s="15"/>
      <c r="H17" s="1">
        <v>14</v>
      </c>
      <c r="I17" s="1">
        <v>15</v>
      </c>
      <c r="J17" s="4">
        <v>2366</v>
      </c>
      <c r="K17" s="5">
        <v>1990</v>
      </c>
      <c r="L17" s="4">
        <v>2178</v>
      </c>
    </row>
    <row r="18" spans="1:12">
      <c r="A18" s="15">
        <v>16</v>
      </c>
      <c r="B18" s="1">
        <v>15</v>
      </c>
      <c r="C18" s="6">
        <v>16</v>
      </c>
      <c r="D18" s="3">
        <v>1751</v>
      </c>
      <c r="E18" s="4">
        <v>1990</v>
      </c>
      <c r="F18" s="5">
        <v>1871</v>
      </c>
      <c r="G18" s="15"/>
      <c r="H18" s="1">
        <v>15</v>
      </c>
      <c r="I18" s="1">
        <v>16</v>
      </c>
      <c r="J18" s="4">
        <v>2330</v>
      </c>
      <c r="K18" s="5">
        <v>2284</v>
      </c>
      <c r="L18" s="4">
        <v>2307</v>
      </c>
    </row>
    <row r="19" spans="1:12">
      <c r="A19" s="15">
        <v>17</v>
      </c>
      <c r="B19" s="1">
        <v>16</v>
      </c>
      <c r="C19" s="6">
        <v>17</v>
      </c>
      <c r="D19" s="3">
        <v>1833</v>
      </c>
      <c r="E19" s="16">
        <v>2554</v>
      </c>
      <c r="F19" s="5">
        <v>2193</v>
      </c>
      <c r="G19" s="15"/>
      <c r="H19" s="1">
        <v>16</v>
      </c>
      <c r="I19" s="1">
        <v>17</v>
      </c>
      <c r="J19" s="4">
        <v>2146</v>
      </c>
      <c r="K19" s="5">
        <v>2146</v>
      </c>
      <c r="L19" s="4">
        <v>2146</v>
      </c>
    </row>
    <row r="20" spans="1:12">
      <c r="A20" s="15">
        <v>18</v>
      </c>
      <c r="B20" s="1">
        <v>17</v>
      </c>
      <c r="C20" s="6">
        <v>18</v>
      </c>
      <c r="D20" s="3">
        <v>2091</v>
      </c>
      <c r="E20" s="4">
        <v>2183</v>
      </c>
      <c r="F20" s="5">
        <v>2137</v>
      </c>
      <c r="G20" s="15"/>
      <c r="H20" s="1">
        <v>17</v>
      </c>
      <c r="I20" s="1">
        <v>18</v>
      </c>
      <c r="J20" s="4">
        <v>2008</v>
      </c>
      <c r="K20" s="5">
        <v>2045</v>
      </c>
      <c r="L20" s="4">
        <v>2027</v>
      </c>
    </row>
    <row r="21" spans="1:12">
      <c r="A21" s="15">
        <v>19</v>
      </c>
      <c r="B21" s="1">
        <v>18</v>
      </c>
      <c r="C21" s="6">
        <v>19</v>
      </c>
      <c r="D21" s="3">
        <v>2036</v>
      </c>
      <c r="E21" s="4">
        <v>2100</v>
      </c>
      <c r="F21" s="5">
        <v>2068</v>
      </c>
      <c r="G21" s="15"/>
      <c r="H21" s="1">
        <v>18</v>
      </c>
      <c r="I21" s="1">
        <v>19</v>
      </c>
      <c r="J21" s="4">
        <v>1981</v>
      </c>
      <c r="K21" s="4">
        <v>2137</v>
      </c>
      <c r="L21" s="4">
        <v>2059</v>
      </c>
    </row>
    <row r="22" spans="1:12">
      <c r="A22" s="15">
        <v>20</v>
      </c>
      <c r="B22" s="1">
        <v>19</v>
      </c>
      <c r="C22" s="6">
        <v>20</v>
      </c>
      <c r="D22" s="3">
        <v>1834</v>
      </c>
      <c r="E22" s="4">
        <v>2219</v>
      </c>
      <c r="F22" s="5">
        <v>2027</v>
      </c>
      <c r="G22" s="15"/>
      <c r="H22" s="1">
        <v>19</v>
      </c>
      <c r="I22" s="1">
        <v>20</v>
      </c>
      <c r="J22" s="4">
        <v>1917</v>
      </c>
      <c r="K22" s="4">
        <v>1935</v>
      </c>
      <c r="L22" s="4">
        <v>1926</v>
      </c>
    </row>
    <row r="23" spans="1:12">
      <c r="A23" s="15">
        <v>21</v>
      </c>
      <c r="B23" s="1">
        <v>20</v>
      </c>
      <c r="C23" s="6">
        <v>21</v>
      </c>
      <c r="D23" s="3">
        <v>2018</v>
      </c>
      <c r="E23" s="4">
        <v>2247</v>
      </c>
      <c r="F23" s="5">
        <v>2132</v>
      </c>
      <c r="G23" s="15"/>
      <c r="H23" s="1">
        <v>20</v>
      </c>
      <c r="I23" s="1">
        <v>21</v>
      </c>
      <c r="J23" s="4">
        <v>2275</v>
      </c>
      <c r="K23" s="4">
        <v>2109</v>
      </c>
      <c r="L23" s="4">
        <v>2192</v>
      </c>
    </row>
    <row r="24" spans="1:12">
      <c r="A24" s="15">
        <v>22</v>
      </c>
      <c r="B24" s="1">
        <v>21</v>
      </c>
      <c r="C24" s="6">
        <v>22</v>
      </c>
      <c r="D24" s="3">
        <v>1917</v>
      </c>
      <c r="E24" s="4">
        <v>2018</v>
      </c>
      <c r="F24" s="5">
        <v>1967</v>
      </c>
      <c r="G24" s="15"/>
      <c r="H24" s="1">
        <v>21</v>
      </c>
      <c r="I24" s="1">
        <v>22</v>
      </c>
      <c r="J24" s="4">
        <v>2119</v>
      </c>
      <c r="K24" s="4">
        <v>2128</v>
      </c>
      <c r="L24" s="4">
        <v>2123</v>
      </c>
    </row>
    <row r="25" spans="1:12">
      <c r="A25" s="15">
        <v>23</v>
      </c>
      <c r="B25" s="1">
        <v>22</v>
      </c>
      <c r="C25" s="6">
        <v>23</v>
      </c>
      <c r="D25" s="3">
        <v>1999</v>
      </c>
      <c r="E25" s="4">
        <v>1788</v>
      </c>
      <c r="F25" s="5">
        <v>1894</v>
      </c>
      <c r="G25" s="15"/>
      <c r="H25" s="1">
        <v>22</v>
      </c>
      <c r="I25" s="1">
        <v>23</v>
      </c>
      <c r="J25" s="16">
        <v>2669</v>
      </c>
      <c r="K25" s="4">
        <v>2128</v>
      </c>
      <c r="L25" s="4">
        <v>2399</v>
      </c>
    </row>
    <row r="26" spans="1:12">
      <c r="A26" s="15">
        <v>24</v>
      </c>
      <c r="B26" s="1">
        <v>23</v>
      </c>
      <c r="C26" s="6">
        <v>24</v>
      </c>
      <c r="D26" s="3">
        <v>1788</v>
      </c>
      <c r="E26" s="4">
        <v>1880</v>
      </c>
      <c r="F26" s="5">
        <v>1834</v>
      </c>
      <c r="G26" s="15"/>
      <c r="H26" s="1">
        <v>23</v>
      </c>
      <c r="I26" s="1">
        <v>24</v>
      </c>
      <c r="J26" s="4">
        <v>2495</v>
      </c>
      <c r="K26" s="4">
        <v>2247</v>
      </c>
      <c r="L26" s="4">
        <v>2371</v>
      </c>
    </row>
    <row r="27" spans="1:12">
      <c r="A27" s="15">
        <v>25</v>
      </c>
      <c r="B27" s="1">
        <v>24</v>
      </c>
      <c r="C27" s="6">
        <v>25</v>
      </c>
      <c r="D27" s="3">
        <v>2054</v>
      </c>
      <c r="E27" s="4">
        <v>2054</v>
      </c>
      <c r="F27" s="5">
        <v>2054</v>
      </c>
      <c r="G27" s="15"/>
      <c r="H27" s="1">
        <v>24</v>
      </c>
      <c r="I27" s="1">
        <v>25</v>
      </c>
      <c r="J27" s="16">
        <v>2596</v>
      </c>
      <c r="K27" s="4">
        <v>2761</v>
      </c>
      <c r="L27" s="16">
        <v>2679</v>
      </c>
    </row>
    <row r="28" spans="1:12">
      <c r="A28" s="15">
        <v>26</v>
      </c>
      <c r="B28" s="1">
        <v>25</v>
      </c>
      <c r="C28" s="6">
        <v>26</v>
      </c>
      <c r="D28" s="3">
        <v>1926</v>
      </c>
      <c r="E28" s="4">
        <v>2174</v>
      </c>
      <c r="F28" s="5">
        <v>2050</v>
      </c>
      <c r="G28" s="15"/>
      <c r="H28" s="1">
        <v>25</v>
      </c>
      <c r="I28" s="1">
        <v>26</v>
      </c>
      <c r="J28" s="4">
        <v>2054</v>
      </c>
      <c r="K28" s="4">
        <v>1825</v>
      </c>
      <c r="L28" s="4">
        <v>1940</v>
      </c>
    </row>
    <row r="29" spans="1:12">
      <c r="A29" s="15">
        <v>27</v>
      </c>
      <c r="B29" s="1">
        <v>26</v>
      </c>
      <c r="C29" s="6">
        <v>27</v>
      </c>
      <c r="D29" s="3">
        <v>1898</v>
      </c>
      <c r="E29" s="4">
        <v>2421</v>
      </c>
      <c r="F29" s="5">
        <v>2160</v>
      </c>
      <c r="G29" s="15"/>
      <c r="H29" s="1">
        <v>26</v>
      </c>
      <c r="I29" s="1">
        <v>27</v>
      </c>
      <c r="J29" s="4">
        <v>1981</v>
      </c>
      <c r="K29" s="4">
        <v>1990</v>
      </c>
      <c r="L29" s="4">
        <v>1986</v>
      </c>
    </row>
    <row r="30" spans="1:12">
      <c r="A30" s="15">
        <v>28</v>
      </c>
      <c r="B30" s="1">
        <v>27</v>
      </c>
      <c r="C30" s="6">
        <v>28</v>
      </c>
      <c r="D30" s="3">
        <v>2320</v>
      </c>
      <c r="E30" s="4">
        <v>2321</v>
      </c>
      <c r="F30" s="5">
        <v>2320</v>
      </c>
      <c r="G30" s="15"/>
      <c r="H30" s="1">
        <v>27</v>
      </c>
      <c r="I30" s="1">
        <v>28</v>
      </c>
      <c r="J30" s="4">
        <v>1871</v>
      </c>
      <c r="K30" s="4">
        <v>1862</v>
      </c>
      <c r="L30" s="4">
        <v>1866</v>
      </c>
    </row>
    <row r="31" spans="1:12">
      <c r="A31" s="15">
        <v>29</v>
      </c>
      <c r="B31" s="1">
        <v>28</v>
      </c>
      <c r="C31" s="1">
        <v>29</v>
      </c>
      <c r="D31" s="3">
        <v>1868</v>
      </c>
      <c r="E31" s="4">
        <v>2128</v>
      </c>
      <c r="F31" s="4">
        <v>1998</v>
      </c>
      <c r="G31" s="15"/>
      <c r="H31" s="1">
        <v>28</v>
      </c>
      <c r="I31" s="1">
        <v>29</v>
      </c>
      <c r="J31" s="4">
        <v>1898</v>
      </c>
      <c r="K31" s="4">
        <v>1935</v>
      </c>
      <c r="L31" s="4">
        <v>1917</v>
      </c>
    </row>
    <row r="32" spans="1:12">
      <c r="A32" s="15">
        <v>30</v>
      </c>
      <c r="B32" s="1">
        <v>29</v>
      </c>
      <c r="C32" s="1">
        <v>30</v>
      </c>
      <c r="D32" s="3">
        <v>1862</v>
      </c>
      <c r="E32" s="4">
        <v>1880</v>
      </c>
      <c r="F32" s="4">
        <v>1871</v>
      </c>
      <c r="G32" s="15"/>
      <c r="H32" s="1">
        <v>29</v>
      </c>
      <c r="I32" s="1">
        <v>30</v>
      </c>
      <c r="J32" s="4">
        <v>2045</v>
      </c>
      <c r="K32" s="4">
        <v>2045</v>
      </c>
      <c r="L32" s="4">
        <v>2045</v>
      </c>
    </row>
    <row r="33" spans="1:12">
      <c r="A33" s="15">
        <v>31</v>
      </c>
      <c r="B33" s="1">
        <v>30</v>
      </c>
      <c r="C33" s="1">
        <v>31</v>
      </c>
      <c r="D33" s="3">
        <v>1641</v>
      </c>
      <c r="E33" s="4">
        <v>1880</v>
      </c>
      <c r="F33" s="4">
        <v>1761</v>
      </c>
      <c r="G33" s="15"/>
      <c r="H33" s="1">
        <v>30</v>
      </c>
      <c r="I33" s="1">
        <v>31</v>
      </c>
      <c r="J33" s="4">
        <v>1862</v>
      </c>
      <c r="K33" s="4">
        <v>1962</v>
      </c>
      <c r="L33" s="4">
        <v>1912</v>
      </c>
    </row>
    <row r="34" spans="1:12">
      <c r="A34" s="15">
        <v>32</v>
      </c>
      <c r="B34" s="1">
        <v>31</v>
      </c>
      <c r="C34" s="1">
        <v>32</v>
      </c>
      <c r="D34" s="3">
        <v>1696</v>
      </c>
      <c r="E34" s="4">
        <v>1889</v>
      </c>
      <c r="F34" s="4">
        <v>1793</v>
      </c>
      <c r="G34" s="15"/>
      <c r="H34" s="1">
        <v>31</v>
      </c>
      <c r="I34" s="1">
        <v>32</v>
      </c>
      <c r="J34" s="4">
        <v>2192</v>
      </c>
      <c r="K34" s="4">
        <v>2027</v>
      </c>
      <c r="L34" s="4">
        <v>2109</v>
      </c>
    </row>
    <row r="35" spans="1:12">
      <c r="A35" s="15">
        <v>33</v>
      </c>
      <c r="B35" s="1">
        <v>32</v>
      </c>
      <c r="C35" s="1">
        <v>33</v>
      </c>
      <c r="D35" s="3">
        <v>1807</v>
      </c>
      <c r="E35" s="4">
        <v>1880</v>
      </c>
      <c r="F35" s="4">
        <v>1843</v>
      </c>
      <c r="G35" s="15"/>
      <c r="H35" s="1">
        <v>32</v>
      </c>
      <c r="I35" s="1">
        <v>33</v>
      </c>
      <c r="J35" s="4">
        <v>1861</v>
      </c>
      <c r="K35" s="4">
        <v>1962</v>
      </c>
      <c r="L35" s="4">
        <v>1912</v>
      </c>
    </row>
    <row r="36" spans="1:12">
      <c r="A36" s="15">
        <v>34</v>
      </c>
      <c r="B36" s="1">
        <v>33</v>
      </c>
      <c r="C36" s="1">
        <v>34</v>
      </c>
      <c r="D36" s="3">
        <v>1880</v>
      </c>
      <c r="E36" s="4">
        <v>2082</v>
      </c>
      <c r="F36" s="4">
        <v>1981</v>
      </c>
      <c r="G36" s="15"/>
      <c r="H36" s="1">
        <v>33</v>
      </c>
      <c r="I36" s="1">
        <v>34</v>
      </c>
      <c r="J36" s="4">
        <v>2229</v>
      </c>
      <c r="K36" s="4">
        <v>2220</v>
      </c>
      <c r="L36" s="4">
        <v>2224</v>
      </c>
    </row>
    <row r="37" spans="1:12">
      <c r="A37" s="15">
        <v>35</v>
      </c>
      <c r="B37" s="1">
        <v>34</v>
      </c>
      <c r="C37" s="1">
        <v>35</v>
      </c>
      <c r="D37" s="3">
        <v>2183</v>
      </c>
      <c r="E37" s="4">
        <v>2192</v>
      </c>
      <c r="F37" s="4">
        <v>2187</v>
      </c>
      <c r="G37" s="15"/>
      <c r="H37" s="1">
        <v>34</v>
      </c>
      <c r="I37" s="1">
        <v>35</v>
      </c>
      <c r="J37" s="4">
        <v>2118</v>
      </c>
      <c r="K37" s="4">
        <v>1990</v>
      </c>
      <c r="L37" s="4">
        <v>2054</v>
      </c>
    </row>
    <row r="38" spans="1:12">
      <c r="A38" s="15">
        <v>36</v>
      </c>
      <c r="B38" s="1">
        <v>35</v>
      </c>
      <c r="C38" s="1">
        <v>36</v>
      </c>
      <c r="D38" s="3">
        <v>1999</v>
      </c>
      <c r="E38" s="4">
        <v>2174</v>
      </c>
      <c r="F38" s="4">
        <v>2086</v>
      </c>
      <c r="G38" s="15"/>
      <c r="H38" s="1">
        <v>35</v>
      </c>
      <c r="I38" s="1">
        <v>36</v>
      </c>
      <c r="J38" s="4">
        <v>2146</v>
      </c>
      <c r="K38" s="4">
        <v>2009</v>
      </c>
      <c r="L38" s="4">
        <v>2077</v>
      </c>
    </row>
    <row r="39" spans="1:12">
      <c r="A39" s="15">
        <v>37</v>
      </c>
      <c r="B39" s="1">
        <v>36</v>
      </c>
      <c r="C39" s="1">
        <v>37</v>
      </c>
      <c r="D39" s="3">
        <v>2036</v>
      </c>
      <c r="E39" s="4">
        <v>1935</v>
      </c>
      <c r="F39" s="4">
        <v>1985</v>
      </c>
      <c r="G39" s="15"/>
      <c r="H39" s="1">
        <v>36</v>
      </c>
      <c r="I39" s="1">
        <v>37</v>
      </c>
      <c r="J39" s="4">
        <v>2100</v>
      </c>
      <c r="K39" s="4">
        <v>1926</v>
      </c>
      <c r="L39" s="4">
        <v>2013</v>
      </c>
    </row>
    <row r="40" spans="1:12">
      <c r="A40" s="15">
        <v>38</v>
      </c>
      <c r="B40" s="1">
        <v>37</v>
      </c>
      <c r="C40" s="1">
        <v>38</v>
      </c>
      <c r="D40" s="3">
        <v>1889</v>
      </c>
      <c r="E40" s="4">
        <v>1871</v>
      </c>
      <c r="F40" s="4">
        <v>1880</v>
      </c>
      <c r="G40" s="15"/>
      <c r="H40" s="1">
        <v>37</v>
      </c>
      <c r="I40" s="1">
        <v>38</v>
      </c>
      <c r="J40" s="4">
        <v>1981</v>
      </c>
      <c r="K40" s="4">
        <v>1898</v>
      </c>
      <c r="L40" s="4">
        <v>1939</v>
      </c>
    </row>
    <row r="41" spans="1:12">
      <c r="A41" s="15">
        <v>39</v>
      </c>
      <c r="B41" s="1">
        <v>38</v>
      </c>
      <c r="C41" s="1">
        <v>39</v>
      </c>
      <c r="D41" s="3">
        <v>1871</v>
      </c>
      <c r="E41" s="4">
        <v>2073</v>
      </c>
      <c r="F41" s="4">
        <v>1972</v>
      </c>
      <c r="G41" s="15"/>
      <c r="H41" s="1">
        <v>38</v>
      </c>
      <c r="I41" s="1">
        <v>39</v>
      </c>
      <c r="J41" s="4">
        <v>2293</v>
      </c>
      <c r="K41" s="4">
        <v>2229</v>
      </c>
      <c r="L41" s="4">
        <v>2261</v>
      </c>
    </row>
    <row r="42" spans="1:12">
      <c r="A42" s="15">
        <v>40</v>
      </c>
      <c r="B42" s="1">
        <v>39</v>
      </c>
      <c r="C42" s="1">
        <v>40</v>
      </c>
      <c r="D42" s="3">
        <v>1751</v>
      </c>
      <c r="E42" s="4">
        <v>1705</v>
      </c>
      <c r="F42" s="4">
        <v>1728</v>
      </c>
      <c r="G42" s="15"/>
      <c r="H42" s="1">
        <v>39</v>
      </c>
      <c r="I42" s="1">
        <v>40</v>
      </c>
      <c r="J42" s="4">
        <v>1944</v>
      </c>
      <c r="K42" s="4">
        <v>1962</v>
      </c>
      <c r="L42" s="4">
        <v>1953</v>
      </c>
    </row>
    <row r="43" spans="1:12">
      <c r="A43" s="15">
        <v>41</v>
      </c>
      <c r="B43" s="1">
        <v>40</v>
      </c>
      <c r="C43" s="1">
        <v>41</v>
      </c>
      <c r="D43" s="3">
        <v>2220</v>
      </c>
      <c r="E43" s="4">
        <v>2137</v>
      </c>
      <c r="F43" s="4">
        <v>2178</v>
      </c>
      <c r="G43" s="15"/>
      <c r="H43" s="1">
        <v>40</v>
      </c>
      <c r="I43" s="1">
        <v>41</v>
      </c>
      <c r="J43" s="4">
        <v>2128</v>
      </c>
      <c r="K43" s="4">
        <v>2100</v>
      </c>
      <c r="L43" s="4">
        <v>2114</v>
      </c>
    </row>
    <row r="44" spans="1:12">
      <c r="A44" s="15">
        <v>42</v>
      </c>
      <c r="B44" s="1">
        <v>41</v>
      </c>
      <c r="C44" s="1">
        <v>42</v>
      </c>
      <c r="D44" s="3">
        <v>1917</v>
      </c>
      <c r="E44" s="4">
        <v>2183</v>
      </c>
      <c r="F44" s="4">
        <v>2050</v>
      </c>
      <c r="G44" s="15"/>
      <c r="H44" s="1">
        <v>41</v>
      </c>
      <c r="I44" s="1">
        <v>42</v>
      </c>
      <c r="J44" s="4">
        <v>1990</v>
      </c>
      <c r="K44" s="4">
        <v>1880</v>
      </c>
      <c r="L44" s="4">
        <v>1935</v>
      </c>
    </row>
    <row r="45" spans="1:12">
      <c r="A45" s="15">
        <v>43</v>
      </c>
      <c r="B45" s="1">
        <v>42</v>
      </c>
      <c r="C45" s="1">
        <v>43</v>
      </c>
      <c r="D45" s="3">
        <v>2137</v>
      </c>
      <c r="E45" s="4">
        <v>2330</v>
      </c>
      <c r="F45" s="4">
        <v>2233</v>
      </c>
      <c r="G45" s="15"/>
      <c r="H45" s="1">
        <v>42</v>
      </c>
      <c r="I45" s="1">
        <v>43</v>
      </c>
      <c r="J45" s="4">
        <v>2018</v>
      </c>
      <c r="K45" s="4">
        <v>1953</v>
      </c>
      <c r="L45" s="4">
        <v>1985</v>
      </c>
    </row>
    <row r="46" spans="1:12">
      <c r="A46" s="15">
        <v>44</v>
      </c>
      <c r="B46" s="1">
        <v>43</v>
      </c>
      <c r="C46" s="1">
        <v>44</v>
      </c>
      <c r="D46" s="3">
        <v>1908</v>
      </c>
      <c r="E46" s="4">
        <v>1944</v>
      </c>
      <c r="F46" s="4">
        <v>1926</v>
      </c>
      <c r="G46" s="15"/>
      <c r="H46" s="1">
        <v>43</v>
      </c>
      <c r="I46" s="1">
        <v>44</v>
      </c>
      <c r="J46" s="4">
        <v>2064</v>
      </c>
      <c r="K46" s="4">
        <v>1908</v>
      </c>
      <c r="L46" s="4">
        <v>1986</v>
      </c>
    </row>
    <row r="47" spans="1:12">
      <c r="A47" s="15">
        <v>45</v>
      </c>
      <c r="B47" s="1">
        <v>44</v>
      </c>
      <c r="C47" s="1">
        <v>45</v>
      </c>
      <c r="D47" s="3">
        <v>1907</v>
      </c>
      <c r="E47" s="4">
        <v>1889</v>
      </c>
      <c r="F47" s="4">
        <v>1898</v>
      </c>
      <c r="G47" s="15"/>
      <c r="H47" s="1">
        <v>44</v>
      </c>
      <c r="I47" s="1">
        <v>45</v>
      </c>
      <c r="J47" s="4">
        <v>1898</v>
      </c>
      <c r="K47" s="4">
        <v>1797</v>
      </c>
      <c r="L47" s="4">
        <v>1848</v>
      </c>
    </row>
    <row r="48" spans="1:12">
      <c r="A48" s="15">
        <v>46</v>
      </c>
      <c r="B48" s="1">
        <v>45</v>
      </c>
      <c r="C48" s="1">
        <v>46</v>
      </c>
      <c r="D48" s="3">
        <v>1674</v>
      </c>
      <c r="E48" s="4">
        <v>1770</v>
      </c>
      <c r="F48" s="4">
        <v>1722</v>
      </c>
      <c r="G48" s="15"/>
      <c r="H48" s="1">
        <v>45</v>
      </c>
      <c r="I48" s="1">
        <v>46</v>
      </c>
      <c r="J48" s="4">
        <v>1963</v>
      </c>
      <c r="K48" s="4">
        <v>1788</v>
      </c>
      <c r="L48" s="4">
        <v>1875</v>
      </c>
    </row>
    <row r="49" spans="1:12">
      <c r="A49" s="15">
        <v>47</v>
      </c>
      <c r="B49" s="1">
        <v>46</v>
      </c>
      <c r="C49" s="1">
        <v>47</v>
      </c>
      <c r="D49" s="3">
        <v>1604</v>
      </c>
      <c r="E49" s="4">
        <v>1816</v>
      </c>
      <c r="F49" s="4">
        <v>1710</v>
      </c>
      <c r="G49" s="15"/>
      <c r="H49" s="1">
        <v>46</v>
      </c>
      <c r="I49" s="1">
        <v>47</v>
      </c>
      <c r="J49" s="4">
        <v>2137</v>
      </c>
      <c r="K49" s="4">
        <v>1944</v>
      </c>
      <c r="L49" s="4">
        <v>2041</v>
      </c>
    </row>
    <row r="50" spans="1:12">
      <c r="A50" s="15">
        <v>48</v>
      </c>
      <c r="B50" s="1">
        <v>47</v>
      </c>
      <c r="C50" s="1">
        <v>48</v>
      </c>
      <c r="D50" s="3">
        <v>1788</v>
      </c>
      <c r="E50" s="4">
        <v>1843</v>
      </c>
      <c r="F50" s="4">
        <v>1816</v>
      </c>
      <c r="G50" s="15"/>
      <c r="H50" s="1">
        <v>47</v>
      </c>
      <c r="I50" s="1">
        <v>48</v>
      </c>
      <c r="J50" s="4">
        <v>1770</v>
      </c>
      <c r="K50" s="4">
        <v>1788</v>
      </c>
      <c r="L50" s="4">
        <v>1779</v>
      </c>
    </row>
    <row r="51" spans="1:12">
      <c r="A51" s="15">
        <v>49</v>
      </c>
      <c r="B51" s="1">
        <v>48</v>
      </c>
      <c r="C51" s="1">
        <v>49</v>
      </c>
      <c r="D51" s="3">
        <v>1926</v>
      </c>
      <c r="E51" s="4">
        <v>2091</v>
      </c>
      <c r="F51" s="4">
        <v>2008</v>
      </c>
      <c r="G51" s="15"/>
      <c r="H51" s="1">
        <v>48</v>
      </c>
      <c r="I51" s="1">
        <v>49</v>
      </c>
      <c r="J51" s="4">
        <v>2229</v>
      </c>
      <c r="K51" s="4">
        <v>2330</v>
      </c>
      <c r="L51" s="4">
        <v>2279</v>
      </c>
    </row>
    <row r="52" spans="1:12">
      <c r="A52" s="15">
        <v>50</v>
      </c>
      <c r="B52" s="1">
        <v>49</v>
      </c>
      <c r="C52" s="1">
        <v>50</v>
      </c>
      <c r="D52" s="3">
        <v>2008</v>
      </c>
      <c r="E52" s="4">
        <v>2164</v>
      </c>
      <c r="F52" s="4">
        <v>2086</v>
      </c>
      <c r="G52" s="15"/>
      <c r="H52" s="1">
        <v>49</v>
      </c>
      <c r="I52" s="1">
        <v>50</v>
      </c>
      <c r="J52" s="16">
        <v>2522</v>
      </c>
      <c r="K52" s="4">
        <v>2412</v>
      </c>
      <c r="L52" s="4">
        <v>2467</v>
      </c>
    </row>
    <row r="53" spans="1:12">
      <c r="A53" s="15">
        <v>51</v>
      </c>
      <c r="B53" s="1">
        <v>50</v>
      </c>
      <c r="C53" s="1">
        <v>51</v>
      </c>
      <c r="D53" s="3">
        <v>2036</v>
      </c>
      <c r="E53" s="4">
        <v>2293</v>
      </c>
      <c r="F53" s="4">
        <v>2165</v>
      </c>
      <c r="G53" s="15"/>
      <c r="H53" s="1">
        <v>50</v>
      </c>
      <c r="I53" s="1">
        <v>51</v>
      </c>
      <c r="J53" s="4">
        <v>2238</v>
      </c>
      <c r="K53" s="4">
        <v>2275</v>
      </c>
      <c r="L53" s="4">
        <v>2256</v>
      </c>
    </row>
    <row r="54" spans="1:12">
      <c r="A54" s="15">
        <v>52</v>
      </c>
      <c r="B54" s="1">
        <v>51</v>
      </c>
      <c r="C54" s="1">
        <v>52</v>
      </c>
      <c r="D54" s="3">
        <v>2394</v>
      </c>
      <c r="E54" s="4">
        <v>2394</v>
      </c>
      <c r="F54" s="4">
        <v>2394</v>
      </c>
      <c r="G54" s="15"/>
      <c r="H54" s="1">
        <v>51</v>
      </c>
      <c r="I54" s="1">
        <v>52</v>
      </c>
      <c r="J54" s="4">
        <v>2348</v>
      </c>
      <c r="K54" s="4">
        <v>2486</v>
      </c>
      <c r="L54" s="4">
        <v>2417</v>
      </c>
    </row>
    <row r="55" spans="1:12">
      <c r="A55" s="15">
        <v>53</v>
      </c>
      <c r="B55" s="1">
        <v>52</v>
      </c>
      <c r="C55" s="1">
        <v>53</v>
      </c>
      <c r="D55" s="3">
        <v>1806</v>
      </c>
      <c r="E55" s="4">
        <v>1907</v>
      </c>
      <c r="F55" s="4">
        <v>1857</v>
      </c>
      <c r="G55" s="15"/>
      <c r="H55" s="1">
        <v>52</v>
      </c>
      <c r="I55" s="1">
        <v>53</v>
      </c>
      <c r="J55" s="4">
        <v>2458</v>
      </c>
      <c r="K55" s="4">
        <v>2513</v>
      </c>
      <c r="L55" s="4">
        <v>2486</v>
      </c>
    </row>
    <row r="56" spans="1:12">
      <c r="A56" s="15">
        <v>54</v>
      </c>
      <c r="B56" s="1">
        <v>53</v>
      </c>
      <c r="C56" s="1">
        <v>54</v>
      </c>
      <c r="D56" s="3">
        <v>2018</v>
      </c>
      <c r="E56" s="4">
        <v>1972</v>
      </c>
      <c r="F56" s="4">
        <v>1995</v>
      </c>
      <c r="G56" s="15"/>
      <c r="H56" s="1">
        <v>53</v>
      </c>
      <c r="I56" s="1">
        <v>54</v>
      </c>
      <c r="J56" s="4">
        <v>2164</v>
      </c>
      <c r="K56" s="4">
        <v>2192</v>
      </c>
      <c r="L56" s="4">
        <v>2178</v>
      </c>
    </row>
    <row r="57" spans="1:12">
      <c r="A57" s="15">
        <v>55</v>
      </c>
      <c r="B57" s="1">
        <v>54</v>
      </c>
      <c r="C57" s="1">
        <v>55</v>
      </c>
      <c r="D57" s="3">
        <v>1770</v>
      </c>
      <c r="E57" s="4">
        <v>1889</v>
      </c>
      <c r="F57" s="4">
        <v>1829</v>
      </c>
      <c r="G57" s="15"/>
      <c r="H57" s="1">
        <v>54</v>
      </c>
      <c r="I57" s="1">
        <v>55</v>
      </c>
      <c r="J57" s="4">
        <v>2219</v>
      </c>
      <c r="K57" s="4">
        <v>1926</v>
      </c>
      <c r="L57" s="4">
        <v>2073</v>
      </c>
    </row>
    <row r="58" spans="1:12">
      <c r="A58" s="15">
        <v>56</v>
      </c>
      <c r="B58" s="1">
        <v>55</v>
      </c>
      <c r="C58" s="1">
        <v>56</v>
      </c>
      <c r="D58" s="3">
        <v>1779</v>
      </c>
      <c r="E58" s="4">
        <v>1862</v>
      </c>
      <c r="F58" s="4">
        <v>1820</v>
      </c>
      <c r="G58" s="15"/>
      <c r="H58" s="1">
        <v>55</v>
      </c>
      <c r="I58" s="1">
        <v>56</v>
      </c>
      <c r="J58" s="4">
        <v>2045</v>
      </c>
      <c r="K58" s="4">
        <v>1990</v>
      </c>
      <c r="L58" s="4">
        <v>2018</v>
      </c>
    </row>
    <row r="59" spans="1:12">
      <c r="A59" s="15">
        <v>57</v>
      </c>
      <c r="B59" s="1">
        <v>56</v>
      </c>
      <c r="C59" s="1">
        <v>57</v>
      </c>
      <c r="D59" s="3">
        <v>1935</v>
      </c>
      <c r="E59" s="4">
        <v>1953</v>
      </c>
      <c r="F59" s="4">
        <v>1944</v>
      </c>
      <c r="G59" s="15"/>
      <c r="H59" s="1">
        <v>56</v>
      </c>
      <c r="I59" s="1">
        <v>57</v>
      </c>
      <c r="J59" s="4">
        <v>1889</v>
      </c>
      <c r="K59" s="4">
        <v>1825</v>
      </c>
      <c r="L59" s="4">
        <v>1857</v>
      </c>
    </row>
    <row r="60" spans="1:12">
      <c r="A60" s="15">
        <v>58</v>
      </c>
      <c r="B60" s="1">
        <v>57</v>
      </c>
      <c r="C60" s="1">
        <v>58</v>
      </c>
      <c r="D60" s="3">
        <v>1660</v>
      </c>
      <c r="E60" s="4">
        <v>1871</v>
      </c>
      <c r="F60" s="4">
        <v>1765</v>
      </c>
      <c r="G60" s="15"/>
      <c r="H60" s="1">
        <v>57</v>
      </c>
      <c r="I60" s="1">
        <v>58</v>
      </c>
      <c r="J60" s="4">
        <v>1871</v>
      </c>
      <c r="K60" s="4">
        <v>1835</v>
      </c>
      <c r="L60" s="4">
        <v>1853</v>
      </c>
    </row>
    <row r="61" spans="1:12">
      <c r="A61" s="15">
        <v>59</v>
      </c>
      <c r="B61" s="1">
        <v>58</v>
      </c>
      <c r="C61" s="1">
        <v>59</v>
      </c>
      <c r="D61" s="3">
        <v>2201</v>
      </c>
      <c r="E61" s="4">
        <v>1953</v>
      </c>
      <c r="F61" s="4">
        <v>2077</v>
      </c>
      <c r="G61" s="15"/>
      <c r="H61" s="1">
        <v>58</v>
      </c>
      <c r="I61" s="1">
        <v>59</v>
      </c>
      <c r="J61" s="4">
        <v>2155</v>
      </c>
      <c r="K61" s="4">
        <v>2045</v>
      </c>
      <c r="L61" s="4">
        <v>2100</v>
      </c>
    </row>
    <row r="62" spans="1:12">
      <c r="A62" s="15">
        <v>60</v>
      </c>
      <c r="B62" s="1">
        <v>59</v>
      </c>
      <c r="C62" s="1">
        <v>60</v>
      </c>
      <c r="D62" s="3">
        <v>1724</v>
      </c>
      <c r="E62" s="4">
        <v>1981</v>
      </c>
      <c r="F62" s="4">
        <v>1852</v>
      </c>
      <c r="G62" s="15"/>
      <c r="H62" s="1">
        <v>59</v>
      </c>
      <c r="I62" s="1">
        <v>60</v>
      </c>
      <c r="J62" s="4">
        <v>2302</v>
      </c>
      <c r="K62" s="4">
        <v>2449</v>
      </c>
      <c r="L62" s="4">
        <v>2376</v>
      </c>
    </row>
    <row r="63" spans="1:12">
      <c r="A63" s="15">
        <v>61</v>
      </c>
      <c r="B63" s="1">
        <v>60</v>
      </c>
      <c r="C63" s="1">
        <v>61</v>
      </c>
      <c r="D63" s="3">
        <v>2265</v>
      </c>
      <c r="E63" s="4">
        <v>2275</v>
      </c>
      <c r="F63" s="4">
        <v>2270</v>
      </c>
      <c r="G63" s="15"/>
      <c r="H63" s="1">
        <v>60</v>
      </c>
      <c r="I63" s="1">
        <v>61</v>
      </c>
      <c r="J63" s="4">
        <v>1908</v>
      </c>
      <c r="K63" s="4">
        <v>2054</v>
      </c>
      <c r="L63" s="4">
        <v>1981</v>
      </c>
    </row>
    <row r="64" spans="1:12">
      <c r="A64" s="15">
        <v>62</v>
      </c>
      <c r="B64" s="1">
        <v>61</v>
      </c>
      <c r="C64" s="1">
        <v>62</v>
      </c>
      <c r="D64" s="3">
        <v>1816</v>
      </c>
      <c r="E64" s="4">
        <v>1944</v>
      </c>
      <c r="F64" s="4">
        <v>1880</v>
      </c>
      <c r="G64" s="15"/>
      <c r="H64" s="1">
        <v>61</v>
      </c>
      <c r="I64" s="6">
        <v>62</v>
      </c>
      <c r="J64" s="4">
        <v>1990</v>
      </c>
      <c r="K64" s="4">
        <v>1981</v>
      </c>
      <c r="L64" s="4">
        <v>1985</v>
      </c>
    </row>
    <row r="65" spans="1:12">
      <c r="A65" s="15">
        <v>63</v>
      </c>
      <c r="B65" s="1">
        <v>62</v>
      </c>
      <c r="C65" s="1">
        <v>63</v>
      </c>
      <c r="D65" s="3">
        <v>2091</v>
      </c>
      <c r="E65" s="4">
        <v>1999</v>
      </c>
      <c r="F65" s="4">
        <v>2045</v>
      </c>
      <c r="G65" s="15"/>
      <c r="H65" s="1">
        <v>62</v>
      </c>
      <c r="I65" s="6">
        <v>63</v>
      </c>
      <c r="J65" s="4">
        <v>2155</v>
      </c>
      <c r="K65" s="4">
        <v>2247</v>
      </c>
      <c r="L65" s="4">
        <v>2201</v>
      </c>
    </row>
    <row r="66" spans="1:12">
      <c r="A66" s="15">
        <v>64</v>
      </c>
      <c r="B66" s="1">
        <v>63</v>
      </c>
      <c r="C66" s="1">
        <v>64</v>
      </c>
      <c r="D66" s="3">
        <v>1972</v>
      </c>
      <c r="E66" s="4">
        <v>2082</v>
      </c>
      <c r="F66" s="4">
        <v>2027</v>
      </c>
      <c r="G66" s="15"/>
      <c r="H66" s="1">
        <v>63</v>
      </c>
      <c r="I66" s="6">
        <v>64</v>
      </c>
      <c r="J66" s="4">
        <v>1944</v>
      </c>
      <c r="K66" s="4">
        <v>2220</v>
      </c>
      <c r="L66" s="4">
        <v>2082</v>
      </c>
    </row>
    <row r="67" spans="1:12">
      <c r="A67" s="15">
        <v>65</v>
      </c>
      <c r="B67" s="1">
        <v>64</v>
      </c>
      <c r="C67" s="1">
        <v>65</v>
      </c>
      <c r="D67" s="3">
        <v>1770</v>
      </c>
      <c r="E67" s="4">
        <v>1779</v>
      </c>
      <c r="F67" s="4">
        <v>1774</v>
      </c>
      <c r="G67" s="15"/>
      <c r="H67" s="1">
        <v>64</v>
      </c>
      <c r="I67" s="6">
        <v>65</v>
      </c>
      <c r="J67" s="4">
        <v>1871</v>
      </c>
      <c r="K67" s="4">
        <v>1954</v>
      </c>
      <c r="L67" s="4">
        <v>1912</v>
      </c>
    </row>
    <row r="68" spans="1:12">
      <c r="A68" s="15">
        <v>66</v>
      </c>
      <c r="B68" s="1">
        <v>65</v>
      </c>
      <c r="C68" s="1">
        <v>66</v>
      </c>
      <c r="D68" s="3">
        <v>1926</v>
      </c>
      <c r="E68" s="4">
        <v>1935</v>
      </c>
      <c r="F68" s="4">
        <v>1930</v>
      </c>
      <c r="G68" s="15"/>
      <c r="H68" s="1">
        <v>65</v>
      </c>
      <c r="I68" s="6">
        <v>66</v>
      </c>
      <c r="J68" s="4">
        <v>2256</v>
      </c>
      <c r="K68" s="4">
        <v>2458</v>
      </c>
      <c r="L68" s="4">
        <v>2357</v>
      </c>
    </row>
    <row r="69" spans="1:12">
      <c r="A69" s="15">
        <v>67</v>
      </c>
      <c r="B69" s="1">
        <v>66</v>
      </c>
      <c r="C69" s="1">
        <v>67</v>
      </c>
      <c r="D69" s="3">
        <v>1981</v>
      </c>
      <c r="E69" s="4">
        <v>1916</v>
      </c>
      <c r="F69" s="4">
        <v>1949</v>
      </c>
      <c r="G69" s="15"/>
      <c r="H69" s="1">
        <v>66</v>
      </c>
      <c r="I69" s="6">
        <v>67</v>
      </c>
      <c r="J69" s="4">
        <v>1972</v>
      </c>
      <c r="K69" s="4">
        <v>2100</v>
      </c>
      <c r="L69" s="4">
        <v>2036</v>
      </c>
    </row>
    <row r="70" spans="1:12">
      <c r="A70" s="15">
        <v>68</v>
      </c>
      <c r="B70" s="1">
        <v>67</v>
      </c>
      <c r="C70" s="1">
        <v>68</v>
      </c>
      <c r="D70" s="3">
        <v>2054</v>
      </c>
      <c r="E70" s="4">
        <v>1999</v>
      </c>
      <c r="F70" s="4">
        <v>2027</v>
      </c>
      <c r="G70" s="15"/>
      <c r="H70" s="1">
        <v>67</v>
      </c>
      <c r="I70" s="6">
        <v>68</v>
      </c>
      <c r="J70" s="4">
        <v>1917</v>
      </c>
      <c r="K70" s="4">
        <v>2036</v>
      </c>
      <c r="L70" s="4">
        <v>1976</v>
      </c>
    </row>
    <row r="71" spans="1:12">
      <c r="A71" s="15">
        <v>69</v>
      </c>
      <c r="B71" s="1">
        <v>68</v>
      </c>
      <c r="C71" s="1">
        <v>69</v>
      </c>
      <c r="D71" s="3">
        <v>1632</v>
      </c>
      <c r="E71" s="4">
        <v>1816</v>
      </c>
      <c r="F71" s="4">
        <v>1724</v>
      </c>
      <c r="G71" s="15"/>
      <c r="H71" s="1">
        <v>68</v>
      </c>
      <c r="I71" s="6">
        <v>69</v>
      </c>
      <c r="J71" s="4">
        <v>1797</v>
      </c>
      <c r="K71" s="4">
        <v>1788</v>
      </c>
      <c r="L71" s="4">
        <v>1793</v>
      </c>
    </row>
    <row r="72" spans="1:12">
      <c r="A72" s="15">
        <v>70</v>
      </c>
      <c r="B72" s="1">
        <v>69</v>
      </c>
      <c r="C72" s="1">
        <v>70</v>
      </c>
      <c r="D72" s="3">
        <v>2008</v>
      </c>
      <c r="E72" s="4">
        <v>1935</v>
      </c>
      <c r="F72" s="4">
        <v>1972</v>
      </c>
      <c r="G72" s="15"/>
      <c r="H72" s="1">
        <v>69</v>
      </c>
      <c r="I72" s="6">
        <v>70</v>
      </c>
      <c r="J72" s="4">
        <v>1981</v>
      </c>
      <c r="K72" s="4">
        <v>1917</v>
      </c>
      <c r="L72" s="4">
        <v>1949</v>
      </c>
    </row>
    <row r="73" spans="1:12">
      <c r="A73" s="15">
        <v>71</v>
      </c>
      <c r="B73" s="1">
        <v>70</v>
      </c>
      <c r="C73" s="1">
        <v>71</v>
      </c>
      <c r="D73" s="3">
        <v>2027</v>
      </c>
      <c r="E73" s="4">
        <v>2008</v>
      </c>
      <c r="F73" s="4">
        <v>2018</v>
      </c>
      <c r="G73" s="15"/>
      <c r="H73" s="1">
        <v>70</v>
      </c>
      <c r="I73" s="6">
        <v>71</v>
      </c>
      <c r="J73" s="4">
        <v>2064</v>
      </c>
      <c r="K73" s="4">
        <v>2045</v>
      </c>
      <c r="L73" s="4">
        <v>2054</v>
      </c>
    </row>
    <row r="74" spans="1:12" ht="15" customHeight="1">
      <c r="A74" s="15">
        <v>72</v>
      </c>
      <c r="B74" s="7">
        <v>71</v>
      </c>
      <c r="C74" s="1">
        <v>72</v>
      </c>
      <c r="D74" s="3">
        <v>1926</v>
      </c>
      <c r="E74" s="4">
        <v>1917</v>
      </c>
      <c r="F74" s="4">
        <v>1921</v>
      </c>
      <c r="G74" s="15"/>
      <c r="H74" s="1">
        <v>71</v>
      </c>
      <c r="I74" s="6">
        <v>72</v>
      </c>
      <c r="J74" s="4">
        <v>1944</v>
      </c>
      <c r="K74" s="4">
        <v>1999</v>
      </c>
      <c r="L74" s="4">
        <v>1972</v>
      </c>
    </row>
    <row r="75" spans="1:12">
      <c r="A75" s="15">
        <v>73</v>
      </c>
      <c r="B75" s="7">
        <v>72</v>
      </c>
      <c r="C75" s="1">
        <v>73</v>
      </c>
      <c r="D75" s="3">
        <v>1990</v>
      </c>
      <c r="E75" s="4">
        <v>1871</v>
      </c>
      <c r="F75" s="4">
        <v>1930</v>
      </c>
      <c r="G75" s="15"/>
      <c r="H75" s="1">
        <v>72</v>
      </c>
      <c r="I75" s="6">
        <v>73</v>
      </c>
      <c r="J75" s="4">
        <v>1926</v>
      </c>
      <c r="K75" s="4">
        <v>1843</v>
      </c>
      <c r="L75" s="4">
        <v>1885</v>
      </c>
    </row>
    <row r="76" spans="1:12">
      <c r="A76" s="15">
        <v>74</v>
      </c>
      <c r="B76" s="7">
        <v>73</v>
      </c>
      <c r="C76" s="1">
        <v>74</v>
      </c>
      <c r="D76" s="3">
        <v>2008</v>
      </c>
      <c r="E76" s="4">
        <v>1907</v>
      </c>
      <c r="F76" s="4">
        <v>1958</v>
      </c>
      <c r="G76" s="15"/>
      <c r="H76" s="1">
        <v>73</v>
      </c>
      <c r="I76" s="6">
        <v>74</v>
      </c>
      <c r="J76" s="4">
        <v>2027</v>
      </c>
      <c r="K76" s="4">
        <v>1963</v>
      </c>
      <c r="L76" s="4">
        <v>1995</v>
      </c>
    </row>
    <row r="77" spans="1:12">
      <c r="A77" s="15">
        <v>75</v>
      </c>
      <c r="B77" s="7">
        <v>74</v>
      </c>
      <c r="C77" s="1">
        <v>75</v>
      </c>
      <c r="D77" s="3">
        <v>2403</v>
      </c>
      <c r="E77" s="16">
        <v>2715</v>
      </c>
      <c r="F77" s="16">
        <v>2559</v>
      </c>
      <c r="G77" s="15"/>
      <c r="H77" s="1">
        <v>74</v>
      </c>
      <c r="I77" s="6">
        <v>75</v>
      </c>
      <c r="J77" s="4">
        <v>2045</v>
      </c>
      <c r="K77" s="4">
        <v>2063</v>
      </c>
      <c r="L77" s="4">
        <v>2054</v>
      </c>
    </row>
    <row r="78" spans="1:12">
      <c r="A78" s="15">
        <v>76</v>
      </c>
      <c r="B78" s="7">
        <v>75</v>
      </c>
      <c r="C78" s="1">
        <v>76</v>
      </c>
      <c r="D78" s="3">
        <v>1852</v>
      </c>
      <c r="E78" s="4">
        <v>1889</v>
      </c>
      <c r="F78" s="4">
        <v>1871</v>
      </c>
      <c r="G78" s="15"/>
      <c r="H78" s="1">
        <v>75</v>
      </c>
      <c r="I78" s="6">
        <v>76</v>
      </c>
      <c r="J78" s="4">
        <v>1797</v>
      </c>
      <c r="K78" s="4">
        <v>1880</v>
      </c>
      <c r="L78" s="4">
        <v>1839</v>
      </c>
    </row>
    <row r="79" spans="1:12">
      <c r="A79" s="15">
        <v>77</v>
      </c>
      <c r="B79" s="7">
        <v>76</v>
      </c>
      <c r="C79" s="1">
        <v>77</v>
      </c>
      <c r="D79" s="3">
        <v>1935</v>
      </c>
      <c r="E79" s="4">
        <v>1953</v>
      </c>
      <c r="F79" s="4">
        <v>1944</v>
      </c>
      <c r="G79" s="15"/>
      <c r="H79" s="1">
        <v>76</v>
      </c>
      <c r="I79" s="6">
        <v>77</v>
      </c>
      <c r="J79" s="4">
        <v>1917</v>
      </c>
      <c r="K79" s="4">
        <v>2027</v>
      </c>
      <c r="L79" s="4">
        <v>1972</v>
      </c>
    </row>
    <row r="80" spans="1:12">
      <c r="A80" s="15">
        <v>78</v>
      </c>
      <c r="B80" s="7">
        <v>77</v>
      </c>
      <c r="C80" s="1">
        <v>78</v>
      </c>
      <c r="D80" s="3">
        <v>2247</v>
      </c>
      <c r="E80" s="4">
        <v>2164</v>
      </c>
      <c r="F80" s="4">
        <v>2206</v>
      </c>
      <c r="G80" s="15"/>
      <c r="H80" s="1">
        <v>77</v>
      </c>
      <c r="I80" s="6">
        <v>78</v>
      </c>
      <c r="J80" s="4">
        <v>2027</v>
      </c>
      <c r="K80" s="4">
        <v>2275</v>
      </c>
      <c r="L80" s="4">
        <v>2151</v>
      </c>
    </row>
    <row r="81" spans="1:12">
      <c r="A81" s="15">
        <v>79</v>
      </c>
      <c r="B81" s="7">
        <v>78</v>
      </c>
      <c r="C81" s="1">
        <v>79</v>
      </c>
      <c r="D81" s="3">
        <v>1816</v>
      </c>
      <c r="E81" s="4">
        <v>1779</v>
      </c>
      <c r="F81" s="4">
        <v>1797</v>
      </c>
      <c r="G81" s="15"/>
      <c r="H81" s="1">
        <v>78</v>
      </c>
      <c r="I81" s="6">
        <v>79</v>
      </c>
      <c r="J81" s="4">
        <v>1797</v>
      </c>
      <c r="K81" s="4">
        <v>1834</v>
      </c>
      <c r="L81" s="4">
        <v>1816</v>
      </c>
    </row>
    <row r="82" spans="1:12">
      <c r="A82" s="15">
        <v>80</v>
      </c>
      <c r="B82" s="7">
        <v>79</v>
      </c>
      <c r="C82" s="1">
        <v>80</v>
      </c>
      <c r="D82" s="3">
        <v>1806</v>
      </c>
      <c r="E82" s="4">
        <v>1779</v>
      </c>
      <c r="F82" s="4">
        <v>1793</v>
      </c>
      <c r="G82" s="15"/>
      <c r="H82" s="1">
        <v>79</v>
      </c>
      <c r="I82" s="6">
        <v>80</v>
      </c>
      <c r="J82" s="4">
        <v>1972</v>
      </c>
      <c r="K82" s="4">
        <v>1852</v>
      </c>
      <c r="L82" s="4">
        <v>1912</v>
      </c>
    </row>
    <row r="83" spans="1:12">
      <c r="A83" s="15">
        <v>81</v>
      </c>
      <c r="B83" s="7">
        <v>80</v>
      </c>
      <c r="C83" s="1">
        <v>81</v>
      </c>
      <c r="D83" s="3">
        <v>1687</v>
      </c>
      <c r="E83" s="4">
        <v>1761</v>
      </c>
      <c r="F83" s="4">
        <v>1724</v>
      </c>
      <c r="G83" s="15"/>
      <c r="H83" s="1">
        <v>80</v>
      </c>
      <c r="I83" s="6">
        <v>81</v>
      </c>
      <c r="J83" s="4">
        <v>1889</v>
      </c>
      <c r="K83" s="4">
        <v>1944</v>
      </c>
      <c r="L83" s="4">
        <v>1917</v>
      </c>
    </row>
    <row r="84" spans="1:12">
      <c r="A84" s="15">
        <v>82</v>
      </c>
      <c r="B84" s="7">
        <v>81</v>
      </c>
      <c r="C84" s="1">
        <v>82</v>
      </c>
      <c r="D84" s="3">
        <v>1935</v>
      </c>
      <c r="E84" s="4">
        <v>1935</v>
      </c>
      <c r="F84" s="4">
        <v>1935</v>
      </c>
      <c r="G84" s="15"/>
      <c r="H84" s="1">
        <v>81</v>
      </c>
      <c r="I84" s="6">
        <v>82</v>
      </c>
      <c r="J84" s="4">
        <v>1878</v>
      </c>
      <c r="K84" s="4">
        <v>1817</v>
      </c>
      <c r="L84" s="4">
        <v>1847</v>
      </c>
    </row>
    <row r="85" spans="1:12">
      <c r="A85" s="15">
        <v>83</v>
      </c>
      <c r="B85" s="7">
        <v>82</v>
      </c>
      <c r="C85" s="1">
        <v>83</v>
      </c>
      <c r="D85" s="3">
        <v>1678</v>
      </c>
      <c r="E85" s="4">
        <v>1761</v>
      </c>
      <c r="F85" s="4">
        <v>1719</v>
      </c>
      <c r="G85" s="15"/>
      <c r="H85" s="1">
        <v>82</v>
      </c>
      <c r="I85" s="6">
        <v>83</v>
      </c>
      <c r="J85" s="4">
        <v>1871</v>
      </c>
      <c r="K85" s="4">
        <v>1825</v>
      </c>
      <c r="L85" s="4">
        <v>1848</v>
      </c>
    </row>
    <row r="86" spans="1:12">
      <c r="A86" s="15">
        <v>84</v>
      </c>
      <c r="B86" s="7">
        <v>83</v>
      </c>
      <c r="C86" s="1">
        <v>84</v>
      </c>
      <c r="D86" s="3">
        <v>1653</v>
      </c>
      <c r="E86" s="4">
        <v>1817</v>
      </c>
      <c r="F86" s="4">
        <v>1735</v>
      </c>
      <c r="G86" s="15"/>
      <c r="H86" s="1">
        <v>83</v>
      </c>
      <c r="I86" s="6">
        <v>84</v>
      </c>
      <c r="J86" s="4">
        <v>1766</v>
      </c>
      <c r="K86" s="4">
        <v>1817</v>
      </c>
      <c r="L86" s="4">
        <v>1791</v>
      </c>
    </row>
    <row r="87" spans="1:12">
      <c r="A87" s="15">
        <v>85</v>
      </c>
      <c r="B87" s="7">
        <v>84</v>
      </c>
      <c r="C87" s="1">
        <v>85</v>
      </c>
      <c r="D87" s="3">
        <v>1742</v>
      </c>
      <c r="E87" s="4">
        <v>1742</v>
      </c>
      <c r="F87" s="4">
        <v>1742</v>
      </c>
      <c r="G87" s="15"/>
      <c r="H87" s="1">
        <v>84</v>
      </c>
      <c r="I87" s="6">
        <v>85</v>
      </c>
      <c r="J87" s="4">
        <v>1779</v>
      </c>
      <c r="K87" s="4">
        <v>1861</v>
      </c>
      <c r="L87" s="4">
        <v>1820</v>
      </c>
    </row>
    <row r="88" spans="1:12">
      <c r="A88" s="15">
        <v>86</v>
      </c>
      <c r="B88" s="7">
        <v>85</v>
      </c>
      <c r="C88" s="1">
        <v>86</v>
      </c>
      <c r="D88" s="3">
        <v>1788</v>
      </c>
      <c r="E88" s="4">
        <v>1797</v>
      </c>
      <c r="F88" s="4">
        <v>1793</v>
      </c>
      <c r="G88" s="15"/>
      <c r="H88" s="1">
        <v>85</v>
      </c>
      <c r="I88" s="6">
        <v>86</v>
      </c>
      <c r="J88" s="4">
        <v>1779</v>
      </c>
      <c r="K88" s="4">
        <v>1761</v>
      </c>
      <c r="L88" s="4">
        <v>1770</v>
      </c>
    </row>
    <row r="89" spans="1:12">
      <c r="A89" s="15">
        <v>87</v>
      </c>
      <c r="B89" s="7">
        <v>86</v>
      </c>
      <c r="C89" s="1">
        <v>87</v>
      </c>
      <c r="D89" s="3">
        <v>1818</v>
      </c>
      <c r="E89" s="4">
        <v>1795</v>
      </c>
      <c r="F89" s="4">
        <v>1806</v>
      </c>
      <c r="G89" s="15"/>
      <c r="H89" s="1">
        <v>86</v>
      </c>
      <c r="I89" s="6">
        <v>87</v>
      </c>
      <c r="J89" s="4">
        <v>1816</v>
      </c>
      <c r="K89" s="4">
        <v>1779</v>
      </c>
      <c r="L89" s="4">
        <v>1797</v>
      </c>
    </row>
    <row r="90" spans="1:12">
      <c r="A90" s="15">
        <v>88</v>
      </c>
      <c r="B90" s="7">
        <v>87</v>
      </c>
      <c r="C90" s="1">
        <v>88</v>
      </c>
      <c r="D90" s="3">
        <v>1733</v>
      </c>
      <c r="E90" s="4">
        <v>1825</v>
      </c>
      <c r="F90" s="4">
        <v>1779</v>
      </c>
      <c r="G90" s="15"/>
      <c r="H90" s="1">
        <v>87</v>
      </c>
      <c r="I90" s="6">
        <v>88</v>
      </c>
      <c r="J90" s="4">
        <v>1825</v>
      </c>
      <c r="K90" s="4">
        <v>1917</v>
      </c>
      <c r="L90" s="4">
        <v>1871</v>
      </c>
    </row>
    <row r="91" spans="1:12">
      <c r="A91" s="15">
        <v>89</v>
      </c>
      <c r="B91" s="7">
        <v>88</v>
      </c>
      <c r="C91" s="1">
        <v>89</v>
      </c>
      <c r="D91" s="3">
        <v>1881</v>
      </c>
      <c r="E91" s="4">
        <v>1809</v>
      </c>
      <c r="F91" s="4">
        <v>1845</v>
      </c>
      <c r="G91" s="15"/>
      <c r="H91" s="1">
        <v>88</v>
      </c>
      <c r="I91" s="6">
        <v>89</v>
      </c>
      <c r="J91" s="4">
        <v>1861</v>
      </c>
      <c r="K91" s="4">
        <v>1825</v>
      </c>
      <c r="L91" s="4">
        <v>1843</v>
      </c>
    </row>
    <row r="92" spans="1:12">
      <c r="A92" s="15">
        <v>90</v>
      </c>
      <c r="B92" s="7">
        <v>89</v>
      </c>
      <c r="C92" s="1">
        <v>90</v>
      </c>
      <c r="D92" s="3">
        <v>2128</v>
      </c>
      <c r="E92" s="4">
        <v>1837</v>
      </c>
      <c r="F92" s="4">
        <v>1982</v>
      </c>
      <c r="G92" s="15"/>
      <c r="H92" s="1">
        <v>89</v>
      </c>
      <c r="I92" s="6">
        <v>90</v>
      </c>
      <c r="J92" s="4">
        <v>1806</v>
      </c>
      <c r="K92" s="4">
        <v>1715</v>
      </c>
      <c r="L92" s="4">
        <v>1761</v>
      </c>
    </row>
    <row r="93" spans="1:12">
      <c r="A93" s="15">
        <v>91</v>
      </c>
      <c r="B93" s="7">
        <v>90</v>
      </c>
      <c r="C93" s="1">
        <v>91</v>
      </c>
      <c r="D93" s="3">
        <v>1921</v>
      </c>
      <c r="E93" s="4">
        <v>1841</v>
      </c>
      <c r="F93" s="4">
        <v>1881</v>
      </c>
      <c r="G93" s="15"/>
      <c r="H93" s="1">
        <v>90</v>
      </c>
      <c r="I93" s="6">
        <v>91</v>
      </c>
      <c r="J93" s="4">
        <v>1657</v>
      </c>
      <c r="K93" s="4">
        <v>1841</v>
      </c>
      <c r="L93" s="4">
        <v>1749</v>
      </c>
    </row>
    <row r="94" spans="1:12">
      <c r="A94" s="15">
        <v>92</v>
      </c>
      <c r="B94" s="7">
        <v>91</v>
      </c>
      <c r="C94" s="1">
        <v>92</v>
      </c>
      <c r="D94" s="3">
        <v>2036</v>
      </c>
      <c r="E94" s="4">
        <v>1834</v>
      </c>
      <c r="F94" s="4">
        <v>1935</v>
      </c>
      <c r="G94" s="15"/>
      <c r="H94" s="1">
        <v>91</v>
      </c>
      <c r="I94" s="6">
        <v>92</v>
      </c>
      <c r="J94" s="4">
        <v>1788</v>
      </c>
      <c r="K94" s="4">
        <v>1834</v>
      </c>
      <c r="L94" s="4">
        <v>1811</v>
      </c>
    </row>
    <row r="95" spans="1:12">
      <c r="A95" s="15">
        <v>93</v>
      </c>
      <c r="B95" s="7">
        <v>92</v>
      </c>
      <c r="C95" s="1">
        <v>93</v>
      </c>
      <c r="D95" s="3">
        <v>1715</v>
      </c>
      <c r="E95" s="4">
        <v>1825</v>
      </c>
      <c r="F95" s="4">
        <v>1770</v>
      </c>
      <c r="G95" s="15"/>
      <c r="H95" s="1">
        <v>92</v>
      </c>
      <c r="I95" s="6">
        <v>93</v>
      </c>
      <c r="J95" s="4">
        <v>1843</v>
      </c>
      <c r="K95" s="4">
        <v>1834</v>
      </c>
      <c r="L95" s="4">
        <v>1839</v>
      </c>
    </row>
    <row r="96" spans="1:12">
      <c r="A96" s="15">
        <v>94</v>
      </c>
      <c r="B96" s="7">
        <v>93</v>
      </c>
      <c r="C96" s="1">
        <v>94</v>
      </c>
      <c r="D96" s="3">
        <v>1880</v>
      </c>
      <c r="E96" s="4">
        <v>1861</v>
      </c>
      <c r="F96" s="4">
        <v>1871</v>
      </c>
      <c r="G96" s="15"/>
      <c r="H96" s="1">
        <v>93</v>
      </c>
      <c r="I96" s="6">
        <v>94</v>
      </c>
      <c r="J96" s="4">
        <v>1586</v>
      </c>
      <c r="K96" s="4">
        <v>1715</v>
      </c>
      <c r="L96" s="4">
        <v>1650</v>
      </c>
    </row>
    <row r="97" spans="1:12">
      <c r="A97" s="15">
        <v>95</v>
      </c>
      <c r="B97" s="7">
        <v>94</v>
      </c>
      <c r="C97" s="1">
        <v>95</v>
      </c>
      <c r="D97" s="3">
        <v>1742</v>
      </c>
      <c r="E97" s="4">
        <v>1852</v>
      </c>
      <c r="F97" s="4">
        <v>1797</v>
      </c>
      <c r="G97" s="15"/>
      <c r="H97" s="1">
        <v>94</v>
      </c>
      <c r="I97" s="6">
        <v>95</v>
      </c>
      <c r="J97" s="4">
        <v>1678</v>
      </c>
      <c r="K97" s="4">
        <v>1843</v>
      </c>
      <c r="L97" s="4">
        <v>1761</v>
      </c>
    </row>
    <row r="98" spans="1:12">
      <c r="A98" s="15">
        <v>96</v>
      </c>
      <c r="B98" s="7">
        <v>95</v>
      </c>
      <c r="C98" s="1">
        <v>96</v>
      </c>
      <c r="D98" s="3">
        <v>2073</v>
      </c>
      <c r="E98" s="4">
        <v>2036</v>
      </c>
      <c r="F98" s="4">
        <v>2054</v>
      </c>
      <c r="G98" s="15"/>
      <c r="H98" s="1">
        <v>95</v>
      </c>
      <c r="I98" s="6">
        <v>96</v>
      </c>
      <c r="J98" s="4">
        <v>2137</v>
      </c>
      <c r="K98" s="4">
        <v>2128</v>
      </c>
      <c r="L98" s="4">
        <v>2132</v>
      </c>
    </row>
    <row r="99" spans="1:12">
      <c r="A99" s="15">
        <v>97</v>
      </c>
      <c r="B99" s="7">
        <v>96</v>
      </c>
      <c r="C99" s="1">
        <v>97</v>
      </c>
      <c r="D99" s="3">
        <v>1917</v>
      </c>
      <c r="E99" s="4">
        <v>1816</v>
      </c>
      <c r="F99" s="4">
        <v>1866</v>
      </c>
      <c r="G99" s="15"/>
      <c r="H99" s="1">
        <v>96</v>
      </c>
      <c r="I99" s="6">
        <v>97</v>
      </c>
      <c r="J99" s="4">
        <v>2054</v>
      </c>
      <c r="K99" s="4">
        <v>2082</v>
      </c>
      <c r="L99" s="4">
        <v>2068</v>
      </c>
    </row>
    <row r="100" spans="1:12">
      <c r="A100" s="15">
        <v>98</v>
      </c>
      <c r="B100" s="7">
        <v>97</v>
      </c>
      <c r="C100" s="1">
        <v>98</v>
      </c>
      <c r="D100" s="3">
        <v>1978</v>
      </c>
      <c r="E100" s="4">
        <v>1875</v>
      </c>
      <c r="F100" s="4">
        <v>1927</v>
      </c>
      <c r="G100" s="15"/>
      <c r="H100" s="1">
        <v>97</v>
      </c>
      <c r="I100" s="6">
        <v>98</v>
      </c>
      <c r="J100" s="4">
        <v>1694</v>
      </c>
      <c r="K100" s="4">
        <v>1725</v>
      </c>
      <c r="L100" s="4">
        <v>1710</v>
      </c>
    </row>
    <row r="101" spans="1:12">
      <c r="A101" s="15">
        <v>99</v>
      </c>
      <c r="B101" s="7">
        <v>98</v>
      </c>
      <c r="C101" s="1">
        <v>99</v>
      </c>
      <c r="D101" s="3">
        <v>1990</v>
      </c>
      <c r="E101" s="4">
        <v>1907</v>
      </c>
      <c r="F101" s="4">
        <v>1949</v>
      </c>
      <c r="G101" s="15"/>
      <c r="H101" s="1">
        <v>98</v>
      </c>
      <c r="I101" s="6">
        <v>99</v>
      </c>
      <c r="J101" s="4">
        <v>1843</v>
      </c>
      <c r="K101" s="4">
        <v>2045</v>
      </c>
      <c r="L101" s="4">
        <v>1944</v>
      </c>
    </row>
    <row r="102" spans="1:12">
      <c r="A102" s="15">
        <v>100</v>
      </c>
      <c r="B102" s="7">
        <v>99</v>
      </c>
      <c r="C102" s="1">
        <v>100</v>
      </c>
      <c r="D102" s="3">
        <v>1714</v>
      </c>
      <c r="E102" s="4">
        <v>1715</v>
      </c>
      <c r="F102" s="4">
        <v>1715</v>
      </c>
      <c r="G102" s="15"/>
      <c r="H102" s="1">
        <v>99</v>
      </c>
      <c r="I102" s="6">
        <v>100</v>
      </c>
      <c r="J102" s="4">
        <v>1834</v>
      </c>
      <c r="K102" s="4">
        <v>1770</v>
      </c>
      <c r="L102" s="4">
        <v>1802</v>
      </c>
    </row>
    <row r="103" spans="1:12">
      <c r="A103" s="15">
        <v>101</v>
      </c>
      <c r="B103" s="8">
        <v>100</v>
      </c>
      <c r="C103" s="1">
        <v>101</v>
      </c>
      <c r="D103" s="3">
        <v>1726</v>
      </c>
      <c r="E103" s="4">
        <v>1783</v>
      </c>
      <c r="F103" s="4">
        <v>1755</v>
      </c>
      <c r="G103" s="15"/>
      <c r="H103" s="1">
        <v>100</v>
      </c>
      <c r="I103" s="6">
        <v>101</v>
      </c>
      <c r="J103" s="4">
        <v>1830</v>
      </c>
      <c r="K103" s="4">
        <v>1887</v>
      </c>
      <c r="L103" s="4">
        <v>1858</v>
      </c>
    </row>
    <row r="104" spans="1:12">
      <c r="A104" s="15">
        <v>102</v>
      </c>
      <c r="B104" s="8">
        <v>101</v>
      </c>
      <c r="C104" s="1">
        <v>102</v>
      </c>
      <c r="D104" s="3">
        <v>1696</v>
      </c>
      <c r="E104" s="4">
        <v>1770</v>
      </c>
      <c r="F104" s="4">
        <v>1733</v>
      </c>
      <c r="G104" s="15"/>
      <c r="H104" s="1">
        <v>101</v>
      </c>
      <c r="I104" s="6">
        <v>102</v>
      </c>
      <c r="J104" s="4">
        <v>1843</v>
      </c>
      <c r="K104" s="4">
        <v>1880</v>
      </c>
      <c r="L104" s="4">
        <v>1862</v>
      </c>
    </row>
    <row r="105" spans="1:12">
      <c r="A105" s="15">
        <v>103</v>
      </c>
      <c r="B105" s="8">
        <v>102</v>
      </c>
      <c r="C105" s="1">
        <v>103</v>
      </c>
      <c r="D105" s="3">
        <v>1779</v>
      </c>
      <c r="E105" s="4">
        <v>1816</v>
      </c>
      <c r="F105" s="4">
        <v>1797</v>
      </c>
      <c r="G105" s="15"/>
      <c r="H105" s="1">
        <v>102</v>
      </c>
      <c r="I105" s="6">
        <v>103</v>
      </c>
      <c r="J105" s="4">
        <v>1852</v>
      </c>
      <c r="K105" s="4">
        <v>1898</v>
      </c>
      <c r="L105" s="4">
        <v>1875</v>
      </c>
    </row>
    <row r="106" spans="1:12">
      <c r="A106" s="15">
        <v>104</v>
      </c>
      <c r="B106" s="8">
        <v>103</v>
      </c>
      <c r="C106" s="1">
        <v>104</v>
      </c>
      <c r="D106" s="3">
        <v>1577</v>
      </c>
      <c r="E106" s="4">
        <v>1760</v>
      </c>
      <c r="F106" s="4">
        <v>1669</v>
      </c>
      <c r="G106" s="15"/>
      <c r="H106" s="1">
        <v>103</v>
      </c>
      <c r="I106" s="6">
        <v>104</v>
      </c>
      <c r="J106" s="4">
        <v>1797</v>
      </c>
      <c r="K106" s="4">
        <v>1935</v>
      </c>
      <c r="L106" s="4">
        <v>1866</v>
      </c>
    </row>
    <row r="107" spans="1:12">
      <c r="A107" s="15">
        <v>105</v>
      </c>
      <c r="B107" s="8">
        <v>104</v>
      </c>
      <c r="C107" s="1">
        <v>105</v>
      </c>
      <c r="D107" s="3">
        <v>1684</v>
      </c>
      <c r="E107" s="4">
        <v>1806</v>
      </c>
      <c r="F107" s="4">
        <v>1745</v>
      </c>
      <c r="G107" s="15"/>
      <c r="H107" s="1">
        <v>104</v>
      </c>
      <c r="I107" s="1">
        <v>105</v>
      </c>
      <c r="J107" s="4">
        <v>1817</v>
      </c>
      <c r="K107" s="4">
        <v>1827</v>
      </c>
      <c r="L107" s="4">
        <v>1822</v>
      </c>
    </row>
    <row r="108" spans="1:12">
      <c r="A108" s="15">
        <v>106</v>
      </c>
      <c r="B108" s="8">
        <v>105</v>
      </c>
      <c r="C108" s="1">
        <v>106</v>
      </c>
      <c r="D108" s="3">
        <v>1705</v>
      </c>
      <c r="E108" s="4">
        <v>1935</v>
      </c>
      <c r="F108" s="4">
        <v>1820</v>
      </c>
      <c r="G108" s="15"/>
      <c r="H108" s="1">
        <v>105</v>
      </c>
      <c r="I108" s="1">
        <v>106</v>
      </c>
      <c r="J108" s="4">
        <v>1797</v>
      </c>
      <c r="K108" s="4">
        <v>1861</v>
      </c>
      <c r="L108" s="4">
        <v>1829</v>
      </c>
    </row>
    <row r="109" spans="1:12">
      <c r="A109" s="15">
        <v>107</v>
      </c>
      <c r="B109" s="8">
        <v>106</v>
      </c>
      <c r="C109" s="1">
        <v>107</v>
      </c>
      <c r="D109" s="3">
        <v>1554</v>
      </c>
      <c r="E109" s="4">
        <v>1657</v>
      </c>
      <c r="F109" s="4">
        <v>1606</v>
      </c>
      <c r="G109" s="15"/>
      <c r="H109" s="1">
        <v>106</v>
      </c>
      <c r="I109" s="1">
        <v>107</v>
      </c>
      <c r="J109" s="4">
        <v>1592</v>
      </c>
      <c r="K109" s="4">
        <v>1705</v>
      </c>
      <c r="L109" s="4">
        <v>1648</v>
      </c>
    </row>
    <row r="110" spans="1:12">
      <c r="A110" s="15">
        <v>108</v>
      </c>
      <c r="B110" s="8">
        <v>107</v>
      </c>
      <c r="C110" s="1">
        <v>108</v>
      </c>
      <c r="D110" s="3">
        <v>1485</v>
      </c>
      <c r="E110" s="4">
        <v>1742</v>
      </c>
      <c r="F110" s="4">
        <v>1614</v>
      </c>
      <c r="G110" s="15"/>
      <c r="H110" s="1">
        <v>107</v>
      </c>
      <c r="I110" s="1">
        <v>108</v>
      </c>
      <c r="J110" s="4">
        <v>1687</v>
      </c>
      <c r="K110" s="4">
        <v>1696</v>
      </c>
      <c r="L110" s="4">
        <v>1692</v>
      </c>
    </row>
    <row r="111" spans="1:12">
      <c r="A111" s="15">
        <v>109</v>
      </c>
      <c r="B111" s="8">
        <v>108</v>
      </c>
      <c r="C111" s="1">
        <v>109</v>
      </c>
      <c r="D111" s="3">
        <v>1761</v>
      </c>
      <c r="E111" s="4">
        <v>1761</v>
      </c>
      <c r="F111" s="4">
        <v>1761</v>
      </c>
      <c r="G111" s="15"/>
      <c r="H111" s="1">
        <v>108</v>
      </c>
      <c r="I111" s="1">
        <v>109</v>
      </c>
      <c r="J111" s="4">
        <v>1715</v>
      </c>
      <c r="K111" s="4">
        <v>1806</v>
      </c>
      <c r="L111" s="4">
        <v>1761</v>
      </c>
    </row>
    <row r="112" spans="1:12">
      <c r="A112" s="15">
        <v>110</v>
      </c>
      <c r="B112" s="8">
        <v>109</v>
      </c>
      <c r="C112" s="1">
        <v>110</v>
      </c>
      <c r="D112" s="3">
        <v>1661</v>
      </c>
      <c r="E112" s="4">
        <v>1769</v>
      </c>
      <c r="F112" s="4">
        <v>1715</v>
      </c>
      <c r="G112" s="15"/>
      <c r="H112" s="1">
        <v>109</v>
      </c>
      <c r="I112" s="1">
        <v>110</v>
      </c>
      <c r="J112" s="4">
        <v>1696</v>
      </c>
      <c r="K112" s="4">
        <v>1724</v>
      </c>
      <c r="L112" s="4">
        <v>1710</v>
      </c>
    </row>
    <row r="113" spans="1:12">
      <c r="A113" s="15">
        <v>111</v>
      </c>
      <c r="B113" s="8">
        <v>110</v>
      </c>
      <c r="C113" s="1">
        <v>111</v>
      </c>
      <c r="D113" s="3">
        <v>1788</v>
      </c>
      <c r="E113" s="4">
        <v>1761</v>
      </c>
      <c r="F113" s="4">
        <v>1774</v>
      </c>
      <c r="G113" s="15"/>
      <c r="H113" s="1">
        <v>110</v>
      </c>
      <c r="I113" s="1">
        <v>111</v>
      </c>
      <c r="J113" s="4">
        <v>1917</v>
      </c>
      <c r="K113" s="4">
        <v>1843</v>
      </c>
      <c r="L113" s="4">
        <v>1880</v>
      </c>
    </row>
    <row r="114" spans="1:12">
      <c r="A114" s="15">
        <v>112</v>
      </c>
      <c r="B114" s="8">
        <v>111</v>
      </c>
      <c r="C114" s="1">
        <v>112</v>
      </c>
      <c r="D114" s="3">
        <v>1549</v>
      </c>
      <c r="E114" s="4">
        <v>1724</v>
      </c>
      <c r="F114" s="4">
        <v>1637</v>
      </c>
      <c r="G114" s="15"/>
      <c r="H114" s="1">
        <v>111</v>
      </c>
      <c r="I114" s="1">
        <v>112</v>
      </c>
      <c r="J114" s="4">
        <v>1641</v>
      </c>
      <c r="K114" s="4">
        <v>1715</v>
      </c>
      <c r="L114" s="4">
        <v>1678</v>
      </c>
    </row>
    <row r="115" spans="1:12">
      <c r="A115" s="15">
        <v>113</v>
      </c>
      <c r="B115" s="8">
        <v>112</v>
      </c>
      <c r="C115" s="1">
        <v>113</v>
      </c>
      <c r="D115" s="3">
        <v>1641</v>
      </c>
      <c r="E115" s="4">
        <v>1751</v>
      </c>
      <c r="F115" s="4">
        <v>1696</v>
      </c>
      <c r="G115" s="15"/>
      <c r="H115" s="1">
        <v>112</v>
      </c>
      <c r="I115" s="1">
        <v>113</v>
      </c>
      <c r="J115" s="4">
        <v>1779</v>
      </c>
      <c r="K115" s="4">
        <v>1852</v>
      </c>
      <c r="L115" s="4">
        <v>1816</v>
      </c>
    </row>
    <row r="116" spans="1:12">
      <c r="A116" s="15">
        <v>114</v>
      </c>
      <c r="B116" s="8">
        <v>113</v>
      </c>
      <c r="C116" s="1">
        <v>114</v>
      </c>
      <c r="D116" s="3">
        <v>1586</v>
      </c>
      <c r="E116" s="4">
        <v>1761</v>
      </c>
      <c r="F116" s="4">
        <v>1673</v>
      </c>
      <c r="G116" s="15"/>
      <c r="H116" s="1">
        <v>113</v>
      </c>
      <c r="I116" s="1">
        <v>114</v>
      </c>
      <c r="J116" s="4">
        <v>1531</v>
      </c>
      <c r="K116" s="4">
        <v>1706</v>
      </c>
      <c r="L116" s="4">
        <v>1618</v>
      </c>
    </row>
    <row r="117" spans="1:12">
      <c r="A117" s="15">
        <v>115</v>
      </c>
      <c r="B117" s="1">
        <v>114</v>
      </c>
      <c r="C117" s="1">
        <v>115</v>
      </c>
      <c r="D117" s="3">
        <v>1531</v>
      </c>
      <c r="E117" s="5">
        <v>1687</v>
      </c>
      <c r="F117" s="4">
        <v>1609</v>
      </c>
      <c r="G117" s="15"/>
      <c r="H117" s="1">
        <v>114</v>
      </c>
      <c r="I117" s="1">
        <v>115</v>
      </c>
      <c r="J117" s="4">
        <v>1788</v>
      </c>
      <c r="K117" s="4">
        <v>1742</v>
      </c>
      <c r="L117" s="4">
        <v>1765</v>
      </c>
    </row>
    <row r="118" spans="1:12">
      <c r="A118" s="15">
        <v>116</v>
      </c>
      <c r="B118" s="1">
        <v>115</v>
      </c>
      <c r="C118" s="1">
        <v>116</v>
      </c>
      <c r="D118" s="3">
        <v>2073</v>
      </c>
      <c r="E118" s="5">
        <v>2064</v>
      </c>
      <c r="F118" s="4">
        <v>2068</v>
      </c>
      <c r="G118" s="15"/>
      <c r="H118" s="1">
        <v>115</v>
      </c>
      <c r="I118" s="1">
        <v>116</v>
      </c>
      <c r="J118" s="4">
        <v>2302</v>
      </c>
      <c r="K118" s="4">
        <v>2311</v>
      </c>
      <c r="L118" s="4">
        <v>2307</v>
      </c>
    </row>
    <row r="119" spans="1:12">
      <c r="A119" s="15">
        <v>117</v>
      </c>
      <c r="B119" s="1">
        <v>116</v>
      </c>
      <c r="C119" s="1">
        <v>117</v>
      </c>
      <c r="D119" s="3">
        <v>1751</v>
      </c>
      <c r="E119" s="5">
        <v>1843</v>
      </c>
      <c r="F119" s="4">
        <v>1797</v>
      </c>
      <c r="G119" s="15"/>
      <c r="H119" s="1">
        <v>116</v>
      </c>
      <c r="I119" s="1">
        <v>117</v>
      </c>
      <c r="J119" s="4">
        <v>1825</v>
      </c>
      <c r="K119" s="4">
        <v>1843</v>
      </c>
      <c r="L119" s="4">
        <v>1834</v>
      </c>
    </row>
    <row r="120" spans="1:12">
      <c r="A120" s="15">
        <v>118</v>
      </c>
      <c r="B120" s="1">
        <v>117</v>
      </c>
      <c r="C120" s="1">
        <v>118</v>
      </c>
      <c r="D120" s="3">
        <v>1626</v>
      </c>
      <c r="E120" s="5">
        <v>1626</v>
      </c>
      <c r="F120" s="4">
        <v>1626</v>
      </c>
      <c r="G120" s="15"/>
      <c r="H120" s="1">
        <v>117</v>
      </c>
      <c r="I120" s="1">
        <v>118</v>
      </c>
      <c r="J120" s="4">
        <v>1643</v>
      </c>
      <c r="K120" s="4">
        <v>1766</v>
      </c>
      <c r="L120" s="4">
        <v>1704</v>
      </c>
    </row>
    <row r="121" spans="1:12">
      <c r="A121" s="15">
        <v>119</v>
      </c>
      <c r="B121" s="1">
        <v>118</v>
      </c>
      <c r="C121" s="1">
        <v>119</v>
      </c>
      <c r="D121" s="3">
        <v>1926</v>
      </c>
      <c r="E121" s="5">
        <v>1880</v>
      </c>
      <c r="F121" s="4">
        <v>1903</v>
      </c>
      <c r="G121" s="15"/>
      <c r="H121" s="1">
        <v>118</v>
      </c>
      <c r="I121" s="1">
        <v>119</v>
      </c>
      <c r="J121" s="4">
        <v>1917</v>
      </c>
      <c r="K121" s="4">
        <v>1981</v>
      </c>
      <c r="L121" s="4">
        <v>1949</v>
      </c>
    </row>
    <row r="122" spans="1:12">
      <c r="A122" s="15">
        <v>120</v>
      </c>
      <c r="B122" s="1">
        <v>119</v>
      </c>
      <c r="C122" s="1">
        <v>120</v>
      </c>
      <c r="D122" s="3">
        <v>1669</v>
      </c>
      <c r="E122" s="5">
        <v>1751</v>
      </c>
      <c r="F122" s="4">
        <v>1710</v>
      </c>
      <c r="G122" s="15"/>
      <c r="H122" s="1">
        <v>119</v>
      </c>
      <c r="I122" s="1">
        <v>120</v>
      </c>
      <c r="J122" s="4">
        <v>1770</v>
      </c>
      <c r="K122" s="4">
        <v>1761</v>
      </c>
      <c r="L122" s="4">
        <v>1765</v>
      </c>
    </row>
    <row r="123" spans="1:12">
      <c r="A123" s="15">
        <v>121</v>
      </c>
      <c r="B123" s="1">
        <v>120</v>
      </c>
      <c r="C123" s="1">
        <v>121</v>
      </c>
      <c r="D123" s="3">
        <v>1694</v>
      </c>
      <c r="E123" s="5">
        <v>1756</v>
      </c>
      <c r="F123" s="4">
        <v>1725</v>
      </c>
      <c r="G123" s="15"/>
      <c r="H123" s="1">
        <v>120</v>
      </c>
      <c r="I123" s="1">
        <v>121</v>
      </c>
      <c r="J123" s="4">
        <v>1818</v>
      </c>
      <c r="K123" s="4">
        <v>1772</v>
      </c>
      <c r="L123" s="4">
        <v>1795</v>
      </c>
    </row>
    <row r="124" spans="1:12">
      <c r="A124" s="15">
        <v>122</v>
      </c>
      <c r="B124" s="1">
        <v>121</v>
      </c>
      <c r="C124" s="1">
        <v>122</v>
      </c>
      <c r="D124" s="3">
        <v>1396</v>
      </c>
      <c r="E124" s="5">
        <v>1578</v>
      </c>
      <c r="F124" s="4">
        <v>1487</v>
      </c>
      <c r="G124" s="15"/>
      <c r="H124" s="1">
        <v>121</v>
      </c>
      <c r="I124" s="1">
        <v>122</v>
      </c>
      <c r="J124" s="4">
        <v>1887</v>
      </c>
      <c r="K124" s="4">
        <v>1807</v>
      </c>
      <c r="L124" s="4">
        <v>1847</v>
      </c>
    </row>
    <row r="125" spans="1:12">
      <c r="A125" s="15">
        <v>123</v>
      </c>
      <c r="B125" s="1">
        <v>122</v>
      </c>
      <c r="C125" s="1">
        <v>123</v>
      </c>
      <c r="D125" s="3">
        <v>1568</v>
      </c>
      <c r="E125" s="5">
        <v>1696</v>
      </c>
      <c r="F125" s="4">
        <v>1632</v>
      </c>
      <c r="G125" s="15"/>
      <c r="H125" s="1">
        <v>122</v>
      </c>
      <c r="I125" s="1">
        <v>123</v>
      </c>
      <c r="J125" s="4">
        <v>1770</v>
      </c>
      <c r="K125" s="4">
        <v>1733</v>
      </c>
      <c r="L125" s="4">
        <v>1751</v>
      </c>
    </row>
    <row r="126" spans="1:12">
      <c r="A126" s="15">
        <v>124</v>
      </c>
      <c r="B126" s="1">
        <v>123</v>
      </c>
      <c r="C126" s="1">
        <v>124</v>
      </c>
      <c r="D126" s="3">
        <v>1632</v>
      </c>
      <c r="E126" s="5">
        <v>1724</v>
      </c>
      <c r="F126" s="4">
        <v>1678</v>
      </c>
      <c r="G126" s="15"/>
      <c r="H126" s="1">
        <v>123</v>
      </c>
      <c r="I126" s="1">
        <v>124</v>
      </c>
      <c r="J126" s="4">
        <v>1797</v>
      </c>
      <c r="K126" s="4">
        <v>1770</v>
      </c>
      <c r="L126" s="4">
        <v>1784</v>
      </c>
    </row>
    <row r="127" spans="1:12">
      <c r="A127" s="15">
        <v>125</v>
      </c>
      <c r="B127" s="1">
        <v>124</v>
      </c>
      <c r="C127" s="1">
        <v>125</v>
      </c>
      <c r="D127" s="3">
        <v>1632</v>
      </c>
      <c r="E127" s="5">
        <v>1770</v>
      </c>
      <c r="F127" s="4">
        <v>1701</v>
      </c>
      <c r="G127" s="15"/>
      <c r="H127" s="1">
        <v>124</v>
      </c>
      <c r="I127" s="1">
        <v>125</v>
      </c>
      <c r="J127" s="4">
        <v>1733</v>
      </c>
      <c r="K127" s="4">
        <v>1770</v>
      </c>
      <c r="L127" s="4">
        <v>1751</v>
      </c>
    </row>
    <row r="128" spans="1:12">
      <c r="A128" s="15">
        <v>126</v>
      </c>
      <c r="B128" s="1">
        <v>125</v>
      </c>
      <c r="C128" s="1">
        <v>126</v>
      </c>
      <c r="D128" s="3">
        <v>1825</v>
      </c>
      <c r="E128" s="5">
        <v>1797</v>
      </c>
      <c r="F128" s="4">
        <v>1811</v>
      </c>
      <c r="G128" s="15"/>
      <c r="H128" s="1">
        <v>125</v>
      </c>
      <c r="I128" s="1">
        <v>126</v>
      </c>
      <c r="J128" s="4">
        <v>1999</v>
      </c>
      <c r="K128" s="4">
        <v>1917</v>
      </c>
      <c r="L128" s="4">
        <v>1958</v>
      </c>
    </row>
    <row r="129" spans="1:12">
      <c r="A129" s="15">
        <v>127</v>
      </c>
      <c r="B129" s="1">
        <v>126</v>
      </c>
      <c r="C129" s="1">
        <v>127</v>
      </c>
      <c r="D129" s="3">
        <v>1656</v>
      </c>
      <c r="E129" s="5">
        <v>1736</v>
      </c>
      <c r="F129" s="4">
        <v>1696</v>
      </c>
      <c r="G129" s="15"/>
      <c r="H129" s="1">
        <v>126</v>
      </c>
      <c r="I129" s="1">
        <v>127</v>
      </c>
      <c r="J129" s="4">
        <v>2045</v>
      </c>
      <c r="K129" s="4">
        <v>1862</v>
      </c>
      <c r="L129" s="4">
        <v>1953</v>
      </c>
    </row>
    <row r="130" spans="1:12">
      <c r="A130" s="15">
        <v>128</v>
      </c>
      <c r="B130" s="1">
        <v>127</v>
      </c>
      <c r="C130" s="1">
        <v>128</v>
      </c>
      <c r="D130" s="3">
        <v>1632</v>
      </c>
      <c r="E130" s="5">
        <v>1761</v>
      </c>
      <c r="F130" s="4">
        <v>1696</v>
      </c>
      <c r="G130" s="15"/>
      <c r="H130" s="1">
        <v>127</v>
      </c>
      <c r="I130" s="1">
        <v>128</v>
      </c>
      <c r="J130" s="4">
        <v>1724</v>
      </c>
      <c r="K130" s="4">
        <v>1797</v>
      </c>
      <c r="L130" s="4">
        <v>1760</v>
      </c>
    </row>
    <row r="131" spans="1:12">
      <c r="A131" s="15">
        <v>129</v>
      </c>
      <c r="B131" s="1">
        <v>128</v>
      </c>
      <c r="C131" s="1">
        <v>129</v>
      </c>
      <c r="D131" s="3">
        <v>1751</v>
      </c>
      <c r="E131" s="5">
        <v>1761</v>
      </c>
      <c r="F131" s="4">
        <v>1756</v>
      </c>
      <c r="G131" s="15"/>
      <c r="H131" s="1">
        <v>128</v>
      </c>
      <c r="I131" s="1">
        <v>129</v>
      </c>
      <c r="J131" s="4">
        <v>1796</v>
      </c>
      <c r="K131" s="4">
        <v>1776</v>
      </c>
      <c r="L131" s="4">
        <v>1786</v>
      </c>
    </row>
    <row r="132" spans="1:12">
      <c r="A132" s="15">
        <v>130</v>
      </c>
      <c r="B132" s="1">
        <v>129</v>
      </c>
      <c r="C132" s="1">
        <v>130</v>
      </c>
      <c r="D132" s="3">
        <v>1674</v>
      </c>
      <c r="E132" s="5">
        <v>1776</v>
      </c>
      <c r="F132" s="4">
        <v>1725</v>
      </c>
      <c r="G132" s="15"/>
      <c r="H132" s="1">
        <v>129</v>
      </c>
      <c r="I132" s="1">
        <v>130</v>
      </c>
      <c r="J132" s="4">
        <v>2214</v>
      </c>
      <c r="K132" s="4">
        <v>1878</v>
      </c>
      <c r="L132" s="4">
        <v>2046</v>
      </c>
    </row>
    <row r="133" spans="1:12">
      <c r="A133" s="15">
        <v>131</v>
      </c>
      <c r="B133" s="1">
        <v>130</v>
      </c>
      <c r="C133" s="1">
        <v>131</v>
      </c>
      <c r="D133" s="3">
        <v>1856</v>
      </c>
      <c r="E133" s="5">
        <v>1792</v>
      </c>
      <c r="F133" s="4">
        <v>1824</v>
      </c>
      <c r="G133" s="15"/>
      <c r="H133" s="1">
        <v>130</v>
      </c>
      <c r="I133" s="1">
        <v>131</v>
      </c>
      <c r="J133" s="4">
        <v>2174</v>
      </c>
      <c r="K133" s="4">
        <v>1862</v>
      </c>
      <c r="L133" s="4">
        <v>2018</v>
      </c>
    </row>
    <row r="134" spans="1:12">
      <c r="A134" s="15">
        <v>132</v>
      </c>
      <c r="B134" s="1">
        <v>131</v>
      </c>
      <c r="C134" s="1">
        <v>131.5</v>
      </c>
      <c r="D134" s="3">
        <v>1880</v>
      </c>
      <c r="E134" s="5">
        <v>1788</v>
      </c>
      <c r="F134" s="4">
        <v>1834</v>
      </c>
      <c r="G134" s="15"/>
      <c r="H134" s="1">
        <v>131</v>
      </c>
      <c r="I134" s="1">
        <v>131.5</v>
      </c>
      <c r="J134" s="4">
        <v>1733</v>
      </c>
      <c r="K134" s="4">
        <v>1751</v>
      </c>
      <c r="L134" s="4">
        <v>1742</v>
      </c>
    </row>
  </sheetData>
  <autoFilter ref="A2:L134" xr:uid="{00000000-0009-0000-0000-000000000000}"/>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filterMode="1"/>
  <dimension ref="A1:J1340"/>
  <sheetViews>
    <sheetView workbookViewId="0">
      <pane xSplit="2" ySplit="4" topLeftCell="C10" activePane="bottomRight" state="frozen"/>
      <selection activeCell="H10" sqref="A10:H1189"/>
      <selection pane="topRight" activeCell="H10" sqref="A10:H1189"/>
      <selection pane="bottomLeft" activeCell="H10" sqref="A10:H1189"/>
      <selection pane="bottomRight" activeCell="O259" sqref="O259"/>
    </sheetView>
  </sheetViews>
  <sheetFormatPr defaultRowHeight="15"/>
  <cols>
    <col min="1" max="1" width="9.5703125" style="18" customWidth="1"/>
    <col min="2" max="2" width="10.140625" style="18" customWidth="1"/>
    <col min="3" max="3" width="8.7109375" style="18" hidden="1" customWidth="1"/>
    <col min="4" max="4" width="10.85546875" style="18" customWidth="1"/>
    <col min="5" max="5" width="8.5703125" style="18" hidden="1" customWidth="1"/>
    <col min="6" max="6" width="10.42578125" style="18" hidden="1" customWidth="1"/>
    <col min="7" max="7" width="9.28515625" style="18" hidden="1" customWidth="1"/>
    <col min="8" max="8" width="10.42578125" style="18" customWidth="1"/>
    <col min="9" max="9" width="11.28515625" style="18" hidden="1" customWidth="1"/>
    <col min="10" max="10" width="14.42578125" style="18" hidden="1" customWidth="1"/>
    <col min="11" max="16384" width="9.140625" style="18"/>
  </cols>
  <sheetData>
    <row r="1" spans="1:10" ht="15.75" customHeight="1">
      <c r="A1" s="295" t="s">
        <v>535</v>
      </c>
      <c r="B1" s="295"/>
      <c r="C1" s="296"/>
      <c r="D1" s="295"/>
      <c r="E1" s="296"/>
      <c r="F1" s="296"/>
      <c r="G1" s="296"/>
      <c r="H1" s="295"/>
      <c r="I1" s="41"/>
      <c r="J1" s="41"/>
    </row>
    <row r="2" spans="1:10" ht="15.95" customHeight="1">
      <c r="A2" s="264" t="s">
        <v>9</v>
      </c>
      <c r="B2" s="265"/>
      <c r="C2" s="21" t="s">
        <v>10</v>
      </c>
      <c r="D2" s="19" t="s">
        <v>11</v>
      </c>
      <c r="E2" s="22" t="s">
        <v>6</v>
      </c>
      <c r="F2" s="21" t="s">
        <v>12</v>
      </c>
      <c r="G2" s="22" t="s">
        <v>7</v>
      </c>
      <c r="H2" s="22" t="s">
        <v>12</v>
      </c>
      <c r="I2" s="22" t="s">
        <v>13</v>
      </c>
      <c r="J2" s="22" t="s">
        <v>14</v>
      </c>
    </row>
    <row r="3" spans="1:10" ht="13.35" customHeight="1">
      <c r="A3" s="42" t="s">
        <v>4</v>
      </c>
      <c r="B3" s="43" t="s">
        <v>5</v>
      </c>
      <c r="C3" s="44"/>
      <c r="D3" s="44"/>
      <c r="E3" s="43" t="s">
        <v>15</v>
      </c>
      <c r="F3" s="42" t="s">
        <v>16</v>
      </c>
      <c r="G3" s="43" t="s">
        <v>15</v>
      </c>
      <c r="H3" s="43" t="s">
        <v>16</v>
      </c>
      <c r="I3" s="43" t="s">
        <v>16</v>
      </c>
      <c r="J3" s="44"/>
    </row>
    <row r="4" spans="1:10">
      <c r="A4" s="45">
        <v>1</v>
      </c>
      <c r="B4" s="45">
        <v>2</v>
      </c>
      <c r="C4" s="45">
        <v>3</v>
      </c>
      <c r="D4" s="45">
        <v>4</v>
      </c>
      <c r="E4" s="45">
        <v>5</v>
      </c>
      <c r="F4" s="45">
        <v>6</v>
      </c>
      <c r="G4" s="45">
        <v>7</v>
      </c>
      <c r="H4" s="45">
        <v>8</v>
      </c>
      <c r="I4" s="45">
        <v>9</v>
      </c>
      <c r="J4" s="45">
        <v>10</v>
      </c>
    </row>
    <row r="5" spans="1:10" hidden="1">
      <c r="A5" s="31">
        <v>0</v>
      </c>
      <c r="B5" s="31">
        <v>0.1</v>
      </c>
      <c r="C5" s="28" t="s">
        <v>17</v>
      </c>
      <c r="D5" s="32">
        <v>100</v>
      </c>
      <c r="E5" s="32">
        <v>1800</v>
      </c>
      <c r="F5" s="32">
        <v>2357</v>
      </c>
      <c r="G5" s="32">
        <v>1700</v>
      </c>
      <c r="H5" s="32">
        <v>2265</v>
      </c>
      <c r="I5" s="32">
        <v>2311</v>
      </c>
      <c r="J5" s="46" t="s">
        <v>79</v>
      </c>
    </row>
    <row r="6" spans="1:10" hidden="1">
      <c r="A6" s="27">
        <v>0.1</v>
      </c>
      <c r="B6" s="27">
        <v>0.2</v>
      </c>
      <c r="C6" s="28"/>
      <c r="D6" s="29">
        <v>100</v>
      </c>
      <c r="E6" s="29">
        <v>1300</v>
      </c>
      <c r="F6" s="29">
        <v>1898</v>
      </c>
      <c r="G6" s="29">
        <v>1900</v>
      </c>
      <c r="H6" s="29">
        <v>2449</v>
      </c>
      <c r="I6" s="29">
        <v>2174</v>
      </c>
      <c r="J6" s="47" t="s">
        <v>79</v>
      </c>
    </row>
    <row r="7" spans="1:10" hidden="1">
      <c r="A7" s="27">
        <v>0.2</v>
      </c>
      <c r="B7" s="27">
        <v>0.3</v>
      </c>
      <c r="C7" s="28"/>
      <c r="D7" s="29">
        <v>100</v>
      </c>
      <c r="E7" s="29">
        <v>1100</v>
      </c>
      <c r="F7" s="29">
        <v>1715</v>
      </c>
      <c r="G7" s="29">
        <v>1700</v>
      </c>
      <c r="H7" s="29">
        <v>2265</v>
      </c>
      <c r="I7" s="29">
        <v>1990</v>
      </c>
      <c r="J7" s="34"/>
    </row>
    <row r="8" spans="1:10" hidden="1">
      <c r="A8" s="27">
        <v>0.3</v>
      </c>
      <c r="B8" s="27">
        <v>0.4</v>
      </c>
      <c r="C8" s="28"/>
      <c r="D8" s="29">
        <v>100</v>
      </c>
      <c r="E8" s="29">
        <v>1000</v>
      </c>
      <c r="F8" s="29">
        <v>1623</v>
      </c>
      <c r="G8" s="29">
        <v>1800</v>
      </c>
      <c r="H8" s="29">
        <v>2357</v>
      </c>
      <c r="I8" s="29">
        <v>1990</v>
      </c>
      <c r="J8" s="34"/>
    </row>
    <row r="9" spans="1:10" hidden="1">
      <c r="A9" s="27">
        <v>0.4</v>
      </c>
      <c r="B9" s="27">
        <v>0.5</v>
      </c>
      <c r="C9" s="28"/>
      <c r="D9" s="29">
        <v>100</v>
      </c>
      <c r="E9" s="29">
        <v>1700</v>
      </c>
      <c r="F9" s="29">
        <v>2265</v>
      </c>
      <c r="G9" s="29">
        <v>1800</v>
      </c>
      <c r="H9" s="29">
        <v>2357</v>
      </c>
      <c r="I9" s="29">
        <v>2311</v>
      </c>
      <c r="J9" s="34"/>
    </row>
    <row r="10" spans="1:10">
      <c r="A10" s="27">
        <v>0.5</v>
      </c>
      <c r="B10" s="27">
        <v>0.6</v>
      </c>
      <c r="C10" s="28"/>
      <c r="D10" s="29">
        <v>100</v>
      </c>
      <c r="E10" s="29">
        <v>900</v>
      </c>
      <c r="F10" s="29">
        <v>1531</v>
      </c>
      <c r="G10" s="29">
        <v>2100</v>
      </c>
      <c r="H10" s="217">
        <v>2633</v>
      </c>
      <c r="I10" s="29">
        <v>2082</v>
      </c>
      <c r="J10" s="34"/>
    </row>
    <row r="11" spans="1:10" hidden="1">
      <c r="A11" s="27">
        <v>0.6</v>
      </c>
      <c r="B11" s="27">
        <v>0.7</v>
      </c>
      <c r="C11" s="28"/>
      <c r="D11" s="29">
        <v>100</v>
      </c>
      <c r="E11" s="29">
        <v>1300</v>
      </c>
      <c r="F11" s="29">
        <v>1898</v>
      </c>
      <c r="G11" s="29">
        <v>1900</v>
      </c>
      <c r="H11" s="29">
        <v>2449</v>
      </c>
      <c r="I11" s="29">
        <v>2174</v>
      </c>
      <c r="J11" s="34"/>
    </row>
    <row r="12" spans="1:10" hidden="1">
      <c r="A12" s="27">
        <v>0.7</v>
      </c>
      <c r="B12" s="27">
        <v>0.8</v>
      </c>
      <c r="C12" s="28"/>
      <c r="D12" s="29">
        <v>100</v>
      </c>
      <c r="E12" s="29">
        <v>1700</v>
      </c>
      <c r="F12" s="29">
        <v>2265</v>
      </c>
      <c r="G12" s="29">
        <v>1600</v>
      </c>
      <c r="H12" s="29">
        <v>2174</v>
      </c>
      <c r="I12" s="29">
        <v>2220</v>
      </c>
      <c r="J12" s="34"/>
    </row>
    <row r="13" spans="1:10" hidden="1">
      <c r="A13" s="27">
        <v>0.8</v>
      </c>
      <c r="B13" s="27">
        <v>0.9</v>
      </c>
      <c r="C13" s="28"/>
      <c r="D13" s="29">
        <v>100</v>
      </c>
      <c r="E13" s="29">
        <v>1600</v>
      </c>
      <c r="F13" s="29">
        <v>2174</v>
      </c>
      <c r="G13" s="29">
        <v>1500</v>
      </c>
      <c r="H13" s="29">
        <v>2082</v>
      </c>
      <c r="I13" s="29">
        <v>2128</v>
      </c>
      <c r="J13" s="34"/>
    </row>
    <row r="14" spans="1:10" hidden="1">
      <c r="A14" s="27">
        <v>0.9</v>
      </c>
      <c r="B14" s="27">
        <v>1</v>
      </c>
      <c r="C14" s="28"/>
      <c r="D14" s="29">
        <v>100</v>
      </c>
      <c r="E14" s="29">
        <v>1600</v>
      </c>
      <c r="F14" s="29">
        <v>2174</v>
      </c>
      <c r="G14" s="29">
        <v>1300</v>
      </c>
      <c r="H14" s="29">
        <v>1898</v>
      </c>
      <c r="I14" s="29">
        <v>2036</v>
      </c>
      <c r="J14" s="33"/>
    </row>
    <row r="15" spans="1:10" hidden="1">
      <c r="A15" s="31">
        <v>1</v>
      </c>
      <c r="B15" s="31">
        <v>1.1000000000000001</v>
      </c>
      <c r="C15" s="28" t="s">
        <v>17</v>
      </c>
      <c r="D15" s="32">
        <v>100</v>
      </c>
      <c r="E15" s="32">
        <v>1700</v>
      </c>
      <c r="F15" s="32">
        <v>2265</v>
      </c>
      <c r="G15" s="32">
        <v>1400</v>
      </c>
      <c r="H15" s="32">
        <v>1990</v>
      </c>
      <c r="I15" s="32">
        <v>2128</v>
      </c>
      <c r="J15" s="28" t="s">
        <v>80</v>
      </c>
    </row>
    <row r="16" spans="1:10" hidden="1">
      <c r="A16" s="27">
        <v>1.1000000000000001</v>
      </c>
      <c r="B16" s="27">
        <v>1.2</v>
      </c>
      <c r="C16" s="28"/>
      <c r="D16" s="29">
        <v>100</v>
      </c>
      <c r="E16" s="29">
        <v>1300</v>
      </c>
      <c r="F16" s="29">
        <v>1898</v>
      </c>
      <c r="G16" s="29">
        <v>1400</v>
      </c>
      <c r="H16" s="29">
        <v>1990</v>
      </c>
      <c r="I16" s="29">
        <v>1944</v>
      </c>
      <c r="J16" s="28"/>
    </row>
    <row r="17" spans="1:10" hidden="1">
      <c r="A17" s="27">
        <v>1.2</v>
      </c>
      <c r="B17" s="27">
        <v>1.3</v>
      </c>
      <c r="C17" s="28"/>
      <c r="D17" s="29">
        <v>100</v>
      </c>
      <c r="E17" s="29">
        <v>900</v>
      </c>
      <c r="F17" s="29">
        <v>1531</v>
      </c>
      <c r="G17" s="29">
        <v>1000</v>
      </c>
      <c r="H17" s="29">
        <v>1623</v>
      </c>
      <c r="I17" s="29">
        <v>1577</v>
      </c>
      <c r="J17" s="28"/>
    </row>
    <row r="18" spans="1:10" hidden="1">
      <c r="A18" s="27">
        <v>1.3</v>
      </c>
      <c r="B18" s="27">
        <v>1.4</v>
      </c>
      <c r="C18" s="28"/>
      <c r="D18" s="29">
        <v>100</v>
      </c>
      <c r="E18" s="29">
        <v>1300</v>
      </c>
      <c r="F18" s="29">
        <v>1898</v>
      </c>
      <c r="G18" s="29">
        <v>1100</v>
      </c>
      <c r="H18" s="29">
        <v>1715</v>
      </c>
      <c r="I18" s="29">
        <v>1807</v>
      </c>
      <c r="J18" s="28"/>
    </row>
    <row r="19" spans="1:10" hidden="1">
      <c r="A19" s="27">
        <v>1.4</v>
      </c>
      <c r="B19" s="27">
        <v>1.5</v>
      </c>
      <c r="C19" s="28"/>
      <c r="D19" s="29">
        <v>100</v>
      </c>
      <c r="E19" s="29">
        <v>1100</v>
      </c>
      <c r="F19" s="29">
        <v>1715</v>
      </c>
      <c r="G19" s="29">
        <v>1200</v>
      </c>
      <c r="H19" s="29">
        <v>1806</v>
      </c>
      <c r="I19" s="29">
        <v>1761</v>
      </c>
      <c r="J19" s="28"/>
    </row>
    <row r="20" spans="1:10" hidden="1">
      <c r="A20" s="27">
        <v>1.5</v>
      </c>
      <c r="B20" s="27">
        <v>1.6</v>
      </c>
      <c r="C20" s="28"/>
      <c r="D20" s="29">
        <v>100</v>
      </c>
      <c r="E20" s="29">
        <v>1000</v>
      </c>
      <c r="F20" s="29">
        <v>1623</v>
      </c>
      <c r="G20" s="29">
        <v>1500</v>
      </c>
      <c r="H20" s="29">
        <v>2082</v>
      </c>
      <c r="I20" s="29">
        <v>1853</v>
      </c>
      <c r="J20" s="28"/>
    </row>
    <row r="21" spans="1:10" hidden="1">
      <c r="A21" s="27">
        <v>1.6</v>
      </c>
      <c r="B21" s="27">
        <v>1.7</v>
      </c>
      <c r="C21" s="28"/>
      <c r="D21" s="29">
        <v>100</v>
      </c>
      <c r="E21" s="29">
        <v>1700</v>
      </c>
      <c r="F21" s="29">
        <v>2265</v>
      </c>
      <c r="G21" s="29">
        <v>1400</v>
      </c>
      <c r="H21" s="29">
        <v>1990</v>
      </c>
      <c r="I21" s="29">
        <v>2128</v>
      </c>
      <c r="J21" s="28"/>
    </row>
    <row r="22" spans="1:10" hidden="1">
      <c r="A22" s="27">
        <v>1.7</v>
      </c>
      <c r="B22" s="27">
        <v>1.8</v>
      </c>
      <c r="C22" s="28"/>
      <c r="D22" s="29">
        <v>100</v>
      </c>
      <c r="E22" s="29">
        <v>1000</v>
      </c>
      <c r="F22" s="29">
        <v>1623</v>
      </c>
      <c r="G22" s="29">
        <v>1300</v>
      </c>
      <c r="H22" s="29">
        <v>1898</v>
      </c>
      <c r="I22" s="29">
        <v>1761</v>
      </c>
      <c r="J22" s="28"/>
    </row>
    <row r="23" spans="1:10" hidden="1">
      <c r="A23" s="27">
        <v>1.8</v>
      </c>
      <c r="B23" s="27">
        <v>1.9</v>
      </c>
      <c r="C23" s="28"/>
      <c r="D23" s="29">
        <v>100</v>
      </c>
      <c r="E23" s="29">
        <v>700</v>
      </c>
      <c r="F23" s="29">
        <v>1347</v>
      </c>
      <c r="G23" s="29">
        <v>1100</v>
      </c>
      <c r="H23" s="29">
        <v>1715</v>
      </c>
      <c r="I23" s="29">
        <v>1531</v>
      </c>
      <c r="J23" s="28"/>
    </row>
    <row r="24" spans="1:10" hidden="1">
      <c r="A24" s="27">
        <v>1.9</v>
      </c>
      <c r="B24" s="27">
        <v>2</v>
      </c>
      <c r="C24" s="28"/>
      <c r="D24" s="29">
        <v>100</v>
      </c>
      <c r="E24" s="29">
        <v>1000</v>
      </c>
      <c r="F24" s="29">
        <v>1623</v>
      </c>
      <c r="G24" s="29">
        <v>1200</v>
      </c>
      <c r="H24" s="29">
        <v>1806</v>
      </c>
      <c r="I24" s="29">
        <v>1715</v>
      </c>
      <c r="J24" s="28"/>
    </row>
    <row r="25" spans="1:10" hidden="1">
      <c r="A25" s="27">
        <v>2</v>
      </c>
      <c r="B25" s="27">
        <v>2.1</v>
      </c>
      <c r="C25" s="28" t="s">
        <v>17</v>
      </c>
      <c r="D25" s="29">
        <v>100</v>
      </c>
      <c r="E25" s="29">
        <v>1600</v>
      </c>
      <c r="F25" s="29">
        <v>2174</v>
      </c>
      <c r="G25" s="29">
        <v>1300</v>
      </c>
      <c r="H25" s="29">
        <v>1898</v>
      </c>
      <c r="I25" s="29">
        <v>2036</v>
      </c>
      <c r="J25" s="30"/>
    </row>
    <row r="26" spans="1:10" hidden="1">
      <c r="A26" s="27">
        <v>2.1</v>
      </c>
      <c r="B26" s="27">
        <v>2.2000000000000002</v>
      </c>
      <c r="C26" s="28"/>
      <c r="D26" s="29">
        <v>100</v>
      </c>
      <c r="E26" s="29">
        <v>700</v>
      </c>
      <c r="F26" s="29">
        <v>1347</v>
      </c>
      <c r="G26" s="29">
        <v>1200</v>
      </c>
      <c r="H26" s="29">
        <v>1806</v>
      </c>
      <c r="I26" s="29">
        <v>1577</v>
      </c>
      <c r="J26" s="30"/>
    </row>
    <row r="27" spans="1:10" hidden="1">
      <c r="A27" s="27">
        <v>2.2000000000000002</v>
      </c>
      <c r="B27" s="27">
        <v>2.2999999999999998</v>
      </c>
      <c r="C27" s="28"/>
      <c r="D27" s="29">
        <v>100</v>
      </c>
      <c r="E27" s="29">
        <v>1000</v>
      </c>
      <c r="F27" s="29">
        <v>1623</v>
      </c>
      <c r="G27" s="29">
        <v>1500</v>
      </c>
      <c r="H27" s="29">
        <v>2082</v>
      </c>
      <c r="I27" s="29">
        <v>1853</v>
      </c>
      <c r="J27" s="30"/>
    </row>
    <row r="28" spans="1:10" hidden="1">
      <c r="A28" s="27">
        <v>2.2999999999999998</v>
      </c>
      <c r="B28" s="27">
        <v>2.4</v>
      </c>
      <c r="C28" s="28"/>
      <c r="D28" s="29">
        <v>100</v>
      </c>
      <c r="E28" s="29">
        <v>900</v>
      </c>
      <c r="F28" s="29">
        <v>1531</v>
      </c>
      <c r="G28" s="29">
        <v>1300</v>
      </c>
      <c r="H28" s="29">
        <v>1898</v>
      </c>
      <c r="I28" s="29">
        <v>1715</v>
      </c>
      <c r="J28" s="30"/>
    </row>
    <row r="29" spans="1:10" hidden="1">
      <c r="A29" s="27">
        <v>2.4</v>
      </c>
      <c r="B29" s="27">
        <v>2.5</v>
      </c>
      <c r="C29" s="30"/>
      <c r="D29" s="29">
        <v>100</v>
      </c>
      <c r="E29" s="29">
        <v>900</v>
      </c>
      <c r="F29" s="29">
        <v>1531</v>
      </c>
      <c r="G29" s="29">
        <v>1200</v>
      </c>
      <c r="H29" s="29">
        <v>1806</v>
      </c>
      <c r="I29" s="29">
        <v>1669</v>
      </c>
      <c r="J29" s="28" t="s">
        <v>81</v>
      </c>
    </row>
    <row r="30" spans="1:10" hidden="1">
      <c r="A30" s="27">
        <v>2.5</v>
      </c>
      <c r="B30" s="27">
        <v>2.6</v>
      </c>
      <c r="C30" s="30"/>
      <c r="D30" s="29">
        <v>100</v>
      </c>
      <c r="E30" s="29">
        <v>800</v>
      </c>
      <c r="F30" s="29">
        <v>1439</v>
      </c>
      <c r="G30" s="29">
        <v>1300</v>
      </c>
      <c r="H30" s="29">
        <v>1898</v>
      </c>
      <c r="I30" s="29">
        <v>1669</v>
      </c>
      <c r="J30" s="28"/>
    </row>
    <row r="31" spans="1:10" hidden="1">
      <c r="A31" s="27">
        <v>2.6</v>
      </c>
      <c r="B31" s="27">
        <v>2.7</v>
      </c>
      <c r="C31" s="30"/>
      <c r="D31" s="29">
        <v>100</v>
      </c>
      <c r="E31" s="29">
        <v>800</v>
      </c>
      <c r="F31" s="29">
        <v>1439</v>
      </c>
      <c r="G31" s="29">
        <v>1400</v>
      </c>
      <c r="H31" s="29">
        <v>1990</v>
      </c>
      <c r="I31" s="29">
        <v>1715</v>
      </c>
      <c r="J31" s="28"/>
    </row>
    <row r="32" spans="1:10" hidden="1">
      <c r="A32" s="27">
        <v>2.7</v>
      </c>
      <c r="B32" s="27">
        <v>2.8</v>
      </c>
      <c r="C32" s="30"/>
      <c r="D32" s="29">
        <v>100</v>
      </c>
      <c r="E32" s="29">
        <v>1400</v>
      </c>
      <c r="F32" s="29">
        <v>1990</v>
      </c>
      <c r="G32" s="29">
        <v>1600</v>
      </c>
      <c r="H32" s="29">
        <v>2174</v>
      </c>
      <c r="I32" s="29">
        <v>2082</v>
      </c>
      <c r="J32" s="28"/>
    </row>
    <row r="33" spans="1:10" hidden="1">
      <c r="A33" s="27">
        <v>2.8</v>
      </c>
      <c r="B33" s="27">
        <v>2.9</v>
      </c>
      <c r="C33" s="30"/>
      <c r="D33" s="29">
        <v>100</v>
      </c>
      <c r="E33" s="29">
        <v>700</v>
      </c>
      <c r="F33" s="29">
        <v>1347</v>
      </c>
      <c r="G33" s="29">
        <v>1200</v>
      </c>
      <c r="H33" s="29">
        <v>1806</v>
      </c>
      <c r="I33" s="29">
        <v>1577</v>
      </c>
      <c r="J33" s="28"/>
    </row>
    <row r="34" spans="1:10" hidden="1">
      <c r="A34" s="27">
        <v>2.9</v>
      </c>
      <c r="B34" s="27">
        <v>3</v>
      </c>
      <c r="C34" s="30"/>
      <c r="D34" s="29">
        <v>100</v>
      </c>
      <c r="E34" s="29">
        <v>1500</v>
      </c>
      <c r="F34" s="29">
        <v>2082</v>
      </c>
      <c r="G34" s="29">
        <v>1200</v>
      </c>
      <c r="H34" s="29">
        <v>1806</v>
      </c>
      <c r="I34" s="29">
        <v>1944</v>
      </c>
      <c r="J34" s="28"/>
    </row>
    <row r="35" spans="1:10" hidden="1">
      <c r="A35" s="31">
        <v>3</v>
      </c>
      <c r="B35" s="31">
        <v>3.1</v>
      </c>
      <c r="C35" s="28" t="s">
        <v>17</v>
      </c>
      <c r="D35" s="32">
        <v>100</v>
      </c>
      <c r="E35" s="32">
        <v>1500</v>
      </c>
      <c r="F35" s="32">
        <v>2082</v>
      </c>
      <c r="G35" s="32">
        <v>1600</v>
      </c>
      <c r="H35" s="32">
        <v>2174</v>
      </c>
      <c r="I35" s="32">
        <v>2128</v>
      </c>
      <c r="J35" s="33"/>
    </row>
    <row r="36" spans="1:10" hidden="1">
      <c r="A36" s="27">
        <v>3.1</v>
      </c>
      <c r="B36" s="27">
        <v>3.2</v>
      </c>
      <c r="C36" s="28"/>
      <c r="D36" s="29">
        <v>100</v>
      </c>
      <c r="E36" s="29">
        <v>1700</v>
      </c>
      <c r="F36" s="29">
        <v>2265</v>
      </c>
      <c r="G36" s="29">
        <v>1000</v>
      </c>
      <c r="H36" s="29">
        <v>1623</v>
      </c>
      <c r="I36" s="29">
        <v>1944</v>
      </c>
      <c r="J36" s="47" t="s">
        <v>82</v>
      </c>
    </row>
    <row r="37" spans="1:10" hidden="1">
      <c r="A37" s="27">
        <v>3.2</v>
      </c>
      <c r="B37" s="27">
        <v>3.3</v>
      </c>
      <c r="C37" s="28"/>
      <c r="D37" s="29">
        <v>100</v>
      </c>
      <c r="E37" s="29">
        <v>1700</v>
      </c>
      <c r="F37" s="29">
        <v>2265</v>
      </c>
      <c r="G37" s="29">
        <v>1400</v>
      </c>
      <c r="H37" s="29">
        <v>1990</v>
      </c>
      <c r="I37" s="29">
        <v>2128</v>
      </c>
      <c r="J37" s="34"/>
    </row>
    <row r="38" spans="1:10" hidden="1">
      <c r="A38" s="27">
        <v>3.3</v>
      </c>
      <c r="B38" s="27">
        <v>3.4</v>
      </c>
      <c r="C38" s="28"/>
      <c r="D38" s="29">
        <v>100</v>
      </c>
      <c r="E38" s="29">
        <v>1000</v>
      </c>
      <c r="F38" s="29">
        <v>1623</v>
      </c>
      <c r="G38" s="29">
        <v>1200</v>
      </c>
      <c r="H38" s="29">
        <v>1806</v>
      </c>
      <c r="I38" s="29">
        <v>1715</v>
      </c>
      <c r="J38" s="34"/>
    </row>
    <row r="39" spans="1:10" hidden="1">
      <c r="A39" s="27">
        <v>3.4</v>
      </c>
      <c r="B39" s="27">
        <v>3.5</v>
      </c>
      <c r="C39" s="28"/>
      <c r="D39" s="29">
        <v>100</v>
      </c>
      <c r="E39" s="29">
        <v>1300</v>
      </c>
      <c r="F39" s="29">
        <v>1898</v>
      </c>
      <c r="G39" s="29">
        <v>1300</v>
      </c>
      <c r="H39" s="29">
        <v>1898</v>
      </c>
      <c r="I39" s="29">
        <v>1898</v>
      </c>
      <c r="J39" s="28" t="s">
        <v>83</v>
      </c>
    </row>
    <row r="40" spans="1:10" hidden="1">
      <c r="A40" s="27">
        <v>3.5</v>
      </c>
      <c r="B40" s="27">
        <v>3.6</v>
      </c>
      <c r="C40" s="28"/>
      <c r="D40" s="29">
        <v>100</v>
      </c>
      <c r="E40" s="29">
        <v>1000</v>
      </c>
      <c r="F40" s="29">
        <v>1623</v>
      </c>
      <c r="G40" s="29">
        <v>1600</v>
      </c>
      <c r="H40" s="29">
        <v>2174</v>
      </c>
      <c r="I40" s="29">
        <v>1899</v>
      </c>
      <c r="J40" s="34"/>
    </row>
    <row r="41" spans="1:10" hidden="1">
      <c r="A41" s="27">
        <v>3.6</v>
      </c>
      <c r="B41" s="27">
        <v>3.7</v>
      </c>
      <c r="C41" s="28"/>
      <c r="D41" s="29">
        <v>100</v>
      </c>
      <c r="E41" s="29">
        <v>1100</v>
      </c>
      <c r="F41" s="29">
        <v>1715</v>
      </c>
      <c r="G41" s="29">
        <v>1400</v>
      </c>
      <c r="H41" s="29">
        <v>1990</v>
      </c>
      <c r="I41" s="29">
        <v>1853</v>
      </c>
      <c r="J41" s="34"/>
    </row>
    <row r="42" spans="1:10" hidden="1">
      <c r="A42" s="27">
        <v>3.7</v>
      </c>
      <c r="B42" s="27">
        <v>3.8</v>
      </c>
      <c r="C42" s="28"/>
      <c r="D42" s="29">
        <v>100</v>
      </c>
      <c r="E42" s="29">
        <v>1000</v>
      </c>
      <c r="F42" s="29">
        <v>1623</v>
      </c>
      <c r="G42" s="29">
        <v>1300</v>
      </c>
      <c r="H42" s="29">
        <v>1898</v>
      </c>
      <c r="I42" s="29">
        <v>1761</v>
      </c>
      <c r="J42" s="34"/>
    </row>
    <row r="43" spans="1:10" hidden="1">
      <c r="A43" s="27">
        <v>3.8</v>
      </c>
      <c r="B43" s="27">
        <v>3.9</v>
      </c>
      <c r="C43" s="28"/>
      <c r="D43" s="29">
        <v>100</v>
      </c>
      <c r="E43" s="29">
        <v>1000</v>
      </c>
      <c r="F43" s="29">
        <v>1623</v>
      </c>
      <c r="G43" s="29">
        <v>1700</v>
      </c>
      <c r="H43" s="29">
        <v>2265</v>
      </c>
      <c r="I43" s="29">
        <v>1944</v>
      </c>
      <c r="J43" s="28" t="s">
        <v>84</v>
      </c>
    </row>
    <row r="44" spans="1:10" hidden="1">
      <c r="A44" s="27">
        <v>3.9</v>
      </c>
      <c r="B44" s="27">
        <v>4</v>
      </c>
      <c r="C44" s="28"/>
      <c r="D44" s="29">
        <v>100</v>
      </c>
      <c r="E44" s="29">
        <v>1300</v>
      </c>
      <c r="F44" s="29">
        <v>1898</v>
      </c>
      <c r="G44" s="29">
        <v>1200</v>
      </c>
      <c r="H44" s="29">
        <v>1806</v>
      </c>
      <c r="I44" s="29">
        <v>1852</v>
      </c>
      <c r="J44" s="28" t="s">
        <v>84</v>
      </c>
    </row>
    <row r="45" spans="1:10" hidden="1">
      <c r="A45" s="31">
        <v>4</v>
      </c>
      <c r="B45" s="31">
        <v>4.0999999999999996</v>
      </c>
      <c r="C45" s="28" t="s">
        <v>17</v>
      </c>
      <c r="D45" s="32">
        <v>100</v>
      </c>
      <c r="E45" s="32">
        <v>1700</v>
      </c>
      <c r="F45" s="32">
        <v>2265</v>
      </c>
      <c r="G45" s="32">
        <v>1200</v>
      </c>
      <c r="H45" s="32">
        <v>1806</v>
      </c>
      <c r="I45" s="32">
        <v>2036</v>
      </c>
      <c r="J45" s="47" t="s">
        <v>85</v>
      </c>
    </row>
    <row r="46" spans="1:10" hidden="1">
      <c r="A46" s="27">
        <v>4.0999999999999996</v>
      </c>
      <c r="B46" s="27">
        <v>4.2</v>
      </c>
      <c r="C46" s="28"/>
      <c r="D46" s="29">
        <v>100</v>
      </c>
      <c r="E46" s="29">
        <v>1000</v>
      </c>
      <c r="F46" s="29">
        <v>1623</v>
      </c>
      <c r="G46" s="29">
        <v>1300</v>
      </c>
      <c r="H46" s="29">
        <v>1898</v>
      </c>
      <c r="I46" s="29">
        <v>1761</v>
      </c>
      <c r="J46" s="34"/>
    </row>
    <row r="47" spans="1:10" hidden="1">
      <c r="A47" s="27">
        <v>4.2</v>
      </c>
      <c r="B47" s="27">
        <v>4.3</v>
      </c>
      <c r="C47" s="28"/>
      <c r="D47" s="29">
        <v>100</v>
      </c>
      <c r="E47" s="29">
        <v>700</v>
      </c>
      <c r="F47" s="29">
        <v>1347</v>
      </c>
      <c r="G47" s="29">
        <v>1400</v>
      </c>
      <c r="H47" s="29">
        <v>1990</v>
      </c>
      <c r="I47" s="29">
        <v>1669</v>
      </c>
      <c r="J47" s="28" t="s">
        <v>86</v>
      </c>
    </row>
    <row r="48" spans="1:10" hidden="1">
      <c r="A48" s="27">
        <v>4.3</v>
      </c>
      <c r="B48" s="27">
        <v>4.4000000000000004</v>
      </c>
      <c r="C48" s="28"/>
      <c r="D48" s="29">
        <v>100</v>
      </c>
      <c r="E48" s="29">
        <v>800</v>
      </c>
      <c r="F48" s="29">
        <v>1439</v>
      </c>
      <c r="G48" s="29">
        <v>1100</v>
      </c>
      <c r="H48" s="29">
        <v>1715</v>
      </c>
      <c r="I48" s="29">
        <v>1577</v>
      </c>
      <c r="J48" s="34"/>
    </row>
    <row r="49" spans="1:10" hidden="1">
      <c r="A49" s="27">
        <v>4.4000000000000004</v>
      </c>
      <c r="B49" s="27">
        <v>4.5</v>
      </c>
      <c r="C49" s="28"/>
      <c r="D49" s="29">
        <v>100</v>
      </c>
      <c r="E49" s="29">
        <v>700</v>
      </c>
      <c r="F49" s="29">
        <v>1347</v>
      </c>
      <c r="G49" s="29">
        <v>1400</v>
      </c>
      <c r="H49" s="29">
        <v>1990</v>
      </c>
      <c r="I49" s="29">
        <v>1669</v>
      </c>
      <c r="J49" s="34"/>
    </row>
    <row r="50" spans="1:10" hidden="1">
      <c r="A50" s="27">
        <v>4.5</v>
      </c>
      <c r="B50" s="27">
        <v>4.5999999999999996</v>
      </c>
      <c r="C50" s="28"/>
      <c r="D50" s="29">
        <v>100</v>
      </c>
      <c r="E50" s="29">
        <v>700</v>
      </c>
      <c r="F50" s="29">
        <v>1347</v>
      </c>
      <c r="G50" s="29">
        <v>1300</v>
      </c>
      <c r="H50" s="29">
        <v>1898</v>
      </c>
      <c r="I50" s="29">
        <v>1623</v>
      </c>
      <c r="J50" s="34"/>
    </row>
    <row r="51" spans="1:10" hidden="1">
      <c r="A51" s="27">
        <v>4.5999999999999996</v>
      </c>
      <c r="B51" s="27">
        <v>4.7</v>
      </c>
      <c r="C51" s="28"/>
      <c r="D51" s="29">
        <v>100</v>
      </c>
      <c r="E51" s="29">
        <v>1000</v>
      </c>
      <c r="F51" s="29">
        <v>1623</v>
      </c>
      <c r="G51" s="29">
        <v>1200</v>
      </c>
      <c r="H51" s="29">
        <v>1806</v>
      </c>
      <c r="I51" s="29">
        <v>1715</v>
      </c>
      <c r="J51" s="34"/>
    </row>
    <row r="52" spans="1:10" hidden="1">
      <c r="A52" s="27">
        <v>4.7</v>
      </c>
      <c r="B52" s="27">
        <v>4.8</v>
      </c>
      <c r="C52" s="28"/>
      <c r="D52" s="29">
        <v>100</v>
      </c>
      <c r="E52" s="29">
        <v>1800</v>
      </c>
      <c r="F52" s="29">
        <v>2357</v>
      </c>
      <c r="G52" s="29">
        <v>1600</v>
      </c>
      <c r="H52" s="29">
        <v>2174</v>
      </c>
      <c r="I52" s="29">
        <v>2266</v>
      </c>
      <c r="J52" s="34"/>
    </row>
    <row r="53" spans="1:10" hidden="1">
      <c r="A53" s="27">
        <v>4.8</v>
      </c>
      <c r="B53" s="27">
        <v>4.9000000000000004</v>
      </c>
      <c r="C53" s="28"/>
      <c r="D53" s="29">
        <v>100</v>
      </c>
      <c r="E53" s="29">
        <v>1500</v>
      </c>
      <c r="F53" s="29">
        <v>2082</v>
      </c>
      <c r="G53" s="29">
        <v>1200</v>
      </c>
      <c r="H53" s="29">
        <v>1806</v>
      </c>
      <c r="I53" s="29">
        <v>1944</v>
      </c>
      <c r="J53" s="34"/>
    </row>
    <row r="54" spans="1:10" hidden="1">
      <c r="A54" s="27">
        <v>4.9000000000000004</v>
      </c>
      <c r="B54" s="27">
        <v>5</v>
      </c>
      <c r="C54" s="28"/>
      <c r="D54" s="29">
        <v>100</v>
      </c>
      <c r="E54" s="29">
        <v>700</v>
      </c>
      <c r="F54" s="29">
        <v>1347</v>
      </c>
      <c r="G54" s="29">
        <v>1800</v>
      </c>
      <c r="H54" s="29">
        <v>2357</v>
      </c>
      <c r="I54" s="29">
        <v>1852</v>
      </c>
      <c r="J54" s="33"/>
    </row>
    <row r="55" spans="1:10" hidden="1">
      <c r="A55" s="27">
        <v>5</v>
      </c>
      <c r="B55" s="27">
        <v>5.0999999999999996</v>
      </c>
      <c r="C55" s="28" t="s">
        <v>17</v>
      </c>
      <c r="D55" s="29">
        <v>100</v>
      </c>
      <c r="E55" s="29">
        <v>1200</v>
      </c>
      <c r="F55" s="29">
        <v>1806</v>
      </c>
      <c r="G55" s="29">
        <v>1800</v>
      </c>
      <c r="H55" s="29">
        <v>2357</v>
      </c>
      <c r="I55" s="29">
        <v>2082</v>
      </c>
      <c r="J55" s="35" t="s">
        <v>86</v>
      </c>
    </row>
    <row r="56" spans="1:10" hidden="1">
      <c r="A56" s="27">
        <v>5.0999999999999996</v>
      </c>
      <c r="B56" s="27">
        <v>5.2</v>
      </c>
      <c r="C56" s="28"/>
      <c r="D56" s="29">
        <v>100</v>
      </c>
      <c r="E56" s="29">
        <v>900</v>
      </c>
      <c r="F56" s="29">
        <v>1531</v>
      </c>
      <c r="G56" s="29">
        <v>1600</v>
      </c>
      <c r="H56" s="29">
        <v>2174</v>
      </c>
      <c r="I56" s="29">
        <v>1853</v>
      </c>
      <c r="J56" s="35"/>
    </row>
    <row r="57" spans="1:10" hidden="1">
      <c r="A57" s="27">
        <v>5.2</v>
      </c>
      <c r="B57" s="27">
        <v>5.3</v>
      </c>
      <c r="C57" s="28"/>
      <c r="D57" s="29">
        <v>100</v>
      </c>
      <c r="E57" s="29">
        <v>1600</v>
      </c>
      <c r="F57" s="29">
        <v>2174</v>
      </c>
      <c r="G57" s="29">
        <v>1400</v>
      </c>
      <c r="H57" s="29">
        <v>1990</v>
      </c>
      <c r="I57" s="29">
        <v>2082</v>
      </c>
      <c r="J57" s="35"/>
    </row>
    <row r="58" spans="1:10" hidden="1">
      <c r="A58" s="27">
        <v>5.3</v>
      </c>
      <c r="B58" s="27">
        <v>5.4</v>
      </c>
      <c r="C58" s="28"/>
      <c r="D58" s="29">
        <v>100</v>
      </c>
      <c r="E58" s="29">
        <v>900</v>
      </c>
      <c r="F58" s="29">
        <v>1531</v>
      </c>
      <c r="G58" s="29">
        <v>1000</v>
      </c>
      <c r="H58" s="29">
        <v>1623</v>
      </c>
      <c r="I58" s="29">
        <v>1577</v>
      </c>
      <c r="J58" s="35"/>
    </row>
    <row r="59" spans="1:10" hidden="1">
      <c r="A59" s="27">
        <v>5.4</v>
      </c>
      <c r="B59" s="27">
        <v>5.5</v>
      </c>
      <c r="C59" s="28"/>
      <c r="D59" s="29">
        <v>100</v>
      </c>
      <c r="E59" s="29">
        <v>1900</v>
      </c>
      <c r="F59" s="29">
        <v>2449</v>
      </c>
      <c r="G59" s="29">
        <v>1400</v>
      </c>
      <c r="H59" s="29">
        <v>1990</v>
      </c>
      <c r="I59" s="29">
        <v>2220</v>
      </c>
      <c r="J59" s="35"/>
    </row>
    <row r="60" spans="1:10" hidden="1">
      <c r="A60" s="27">
        <v>5.5</v>
      </c>
      <c r="B60" s="27">
        <v>5.6</v>
      </c>
      <c r="C60" s="28"/>
      <c r="D60" s="29">
        <v>100</v>
      </c>
      <c r="E60" s="29">
        <v>900</v>
      </c>
      <c r="F60" s="29">
        <v>1531</v>
      </c>
      <c r="G60" s="29">
        <v>1300</v>
      </c>
      <c r="H60" s="29">
        <v>1898</v>
      </c>
      <c r="I60" s="29">
        <v>1715</v>
      </c>
      <c r="J60" s="35"/>
    </row>
    <row r="61" spans="1:10" hidden="1">
      <c r="A61" s="27">
        <v>5.6</v>
      </c>
      <c r="B61" s="27">
        <v>5.7</v>
      </c>
      <c r="C61" s="28"/>
      <c r="D61" s="29">
        <v>100</v>
      </c>
      <c r="E61" s="29">
        <v>1500</v>
      </c>
      <c r="F61" s="29">
        <v>2082</v>
      </c>
      <c r="G61" s="29">
        <v>1100</v>
      </c>
      <c r="H61" s="29">
        <v>1715</v>
      </c>
      <c r="I61" s="29">
        <v>1899</v>
      </c>
      <c r="J61" s="35"/>
    </row>
    <row r="62" spans="1:10" hidden="1">
      <c r="A62" s="27">
        <v>5.7</v>
      </c>
      <c r="B62" s="27">
        <v>5.8</v>
      </c>
      <c r="C62" s="28"/>
      <c r="D62" s="29">
        <v>100</v>
      </c>
      <c r="E62" s="29">
        <v>1200</v>
      </c>
      <c r="F62" s="29">
        <v>1806</v>
      </c>
      <c r="G62" s="29">
        <v>1100</v>
      </c>
      <c r="H62" s="29">
        <v>1715</v>
      </c>
      <c r="I62" s="29">
        <v>1761</v>
      </c>
      <c r="J62" s="35"/>
    </row>
    <row r="63" spans="1:10" hidden="1">
      <c r="A63" s="27">
        <v>5.8</v>
      </c>
      <c r="B63" s="27">
        <v>5.9</v>
      </c>
      <c r="C63" s="28"/>
      <c r="D63" s="29">
        <v>100</v>
      </c>
      <c r="E63" s="29">
        <v>1300</v>
      </c>
      <c r="F63" s="29">
        <v>1898</v>
      </c>
      <c r="G63" s="29">
        <v>2400</v>
      </c>
      <c r="H63" s="29">
        <v>2908</v>
      </c>
      <c r="I63" s="29">
        <v>2403</v>
      </c>
      <c r="J63" s="35"/>
    </row>
    <row r="64" spans="1:10" hidden="1">
      <c r="A64" s="27">
        <v>5.9</v>
      </c>
      <c r="B64" s="27">
        <v>6</v>
      </c>
      <c r="C64" s="28"/>
      <c r="D64" s="29">
        <v>100</v>
      </c>
      <c r="E64" s="29">
        <v>1200</v>
      </c>
      <c r="F64" s="29">
        <v>1806</v>
      </c>
      <c r="G64" s="29">
        <v>1200</v>
      </c>
      <c r="H64" s="29">
        <v>1806</v>
      </c>
      <c r="I64" s="29">
        <v>1806</v>
      </c>
      <c r="J64" s="35"/>
    </row>
    <row r="65" spans="1:10" hidden="1">
      <c r="A65" s="31">
        <v>6</v>
      </c>
      <c r="B65" s="31">
        <v>6.1</v>
      </c>
      <c r="C65" s="28" t="s">
        <v>17</v>
      </c>
      <c r="D65" s="32">
        <v>100</v>
      </c>
      <c r="E65" s="32">
        <v>1400</v>
      </c>
      <c r="F65" s="32">
        <v>1990</v>
      </c>
      <c r="G65" s="32">
        <v>1200</v>
      </c>
      <c r="H65" s="32">
        <v>1806</v>
      </c>
      <c r="I65" s="32">
        <v>1898</v>
      </c>
      <c r="J65" s="30"/>
    </row>
    <row r="66" spans="1:10" hidden="1">
      <c r="A66" s="27">
        <v>6.1</v>
      </c>
      <c r="B66" s="27">
        <v>6.2</v>
      </c>
      <c r="C66" s="28"/>
      <c r="D66" s="29">
        <v>100</v>
      </c>
      <c r="E66" s="29">
        <v>1800</v>
      </c>
      <c r="F66" s="29">
        <v>2357</v>
      </c>
      <c r="G66" s="29">
        <v>1300</v>
      </c>
      <c r="H66" s="29">
        <v>1898</v>
      </c>
      <c r="I66" s="29">
        <v>2128</v>
      </c>
      <c r="J66" s="30"/>
    </row>
    <row r="67" spans="1:10" hidden="1">
      <c r="A67" s="27">
        <v>6.2</v>
      </c>
      <c r="B67" s="27">
        <v>6.3</v>
      </c>
      <c r="C67" s="28"/>
      <c r="D67" s="29">
        <v>100</v>
      </c>
      <c r="E67" s="29">
        <v>1300</v>
      </c>
      <c r="F67" s="29">
        <v>1898</v>
      </c>
      <c r="G67" s="29">
        <v>1900</v>
      </c>
      <c r="H67" s="29">
        <v>2449</v>
      </c>
      <c r="I67" s="29">
        <v>2174</v>
      </c>
      <c r="J67" s="30"/>
    </row>
    <row r="68" spans="1:10" hidden="1">
      <c r="A68" s="27">
        <v>6.3</v>
      </c>
      <c r="B68" s="27">
        <v>6.4</v>
      </c>
      <c r="C68" s="28"/>
      <c r="D68" s="29">
        <v>100</v>
      </c>
      <c r="E68" s="29">
        <v>900</v>
      </c>
      <c r="F68" s="29">
        <v>1531</v>
      </c>
      <c r="G68" s="29">
        <v>1300</v>
      </c>
      <c r="H68" s="29">
        <v>1898</v>
      </c>
      <c r="I68" s="29">
        <v>1715</v>
      </c>
      <c r="J68" s="30"/>
    </row>
    <row r="69" spans="1:10" hidden="1">
      <c r="A69" s="27">
        <v>6.4</v>
      </c>
      <c r="B69" s="27">
        <v>6.5</v>
      </c>
      <c r="C69" s="28"/>
      <c r="D69" s="29">
        <v>100</v>
      </c>
      <c r="E69" s="29">
        <v>1900</v>
      </c>
      <c r="F69" s="29">
        <v>2449</v>
      </c>
      <c r="G69" s="29">
        <v>1400</v>
      </c>
      <c r="H69" s="29">
        <v>1990</v>
      </c>
      <c r="I69" s="29">
        <v>2220</v>
      </c>
      <c r="J69" s="30"/>
    </row>
    <row r="70" spans="1:10" hidden="1">
      <c r="A70" s="27">
        <v>6.5</v>
      </c>
      <c r="B70" s="27">
        <v>6.6</v>
      </c>
      <c r="C70" s="28"/>
      <c r="D70" s="29">
        <v>100</v>
      </c>
      <c r="E70" s="29">
        <v>1000</v>
      </c>
      <c r="F70" s="29">
        <v>1623</v>
      </c>
      <c r="G70" s="29">
        <v>1600</v>
      </c>
      <c r="H70" s="29">
        <v>2174</v>
      </c>
      <c r="I70" s="29">
        <v>1899</v>
      </c>
      <c r="J70" s="30"/>
    </row>
    <row r="71" spans="1:10" hidden="1">
      <c r="A71" s="27">
        <v>6.6</v>
      </c>
      <c r="B71" s="27">
        <v>6.7</v>
      </c>
      <c r="C71" s="28"/>
      <c r="D71" s="29">
        <v>100</v>
      </c>
      <c r="E71" s="29">
        <v>900</v>
      </c>
      <c r="F71" s="29">
        <v>1531</v>
      </c>
      <c r="G71" s="29">
        <v>1400</v>
      </c>
      <c r="H71" s="29">
        <v>1990</v>
      </c>
      <c r="I71" s="29">
        <v>1761</v>
      </c>
      <c r="J71" s="30"/>
    </row>
    <row r="72" spans="1:10" hidden="1">
      <c r="A72" s="27">
        <v>6.7</v>
      </c>
      <c r="B72" s="27">
        <v>6.8</v>
      </c>
      <c r="C72" s="28"/>
      <c r="D72" s="29">
        <v>100</v>
      </c>
      <c r="E72" s="29">
        <v>1200</v>
      </c>
      <c r="F72" s="29">
        <v>1806</v>
      </c>
      <c r="G72" s="29">
        <v>1000</v>
      </c>
      <c r="H72" s="29">
        <v>1623</v>
      </c>
      <c r="I72" s="29">
        <v>1715</v>
      </c>
      <c r="J72" s="30"/>
    </row>
    <row r="73" spans="1:10" hidden="1">
      <c r="A73" s="27">
        <v>6.8</v>
      </c>
      <c r="B73" s="27">
        <v>6.9</v>
      </c>
      <c r="C73" s="28"/>
      <c r="D73" s="29">
        <v>100</v>
      </c>
      <c r="E73" s="29">
        <v>1200</v>
      </c>
      <c r="F73" s="29">
        <v>1806</v>
      </c>
      <c r="G73" s="29">
        <v>1100</v>
      </c>
      <c r="H73" s="29">
        <v>1715</v>
      </c>
      <c r="I73" s="29">
        <v>1761</v>
      </c>
      <c r="J73" s="30"/>
    </row>
    <row r="74" spans="1:10" hidden="1">
      <c r="A74" s="27">
        <v>6.9</v>
      </c>
      <c r="B74" s="27">
        <v>7</v>
      </c>
      <c r="C74" s="28"/>
      <c r="D74" s="29">
        <v>100</v>
      </c>
      <c r="E74" s="29">
        <v>500</v>
      </c>
      <c r="F74" s="29">
        <v>1164</v>
      </c>
      <c r="G74" s="29">
        <v>1200</v>
      </c>
      <c r="H74" s="29">
        <v>1806</v>
      </c>
      <c r="I74" s="29">
        <v>1485</v>
      </c>
      <c r="J74" s="30"/>
    </row>
    <row r="75" spans="1:10" hidden="1">
      <c r="A75" s="31">
        <v>7</v>
      </c>
      <c r="B75" s="31">
        <v>7.1</v>
      </c>
      <c r="C75" s="28" t="s">
        <v>17</v>
      </c>
      <c r="D75" s="32">
        <v>100</v>
      </c>
      <c r="E75" s="32">
        <v>1400</v>
      </c>
      <c r="F75" s="32">
        <v>1990</v>
      </c>
      <c r="G75" s="32">
        <v>1600</v>
      </c>
      <c r="H75" s="32">
        <v>2174</v>
      </c>
      <c r="I75" s="32">
        <v>2082</v>
      </c>
      <c r="J75" s="36" t="s">
        <v>87</v>
      </c>
    </row>
    <row r="76" spans="1:10" hidden="1">
      <c r="A76" s="27">
        <v>7.1</v>
      </c>
      <c r="B76" s="27">
        <v>7.2</v>
      </c>
      <c r="C76" s="28"/>
      <c r="D76" s="29">
        <v>100</v>
      </c>
      <c r="E76" s="29">
        <v>1500</v>
      </c>
      <c r="F76" s="29">
        <v>2082</v>
      </c>
      <c r="G76" s="29">
        <v>1200</v>
      </c>
      <c r="H76" s="29">
        <v>1806</v>
      </c>
      <c r="I76" s="29">
        <v>1944</v>
      </c>
      <c r="J76" s="36"/>
    </row>
    <row r="77" spans="1:10" hidden="1">
      <c r="A77" s="27">
        <v>7.2</v>
      </c>
      <c r="B77" s="27">
        <v>7.3</v>
      </c>
      <c r="C77" s="28"/>
      <c r="D77" s="29">
        <v>100</v>
      </c>
      <c r="E77" s="29">
        <v>1500</v>
      </c>
      <c r="F77" s="29">
        <v>2082</v>
      </c>
      <c r="G77" s="29">
        <v>1300</v>
      </c>
      <c r="H77" s="29">
        <v>1898</v>
      </c>
      <c r="I77" s="29">
        <v>1990</v>
      </c>
      <c r="J77" s="36"/>
    </row>
    <row r="78" spans="1:10" hidden="1">
      <c r="A78" s="27">
        <v>7.3</v>
      </c>
      <c r="B78" s="27">
        <v>7.4</v>
      </c>
      <c r="C78" s="28"/>
      <c r="D78" s="29">
        <v>100</v>
      </c>
      <c r="E78" s="29">
        <v>1200</v>
      </c>
      <c r="F78" s="29">
        <v>1806</v>
      </c>
      <c r="G78" s="29">
        <v>1000</v>
      </c>
      <c r="H78" s="29">
        <v>1623</v>
      </c>
      <c r="I78" s="29">
        <v>1715</v>
      </c>
      <c r="J78" s="36"/>
    </row>
    <row r="79" spans="1:10" hidden="1">
      <c r="A79" s="27">
        <v>7.4</v>
      </c>
      <c r="B79" s="27">
        <v>7.5</v>
      </c>
      <c r="C79" s="28"/>
      <c r="D79" s="29">
        <v>100</v>
      </c>
      <c r="E79" s="29">
        <v>1500</v>
      </c>
      <c r="F79" s="29">
        <v>2082</v>
      </c>
      <c r="G79" s="29">
        <v>1000</v>
      </c>
      <c r="H79" s="29">
        <v>1623</v>
      </c>
      <c r="I79" s="29">
        <v>1853</v>
      </c>
      <c r="J79" s="36"/>
    </row>
    <row r="80" spans="1:10" hidden="1">
      <c r="A80" s="27">
        <v>7.5</v>
      </c>
      <c r="B80" s="27">
        <v>7.6</v>
      </c>
      <c r="C80" s="28"/>
      <c r="D80" s="29">
        <v>100</v>
      </c>
      <c r="E80" s="29">
        <v>1000</v>
      </c>
      <c r="F80" s="29">
        <v>1623</v>
      </c>
      <c r="G80" s="29">
        <v>1200</v>
      </c>
      <c r="H80" s="29">
        <v>1806</v>
      </c>
      <c r="I80" s="29">
        <v>1715</v>
      </c>
      <c r="J80" s="36"/>
    </row>
    <row r="81" spans="1:10" hidden="1">
      <c r="A81" s="27">
        <v>7.6</v>
      </c>
      <c r="B81" s="27">
        <v>7.7</v>
      </c>
      <c r="C81" s="28"/>
      <c r="D81" s="29">
        <v>100</v>
      </c>
      <c r="E81" s="29">
        <v>1600</v>
      </c>
      <c r="F81" s="29">
        <v>2174</v>
      </c>
      <c r="G81" s="29">
        <v>1400</v>
      </c>
      <c r="H81" s="29">
        <v>1990</v>
      </c>
      <c r="I81" s="29">
        <v>2082</v>
      </c>
      <c r="J81" s="36"/>
    </row>
    <row r="82" spans="1:10" hidden="1">
      <c r="A82" s="27">
        <v>7.7</v>
      </c>
      <c r="B82" s="27">
        <v>7.8</v>
      </c>
      <c r="C82" s="28"/>
      <c r="D82" s="29">
        <v>100</v>
      </c>
      <c r="E82" s="29">
        <v>1600</v>
      </c>
      <c r="F82" s="29">
        <v>2174</v>
      </c>
      <c r="G82" s="29">
        <v>1100</v>
      </c>
      <c r="H82" s="29">
        <v>1715</v>
      </c>
      <c r="I82" s="29">
        <v>1945</v>
      </c>
      <c r="J82" s="36"/>
    </row>
    <row r="83" spans="1:10" hidden="1">
      <c r="A83" s="27">
        <v>7.8</v>
      </c>
      <c r="B83" s="27">
        <v>7.9</v>
      </c>
      <c r="C83" s="28"/>
      <c r="D83" s="29">
        <v>100</v>
      </c>
      <c r="E83" s="29">
        <v>600</v>
      </c>
      <c r="F83" s="29">
        <v>1256</v>
      </c>
      <c r="G83" s="29">
        <v>1300</v>
      </c>
      <c r="H83" s="29">
        <v>1898</v>
      </c>
      <c r="I83" s="29">
        <v>1577</v>
      </c>
      <c r="J83" s="36"/>
    </row>
    <row r="84" spans="1:10" hidden="1">
      <c r="A84" s="27">
        <v>7.9</v>
      </c>
      <c r="B84" s="27">
        <v>8</v>
      </c>
      <c r="C84" s="28"/>
      <c r="D84" s="29">
        <v>100</v>
      </c>
      <c r="E84" s="29">
        <v>900</v>
      </c>
      <c r="F84" s="29">
        <v>1531</v>
      </c>
      <c r="G84" s="29">
        <v>1200</v>
      </c>
      <c r="H84" s="29">
        <v>1806</v>
      </c>
      <c r="I84" s="29">
        <v>1669</v>
      </c>
      <c r="J84" s="36"/>
    </row>
    <row r="85" spans="1:10" hidden="1">
      <c r="A85" s="31">
        <v>8</v>
      </c>
      <c r="B85" s="31">
        <v>8.1</v>
      </c>
      <c r="C85" s="28" t="s">
        <v>17</v>
      </c>
      <c r="D85" s="32">
        <v>100</v>
      </c>
      <c r="E85" s="32">
        <v>1100</v>
      </c>
      <c r="F85" s="32">
        <v>1715</v>
      </c>
      <c r="G85" s="32">
        <v>1200</v>
      </c>
      <c r="H85" s="32">
        <v>1806</v>
      </c>
      <c r="I85" s="32">
        <v>1761</v>
      </c>
      <c r="J85" s="36" t="s">
        <v>81</v>
      </c>
    </row>
    <row r="86" spans="1:10" hidden="1">
      <c r="A86" s="27">
        <v>8.1</v>
      </c>
      <c r="B86" s="27">
        <v>8.1999999999999993</v>
      </c>
      <c r="C86" s="28"/>
      <c r="D86" s="29">
        <v>100</v>
      </c>
      <c r="E86" s="29">
        <v>1200</v>
      </c>
      <c r="F86" s="29">
        <v>1806</v>
      </c>
      <c r="G86" s="29">
        <v>1300</v>
      </c>
      <c r="H86" s="29">
        <v>1898</v>
      </c>
      <c r="I86" s="29">
        <v>1852</v>
      </c>
      <c r="J86" s="36"/>
    </row>
    <row r="87" spans="1:10" hidden="1">
      <c r="A87" s="27">
        <v>8.1999999999999993</v>
      </c>
      <c r="B87" s="27">
        <v>8.3000000000000007</v>
      </c>
      <c r="C87" s="28"/>
      <c r="D87" s="29">
        <v>100</v>
      </c>
      <c r="E87" s="29">
        <v>1100</v>
      </c>
      <c r="F87" s="29">
        <v>1715</v>
      </c>
      <c r="G87" s="29">
        <v>1200</v>
      </c>
      <c r="H87" s="29">
        <v>1806</v>
      </c>
      <c r="I87" s="29">
        <v>1761</v>
      </c>
      <c r="J87" s="36"/>
    </row>
    <row r="88" spans="1:10" hidden="1">
      <c r="A88" s="27">
        <v>8.3000000000000007</v>
      </c>
      <c r="B88" s="27">
        <v>8.4</v>
      </c>
      <c r="C88" s="28"/>
      <c r="D88" s="29">
        <v>100</v>
      </c>
      <c r="E88" s="29">
        <v>800</v>
      </c>
      <c r="F88" s="29">
        <v>1439</v>
      </c>
      <c r="G88" s="29">
        <v>1000</v>
      </c>
      <c r="H88" s="29">
        <v>1623</v>
      </c>
      <c r="I88" s="29">
        <v>1531</v>
      </c>
      <c r="J88" s="36"/>
    </row>
    <row r="89" spans="1:10" hidden="1">
      <c r="A89" s="27">
        <v>8.4</v>
      </c>
      <c r="B89" s="27">
        <v>8.5</v>
      </c>
      <c r="C89" s="28"/>
      <c r="D89" s="29">
        <v>100</v>
      </c>
      <c r="E89" s="29">
        <v>1600</v>
      </c>
      <c r="F89" s="29">
        <v>2174</v>
      </c>
      <c r="G89" s="29">
        <v>1000</v>
      </c>
      <c r="H89" s="29">
        <v>1623</v>
      </c>
      <c r="I89" s="29">
        <v>1899</v>
      </c>
      <c r="J89" s="36"/>
    </row>
    <row r="90" spans="1:10" hidden="1">
      <c r="A90" s="27">
        <v>8.5</v>
      </c>
      <c r="B90" s="27">
        <v>8.6</v>
      </c>
      <c r="C90" s="28"/>
      <c r="D90" s="29">
        <v>100</v>
      </c>
      <c r="E90" s="29">
        <v>1300</v>
      </c>
      <c r="F90" s="29">
        <v>1898</v>
      </c>
      <c r="G90" s="29">
        <v>1100</v>
      </c>
      <c r="H90" s="29">
        <v>1715</v>
      </c>
      <c r="I90" s="29">
        <v>1807</v>
      </c>
      <c r="J90" s="36"/>
    </row>
    <row r="91" spans="1:10" hidden="1">
      <c r="A91" s="27">
        <v>8.6</v>
      </c>
      <c r="B91" s="27">
        <v>8.6999999999999993</v>
      </c>
      <c r="C91" s="28"/>
      <c r="D91" s="29">
        <v>100</v>
      </c>
      <c r="E91" s="29">
        <v>1300</v>
      </c>
      <c r="F91" s="29">
        <v>1898</v>
      </c>
      <c r="G91" s="29">
        <v>1200</v>
      </c>
      <c r="H91" s="29">
        <v>1806</v>
      </c>
      <c r="I91" s="29">
        <v>1852</v>
      </c>
      <c r="J91" s="36"/>
    </row>
    <row r="92" spans="1:10" hidden="1">
      <c r="A92" s="27">
        <v>8.6999999999999993</v>
      </c>
      <c r="B92" s="27">
        <v>8.8000000000000007</v>
      </c>
      <c r="C92" s="28"/>
      <c r="D92" s="29">
        <v>100</v>
      </c>
      <c r="E92" s="29">
        <v>1500</v>
      </c>
      <c r="F92" s="29">
        <v>2082</v>
      </c>
      <c r="G92" s="29">
        <v>1800</v>
      </c>
      <c r="H92" s="29">
        <v>2357</v>
      </c>
      <c r="I92" s="29">
        <v>2220</v>
      </c>
      <c r="J92" s="36"/>
    </row>
    <row r="93" spans="1:10">
      <c r="A93" s="27">
        <v>8.8000000000000007</v>
      </c>
      <c r="B93" s="27">
        <v>8.9</v>
      </c>
      <c r="C93" s="28"/>
      <c r="D93" s="29">
        <v>100</v>
      </c>
      <c r="E93" s="29">
        <v>1000</v>
      </c>
      <c r="F93" s="29">
        <v>1623</v>
      </c>
      <c r="G93" s="29">
        <v>2000</v>
      </c>
      <c r="H93" s="217">
        <v>2541</v>
      </c>
      <c r="I93" s="29">
        <v>2082</v>
      </c>
      <c r="J93" s="36"/>
    </row>
    <row r="94" spans="1:10" hidden="1">
      <c r="A94" s="27">
        <v>8.9</v>
      </c>
      <c r="B94" s="27">
        <v>9</v>
      </c>
      <c r="C94" s="28"/>
      <c r="D94" s="29">
        <v>100</v>
      </c>
      <c r="E94" s="29">
        <v>1600</v>
      </c>
      <c r="F94" s="29">
        <v>2174</v>
      </c>
      <c r="G94" s="29">
        <v>1200</v>
      </c>
      <c r="H94" s="29">
        <v>1806</v>
      </c>
      <c r="I94" s="29">
        <v>1990</v>
      </c>
      <c r="J94" s="36"/>
    </row>
    <row r="95" spans="1:10" hidden="1">
      <c r="A95" s="31">
        <v>9</v>
      </c>
      <c r="B95" s="31">
        <v>9.1</v>
      </c>
      <c r="C95" s="28" t="s">
        <v>17</v>
      </c>
      <c r="D95" s="32">
        <v>100</v>
      </c>
      <c r="E95" s="32">
        <v>1400</v>
      </c>
      <c r="F95" s="32">
        <v>1990</v>
      </c>
      <c r="G95" s="32">
        <v>1200</v>
      </c>
      <c r="H95" s="32">
        <v>1806</v>
      </c>
      <c r="I95" s="32">
        <v>1898</v>
      </c>
      <c r="J95" s="47" t="s">
        <v>82</v>
      </c>
    </row>
    <row r="96" spans="1:10" hidden="1">
      <c r="A96" s="27">
        <v>9.1</v>
      </c>
      <c r="B96" s="27">
        <v>9.1999999999999993</v>
      </c>
      <c r="C96" s="28"/>
      <c r="D96" s="29">
        <v>100</v>
      </c>
      <c r="E96" s="29">
        <v>1700</v>
      </c>
      <c r="F96" s="29">
        <v>2265</v>
      </c>
      <c r="G96" s="29">
        <v>1400</v>
      </c>
      <c r="H96" s="29">
        <v>1990</v>
      </c>
      <c r="I96" s="29">
        <v>2128</v>
      </c>
      <c r="J96" s="47"/>
    </row>
    <row r="97" spans="1:10" hidden="1">
      <c r="A97" s="27">
        <v>9.1999999999999993</v>
      </c>
      <c r="B97" s="27">
        <v>9.3000000000000007</v>
      </c>
      <c r="C97" s="28"/>
      <c r="D97" s="29">
        <v>100</v>
      </c>
      <c r="E97" s="29">
        <v>1100</v>
      </c>
      <c r="F97" s="29">
        <v>1715</v>
      </c>
      <c r="G97" s="29">
        <v>1200</v>
      </c>
      <c r="H97" s="29">
        <v>1806</v>
      </c>
      <c r="I97" s="29">
        <v>1761</v>
      </c>
      <c r="J97" s="47"/>
    </row>
    <row r="98" spans="1:10" hidden="1">
      <c r="A98" s="27">
        <v>9.3000000000000007</v>
      </c>
      <c r="B98" s="27">
        <v>9.4</v>
      </c>
      <c r="C98" s="28"/>
      <c r="D98" s="29">
        <v>100</v>
      </c>
      <c r="E98" s="29">
        <v>1000</v>
      </c>
      <c r="F98" s="29">
        <v>1623</v>
      </c>
      <c r="G98" s="29">
        <v>1100</v>
      </c>
      <c r="H98" s="29">
        <v>1715</v>
      </c>
      <c r="I98" s="29">
        <v>1669</v>
      </c>
      <c r="J98" s="47"/>
    </row>
    <row r="99" spans="1:10" hidden="1">
      <c r="A99" s="27">
        <v>9.4</v>
      </c>
      <c r="B99" s="27">
        <v>9.5</v>
      </c>
      <c r="C99" s="28"/>
      <c r="D99" s="29">
        <v>100</v>
      </c>
      <c r="E99" s="29">
        <v>700</v>
      </c>
      <c r="F99" s="29">
        <v>1347</v>
      </c>
      <c r="G99" s="29">
        <v>1200</v>
      </c>
      <c r="H99" s="29">
        <v>1806</v>
      </c>
      <c r="I99" s="29">
        <v>1577</v>
      </c>
      <c r="J99" s="47"/>
    </row>
    <row r="100" spans="1:10" hidden="1">
      <c r="A100" s="27">
        <v>9.5</v>
      </c>
      <c r="B100" s="27">
        <v>9.6</v>
      </c>
      <c r="C100" s="28"/>
      <c r="D100" s="29">
        <v>100</v>
      </c>
      <c r="E100" s="29">
        <v>900</v>
      </c>
      <c r="F100" s="29">
        <v>1531</v>
      </c>
      <c r="G100" s="29">
        <v>1600</v>
      </c>
      <c r="H100" s="29">
        <v>2174</v>
      </c>
      <c r="I100" s="29">
        <v>1853</v>
      </c>
      <c r="J100" s="47"/>
    </row>
    <row r="101" spans="1:10" hidden="1">
      <c r="A101" s="27">
        <v>9.6</v>
      </c>
      <c r="B101" s="27">
        <v>9.6999999999999993</v>
      </c>
      <c r="C101" s="30"/>
      <c r="D101" s="29">
        <v>100</v>
      </c>
      <c r="E101" s="29">
        <v>1700</v>
      </c>
      <c r="F101" s="29">
        <v>2265</v>
      </c>
      <c r="G101" s="29">
        <v>1200</v>
      </c>
      <c r="H101" s="29">
        <v>1806</v>
      </c>
      <c r="I101" s="29">
        <v>2036</v>
      </c>
      <c r="J101" s="30"/>
    </row>
    <row r="102" spans="1:10" hidden="1">
      <c r="A102" s="27">
        <v>9.6999999999999993</v>
      </c>
      <c r="B102" s="27">
        <v>9.8000000000000007</v>
      </c>
      <c r="C102" s="30"/>
      <c r="D102" s="29">
        <v>100</v>
      </c>
      <c r="E102" s="29">
        <v>1400</v>
      </c>
      <c r="F102" s="29">
        <v>1990</v>
      </c>
      <c r="G102" s="29">
        <v>1100</v>
      </c>
      <c r="H102" s="29">
        <v>1715</v>
      </c>
      <c r="I102" s="29">
        <v>1853</v>
      </c>
      <c r="J102" s="30"/>
    </row>
    <row r="103" spans="1:10" hidden="1">
      <c r="A103" s="27">
        <v>9.8000000000000007</v>
      </c>
      <c r="B103" s="27">
        <v>9.9</v>
      </c>
      <c r="C103" s="30"/>
      <c r="D103" s="29">
        <v>100</v>
      </c>
      <c r="E103" s="29">
        <v>1900</v>
      </c>
      <c r="F103" s="29">
        <v>2449</v>
      </c>
      <c r="G103" s="29">
        <v>1900</v>
      </c>
      <c r="H103" s="29">
        <v>2449</v>
      </c>
      <c r="I103" s="29">
        <v>2449</v>
      </c>
      <c r="J103" s="30"/>
    </row>
    <row r="104" spans="1:10" hidden="1">
      <c r="A104" s="27">
        <v>9.9</v>
      </c>
      <c r="B104" s="27">
        <v>10</v>
      </c>
      <c r="C104" s="30"/>
      <c r="D104" s="29">
        <v>100</v>
      </c>
      <c r="E104" s="29">
        <v>1100</v>
      </c>
      <c r="F104" s="29">
        <v>1715</v>
      </c>
      <c r="G104" s="29">
        <v>1700</v>
      </c>
      <c r="H104" s="29">
        <v>2265</v>
      </c>
      <c r="I104" s="29">
        <v>1990</v>
      </c>
      <c r="J104" s="30"/>
    </row>
    <row r="105" spans="1:10" hidden="1">
      <c r="A105" s="31">
        <v>10</v>
      </c>
      <c r="B105" s="31">
        <v>10.1</v>
      </c>
      <c r="C105" s="28" t="s">
        <v>17</v>
      </c>
      <c r="D105" s="32">
        <v>100</v>
      </c>
      <c r="E105" s="32">
        <v>900</v>
      </c>
      <c r="F105" s="32">
        <v>1531</v>
      </c>
      <c r="G105" s="32">
        <v>1000</v>
      </c>
      <c r="H105" s="32">
        <v>1623</v>
      </c>
      <c r="I105" s="32">
        <v>1577</v>
      </c>
      <c r="J105" s="30"/>
    </row>
    <row r="106" spans="1:10" hidden="1">
      <c r="A106" s="27">
        <v>10.1</v>
      </c>
      <c r="B106" s="27">
        <v>10.199999999999999</v>
      </c>
      <c r="C106" s="28"/>
      <c r="D106" s="29">
        <v>100</v>
      </c>
      <c r="E106" s="29">
        <v>1900</v>
      </c>
      <c r="F106" s="29">
        <v>2449</v>
      </c>
      <c r="G106" s="29">
        <v>2300</v>
      </c>
      <c r="H106" s="29">
        <v>2816</v>
      </c>
      <c r="I106" s="29">
        <v>2633</v>
      </c>
      <c r="J106" s="30"/>
    </row>
    <row r="107" spans="1:10" hidden="1">
      <c r="A107" s="27">
        <v>10.199999999999999</v>
      </c>
      <c r="B107" s="27">
        <v>10.3</v>
      </c>
      <c r="C107" s="28"/>
      <c r="D107" s="29">
        <v>100</v>
      </c>
      <c r="E107" s="29">
        <v>1100</v>
      </c>
      <c r="F107" s="29">
        <v>1715</v>
      </c>
      <c r="G107" s="29">
        <v>1500</v>
      </c>
      <c r="H107" s="29">
        <v>2082</v>
      </c>
      <c r="I107" s="29">
        <v>1899</v>
      </c>
      <c r="J107" s="30"/>
    </row>
    <row r="108" spans="1:10" hidden="1">
      <c r="A108" s="27">
        <v>10.3</v>
      </c>
      <c r="B108" s="27">
        <v>10.4</v>
      </c>
      <c r="C108" s="28"/>
      <c r="D108" s="29">
        <v>100</v>
      </c>
      <c r="E108" s="29">
        <v>1300</v>
      </c>
      <c r="F108" s="29">
        <v>1898</v>
      </c>
      <c r="G108" s="29">
        <v>1800</v>
      </c>
      <c r="H108" s="29">
        <v>2357</v>
      </c>
      <c r="I108" s="29">
        <v>2128</v>
      </c>
      <c r="J108" s="28" t="s">
        <v>86</v>
      </c>
    </row>
    <row r="109" spans="1:10" hidden="1">
      <c r="A109" s="27">
        <v>10.4</v>
      </c>
      <c r="B109" s="27">
        <v>10.5</v>
      </c>
      <c r="C109" s="28"/>
      <c r="D109" s="29">
        <v>100</v>
      </c>
      <c r="E109" s="29">
        <v>1900</v>
      </c>
      <c r="F109" s="29">
        <v>2449</v>
      </c>
      <c r="G109" s="29">
        <v>1400</v>
      </c>
      <c r="H109" s="29">
        <v>1990</v>
      </c>
      <c r="I109" s="29">
        <v>2220</v>
      </c>
      <c r="J109" s="35" t="s">
        <v>86</v>
      </c>
    </row>
    <row r="110" spans="1:10" hidden="1">
      <c r="A110" s="27">
        <v>10.5</v>
      </c>
      <c r="B110" s="27">
        <v>10.6</v>
      </c>
      <c r="C110" s="28"/>
      <c r="D110" s="29">
        <v>100</v>
      </c>
      <c r="E110" s="29">
        <v>1200</v>
      </c>
      <c r="F110" s="29">
        <v>1806</v>
      </c>
      <c r="G110" s="29">
        <v>1300</v>
      </c>
      <c r="H110" s="29">
        <v>1898</v>
      </c>
      <c r="I110" s="29">
        <v>1852</v>
      </c>
      <c r="J110" s="35"/>
    </row>
    <row r="111" spans="1:10" hidden="1">
      <c r="A111" s="27">
        <v>10.6</v>
      </c>
      <c r="B111" s="27">
        <v>10.7</v>
      </c>
      <c r="C111" s="28"/>
      <c r="D111" s="29">
        <v>100</v>
      </c>
      <c r="E111" s="29">
        <v>1300</v>
      </c>
      <c r="F111" s="29">
        <v>1898</v>
      </c>
      <c r="G111" s="29">
        <v>1200</v>
      </c>
      <c r="H111" s="29">
        <v>1806</v>
      </c>
      <c r="I111" s="29">
        <v>1852</v>
      </c>
      <c r="J111" s="35"/>
    </row>
    <row r="112" spans="1:10" hidden="1">
      <c r="A112" s="27">
        <v>10.7</v>
      </c>
      <c r="B112" s="27">
        <v>10.8</v>
      </c>
      <c r="C112" s="28"/>
      <c r="D112" s="29">
        <v>100</v>
      </c>
      <c r="E112" s="29">
        <v>1200</v>
      </c>
      <c r="F112" s="29">
        <v>1806</v>
      </c>
      <c r="G112" s="29">
        <v>1300</v>
      </c>
      <c r="H112" s="29">
        <v>1898</v>
      </c>
      <c r="I112" s="29">
        <v>1852</v>
      </c>
      <c r="J112" s="35"/>
    </row>
    <row r="113" spans="1:10" hidden="1">
      <c r="A113" s="27">
        <v>10.8</v>
      </c>
      <c r="B113" s="27">
        <v>10.9</v>
      </c>
      <c r="C113" s="28"/>
      <c r="D113" s="29">
        <v>100</v>
      </c>
      <c r="E113" s="29">
        <v>1400</v>
      </c>
      <c r="F113" s="29">
        <v>1990</v>
      </c>
      <c r="G113" s="29">
        <v>1200</v>
      </c>
      <c r="H113" s="29">
        <v>1806</v>
      </c>
      <c r="I113" s="29">
        <v>1898</v>
      </c>
      <c r="J113" s="35"/>
    </row>
    <row r="114" spans="1:10" hidden="1">
      <c r="A114" s="27">
        <v>10.9</v>
      </c>
      <c r="B114" s="27">
        <v>11</v>
      </c>
      <c r="C114" s="28"/>
      <c r="D114" s="29">
        <v>100</v>
      </c>
      <c r="E114" s="29">
        <v>1300</v>
      </c>
      <c r="F114" s="29">
        <v>1898</v>
      </c>
      <c r="G114" s="29">
        <v>1400</v>
      </c>
      <c r="H114" s="29">
        <v>1990</v>
      </c>
      <c r="I114" s="29">
        <v>1944</v>
      </c>
      <c r="J114" s="35"/>
    </row>
    <row r="115" spans="1:10" hidden="1">
      <c r="A115" s="31">
        <v>11</v>
      </c>
      <c r="B115" s="31">
        <v>11.1</v>
      </c>
      <c r="C115" s="28" t="s">
        <v>17</v>
      </c>
      <c r="D115" s="32">
        <v>100</v>
      </c>
      <c r="E115" s="32">
        <v>1300</v>
      </c>
      <c r="F115" s="32">
        <v>1898</v>
      </c>
      <c r="G115" s="32">
        <v>1200</v>
      </c>
      <c r="H115" s="32">
        <v>1806</v>
      </c>
      <c r="I115" s="32">
        <v>1852</v>
      </c>
      <c r="J115" s="36" t="s">
        <v>86</v>
      </c>
    </row>
    <row r="116" spans="1:10" hidden="1">
      <c r="A116" s="27">
        <v>11.1</v>
      </c>
      <c r="B116" s="27">
        <v>11.2</v>
      </c>
      <c r="C116" s="28"/>
      <c r="D116" s="29">
        <v>100</v>
      </c>
      <c r="E116" s="29">
        <v>1300</v>
      </c>
      <c r="F116" s="29">
        <v>1898</v>
      </c>
      <c r="G116" s="29">
        <v>2400</v>
      </c>
      <c r="H116" s="29">
        <v>2908</v>
      </c>
      <c r="I116" s="29">
        <v>2403</v>
      </c>
      <c r="J116" s="36"/>
    </row>
    <row r="117" spans="1:10" hidden="1">
      <c r="A117" s="27">
        <v>11.2</v>
      </c>
      <c r="B117" s="27">
        <v>11.3</v>
      </c>
      <c r="C117" s="28"/>
      <c r="D117" s="29">
        <v>100</v>
      </c>
      <c r="E117" s="29">
        <v>1900</v>
      </c>
      <c r="F117" s="29">
        <v>2449</v>
      </c>
      <c r="G117" s="29">
        <v>1100</v>
      </c>
      <c r="H117" s="29">
        <v>1715</v>
      </c>
      <c r="I117" s="29">
        <v>2082</v>
      </c>
      <c r="J117" s="36"/>
    </row>
    <row r="118" spans="1:10" hidden="1">
      <c r="A118" s="27">
        <v>11.3</v>
      </c>
      <c r="B118" s="27">
        <v>11.4</v>
      </c>
      <c r="C118" s="28"/>
      <c r="D118" s="29">
        <v>100</v>
      </c>
      <c r="E118" s="29">
        <v>1100</v>
      </c>
      <c r="F118" s="29">
        <v>1715</v>
      </c>
      <c r="G118" s="29">
        <v>1400</v>
      </c>
      <c r="H118" s="29">
        <v>1990</v>
      </c>
      <c r="I118" s="29">
        <v>1853</v>
      </c>
      <c r="J118" s="36"/>
    </row>
    <row r="119" spans="1:10" hidden="1">
      <c r="A119" s="27">
        <v>11.4</v>
      </c>
      <c r="B119" s="27">
        <v>11.5</v>
      </c>
      <c r="C119" s="28"/>
      <c r="D119" s="29">
        <v>100</v>
      </c>
      <c r="E119" s="29">
        <v>1200</v>
      </c>
      <c r="F119" s="29">
        <v>1806</v>
      </c>
      <c r="G119" s="29">
        <v>1600</v>
      </c>
      <c r="H119" s="29">
        <v>2174</v>
      </c>
      <c r="I119" s="29">
        <v>1990</v>
      </c>
      <c r="J119" s="36"/>
    </row>
    <row r="120" spans="1:10" hidden="1">
      <c r="A120" s="27">
        <v>11.5</v>
      </c>
      <c r="B120" s="27">
        <v>11.6</v>
      </c>
      <c r="C120" s="28"/>
      <c r="D120" s="29">
        <v>100</v>
      </c>
      <c r="E120" s="29">
        <v>1100</v>
      </c>
      <c r="F120" s="29">
        <v>1715</v>
      </c>
      <c r="G120" s="29">
        <v>1800</v>
      </c>
      <c r="H120" s="29">
        <v>2357</v>
      </c>
      <c r="I120" s="29">
        <v>2036</v>
      </c>
      <c r="J120" s="36"/>
    </row>
    <row r="121" spans="1:10" hidden="1">
      <c r="A121" s="27">
        <v>11.6</v>
      </c>
      <c r="B121" s="27">
        <v>11.7</v>
      </c>
      <c r="C121" s="28"/>
      <c r="D121" s="29">
        <v>100</v>
      </c>
      <c r="E121" s="29">
        <v>1000</v>
      </c>
      <c r="F121" s="29">
        <v>1623</v>
      </c>
      <c r="G121" s="29">
        <v>1200</v>
      </c>
      <c r="H121" s="29">
        <v>1806</v>
      </c>
      <c r="I121" s="29">
        <v>1715</v>
      </c>
      <c r="J121" s="36"/>
    </row>
    <row r="122" spans="1:10" hidden="1">
      <c r="A122" s="27">
        <v>11.7</v>
      </c>
      <c r="B122" s="27">
        <v>11.8</v>
      </c>
      <c r="C122" s="28"/>
      <c r="D122" s="29">
        <v>100</v>
      </c>
      <c r="E122" s="29">
        <v>1000</v>
      </c>
      <c r="F122" s="29">
        <v>1623</v>
      </c>
      <c r="G122" s="29">
        <v>1300</v>
      </c>
      <c r="H122" s="29">
        <v>1898</v>
      </c>
      <c r="I122" s="29">
        <v>1761</v>
      </c>
      <c r="J122" s="36"/>
    </row>
    <row r="123" spans="1:10" hidden="1">
      <c r="A123" s="27">
        <v>11.8</v>
      </c>
      <c r="B123" s="27">
        <v>11.9</v>
      </c>
      <c r="C123" s="28"/>
      <c r="D123" s="29">
        <v>100</v>
      </c>
      <c r="E123" s="29">
        <v>1200</v>
      </c>
      <c r="F123" s="29">
        <v>1806</v>
      </c>
      <c r="G123" s="29">
        <v>1100</v>
      </c>
      <c r="H123" s="29">
        <v>1715</v>
      </c>
      <c r="I123" s="29">
        <v>1761</v>
      </c>
      <c r="J123" s="36"/>
    </row>
    <row r="124" spans="1:10" hidden="1">
      <c r="A124" s="27">
        <v>11.9</v>
      </c>
      <c r="B124" s="27">
        <v>12</v>
      </c>
      <c r="C124" s="28"/>
      <c r="D124" s="29">
        <v>100</v>
      </c>
      <c r="E124" s="29">
        <v>900</v>
      </c>
      <c r="F124" s="29">
        <v>1531</v>
      </c>
      <c r="G124" s="29">
        <v>1500</v>
      </c>
      <c r="H124" s="29">
        <v>2082</v>
      </c>
      <c r="I124" s="29">
        <v>1807</v>
      </c>
      <c r="J124" s="36"/>
    </row>
    <row r="125" spans="1:10" hidden="1">
      <c r="A125" s="31">
        <v>12</v>
      </c>
      <c r="B125" s="31">
        <v>12.1</v>
      </c>
      <c r="C125" s="28" t="s">
        <v>17</v>
      </c>
      <c r="D125" s="32">
        <v>100</v>
      </c>
      <c r="E125" s="32">
        <v>1000</v>
      </c>
      <c r="F125" s="32">
        <v>1623</v>
      </c>
      <c r="G125" s="32">
        <v>1400</v>
      </c>
      <c r="H125" s="32">
        <v>1990</v>
      </c>
      <c r="I125" s="32">
        <v>1807</v>
      </c>
      <c r="J125" s="30"/>
    </row>
    <row r="126" spans="1:10">
      <c r="A126" s="27">
        <v>12.1</v>
      </c>
      <c r="B126" s="27">
        <v>12.2</v>
      </c>
      <c r="C126" s="28"/>
      <c r="D126" s="29">
        <v>100</v>
      </c>
      <c r="E126" s="29">
        <v>1400</v>
      </c>
      <c r="F126" s="29">
        <v>1990</v>
      </c>
      <c r="G126" s="29">
        <v>2000</v>
      </c>
      <c r="H126" s="217">
        <v>2541</v>
      </c>
      <c r="I126" s="29">
        <v>2266</v>
      </c>
      <c r="J126" s="30"/>
    </row>
    <row r="127" spans="1:10" hidden="1">
      <c r="A127" s="27">
        <v>12.2</v>
      </c>
      <c r="B127" s="27">
        <v>12.3</v>
      </c>
      <c r="C127" s="28"/>
      <c r="D127" s="29">
        <v>100</v>
      </c>
      <c r="E127" s="29">
        <v>1400</v>
      </c>
      <c r="F127" s="29">
        <v>1990</v>
      </c>
      <c r="G127" s="29">
        <v>1400</v>
      </c>
      <c r="H127" s="29">
        <v>1990</v>
      </c>
      <c r="I127" s="29">
        <v>1990</v>
      </c>
      <c r="J127" s="30"/>
    </row>
    <row r="128" spans="1:10" hidden="1">
      <c r="A128" s="27">
        <v>12.3</v>
      </c>
      <c r="B128" s="27">
        <v>12.4</v>
      </c>
      <c r="C128" s="28"/>
      <c r="D128" s="29">
        <v>100</v>
      </c>
      <c r="E128" s="29">
        <v>1100</v>
      </c>
      <c r="F128" s="29">
        <v>1715</v>
      </c>
      <c r="G128" s="29">
        <v>1100</v>
      </c>
      <c r="H128" s="29">
        <v>1715</v>
      </c>
      <c r="I128" s="29">
        <v>1715</v>
      </c>
      <c r="J128" s="30"/>
    </row>
    <row r="129" spans="1:10" hidden="1">
      <c r="A129" s="27">
        <v>12.4</v>
      </c>
      <c r="B129" s="27">
        <v>12.5</v>
      </c>
      <c r="C129" s="28"/>
      <c r="D129" s="29">
        <v>100</v>
      </c>
      <c r="E129" s="29">
        <v>900</v>
      </c>
      <c r="F129" s="29">
        <v>1531</v>
      </c>
      <c r="G129" s="29">
        <v>1000</v>
      </c>
      <c r="H129" s="29">
        <v>1623</v>
      </c>
      <c r="I129" s="29">
        <v>1577</v>
      </c>
      <c r="J129" s="30"/>
    </row>
    <row r="130" spans="1:10" hidden="1">
      <c r="A130" s="27">
        <v>12.5</v>
      </c>
      <c r="B130" s="27">
        <v>12.6</v>
      </c>
      <c r="C130" s="28"/>
      <c r="D130" s="29">
        <v>100</v>
      </c>
      <c r="E130" s="29">
        <v>900</v>
      </c>
      <c r="F130" s="29">
        <v>1531</v>
      </c>
      <c r="G130" s="29">
        <v>1300</v>
      </c>
      <c r="H130" s="29">
        <v>1898</v>
      </c>
      <c r="I130" s="29">
        <v>1715</v>
      </c>
      <c r="J130" s="30"/>
    </row>
    <row r="131" spans="1:10" hidden="1">
      <c r="A131" s="27">
        <v>12.6</v>
      </c>
      <c r="B131" s="27">
        <v>12.7</v>
      </c>
      <c r="C131" s="28"/>
      <c r="D131" s="29">
        <v>100</v>
      </c>
      <c r="E131" s="29">
        <v>1500</v>
      </c>
      <c r="F131" s="29">
        <v>2082</v>
      </c>
      <c r="G131" s="29">
        <v>1500</v>
      </c>
      <c r="H131" s="29">
        <v>2082</v>
      </c>
      <c r="I131" s="29">
        <v>2082</v>
      </c>
      <c r="J131" s="30"/>
    </row>
    <row r="132" spans="1:10" hidden="1">
      <c r="A132" s="27">
        <v>12.7</v>
      </c>
      <c r="B132" s="27">
        <v>12.8</v>
      </c>
      <c r="C132" s="28"/>
      <c r="D132" s="29">
        <v>100</v>
      </c>
      <c r="E132" s="29">
        <v>1600</v>
      </c>
      <c r="F132" s="29">
        <v>2174</v>
      </c>
      <c r="G132" s="29">
        <v>1300</v>
      </c>
      <c r="H132" s="29">
        <v>1898</v>
      </c>
      <c r="I132" s="29">
        <v>2036</v>
      </c>
      <c r="J132" s="30"/>
    </row>
    <row r="133" spans="1:10" hidden="1">
      <c r="A133" s="27">
        <v>12.8</v>
      </c>
      <c r="B133" s="27">
        <v>12.9</v>
      </c>
      <c r="C133" s="28"/>
      <c r="D133" s="29">
        <v>100</v>
      </c>
      <c r="E133" s="29">
        <v>1800</v>
      </c>
      <c r="F133" s="29">
        <v>2357</v>
      </c>
      <c r="G133" s="29">
        <v>1100</v>
      </c>
      <c r="H133" s="29">
        <v>1715</v>
      </c>
      <c r="I133" s="29">
        <v>2036</v>
      </c>
      <c r="J133" s="30"/>
    </row>
    <row r="134" spans="1:10" hidden="1">
      <c r="A134" s="27">
        <v>12.9</v>
      </c>
      <c r="B134" s="27">
        <v>13</v>
      </c>
      <c r="C134" s="28"/>
      <c r="D134" s="29">
        <v>100</v>
      </c>
      <c r="E134" s="29">
        <v>700</v>
      </c>
      <c r="F134" s="29">
        <v>1347</v>
      </c>
      <c r="G134" s="29">
        <v>1100</v>
      </c>
      <c r="H134" s="29">
        <v>1715</v>
      </c>
      <c r="I134" s="29">
        <v>1531</v>
      </c>
      <c r="J134" s="30"/>
    </row>
    <row r="135" spans="1:10" hidden="1">
      <c r="A135" s="31">
        <v>13</v>
      </c>
      <c r="B135" s="31">
        <v>13.1</v>
      </c>
      <c r="C135" s="28" t="s">
        <v>17</v>
      </c>
      <c r="D135" s="32">
        <v>100</v>
      </c>
      <c r="E135" s="32">
        <v>1300</v>
      </c>
      <c r="F135" s="32">
        <v>1898</v>
      </c>
      <c r="G135" s="32">
        <v>1700</v>
      </c>
      <c r="H135" s="32">
        <v>2265</v>
      </c>
      <c r="I135" s="32">
        <v>2082</v>
      </c>
      <c r="J135" s="30"/>
    </row>
    <row r="136" spans="1:10" hidden="1">
      <c r="A136" s="27">
        <v>13.1</v>
      </c>
      <c r="B136" s="27">
        <v>13.2</v>
      </c>
      <c r="C136" s="28"/>
      <c r="D136" s="29">
        <v>100</v>
      </c>
      <c r="E136" s="29">
        <v>1000</v>
      </c>
      <c r="F136" s="29">
        <v>1623</v>
      </c>
      <c r="G136" s="29">
        <v>1000</v>
      </c>
      <c r="H136" s="29">
        <v>1623</v>
      </c>
      <c r="I136" s="29">
        <v>1623</v>
      </c>
      <c r="J136" s="30"/>
    </row>
    <row r="137" spans="1:10" hidden="1">
      <c r="A137" s="27">
        <v>13.2</v>
      </c>
      <c r="B137" s="27">
        <v>13.3</v>
      </c>
      <c r="C137" s="28"/>
      <c r="D137" s="29">
        <v>100</v>
      </c>
      <c r="E137" s="29">
        <v>500</v>
      </c>
      <c r="F137" s="29">
        <v>1164</v>
      </c>
      <c r="G137" s="29">
        <v>1400</v>
      </c>
      <c r="H137" s="29">
        <v>1990</v>
      </c>
      <c r="I137" s="29">
        <v>1577</v>
      </c>
      <c r="J137" s="30"/>
    </row>
    <row r="138" spans="1:10" hidden="1">
      <c r="A138" s="27">
        <v>13.3</v>
      </c>
      <c r="B138" s="27">
        <v>13.4</v>
      </c>
      <c r="C138" s="28"/>
      <c r="D138" s="29">
        <v>100</v>
      </c>
      <c r="E138" s="29">
        <v>2000</v>
      </c>
      <c r="F138" s="29">
        <v>2541</v>
      </c>
      <c r="G138" s="29">
        <v>1600</v>
      </c>
      <c r="H138" s="29">
        <v>2174</v>
      </c>
      <c r="I138" s="29">
        <v>2358</v>
      </c>
      <c r="J138" s="30"/>
    </row>
    <row r="139" spans="1:10" hidden="1">
      <c r="A139" s="27">
        <v>13.4</v>
      </c>
      <c r="B139" s="27">
        <v>13.5</v>
      </c>
      <c r="C139" s="28"/>
      <c r="D139" s="29">
        <v>100</v>
      </c>
      <c r="E139" s="29">
        <v>1000</v>
      </c>
      <c r="F139" s="29">
        <v>1623</v>
      </c>
      <c r="G139" s="29">
        <v>1000</v>
      </c>
      <c r="H139" s="29">
        <v>1623</v>
      </c>
      <c r="I139" s="29">
        <v>1623</v>
      </c>
      <c r="J139" s="30"/>
    </row>
    <row r="140" spans="1:10" hidden="1">
      <c r="A140" s="27">
        <v>13.5</v>
      </c>
      <c r="B140" s="27">
        <v>13.6</v>
      </c>
      <c r="C140" s="28"/>
      <c r="D140" s="29">
        <v>100</v>
      </c>
      <c r="E140" s="29">
        <v>1200</v>
      </c>
      <c r="F140" s="29">
        <v>1806</v>
      </c>
      <c r="G140" s="29">
        <v>1400</v>
      </c>
      <c r="H140" s="29">
        <v>1990</v>
      </c>
      <c r="I140" s="29">
        <v>1898</v>
      </c>
      <c r="J140" s="30"/>
    </row>
    <row r="141" spans="1:10" hidden="1">
      <c r="A141" s="27">
        <v>13.6</v>
      </c>
      <c r="B141" s="27">
        <v>13.7</v>
      </c>
      <c r="C141" s="28"/>
      <c r="D141" s="29">
        <v>100</v>
      </c>
      <c r="E141" s="29">
        <v>1300</v>
      </c>
      <c r="F141" s="29">
        <v>1898</v>
      </c>
      <c r="G141" s="29">
        <v>1300</v>
      </c>
      <c r="H141" s="29">
        <v>1898</v>
      </c>
      <c r="I141" s="29">
        <v>1898</v>
      </c>
      <c r="J141" s="30"/>
    </row>
    <row r="142" spans="1:10" hidden="1">
      <c r="A142" s="27">
        <v>13.7</v>
      </c>
      <c r="B142" s="27">
        <v>13.8</v>
      </c>
      <c r="C142" s="28"/>
      <c r="D142" s="29">
        <v>100</v>
      </c>
      <c r="E142" s="29">
        <v>1400</v>
      </c>
      <c r="F142" s="29">
        <v>1990</v>
      </c>
      <c r="G142" s="29">
        <v>1000</v>
      </c>
      <c r="H142" s="29">
        <v>1623</v>
      </c>
      <c r="I142" s="29">
        <v>1807</v>
      </c>
      <c r="J142" s="30"/>
    </row>
    <row r="143" spans="1:10" hidden="1">
      <c r="A143" s="27">
        <v>13.8</v>
      </c>
      <c r="B143" s="27">
        <v>13.9</v>
      </c>
      <c r="C143" s="28"/>
      <c r="D143" s="29">
        <v>100</v>
      </c>
      <c r="E143" s="29">
        <v>1000</v>
      </c>
      <c r="F143" s="29">
        <v>1623</v>
      </c>
      <c r="G143" s="29">
        <v>1200</v>
      </c>
      <c r="H143" s="29">
        <v>1806</v>
      </c>
      <c r="I143" s="29">
        <v>1715</v>
      </c>
      <c r="J143" s="30"/>
    </row>
    <row r="144" spans="1:10" hidden="1">
      <c r="A144" s="27">
        <v>13.9</v>
      </c>
      <c r="B144" s="27">
        <v>14</v>
      </c>
      <c r="C144" s="28"/>
      <c r="D144" s="29">
        <v>100</v>
      </c>
      <c r="E144" s="29">
        <v>1300</v>
      </c>
      <c r="F144" s="29">
        <v>1898</v>
      </c>
      <c r="G144" s="29">
        <v>1000</v>
      </c>
      <c r="H144" s="29">
        <v>1623</v>
      </c>
      <c r="I144" s="29">
        <v>1761</v>
      </c>
      <c r="J144" s="30"/>
    </row>
    <row r="145" spans="1:10" hidden="1">
      <c r="A145" s="31">
        <v>14</v>
      </c>
      <c r="B145" s="31">
        <v>14.1</v>
      </c>
      <c r="C145" s="28" t="s">
        <v>17</v>
      </c>
      <c r="D145" s="32">
        <v>100</v>
      </c>
      <c r="E145" s="32">
        <v>1200</v>
      </c>
      <c r="F145" s="32">
        <v>1806</v>
      </c>
      <c r="G145" s="32">
        <v>2400</v>
      </c>
      <c r="H145" s="32">
        <v>2908</v>
      </c>
      <c r="I145" s="32">
        <v>2357</v>
      </c>
      <c r="J145" s="36" t="s">
        <v>86</v>
      </c>
    </row>
    <row r="146" spans="1:10" hidden="1">
      <c r="A146" s="27">
        <v>14.1</v>
      </c>
      <c r="B146" s="27">
        <v>14.2</v>
      </c>
      <c r="C146" s="28"/>
      <c r="D146" s="29">
        <v>100</v>
      </c>
      <c r="E146" s="29">
        <v>1000</v>
      </c>
      <c r="F146" s="29">
        <v>1623</v>
      </c>
      <c r="G146" s="29">
        <v>2300</v>
      </c>
      <c r="H146" s="29">
        <v>2816</v>
      </c>
      <c r="I146" s="29">
        <v>2220</v>
      </c>
      <c r="J146" s="36"/>
    </row>
    <row r="147" spans="1:10" hidden="1">
      <c r="A147" s="27">
        <v>14.2</v>
      </c>
      <c r="B147" s="27">
        <v>14.3</v>
      </c>
      <c r="C147" s="28"/>
      <c r="D147" s="29">
        <v>100</v>
      </c>
      <c r="E147" s="29">
        <v>1300</v>
      </c>
      <c r="F147" s="29">
        <v>1898</v>
      </c>
      <c r="G147" s="29">
        <v>3300</v>
      </c>
      <c r="H147" s="29">
        <v>3734</v>
      </c>
      <c r="I147" s="29">
        <v>2816</v>
      </c>
      <c r="J147" s="36"/>
    </row>
    <row r="148" spans="1:10" hidden="1">
      <c r="A148" s="27">
        <v>14.3</v>
      </c>
      <c r="B148" s="27">
        <v>14.4</v>
      </c>
      <c r="C148" s="28"/>
      <c r="D148" s="29">
        <v>100</v>
      </c>
      <c r="E148" s="29">
        <v>1400</v>
      </c>
      <c r="F148" s="29">
        <v>1990</v>
      </c>
      <c r="G148" s="29">
        <v>2400</v>
      </c>
      <c r="H148" s="29">
        <v>2908</v>
      </c>
      <c r="I148" s="29">
        <v>2449</v>
      </c>
      <c r="J148" s="36"/>
    </row>
    <row r="149" spans="1:10" hidden="1">
      <c r="A149" s="27">
        <v>14.4</v>
      </c>
      <c r="B149" s="27">
        <v>14.5</v>
      </c>
      <c r="C149" s="28"/>
      <c r="D149" s="29">
        <v>100</v>
      </c>
      <c r="E149" s="29">
        <v>1200</v>
      </c>
      <c r="F149" s="29">
        <v>1806</v>
      </c>
      <c r="G149" s="29">
        <v>3100</v>
      </c>
      <c r="H149" s="29">
        <v>3551</v>
      </c>
      <c r="I149" s="29">
        <v>2679</v>
      </c>
      <c r="J149" s="36"/>
    </row>
    <row r="150" spans="1:10" hidden="1">
      <c r="A150" s="27">
        <v>14.5</v>
      </c>
      <c r="B150" s="27">
        <v>14.6</v>
      </c>
      <c r="C150" s="28"/>
      <c r="D150" s="29">
        <v>100</v>
      </c>
      <c r="E150" s="29">
        <v>1000</v>
      </c>
      <c r="F150" s="29">
        <v>1623</v>
      </c>
      <c r="G150" s="29">
        <v>1700</v>
      </c>
      <c r="H150" s="29">
        <v>2265</v>
      </c>
      <c r="I150" s="29">
        <v>1944</v>
      </c>
      <c r="J150" s="36"/>
    </row>
    <row r="151" spans="1:10" hidden="1">
      <c r="A151" s="27">
        <v>14.6</v>
      </c>
      <c r="B151" s="27">
        <v>14.7</v>
      </c>
      <c r="C151" s="28"/>
      <c r="D151" s="29">
        <v>100</v>
      </c>
      <c r="E151" s="29">
        <v>1800</v>
      </c>
      <c r="F151" s="29">
        <v>2357</v>
      </c>
      <c r="G151" s="29">
        <v>1500</v>
      </c>
      <c r="H151" s="29">
        <v>2082</v>
      </c>
      <c r="I151" s="29">
        <v>2220</v>
      </c>
      <c r="J151" s="36"/>
    </row>
    <row r="152" spans="1:10" hidden="1">
      <c r="A152" s="27">
        <v>14.7</v>
      </c>
      <c r="B152" s="27">
        <v>14.8</v>
      </c>
      <c r="C152" s="28"/>
      <c r="D152" s="29">
        <v>100</v>
      </c>
      <c r="E152" s="29">
        <v>1100</v>
      </c>
      <c r="F152" s="29">
        <v>1715</v>
      </c>
      <c r="G152" s="29">
        <v>1700</v>
      </c>
      <c r="H152" s="29">
        <v>2265</v>
      </c>
      <c r="I152" s="29">
        <v>1990</v>
      </c>
      <c r="J152" s="36"/>
    </row>
    <row r="153" spans="1:10" hidden="1">
      <c r="A153" s="27">
        <v>14.8</v>
      </c>
      <c r="B153" s="27">
        <v>14.9</v>
      </c>
      <c r="C153" s="28"/>
      <c r="D153" s="29">
        <v>100</v>
      </c>
      <c r="E153" s="29">
        <v>1500</v>
      </c>
      <c r="F153" s="29">
        <v>2082</v>
      </c>
      <c r="G153" s="29">
        <v>1600</v>
      </c>
      <c r="H153" s="29">
        <v>2174</v>
      </c>
      <c r="I153" s="29">
        <v>2128</v>
      </c>
      <c r="J153" s="36"/>
    </row>
    <row r="154" spans="1:10">
      <c r="A154" s="27">
        <v>14.9</v>
      </c>
      <c r="B154" s="27">
        <v>15</v>
      </c>
      <c r="C154" s="28"/>
      <c r="D154" s="29">
        <v>100</v>
      </c>
      <c r="E154" s="29">
        <v>1300</v>
      </c>
      <c r="F154" s="29">
        <v>1898</v>
      </c>
      <c r="G154" s="29">
        <v>2200</v>
      </c>
      <c r="H154" s="217">
        <v>2724</v>
      </c>
      <c r="I154" s="29">
        <v>2311</v>
      </c>
      <c r="J154" s="36"/>
    </row>
    <row r="155" spans="1:10" hidden="1">
      <c r="A155" s="31">
        <v>15</v>
      </c>
      <c r="B155" s="31">
        <v>15.1</v>
      </c>
      <c r="C155" s="28" t="s">
        <v>17</v>
      </c>
      <c r="D155" s="32">
        <v>100</v>
      </c>
      <c r="E155" s="32">
        <v>1000</v>
      </c>
      <c r="F155" s="32">
        <v>1623</v>
      </c>
      <c r="G155" s="32">
        <v>1300</v>
      </c>
      <c r="H155" s="32">
        <v>1898</v>
      </c>
      <c r="I155" s="32">
        <v>1761</v>
      </c>
      <c r="J155" s="30"/>
    </row>
    <row r="156" spans="1:10" hidden="1">
      <c r="A156" s="27">
        <v>15.1</v>
      </c>
      <c r="B156" s="27">
        <v>15.2</v>
      </c>
      <c r="C156" s="28"/>
      <c r="D156" s="29">
        <v>100</v>
      </c>
      <c r="E156" s="29">
        <v>900</v>
      </c>
      <c r="F156" s="29">
        <v>1531</v>
      </c>
      <c r="G156" s="29">
        <v>1300</v>
      </c>
      <c r="H156" s="29">
        <v>1898</v>
      </c>
      <c r="I156" s="29">
        <v>1715</v>
      </c>
      <c r="J156" s="30"/>
    </row>
    <row r="157" spans="1:10" hidden="1">
      <c r="A157" s="27">
        <v>15.2</v>
      </c>
      <c r="B157" s="27">
        <v>15.3</v>
      </c>
      <c r="C157" s="28"/>
      <c r="D157" s="29">
        <v>100</v>
      </c>
      <c r="E157" s="29">
        <v>1000</v>
      </c>
      <c r="F157" s="29">
        <v>1623</v>
      </c>
      <c r="G157" s="29">
        <v>1200</v>
      </c>
      <c r="H157" s="29">
        <v>1806</v>
      </c>
      <c r="I157" s="29">
        <v>1715</v>
      </c>
      <c r="J157" s="30"/>
    </row>
    <row r="158" spans="1:10" hidden="1">
      <c r="A158" s="27">
        <v>15.3</v>
      </c>
      <c r="B158" s="27">
        <v>15.4</v>
      </c>
      <c r="C158" s="28"/>
      <c r="D158" s="29">
        <v>100</v>
      </c>
      <c r="E158" s="29">
        <v>600</v>
      </c>
      <c r="F158" s="29">
        <v>1256</v>
      </c>
      <c r="G158" s="29">
        <v>1500</v>
      </c>
      <c r="H158" s="29">
        <v>2082</v>
      </c>
      <c r="I158" s="29">
        <v>1669</v>
      </c>
      <c r="J158" s="30"/>
    </row>
    <row r="159" spans="1:10" hidden="1">
      <c r="A159" s="27">
        <v>15.4</v>
      </c>
      <c r="B159" s="27">
        <v>15.5</v>
      </c>
      <c r="C159" s="28"/>
      <c r="D159" s="29">
        <v>100</v>
      </c>
      <c r="E159" s="29">
        <v>1700</v>
      </c>
      <c r="F159" s="29">
        <v>2265</v>
      </c>
      <c r="G159" s="29">
        <v>1200</v>
      </c>
      <c r="H159" s="29">
        <v>1806</v>
      </c>
      <c r="I159" s="29">
        <v>2036</v>
      </c>
      <c r="J159" s="30"/>
    </row>
    <row r="160" spans="1:10" hidden="1">
      <c r="A160" s="27">
        <v>15.5</v>
      </c>
      <c r="B160" s="27">
        <v>15.6</v>
      </c>
      <c r="C160" s="28"/>
      <c r="D160" s="29">
        <v>100</v>
      </c>
      <c r="E160" s="29">
        <v>1200</v>
      </c>
      <c r="F160" s="29">
        <v>1806</v>
      </c>
      <c r="G160" s="29">
        <v>1300</v>
      </c>
      <c r="H160" s="29">
        <v>1898</v>
      </c>
      <c r="I160" s="29">
        <v>1852</v>
      </c>
      <c r="J160" s="30"/>
    </row>
    <row r="161" spans="1:10" hidden="1">
      <c r="A161" s="27">
        <v>15.6</v>
      </c>
      <c r="B161" s="27">
        <v>15.7</v>
      </c>
      <c r="C161" s="28"/>
      <c r="D161" s="29">
        <v>100</v>
      </c>
      <c r="E161" s="29">
        <v>800</v>
      </c>
      <c r="F161" s="29">
        <v>1439</v>
      </c>
      <c r="G161" s="29">
        <v>1000</v>
      </c>
      <c r="H161" s="29">
        <v>1623</v>
      </c>
      <c r="I161" s="29">
        <v>1531</v>
      </c>
      <c r="J161" s="30"/>
    </row>
    <row r="162" spans="1:10" hidden="1">
      <c r="A162" s="27">
        <v>15.7</v>
      </c>
      <c r="B162" s="27">
        <v>15.8</v>
      </c>
      <c r="C162" s="28"/>
      <c r="D162" s="29">
        <v>100</v>
      </c>
      <c r="E162" s="29">
        <v>800</v>
      </c>
      <c r="F162" s="29">
        <v>1439</v>
      </c>
      <c r="G162" s="29">
        <v>1600</v>
      </c>
      <c r="H162" s="29">
        <v>2174</v>
      </c>
      <c r="I162" s="29">
        <v>1807</v>
      </c>
      <c r="J162" s="30"/>
    </row>
    <row r="163" spans="1:10" hidden="1">
      <c r="A163" s="27">
        <v>15.8</v>
      </c>
      <c r="B163" s="27">
        <v>15.9</v>
      </c>
      <c r="C163" s="28"/>
      <c r="D163" s="29">
        <v>100</v>
      </c>
      <c r="E163" s="29">
        <v>800</v>
      </c>
      <c r="F163" s="29">
        <v>1439</v>
      </c>
      <c r="G163" s="29">
        <v>1200</v>
      </c>
      <c r="H163" s="29">
        <v>1806</v>
      </c>
      <c r="I163" s="29">
        <v>1623</v>
      </c>
      <c r="J163" s="30"/>
    </row>
    <row r="164" spans="1:10" hidden="1">
      <c r="A164" s="27">
        <v>15.9</v>
      </c>
      <c r="B164" s="27">
        <v>16</v>
      </c>
      <c r="C164" s="28"/>
      <c r="D164" s="29">
        <v>100</v>
      </c>
      <c r="E164" s="29">
        <v>2600</v>
      </c>
      <c r="F164" s="29">
        <v>3092</v>
      </c>
      <c r="G164" s="29">
        <v>2400</v>
      </c>
      <c r="H164" s="29">
        <v>2908</v>
      </c>
      <c r="I164" s="29">
        <v>3000</v>
      </c>
      <c r="J164" s="30"/>
    </row>
    <row r="165" spans="1:10" hidden="1">
      <c r="A165" s="31">
        <v>16</v>
      </c>
      <c r="B165" s="31">
        <v>16.100000000000001</v>
      </c>
      <c r="C165" s="28" t="s">
        <v>17</v>
      </c>
      <c r="D165" s="32">
        <v>100</v>
      </c>
      <c r="E165" s="32">
        <v>1100</v>
      </c>
      <c r="F165" s="32">
        <v>1715</v>
      </c>
      <c r="G165" s="32">
        <v>1700</v>
      </c>
      <c r="H165" s="32">
        <v>2265</v>
      </c>
      <c r="I165" s="32">
        <v>1990</v>
      </c>
      <c r="J165" s="30"/>
    </row>
    <row r="166" spans="1:10" hidden="1">
      <c r="A166" s="27">
        <v>16.100000000000001</v>
      </c>
      <c r="B166" s="27">
        <v>16.2</v>
      </c>
      <c r="C166" s="28"/>
      <c r="D166" s="29">
        <v>100</v>
      </c>
      <c r="E166" s="29">
        <v>1100</v>
      </c>
      <c r="F166" s="29">
        <v>1715</v>
      </c>
      <c r="G166" s="29">
        <v>1400</v>
      </c>
      <c r="H166" s="29">
        <v>1990</v>
      </c>
      <c r="I166" s="29">
        <v>1853</v>
      </c>
      <c r="J166" s="30"/>
    </row>
    <row r="167" spans="1:10" hidden="1">
      <c r="A167" s="27">
        <v>16.2</v>
      </c>
      <c r="B167" s="27">
        <v>16.3</v>
      </c>
      <c r="C167" s="28"/>
      <c r="D167" s="29">
        <v>100</v>
      </c>
      <c r="E167" s="29">
        <v>900</v>
      </c>
      <c r="F167" s="29">
        <v>1531</v>
      </c>
      <c r="G167" s="29">
        <v>1600</v>
      </c>
      <c r="H167" s="29">
        <v>2174</v>
      </c>
      <c r="I167" s="29">
        <v>1853</v>
      </c>
      <c r="J167" s="30"/>
    </row>
    <row r="168" spans="1:10" hidden="1">
      <c r="A168" s="27">
        <v>16.3</v>
      </c>
      <c r="B168" s="27">
        <v>16.399999999999999</v>
      </c>
      <c r="C168" s="28"/>
      <c r="D168" s="29">
        <v>100</v>
      </c>
      <c r="E168" s="29">
        <v>1700</v>
      </c>
      <c r="F168" s="29">
        <v>2265</v>
      </c>
      <c r="G168" s="29">
        <v>3000</v>
      </c>
      <c r="H168" s="29">
        <v>3459</v>
      </c>
      <c r="I168" s="29">
        <v>2862</v>
      </c>
      <c r="J168" s="30"/>
    </row>
    <row r="169" spans="1:10" hidden="1">
      <c r="A169" s="27">
        <v>16.399999999999999</v>
      </c>
      <c r="B169" s="27">
        <v>16.5</v>
      </c>
      <c r="C169" s="28"/>
      <c r="D169" s="29">
        <v>100</v>
      </c>
      <c r="E169" s="29">
        <v>1100</v>
      </c>
      <c r="F169" s="29">
        <v>1715</v>
      </c>
      <c r="G169" s="29">
        <v>2700</v>
      </c>
      <c r="H169" s="29">
        <v>3183</v>
      </c>
      <c r="I169" s="29">
        <v>2449</v>
      </c>
      <c r="J169" s="30"/>
    </row>
    <row r="170" spans="1:10" hidden="1">
      <c r="A170" s="27">
        <v>16.5</v>
      </c>
      <c r="B170" s="27">
        <v>16.600000000000001</v>
      </c>
      <c r="C170" s="28"/>
      <c r="D170" s="29">
        <v>100</v>
      </c>
      <c r="E170" s="29">
        <v>1200</v>
      </c>
      <c r="F170" s="29">
        <v>1806</v>
      </c>
      <c r="G170" s="29">
        <v>1900</v>
      </c>
      <c r="H170" s="29">
        <v>2449</v>
      </c>
      <c r="I170" s="29">
        <v>2128</v>
      </c>
      <c r="J170" s="30"/>
    </row>
    <row r="171" spans="1:10" hidden="1">
      <c r="A171" s="27">
        <v>16.600000000000001</v>
      </c>
      <c r="B171" s="27">
        <v>16.7</v>
      </c>
      <c r="C171" s="30"/>
      <c r="D171" s="29">
        <v>100</v>
      </c>
      <c r="E171" s="29">
        <v>1500</v>
      </c>
      <c r="F171" s="29">
        <v>2082</v>
      </c>
      <c r="G171" s="29">
        <v>1800</v>
      </c>
      <c r="H171" s="29">
        <v>2357</v>
      </c>
      <c r="I171" s="29">
        <v>2220</v>
      </c>
      <c r="J171" s="34"/>
    </row>
    <row r="172" spans="1:10" hidden="1">
      <c r="A172" s="27">
        <v>16.7</v>
      </c>
      <c r="B172" s="27">
        <v>16.8</v>
      </c>
      <c r="C172" s="30"/>
      <c r="D172" s="29">
        <v>100</v>
      </c>
      <c r="E172" s="29"/>
      <c r="F172" s="29"/>
      <c r="G172" s="29"/>
      <c r="H172" s="29"/>
      <c r="I172" s="29"/>
      <c r="J172" s="28" t="s">
        <v>31</v>
      </c>
    </row>
    <row r="173" spans="1:10" hidden="1">
      <c r="A173" s="27">
        <v>16.8</v>
      </c>
      <c r="B173" s="27">
        <v>16.899999999999999</v>
      </c>
      <c r="C173" s="30"/>
      <c r="D173" s="29">
        <v>100</v>
      </c>
      <c r="E173" s="29"/>
      <c r="F173" s="29"/>
      <c r="G173" s="29"/>
      <c r="H173" s="29"/>
      <c r="I173" s="29"/>
      <c r="J173" s="28" t="s">
        <v>31</v>
      </c>
    </row>
    <row r="174" spans="1:10" hidden="1">
      <c r="A174" s="27">
        <v>16.899999999999999</v>
      </c>
      <c r="B174" s="27">
        <v>17</v>
      </c>
      <c r="C174" s="30"/>
      <c r="D174" s="29">
        <v>100</v>
      </c>
      <c r="E174" s="29"/>
      <c r="F174" s="29"/>
      <c r="G174" s="29"/>
      <c r="H174" s="29"/>
      <c r="I174" s="29"/>
      <c r="J174" s="28" t="s">
        <v>31</v>
      </c>
    </row>
    <row r="175" spans="1:10" hidden="1">
      <c r="A175" s="31">
        <v>17</v>
      </c>
      <c r="B175" s="31">
        <v>17.100000000000001</v>
      </c>
      <c r="C175" s="28" t="s">
        <v>17</v>
      </c>
      <c r="D175" s="32">
        <v>100</v>
      </c>
      <c r="E175" s="32">
        <v>1000</v>
      </c>
      <c r="F175" s="32">
        <v>1623</v>
      </c>
      <c r="G175" s="32">
        <v>1200</v>
      </c>
      <c r="H175" s="32">
        <v>1806</v>
      </c>
      <c r="I175" s="32">
        <v>1715</v>
      </c>
      <c r="J175" s="30"/>
    </row>
    <row r="176" spans="1:10" hidden="1">
      <c r="A176" s="27">
        <v>17.100000000000001</v>
      </c>
      <c r="B176" s="27">
        <v>17.2</v>
      </c>
      <c r="C176" s="28"/>
      <c r="D176" s="29">
        <v>100</v>
      </c>
      <c r="E176" s="29">
        <v>1000</v>
      </c>
      <c r="F176" s="29">
        <v>1623</v>
      </c>
      <c r="G176" s="29">
        <v>1500</v>
      </c>
      <c r="H176" s="29">
        <v>2082</v>
      </c>
      <c r="I176" s="29">
        <v>1853</v>
      </c>
      <c r="J176" s="30"/>
    </row>
    <row r="177" spans="1:10" hidden="1">
      <c r="A177" s="27">
        <v>17.2</v>
      </c>
      <c r="B177" s="27">
        <v>17.3</v>
      </c>
      <c r="C177" s="28"/>
      <c r="D177" s="29">
        <v>100</v>
      </c>
      <c r="E177" s="29">
        <v>1300</v>
      </c>
      <c r="F177" s="29">
        <v>1898</v>
      </c>
      <c r="G177" s="29">
        <v>1100</v>
      </c>
      <c r="H177" s="29">
        <v>1715</v>
      </c>
      <c r="I177" s="29">
        <v>1807</v>
      </c>
      <c r="J177" s="30"/>
    </row>
    <row r="178" spans="1:10" hidden="1">
      <c r="A178" s="27">
        <v>17.3</v>
      </c>
      <c r="B178" s="27">
        <v>17.399999999999999</v>
      </c>
      <c r="C178" s="28"/>
      <c r="D178" s="29">
        <v>100</v>
      </c>
      <c r="E178" s="29">
        <v>1500</v>
      </c>
      <c r="F178" s="29">
        <v>2082</v>
      </c>
      <c r="G178" s="29">
        <v>1400</v>
      </c>
      <c r="H178" s="29">
        <v>1990</v>
      </c>
      <c r="I178" s="29">
        <v>2036</v>
      </c>
      <c r="J178" s="30"/>
    </row>
    <row r="179" spans="1:10" hidden="1">
      <c r="A179" s="27">
        <v>17.399999999999999</v>
      </c>
      <c r="B179" s="27">
        <v>17.5</v>
      </c>
      <c r="C179" s="28"/>
      <c r="D179" s="29">
        <v>100</v>
      </c>
      <c r="E179" s="29">
        <v>1200</v>
      </c>
      <c r="F179" s="29">
        <v>1806</v>
      </c>
      <c r="G179" s="29">
        <v>1600</v>
      </c>
      <c r="H179" s="29">
        <v>2174</v>
      </c>
      <c r="I179" s="29">
        <v>1990</v>
      </c>
      <c r="J179" s="30"/>
    </row>
    <row r="180" spans="1:10" hidden="1">
      <c r="A180" s="27">
        <v>17.5</v>
      </c>
      <c r="B180" s="27">
        <v>17.600000000000001</v>
      </c>
      <c r="C180" s="28"/>
      <c r="D180" s="29">
        <v>100</v>
      </c>
      <c r="E180" s="29">
        <v>900</v>
      </c>
      <c r="F180" s="29">
        <v>1531</v>
      </c>
      <c r="G180" s="29">
        <v>1200</v>
      </c>
      <c r="H180" s="29">
        <v>1806</v>
      </c>
      <c r="I180" s="29">
        <v>1669</v>
      </c>
      <c r="J180" s="30"/>
    </row>
    <row r="181" spans="1:10" hidden="1">
      <c r="A181" s="27">
        <v>17.600000000000001</v>
      </c>
      <c r="B181" s="27">
        <v>17.7</v>
      </c>
      <c r="C181" s="28"/>
      <c r="D181" s="29">
        <v>100</v>
      </c>
      <c r="E181" s="29">
        <v>1800</v>
      </c>
      <c r="F181" s="29">
        <v>2357</v>
      </c>
      <c r="G181" s="29">
        <v>1900</v>
      </c>
      <c r="H181" s="29">
        <v>2449</v>
      </c>
      <c r="I181" s="29">
        <v>2403</v>
      </c>
      <c r="J181" s="30"/>
    </row>
    <row r="182" spans="1:10" hidden="1">
      <c r="A182" s="27">
        <v>17.7</v>
      </c>
      <c r="B182" s="27">
        <v>17.8</v>
      </c>
      <c r="C182" s="28"/>
      <c r="D182" s="29">
        <v>100</v>
      </c>
      <c r="E182" s="29">
        <v>2300</v>
      </c>
      <c r="F182" s="29">
        <v>2816</v>
      </c>
      <c r="G182" s="29">
        <v>1800</v>
      </c>
      <c r="H182" s="29">
        <v>2357</v>
      </c>
      <c r="I182" s="29">
        <v>2587</v>
      </c>
      <c r="J182" s="30"/>
    </row>
    <row r="183" spans="1:10" hidden="1">
      <c r="A183" s="27">
        <v>17.8</v>
      </c>
      <c r="B183" s="27">
        <v>17.899999999999999</v>
      </c>
      <c r="C183" s="28"/>
      <c r="D183" s="29">
        <v>100</v>
      </c>
      <c r="E183" s="29">
        <v>2200</v>
      </c>
      <c r="F183" s="29">
        <v>2724</v>
      </c>
      <c r="G183" s="29">
        <v>1800</v>
      </c>
      <c r="H183" s="29">
        <v>2357</v>
      </c>
      <c r="I183" s="29">
        <v>2541</v>
      </c>
      <c r="J183" s="30"/>
    </row>
    <row r="184" spans="1:10" hidden="1">
      <c r="A184" s="27">
        <v>17.899999999999999</v>
      </c>
      <c r="B184" s="27">
        <v>18</v>
      </c>
      <c r="C184" s="28"/>
      <c r="D184" s="29">
        <v>100</v>
      </c>
      <c r="E184" s="29">
        <v>1900</v>
      </c>
      <c r="F184" s="29">
        <v>2449</v>
      </c>
      <c r="G184" s="29">
        <v>2600</v>
      </c>
      <c r="H184" s="29">
        <v>3092</v>
      </c>
      <c r="I184" s="29">
        <v>2771</v>
      </c>
      <c r="J184" s="30"/>
    </row>
    <row r="185" spans="1:10" hidden="1">
      <c r="A185" s="31">
        <v>18</v>
      </c>
      <c r="B185" s="31">
        <v>18.100000000000001</v>
      </c>
      <c r="C185" s="28" t="s">
        <v>17</v>
      </c>
      <c r="D185" s="32">
        <v>100</v>
      </c>
      <c r="E185" s="32">
        <v>1300</v>
      </c>
      <c r="F185" s="32">
        <v>1898</v>
      </c>
      <c r="G185" s="32">
        <v>1500</v>
      </c>
      <c r="H185" s="32">
        <v>2082</v>
      </c>
      <c r="I185" s="32">
        <v>1990</v>
      </c>
      <c r="J185" s="33"/>
    </row>
    <row r="186" spans="1:10" hidden="1">
      <c r="A186" s="27">
        <v>18.100000000000001</v>
      </c>
      <c r="B186" s="27">
        <v>18.2</v>
      </c>
      <c r="C186" s="28"/>
      <c r="D186" s="29">
        <v>100</v>
      </c>
      <c r="E186" s="29">
        <v>1300</v>
      </c>
      <c r="F186" s="29">
        <v>1898</v>
      </c>
      <c r="G186" s="29">
        <v>1700</v>
      </c>
      <c r="H186" s="29">
        <v>2265</v>
      </c>
      <c r="I186" s="29">
        <v>2082</v>
      </c>
      <c r="J186" s="34"/>
    </row>
    <row r="187" spans="1:10" hidden="1">
      <c r="A187" s="27">
        <v>18.2</v>
      </c>
      <c r="B187" s="27">
        <v>18.3</v>
      </c>
      <c r="C187" s="28"/>
      <c r="D187" s="29">
        <v>100</v>
      </c>
      <c r="E187" s="29">
        <v>1500</v>
      </c>
      <c r="F187" s="29">
        <v>2082</v>
      </c>
      <c r="G187" s="29">
        <v>1700</v>
      </c>
      <c r="H187" s="29">
        <v>2265</v>
      </c>
      <c r="I187" s="29">
        <v>2174</v>
      </c>
      <c r="J187" s="28" t="s">
        <v>88</v>
      </c>
    </row>
    <row r="188" spans="1:10" hidden="1">
      <c r="A188" s="27">
        <v>18.3</v>
      </c>
      <c r="B188" s="27">
        <v>18.399999999999999</v>
      </c>
      <c r="C188" s="28"/>
      <c r="D188" s="29">
        <v>100</v>
      </c>
      <c r="E188" s="29">
        <v>1500</v>
      </c>
      <c r="F188" s="29">
        <v>2082</v>
      </c>
      <c r="G188" s="29">
        <v>1500</v>
      </c>
      <c r="H188" s="29">
        <v>2082</v>
      </c>
      <c r="I188" s="29">
        <v>2082</v>
      </c>
      <c r="J188" s="34"/>
    </row>
    <row r="189" spans="1:10" hidden="1">
      <c r="A189" s="27">
        <v>18.399999999999999</v>
      </c>
      <c r="B189" s="27">
        <v>18.5</v>
      </c>
      <c r="C189" s="28"/>
      <c r="D189" s="29">
        <v>100</v>
      </c>
      <c r="E189" s="29">
        <v>1000</v>
      </c>
      <c r="F189" s="29">
        <v>1623</v>
      </c>
      <c r="G189" s="29">
        <v>1200</v>
      </c>
      <c r="H189" s="29">
        <v>1806</v>
      </c>
      <c r="I189" s="29">
        <v>1715</v>
      </c>
      <c r="J189" s="28" t="s">
        <v>88</v>
      </c>
    </row>
    <row r="190" spans="1:10" hidden="1">
      <c r="A190" s="27">
        <v>18.5</v>
      </c>
      <c r="B190" s="27">
        <v>18.600000000000001</v>
      </c>
      <c r="C190" s="28"/>
      <c r="D190" s="29">
        <v>100</v>
      </c>
      <c r="E190" s="29">
        <v>1200</v>
      </c>
      <c r="F190" s="29">
        <v>1806</v>
      </c>
      <c r="G190" s="29">
        <v>1500</v>
      </c>
      <c r="H190" s="29">
        <v>2082</v>
      </c>
      <c r="I190" s="29">
        <v>1944</v>
      </c>
      <c r="J190" s="34"/>
    </row>
    <row r="191" spans="1:10" hidden="1">
      <c r="A191" s="27">
        <v>18.600000000000001</v>
      </c>
      <c r="B191" s="27">
        <v>18.7</v>
      </c>
      <c r="C191" s="28"/>
      <c r="D191" s="29">
        <v>100</v>
      </c>
      <c r="E191" s="29">
        <v>1000</v>
      </c>
      <c r="F191" s="29">
        <v>1623</v>
      </c>
      <c r="G191" s="29">
        <v>1200</v>
      </c>
      <c r="H191" s="29">
        <v>1806</v>
      </c>
      <c r="I191" s="29">
        <v>1715</v>
      </c>
      <c r="J191" s="34"/>
    </row>
    <row r="192" spans="1:10" hidden="1">
      <c r="A192" s="27">
        <v>18.7</v>
      </c>
      <c r="B192" s="27">
        <v>18.8</v>
      </c>
      <c r="C192" s="28"/>
      <c r="D192" s="29">
        <v>100</v>
      </c>
      <c r="E192" s="29">
        <v>1900</v>
      </c>
      <c r="F192" s="29">
        <v>2449</v>
      </c>
      <c r="G192" s="29">
        <v>1800</v>
      </c>
      <c r="H192" s="29">
        <v>2357</v>
      </c>
      <c r="I192" s="29">
        <v>2403</v>
      </c>
      <c r="J192" s="28" t="s">
        <v>89</v>
      </c>
    </row>
    <row r="193" spans="1:10" hidden="1">
      <c r="A193" s="27">
        <v>18.8</v>
      </c>
      <c r="B193" s="27">
        <v>18.899999999999999</v>
      </c>
      <c r="C193" s="28"/>
      <c r="D193" s="29">
        <v>100</v>
      </c>
      <c r="E193" s="29">
        <v>2300</v>
      </c>
      <c r="F193" s="29">
        <v>2816</v>
      </c>
      <c r="G193" s="29">
        <v>1600</v>
      </c>
      <c r="H193" s="29">
        <v>2174</v>
      </c>
      <c r="I193" s="29">
        <v>2495</v>
      </c>
      <c r="J193" s="34"/>
    </row>
    <row r="194" spans="1:10" hidden="1">
      <c r="A194" s="27">
        <v>18.899999999999999</v>
      </c>
      <c r="B194" s="27">
        <v>19</v>
      </c>
      <c r="C194" s="28"/>
      <c r="D194" s="29">
        <v>100</v>
      </c>
      <c r="E194" s="29">
        <v>1500</v>
      </c>
      <c r="F194" s="29">
        <v>2082</v>
      </c>
      <c r="G194" s="29">
        <v>1500</v>
      </c>
      <c r="H194" s="29">
        <v>2082</v>
      </c>
      <c r="I194" s="29">
        <v>2082</v>
      </c>
      <c r="J194" s="28" t="s">
        <v>83</v>
      </c>
    </row>
    <row r="195" spans="1:10" hidden="1">
      <c r="A195" s="31">
        <v>19</v>
      </c>
      <c r="B195" s="31">
        <v>19.100000000000001</v>
      </c>
      <c r="C195" s="28" t="s">
        <v>17</v>
      </c>
      <c r="D195" s="32">
        <v>100</v>
      </c>
      <c r="E195" s="32">
        <v>1100</v>
      </c>
      <c r="F195" s="32">
        <v>1715</v>
      </c>
      <c r="G195" s="32">
        <v>2600</v>
      </c>
      <c r="H195" s="32">
        <v>3092</v>
      </c>
      <c r="I195" s="32">
        <v>2404</v>
      </c>
      <c r="J195" s="36" t="s">
        <v>90</v>
      </c>
    </row>
    <row r="196" spans="1:10" hidden="1">
      <c r="A196" s="27">
        <v>19.100000000000001</v>
      </c>
      <c r="B196" s="27">
        <v>19.2</v>
      </c>
      <c r="C196" s="28"/>
      <c r="D196" s="29">
        <v>100</v>
      </c>
      <c r="E196" s="29">
        <v>1400</v>
      </c>
      <c r="F196" s="29">
        <v>1990</v>
      </c>
      <c r="G196" s="29">
        <v>1800</v>
      </c>
      <c r="H196" s="29">
        <v>2357</v>
      </c>
      <c r="I196" s="29">
        <v>2174</v>
      </c>
      <c r="J196" s="36"/>
    </row>
    <row r="197" spans="1:10" hidden="1">
      <c r="A197" s="27">
        <v>19.2</v>
      </c>
      <c r="B197" s="27">
        <v>19.3</v>
      </c>
      <c r="C197" s="28"/>
      <c r="D197" s="29">
        <v>100</v>
      </c>
      <c r="E197" s="29">
        <v>1200</v>
      </c>
      <c r="F197" s="29">
        <v>1806</v>
      </c>
      <c r="G197" s="29">
        <v>2400</v>
      </c>
      <c r="H197" s="29">
        <v>2908</v>
      </c>
      <c r="I197" s="29">
        <v>2357</v>
      </c>
      <c r="J197" s="36"/>
    </row>
    <row r="198" spans="1:10" hidden="1">
      <c r="A198" s="27">
        <v>19.3</v>
      </c>
      <c r="B198" s="27">
        <v>19.399999999999999</v>
      </c>
      <c r="C198" s="28"/>
      <c r="D198" s="29">
        <v>100</v>
      </c>
      <c r="E198" s="29">
        <v>1200</v>
      </c>
      <c r="F198" s="29">
        <v>1806</v>
      </c>
      <c r="G198" s="29">
        <v>1300</v>
      </c>
      <c r="H198" s="29">
        <v>1898</v>
      </c>
      <c r="I198" s="29">
        <v>1852</v>
      </c>
      <c r="J198" s="36"/>
    </row>
    <row r="199" spans="1:10" hidden="1">
      <c r="A199" s="27">
        <v>19.399999999999999</v>
      </c>
      <c r="B199" s="27">
        <v>19.5</v>
      </c>
      <c r="C199" s="28"/>
      <c r="D199" s="29">
        <v>100</v>
      </c>
      <c r="E199" s="29">
        <v>1200</v>
      </c>
      <c r="F199" s="29">
        <v>1806</v>
      </c>
      <c r="G199" s="29">
        <v>1500</v>
      </c>
      <c r="H199" s="29">
        <v>2082</v>
      </c>
      <c r="I199" s="29">
        <v>1944</v>
      </c>
      <c r="J199" s="36"/>
    </row>
    <row r="200" spans="1:10" hidden="1">
      <c r="A200" s="27">
        <v>19.5</v>
      </c>
      <c r="B200" s="27">
        <v>19.600000000000001</v>
      </c>
      <c r="C200" s="28"/>
      <c r="D200" s="29">
        <v>100</v>
      </c>
      <c r="E200" s="29">
        <v>1200</v>
      </c>
      <c r="F200" s="29">
        <v>1806</v>
      </c>
      <c r="G200" s="29">
        <v>1500</v>
      </c>
      <c r="H200" s="29">
        <v>2082</v>
      </c>
      <c r="I200" s="29">
        <v>1944</v>
      </c>
      <c r="J200" s="36"/>
    </row>
    <row r="201" spans="1:10" hidden="1">
      <c r="A201" s="27">
        <v>19.600000000000001</v>
      </c>
      <c r="B201" s="27">
        <v>19.7</v>
      </c>
      <c r="C201" s="28"/>
      <c r="D201" s="29">
        <v>100</v>
      </c>
      <c r="E201" s="29">
        <v>1000</v>
      </c>
      <c r="F201" s="29">
        <v>1623</v>
      </c>
      <c r="G201" s="29">
        <v>1200</v>
      </c>
      <c r="H201" s="29">
        <v>1806</v>
      </c>
      <c r="I201" s="29">
        <v>1715</v>
      </c>
      <c r="J201" s="36"/>
    </row>
    <row r="202" spans="1:10" hidden="1">
      <c r="A202" s="27">
        <v>19.7</v>
      </c>
      <c r="B202" s="27">
        <v>19.8</v>
      </c>
      <c r="C202" s="28"/>
      <c r="D202" s="29">
        <v>100</v>
      </c>
      <c r="E202" s="29">
        <v>800</v>
      </c>
      <c r="F202" s="29">
        <v>1439</v>
      </c>
      <c r="G202" s="29">
        <v>1300</v>
      </c>
      <c r="H202" s="29">
        <v>1898</v>
      </c>
      <c r="I202" s="29">
        <v>1669</v>
      </c>
      <c r="J202" s="36"/>
    </row>
    <row r="203" spans="1:10" hidden="1">
      <c r="A203" s="27">
        <v>19.8</v>
      </c>
      <c r="B203" s="27">
        <v>19.899999999999999</v>
      </c>
      <c r="C203" s="28"/>
      <c r="D203" s="29">
        <v>100</v>
      </c>
      <c r="E203" s="29">
        <v>1700</v>
      </c>
      <c r="F203" s="29">
        <v>2265</v>
      </c>
      <c r="G203" s="29">
        <v>1200</v>
      </c>
      <c r="H203" s="29">
        <v>1806</v>
      </c>
      <c r="I203" s="29">
        <v>2036</v>
      </c>
      <c r="J203" s="36"/>
    </row>
    <row r="204" spans="1:10" hidden="1">
      <c r="A204" s="27">
        <v>19.899999999999999</v>
      </c>
      <c r="B204" s="27">
        <v>20</v>
      </c>
      <c r="C204" s="28"/>
      <c r="D204" s="29">
        <v>100</v>
      </c>
      <c r="E204" s="29">
        <v>1500</v>
      </c>
      <c r="F204" s="29">
        <v>2082</v>
      </c>
      <c r="G204" s="29">
        <v>1700</v>
      </c>
      <c r="H204" s="29">
        <v>2265</v>
      </c>
      <c r="I204" s="29">
        <v>2174</v>
      </c>
      <c r="J204" s="36"/>
    </row>
    <row r="205" spans="1:10">
      <c r="A205" s="31">
        <v>20</v>
      </c>
      <c r="B205" s="31">
        <v>20.100000000000001</v>
      </c>
      <c r="C205" s="28" t="s">
        <v>17</v>
      </c>
      <c r="D205" s="32">
        <v>100</v>
      </c>
      <c r="E205" s="32">
        <v>1400</v>
      </c>
      <c r="F205" s="32">
        <v>1990</v>
      </c>
      <c r="G205" s="32">
        <v>2000</v>
      </c>
      <c r="H205" s="216">
        <v>2541</v>
      </c>
      <c r="I205" s="32">
        <v>2266</v>
      </c>
      <c r="J205" s="30"/>
    </row>
    <row r="206" spans="1:10" hidden="1">
      <c r="A206" s="27">
        <v>20.100000000000001</v>
      </c>
      <c r="B206" s="27">
        <v>20.2</v>
      </c>
      <c r="C206" s="28"/>
      <c r="D206" s="29">
        <v>100</v>
      </c>
      <c r="E206" s="29">
        <v>1300</v>
      </c>
      <c r="F206" s="29">
        <v>1898</v>
      </c>
      <c r="G206" s="29">
        <v>1600</v>
      </c>
      <c r="H206" s="29">
        <v>2174</v>
      </c>
      <c r="I206" s="29">
        <v>2036</v>
      </c>
      <c r="J206" s="30"/>
    </row>
    <row r="207" spans="1:10" hidden="1">
      <c r="A207" s="27">
        <v>20.2</v>
      </c>
      <c r="B207" s="27">
        <v>20.3</v>
      </c>
      <c r="C207" s="28"/>
      <c r="D207" s="29">
        <v>100</v>
      </c>
      <c r="E207" s="29">
        <v>1200</v>
      </c>
      <c r="F207" s="29">
        <v>1806</v>
      </c>
      <c r="G207" s="29">
        <v>1700</v>
      </c>
      <c r="H207" s="29">
        <v>2265</v>
      </c>
      <c r="I207" s="29">
        <v>2036</v>
      </c>
      <c r="J207" s="30"/>
    </row>
    <row r="208" spans="1:10" hidden="1">
      <c r="A208" s="27">
        <v>20.3</v>
      </c>
      <c r="B208" s="27">
        <v>20.399999999999999</v>
      </c>
      <c r="C208" s="28"/>
      <c r="D208" s="29">
        <v>100</v>
      </c>
      <c r="E208" s="29">
        <v>1300</v>
      </c>
      <c r="F208" s="29">
        <v>1898</v>
      </c>
      <c r="G208" s="29">
        <v>1600</v>
      </c>
      <c r="H208" s="29">
        <v>2174</v>
      </c>
      <c r="I208" s="29">
        <v>2036</v>
      </c>
      <c r="J208" s="30"/>
    </row>
    <row r="209" spans="1:10" hidden="1">
      <c r="A209" s="27">
        <v>20.399999999999999</v>
      </c>
      <c r="B209" s="27">
        <v>20.5</v>
      </c>
      <c r="C209" s="28"/>
      <c r="D209" s="29">
        <v>100</v>
      </c>
      <c r="E209" s="29">
        <v>1800</v>
      </c>
      <c r="F209" s="29">
        <v>2357</v>
      </c>
      <c r="G209" s="29">
        <v>1800</v>
      </c>
      <c r="H209" s="29">
        <v>2357</v>
      </c>
      <c r="I209" s="29">
        <v>2357</v>
      </c>
      <c r="J209" s="30"/>
    </row>
    <row r="210" spans="1:10" hidden="1">
      <c r="A210" s="27">
        <v>20.5</v>
      </c>
      <c r="B210" s="27">
        <v>20.6</v>
      </c>
      <c r="C210" s="28"/>
      <c r="D210" s="29">
        <v>100</v>
      </c>
      <c r="E210" s="29">
        <v>1500</v>
      </c>
      <c r="F210" s="29">
        <v>2082</v>
      </c>
      <c r="G210" s="29">
        <v>1800</v>
      </c>
      <c r="H210" s="29">
        <v>2357</v>
      </c>
      <c r="I210" s="29">
        <v>2220</v>
      </c>
      <c r="J210" s="30"/>
    </row>
    <row r="211" spans="1:10">
      <c r="A211" s="27">
        <v>20.6</v>
      </c>
      <c r="B211" s="27">
        <v>20.7</v>
      </c>
      <c r="C211" s="28"/>
      <c r="D211" s="29">
        <v>100</v>
      </c>
      <c r="E211" s="29">
        <v>1500</v>
      </c>
      <c r="F211" s="29">
        <v>2082</v>
      </c>
      <c r="G211" s="29">
        <v>2100</v>
      </c>
      <c r="H211" s="217">
        <v>2633</v>
      </c>
      <c r="I211" s="29">
        <v>2358</v>
      </c>
      <c r="J211" s="30"/>
    </row>
    <row r="212" spans="1:10" hidden="1">
      <c r="A212" s="27">
        <v>20.7</v>
      </c>
      <c r="B212" s="27">
        <v>20.8</v>
      </c>
      <c r="C212" s="28"/>
      <c r="D212" s="29">
        <v>100</v>
      </c>
      <c r="E212" s="29">
        <v>1300</v>
      </c>
      <c r="F212" s="29">
        <v>1898</v>
      </c>
      <c r="G212" s="29">
        <v>1900</v>
      </c>
      <c r="H212" s="29">
        <v>2449</v>
      </c>
      <c r="I212" s="29">
        <v>2174</v>
      </c>
      <c r="J212" s="30"/>
    </row>
    <row r="213" spans="1:10" hidden="1">
      <c r="A213" s="27">
        <v>20.8</v>
      </c>
      <c r="B213" s="27">
        <v>20.9</v>
      </c>
      <c r="C213" s="28"/>
      <c r="D213" s="29">
        <v>100</v>
      </c>
      <c r="E213" s="29">
        <v>1400</v>
      </c>
      <c r="F213" s="29">
        <v>1990</v>
      </c>
      <c r="G213" s="29">
        <v>1100</v>
      </c>
      <c r="H213" s="29">
        <v>1715</v>
      </c>
      <c r="I213" s="29">
        <v>1853</v>
      </c>
      <c r="J213" s="30"/>
    </row>
    <row r="214" spans="1:10" hidden="1">
      <c r="A214" s="27">
        <v>20.9</v>
      </c>
      <c r="B214" s="27">
        <v>21</v>
      </c>
      <c r="C214" s="28"/>
      <c r="D214" s="29">
        <v>100</v>
      </c>
      <c r="E214" s="29">
        <v>1600</v>
      </c>
      <c r="F214" s="29">
        <v>2174</v>
      </c>
      <c r="G214" s="29">
        <v>1200</v>
      </c>
      <c r="H214" s="29">
        <v>1806</v>
      </c>
      <c r="I214" s="29">
        <v>1990</v>
      </c>
      <c r="J214" s="30"/>
    </row>
    <row r="215" spans="1:10" hidden="1">
      <c r="A215" s="31">
        <v>21</v>
      </c>
      <c r="B215" s="31">
        <v>21.1</v>
      </c>
      <c r="C215" s="28" t="s">
        <v>17</v>
      </c>
      <c r="D215" s="32">
        <v>100</v>
      </c>
      <c r="E215" s="32">
        <v>1000</v>
      </c>
      <c r="F215" s="32">
        <v>1623</v>
      </c>
      <c r="G215" s="32">
        <v>1100</v>
      </c>
      <c r="H215" s="32">
        <v>1715</v>
      </c>
      <c r="I215" s="32">
        <v>1669</v>
      </c>
      <c r="J215" s="30"/>
    </row>
    <row r="216" spans="1:10" hidden="1">
      <c r="A216" s="27">
        <v>21.1</v>
      </c>
      <c r="B216" s="27">
        <v>21.2</v>
      </c>
      <c r="C216" s="28"/>
      <c r="D216" s="29">
        <v>100</v>
      </c>
      <c r="E216" s="29">
        <v>800</v>
      </c>
      <c r="F216" s="29">
        <v>1439</v>
      </c>
      <c r="G216" s="29">
        <v>1200</v>
      </c>
      <c r="H216" s="29">
        <v>1806</v>
      </c>
      <c r="I216" s="29">
        <v>1623</v>
      </c>
      <c r="J216" s="30"/>
    </row>
    <row r="217" spans="1:10" hidden="1">
      <c r="A217" s="27">
        <v>21.2</v>
      </c>
      <c r="B217" s="27">
        <v>21.3</v>
      </c>
      <c r="C217" s="28"/>
      <c r="D217" s="29">
        <v>100</v>
      </c>
      <c r="E217" s="29">
        <v>1600</v>
      </c>
      <c r="F217" s="29">
        <v>2174</v>
      </c>
      <c r="G217" s="29">
        <v>1400</v>
      </c>
      <c r="H217" s="29">
        <v>1990</v>
      </c>
      <c r="I217" s="29">
        <v>2082</v>
      </c>
      <c r="J217" s="30"/>
    </row>
    <row r="218" spans="1:10" hidden="1">
      <c r="A218" s="27">
        <v>21.3</v>
      </c>
      <c r="B218" s="27">
        <v>21.4</v>
      </c>
      <c r="C218" s="28"/>
      <c r="D218" s="29">
        <v>100</v>
      </c>
      <c r="E218" s="29">
        <v>900</v>
      </c>
      <c r="F218" s="29">
        <v>1531</v>
      </c>
      <c r="G218" s="29">
        <v>1200</v>
      </c>
      <c r="H218" s="29">
        <v>1806</v>
      </c>
      <c r="I218" s="29">
        <v>1669</v>
      </c>
      <c r="J218" s="30"/>
    </row>
    <row r="219" spans="1:10" hidden="1">
      <c r="A219" s="27">
        <v>21.4</v>
      </c>
      <c r="B219" s="27">
        <v>21.5</v>
      </c>
      <c r="C219" s="28"/>
      <c r="D219" s="29">
        <v>100</v>
      </c>
      <c r="E219" s="29">
        <v>2300</v>
      </c>
      <c r="F219" s="29">
        <v>2816</v>
      </c>
      <c r="G219" s="29">
        <v>1700</v>
      </c>
      <c r="H219" s="29">
        <v>2265</v>
      </c>
      <c r="I219" s="29">
        <v>2541</v>
      </c>
      <c r="J219" s="30"/>
    </row>
    <row r="220" spans="1:10" hidden="1">
      <c r="A220" s="27">
        <v>21.5</v>
      </c>
      <c r="B220" s="27">
        <v>21.6</v>
      </c>
      <c r="C220" s="28"/>
      <c r="D220" s="29">
        <v>100</v>
      </c>
      <c r="E220" s="29">
        <v>900</v>
      </c>
      <c r="F220" s="29">
        <v>1531</v>
      </c>
      <c r="G220" s="29">
        <v>1100</v>
      </c>
      <c r="H220" s="29">
        <v>1715</v>
      </c>
      <c r="I220" s="29">
        <v>1623</v>
      </c>
      <c r="J220" s="30"/>
    </row>
    <row r="221" spans="1:10" hidden="1">
      <c r="A221" s="27">
        <v>21.6</v>
      </c>
      <c r="B221" s="27">
        <v>21.7</v>
      </c>
      <c r="C221" s="28"/>
      <c r="D221" s="29">
        <v>100</v>
      </c>
      <c r="E221" s="29">
        <v>1000</v>
      </c>
      <c r="F221" s="29">
        <v>1623</v>
      </c>
      <c r="G221" s="29">
        <v>1800</v>
      </c>
      <c r="H221" s="29">
        <v>2357</v>
      </c>
      <c r="I221" s="29">
        <v>1990</v>
      </c>
      <c r="J221" s="30"/>
    </row>
    <row r="222" spans="1:10">
      <c r="A222" s="27">
        <v>21.7</v>
      </c>
      <c r="B222" s="27">
        <v>21.8</v>
      </c>
      <c r="C222" s="28"/>
      <c r="D222" s="29">
        <v>100</v>
      </c>
      <c r="E222" s="29">
        <v>1400</v>
      </c>
      <c r="F222" s="29">
        <v>1990</v>
      </c>
      <c r="G222" s="29">
        <v>2000</v>
      </c>
      <c r="H222" s="217">
        <v>2541</v>
      </c>
      <c r="I222" s="29">
        <v>2266</v>
      </c>
      <c r="J222" s="30"/>
    </row>
    <row r="223" spans="1:10" hidden="1">
      <c r="A223" s="27">
        <v>21.8</v>
      </c>
      <c r="B223" s="27">
        <v>21.9</v>
      </c>
      <c r="C223" s="28"/>
      <c r="D223" s="29">
        <v>100</v>
      </c>
      <c r="E223" s="29">
        <v>1700</v>
      </c>
      <c r="F223" s="29">
        <v>2265</v>
      </c>
      <c r="G223" s="29">
        <v>1700</v>
      </c>
      <c r="H223" s="29">
        <v>2265</v>
      </c>
      <c r="I223" s="29">
        <v>2265</v>
      </c>
      <c r="J223" s="30"/>
    </row>
    <row r="224" spans="1:10" hidden="1">
      <c r="A224" s="27">
        <v>21.9</v>
      </c>
      <c r="B224" s="27">
        <v>22</v>
      </c>
      <c r="C224" s="28"/>
      <c r="D224" s="29">
        <v>100</v>
      </c>
      <c r="E224" s="29">
        <v>1600</v>
      </c>
      <c r="F224" s="29">
        <v>2174</v>
      </c>
      <c r="G224" s="29">
        <v>1100</v>
      </c>
      <c r="H224" s="29">
        <v>1715</v>
      </c>
      <c r="I224" s="29">
        <v>1945</v>
      </c>
      <c r="J224" s="30"/>
    </row>
    <row r="225" spans="1:10" hidden="1">
      <c r="A225" s="31">
        <v>22</v>
      </c>
      <c r="B225" s="31">
        <v>22.1</v>
      </c>
      <c r="C225" s="28" t="s">
        <v>17</v>
      </c>
      <c r="D225" s="32">
        <v>100</v>
      </c>
      <c r="E225" s="32">
        <v>1700</v>
      </c>
      <c r="F225" s="32">
        <v>2265</v>
      </c>
      <c r="G225" s="32">
        <v>1500</v>
      </c>
      <c r="H225" s="32">
        <v>2082</v>
      </c>
      <c r="I225" s="32">
        <v>2174</v>
      </c>
      <c r="J225" s="30"/>
    </row>
    <row r="226" spans="1:10" hidden="1">
      <c r="A226" s="27">
        <v>22.1</v>
      </c>
      <c r="B226" s="27">
        <v>22.2</v>
      </c>
      <c r="C226" s="28"/>
      <c r="D226" s="29">
        <v>100</v>
      </c>
      <c r="E226" s="29">
        <v>1200</v>
      </c>
      <c r="F226" s="29">
        <v>1806</v>
      </c>
      <c r="G226" s="29">
        <v>1200</v>
      </c>
      <c r="H226" s="29">
        <v>1806</v>
      </c>
      <c r="I226" s="29">
        <v>1806</v>
      </c>
      <c r="J226" s="30"/>
    </row>
    <row r="227" spans="1:10" hidden="1">
      <c r="A227" s="27">
        <v>22.2</v>
      </c>
      <c r="B227" s="27">
        <v>22.3</v>
      </c>
      <c r="C227" s="28"/>
      <c r="D227" s="29">
        <v>100</v>
      </c>
      <c r="E227" s="29">
        <v>800</v>
      </c>
      <c r="F227" s="29">
        <v>1439</v>
      </c>
      <c r="G227" s="29">
        <v>1200</v>
      </c>
      <c r="H227" s="29">
        <v>1806</v>
      </c>
      <c r="I227" s="29">
        <v>1623</v>
      </c>
      <c r="J227" s="30"/>
    </row>
    <row r="228" spans="1:10" hidden="1">
      <c r="A228" s="27">
        <v>22.3</v>
      </c>
      <c r="B228" s="27">
        <v>22.4</v>
      </c>
      <c r="C228" s="28"/>
      <c r="D228" s="29">
        <v>100</v>
      </c>
      <c r="E228" s="29">
        <v>1600</v>
      </c>
      <c r="F228" s="29">
        <v>2174</v>
      </c>
      <c r="G228" s="29">
        <v>1400</v>
      </c>
      <c r="H228" s="29">
        <v>1990</v>
      </c>
      <c r="I228" s="29">
        <v>2082</v>
      </c>
      <c r="J228" s="30"/>
    </row>
    <row r="229" spans="1:10" hidden="1">
      <c r="A229" s="27">
        <v>22.4</v>
      </c>
      <c r="B229" s="27">
        <v>22.5</v>
      </c>
      <c r="C229" s="28"/>
      <c r="D229" s="29">
        <v>100</v>
      </c>
      <c r="E229" s="29">
        <v>1200</v>
      </c>
      <c r="F229" s="29">
        <v>1806</v>
      </c>
      <c r="G229" s="29">
        <v>1000</v>
      </c>
      <c r="H229" s="29">
        <v>1623</v>
      </c>
      <c r="I229" s="29">
        <v>1715</v>
      </c>
      <c r="J229" s="30"/>
    </row>
    <row r="230" spans="1:10" hidden="1">
      <c r="A230" s="27">
        <v>22.5</v>
      </c>
      <c r="B230" s="27">
        <v>22.6</v>
      </c>
      <c r="C230" s="28"/>
      <c r="D230" s="29">
        <v>100</v>
      </c>
      <c r="E230" s="29">
        <v>1300</v>
      </c>
      <c r="F230" s="29">
        <v>1898</v>
      </c>
      <c r="G230" s="29">
        <v>1100</v>
      </c>
      <c r="H230" s="29">
        <v>1715</v>
      </c>
      <c r="I230" s="29">
        <v>1807</v>
      </c>
      <c r="J230" s="30"/>
    </row>
    <row r="231" spans="1:10" hidden="1">
      <c r="A231" s="27">
        <v>22.6</v>
      </c>
      <c r="B231" s="27">
        <v>22.7</v>
      </c>
      <c r="C231" s="28"/>
      <c r="D231" s="29">
        <v>100</v>
      </c>
      <c r="E231" s="29">
        <v>1700</v>
      </c>
      <c r="F231" s="29">
        <v>2265</v>
      </c>
      <c r="G231" s="29">
        <v>1200</v>
      </c>
      <c r="H231" s="29">
        <v>1806</v>
      </c>
      <c r="I231" s="29">
        <v>2036</v>
      </c>
      <c r="J231" s="30"/>
    </row>
    <row r="232" spans="1:10" hidden="1">
      <c r="A232" s="27">
        <v>22.7</v>
      </c>
      <c r="B232" s="27">
        <v>22.8</v>
      </c>
      <c r="C232" s="28"/>
      <c r="D232" s="29">
        <v>100</v>
      </c>
      <c r="E232" s="29">
        <v>2500</v>
      </c>
      <c r="F232" s="29">
        <v>3000</v>
      </c>
      <c r="G232" s="29">
        <v>1100</v>
      </c>
      <c r="H232" s="29">
        <v>1715</v>
      </c>
      <c r="I232" s="29">
        <v>2358</v>
      </c>
      <c r="J232" s="30"/>
    </row>
    <row r="233" spans="1:10" hidden="1">
      <c r="A233" s="27">
        <v>22.8</v>
      </c>
      <c r="B233" s="27">
        <v>22.9</v>
      </c>
      <c r="C233" s="28"/>
      <c r="D233" s="29">
        <v>100</v>
      </c>
      <c r="E233" s="29">
        <v>1200</v>
      </c>
      <c r="F233" s="29">
        <v>1806</v>
      </c>
      <c r="G233" s="29">
        <v>1100</v>
      </c>
      <c r="H233" s="29">
        <v>1715</v>
      </c>
      <c r="I233" s="29">
        <v>1761</v>
      </c>
      <c r="J233" s="30"/>
    </row>
    <row r="234" spans="1:10" hidden="1">
      <c r="A234" s="27">
        <v>22.9</v>
      </c>
      <c r="B234" s="27">
        <v>23</v>
      </c>
      <c r="C234" s="28"/>
      <c r="D234" s="29">
        <v>100</v>
      </c>
      <c r="E234" s="29">
        <v>900</v>
      </c>
      <c r="F234" s="29">
        <v>1531</v>
      </c>
      <c r="G234" s="29">
        <v>1000</v>
      </c>
      <c r="H234" s="29">
        <v>1623</v>
      </c>
      <c r="I234" s="29">
        <v>1577</v>
      </c>
      <c r="J234" s="30"/>
    </row>
    <row r="235" spans="1:10" hidden="1">
      <c r="A235" s="31">
        <v>23</v>
      </c>
      <c r="B235" s="31">
        <v>23.1</v>
      </c>
      <c r="C235" s="28" t="s">
        <v>17</v>
      </c>
      <c r="D235" s="32">
        <v>100</v>
      </c>
      <c r="E235" s="32">
        <v>1700</v>
      </c>
      <c r="F235" s="32">
        <v>2265</v>
      </c>
      <c r="G235" s="32">
        <v>1400</v>
      </c>
      <c r="H235" s="32">
        <v>1990</v>
      </c>
      <c r="I235" s="32">
        <v>2128</v>
      </c>
      <c r="J235" s="30"/>
    </row>
    <row r="236" spans="1:10" hidden="1">
      <c r="A236" s="27">
        <v>23.1</v>
      </c>
      <c r="B236" s="27">
        <v>23.2</v>
      </c>
      <c r="C236" s="28"/>
      <c r="D236" s="29">
        <v>100</v>
      </c>
      <c r="E236" s="29">
        <v>1000</v>
      </c>
      <c r="F236" s="29">
        <v>1623</v>
      </c>
      <c r="G236" s="29">
        <v>1200</v>
      </c>
      <c r="H236" s="29">
        <v>1806</v>
      </c>
      <c r="I236" s="29">
        <v>1715</v>
      </c>
      <c r="J236" s="30"/>
    </row>
    <row r="237" spans="1:10" hidden="1">
      <c r="A237" s="27">
        <v>23.2</v>
      </c>
      <c r="B237" s="27">
        <v>23.3</v>
      </c>
      <c r="C237" s="28"/>
      <c r="D237" s="29">
        <v>100</v>
      </c>
      <c r="E237" s="29">
        <v>1200</v>
      </c>
      <c r="F237" s="29">
        <v>1806</v>
      </c>
      <c r="G237" s="29">
        <v>1300</v>
      </c>
      <c r="H237" s="29">
        <v>1898</v>
      </c>
      <c r="I237" s="29">
        <v>1852</v>
      </c>
      <c r="J237" s="30"/>
    </row>
    <row r="238" spans="1:10" hidden="1">
      <c r="A238" s="27">
        <v>23.3</v>
      </c>
      <c r="B238" s="27">
        <v>23.4</v>
      </c>
      <c r="C238" s="28"/>
      <c r="D238" s="29">
        <v>100</v>
      </c>
      <c r="E238" s="29">
        <v>1700</v>
      </c>
      <c r="F238" s="29">
        <v>2265</v>
      </c>
      <c r="G238" s="29">
        <v>1600</v>
      </c>
      <c r="H238" s="29">
        <v>2174</v>
      </c>
      <c r="I238" s="29">
        <v>2220</v>
      </c>
      <c r="J238" s="30"/>
    </row>
    <row r="239" spans="1:10" hidden="1">
      <c r="A239" s="27">
        <v>23.4</v>
      </c>
      <c r="B239" s="27">
        <v>23.5</v>
      </c>
      <c r="C239" s="28"/>
      <c r="D239" s="29">
        <v>100</v>
      </c>
      <c r="E239" s="29">
        <v>800</v>
      </c>
      <c r="F239" s="29">
        <v>1439</v>
      </c>
      <c r="G239" s="29">
        <v>1200</v>
      </c>
      <c r="H239" s="29">
        <v>1806</v>
      </c>
      <c r="I239" s="29">
        <v>1623</v>
      </c>
      <c r="J239" s="30"/>
    </row>
    <row r="240" spans="1:10" hidden="1">
      <c r="A240" s="27">
        <v>23.5</v>
      </c>
      <c r="B240" s="27">
        <v>23.6</v>
      </c>
      <c r="C240" s="28"/>
      <c r="D240" s="29">
        <v>100</v>
      </c>
      <c r="E240" s="29">
        <v>1100</v>
      </c>
      <c r="F240" s="29">
        <v>1715</v>
      </c>
      <c r="G240" s="29">
        <v>1200</v>
      </c>
      <c r="H240" s="29">
        <v>1806</v>
      </c>
      <c r="I240" s="29">
        <v>1761</v>
      </c>
      <c r="J240" s="30"/>
    </row>
    <row r="241" spans="1:10" hidden="1">
      <c r="A241" s="27">
        <v>23.6</v>
      </c>
      <c r="B241" s="27">
        <v>23.7</v>
      </c>
      <c r="C241" s="30"/>
      <c r="D241" s="29">
        <v>100</v>
      </c>
      <c r="E241" s="29">
        <v>1100</v>
      </c>
      <c r="F241" s="29">
        <v>1715</v>
      </c>
      <c r="G241" s="29">
        <v>1000</v>
      </c>
      <c r="H241" s="29">
        <v>1623</v>
      </c>
      <c r="I241" s="29">
        <v>1669</v>
      </c>
      <c r="J241" s="36" t="s">
        <v>81</v>
      </c>
    </row>
    <row r="242" spans="1:10" hidden="1">
      <c r="A242" s="27">
        <v>23.7</v>
      </c>
      <c r="B242" s="27">
        <v>23.8</v>
      </c>
      <c r="C242" s="30"/>
      <c r="D242" s="29">
        <v>100</v>
      </c>
      <c r="E242" s="29">
        <v>900</v>
      </c>
      <c r="F242" s="29">
        <v>1531</v>
      </c>
      <c r="G242" s="29">
        <v>1200</v>
      </c>
      <c r="H242" s="29">
        <v>1806</v>
      </c>
      <c r="I242" s="29">
        <v>1669</v>
      </c>
      <c r="J242" s="36"/>
    </row>
    <row r="243" spans="1:10" hidden="1">
      <c r="A243" s="27">
        <v>23.8</v>
      </c>
      <c r="B243" s="27">
        <v>23.9</v>
      </c>
      <c r="C243" s="30"/>
      <c r="D243" s="29">
        <v>100</v>
      </c>
      <c r="E243" s="29">
        <v>1200</v>
      </c>
      <c r="F243" s="29">
        <v>1806</v>
      </c>
      <c r="G243" s="29">
        <v>1500</v>
      </c>
      <c r="H243" s="29">
        <v>2082</v>
      </c>
      <c r="I243" s="29">
        <v>1944</v>
      </c>
      <c r="J243" s="36"/>
    </row>
    <row r="244" spans="1:10" hidden="1">
      <c r="A244" s="27">
        <v>23.9</v>
      </c>
      <c r="B244" s="27">
        <v>24</v>
      </c>
      <c r="C244" s="30"/>
      <c r="D244" s="29">
        <v>100</v>
      </c>
      <c r="E244" s="29">
        <v>1100</v>
      </c>
      <c r="F244" s="29">
        <v>1715</v>
      </c>
      <c r="G244" s="29">
        <v>1200</v>
      </c>
      <c r="H244" s="29">
        <v>1806</v>
      </c>
      <c r="I244" s="29">
        <v>1761</v>
      </c>
      <c r="J244" s="36"/>
    </row>
    <row r="245" spans="1:10" hidden="1">
      <c r="A245" s="31">
        <v>24</v>
      </c>
      <c r="B245" s="31">
        <v>24.1</v>
      </c>
      <c r="C245" s="28" t="s">
        <v>17</v>
      </c>
      <c r="D245" s="32">
        <v>100</v>
      </c>
      <c r="E245" s="32">
        <v>1000</v>
      </c>
      <c r="F245" s="32">
        <v>1623</v>
      </c>
      <c r="G245" s="32">
        <v>1200</v>
      </c>
      <c r="H245" s="32">
        <v>1806</v>
      </c>
      <c r="I245" s="32">
        <v>1715</v>
      </c>
      <c r="J245" s="33"/>
    </row>
    <row r="246" spans="1:10" hidden="1">
      <c r="A246" s="27">
        <v>24.1</v>
      </c>
      <c r="B246" s="27">
        <v>24.2</v>
      </c>
      <c r="C246" s="28"/>
      <c r="D246" s="29">
        <v>100</v>
      </c>
      <c r="E246" s="29">
        <v>1100</v>
      </c>
      <c r="F246" s="29">
        <v>1715</v>
      </c>
      <c r="G246" s="29">
        <v>1000</v>
      </c>
      <c r="H246" s="29">
        <v>1623</v>
      </c>
      <c r="I246" s="29">
        <v>1669</v>
      </c>
      <c r="J246" s="34"/>
    </row>
    <row r="247" spans="1:10" hidden="1">
      <c r="A247" s="27">
        <v>24.2</v>
      </c>
      <c r="B247" s="27">
        <v>24.3</v>
      </c>
      <c r="C247" s="28"/>
      <c r="D247" s="29">
        <v>100</v>
      </c>
      <c r="E247" s="29">
        <v>1100</v>
      </c>
      <c r="F247" s="29">
        <v>1715</v>
      </c>
      <c r="G247" s="29">
        <v>1300</v>
      </c>
      <c r="H247" s="29">
        <v>1898</v>
      </c>
      <c r="I247" s="29">
        <v>1807</v>
      </c>
      <c r="J247" s="34"/>
    </row>
    <row r="248" spans="1:10" hidden="1">
      <c r="A248" s="27">
        <v>24.3</v>
      </c>
      <c r="B248" s="27">
        <v>24.4</v>
      </c>
      <c r="C248" s="28"/>
      <c r="D248" s="29">
        <v>100</v>
      </c>
      <c r="E248" s="29">
        <v>1300</v>
      </c>
      <c r="F248" s="29">
        <v>1898</v>
      </c>
      <c r="G248" s="29">
        <v>1400</v>
      </c>
      <c r="H248" s="29">
        <v>1990</v>
      </c>
      <c r="I248" s="29">
        <v>1944</v>
      </c>
      <c r="J248" s="28" t="s">
        <v>88</v>
      </c>
    </row>
    <row r="249" spans="1:10" hidden="1">
      <c r="A249" s="27">
        <v>24.4</v>
      </c>
      <c r="B249" s="27">
        <v>24.5</v>
      </c>
      <c r="C249" s="28"/>
      <c r="D249" s="29">
        <v>100</v>
      </c>
      <c r="E249" s="29">
        <v>1600</v>
      </c>
      <c r="F249" s="29">
        <v>2174</v>
      </c>
      <c r="G249" s="29">
        <v>1400</v>
      </c>
      <c r="H249" s="29">
        <v>1990</v>
      </c>
      <c r="I249" s="29">
        <v>2082</v>
      </c>
      <c r="J249" s="28" t="s">
        <v>88</v>
      </c>
    </row>
    <row r="250" spans="1:10" hidden="1">
      <c r="A250" s="27">
        <v>24.5</v>
      </c>
      <c r="B250" s="27">
        <v>24.6</v>
      </c>
      <c r="C250" s="28"/>
      <c r="D250" s="29">
        <v>100</v>
      </c>
      <c r="E250" s="29">
        <v>1400</v>
      </c>
      <c r="F250" s="29">
        <v>1990</v>
      </c>
      <c r="G250" s="29">
        <v>1200</v>
      </c>
      <c r="H250" s="29">
        <v>1806</v>
      </c>
      <c r="I250" s="29">
        <v>1898</v>
      </c>
      <c r="J250" s="34"/>
    </row>
    <row r="251" spans="1:10" hidden="1">
      <c r="A251" s="27">
        <v>24.6</v>
      </c>
      <c r="B251" s="27">
        <v>24.7</v>
      </c>
      <c r="C251" s="28"/>
      <c r="D251" s="29">
        <v>100</v>
      </c>
      <c r="E251" s="29">
        <v>1700</v>
      </c>
      <c r="F251" s="29">
        <v>2265</v>
      </c>
      <c r="G251" s="29">
        <v>3100</v>
      </c>
      <c r="H251" s="29">
        <v>3551</v>
      </c>
      <c r="I251" s="29">
        <v>2908</v>
      </c>
      <c r="J251" s="34"/>
    </row>
    <row r="252" spans="1:10" hidden="1">
      <c r="A252" s="27">
        <v>24.7</v>
      </c>
      <c r="B252" s="27">
        <v>24.8</v>
      </c>
      <c r="C252" s="28"/>
      <c r="D252" s="29">
        <v>100</v>
      </c>
      <c r="E252" s="29">
        <v>2000</v>
      </c>
      <c r="F252" s="29">
        <v>2541</v>
      </c>
      <c r="G252" s="29">
        <v>1300</v>
      </c>
      <c r="H252" s="29">
        <v>1898</v>
      </c>
      <c r="I252" s="29">
        <v>2220</v>
      </c>
      <c r="J252" s="34"/>
    </row>
    <row r="253" spans="1:10" hidden="1">
      <c r="A253" s="27">
        <v>24.8</v>
      </c>
      <c r="B253" s="27">
        <v>24.9</v>
      </c>
      <c r="C253" s="28"/>
      <c r="D253" s="29">
        <v>100</v>
      </c>
      <c r="E253" s="29">
        <v>2100</v>
      </c>
      <c r="F253" s="29">
        <v>2633</v>
      </c>
      <c r="G253" s="29">
        <v>1100</v>
      </c>
      <c r="H253" s="29">
        <v>1715</v>
      </c>
      <c r="I253" s="29">
        <v>2174</v>
      </c>
      <c r="J253" s="34"/>
    </row>
    <row r="254" spans="1:10" hidden="1">
      <c r="A254" s="27">
        <v>24.9</v>
      </c>
      <c r="B254" s="27">
        <v>25</v>
      </c>
      <c r="C254" s="28"/>
      <c r="D254" s="29">
        <v>100</v>
      </c>
      <c r="E254" s="29">
        <v>1400</v>
      </c>
      <c r="F254" s="29">
        <v>1990</v>
      </c>
      <c r="G254" s="29">
        <v>1700</v>
      </c>
      <c r="H254" s="29">
        <v>2265</v>
      </c>
      <c r="I254" s="29">
        <v>2128</v>
      </c>
      <c r="J254" s="33"/>
    </row>
    <row r="255" spans="1:10" hidden="1">
      <c r="A255" s="31">
        <v>25</v>
      </c>
      <c r="B255" s="31">
        <v>25.1</v>
      </c>
      <c r="C255" s="28" t="s">
        <v>17</v>
      </c>
      <c r="D255" s="32">
        <v>100</v>
      </c>
      <c r="E255" s="32">
        <v>1200</v>
      </c>
      <c r="F255" s="32">
        <v>1806</v>
      </c>
      <c r="G255" s="32">
        <v>2500</v>
      </c>
      <c r="H255" s="32">
        <v>3000</v>
      </c>
      <c r="I255" s="32">
        <v>2403</v>
      </c>
      <c r="J255" s="36" t="s">
        <v>81</v>
      </c>
    </row>
    <row r="256" spans="1:10" hidden="1">
      <c r="A256" s="27">
        <v>25.1</v>
      </c>
      <c r="B256" s="27">
        <v>25.2</v>
      </c>
      <c r="C256" s="28"/>
      <c r="D256" s="29">
        <v>100</v>
      </c>
      <c r="E256" s="29">
        <v>1500</v>
      </c>
      <c r="F256" s="29">
        <v>2082</v>
      </c>
      <c r="G256" s="29">
        <v>1100</v>
      </c>
      <c r="H256" s="29">
        <v>1715</v>
      </c>
      <c r="I256" s="29">
        <v>1899</v>
      </c>
      <c r="J256" s="36"/>
    </row>
    <row r="257" spans="1:10" hidden="1">
      <c r="A257" s="27">
        <v>25.2</v>
      </c>
      <c r="B257" s="27">
        <v>25.3</v>
      </c>
      <c r="C257" s="28"/>
      <c r="D257" s="29">
        <v>100</v>
      </c>
      <c r="E257" s="29">
        <v>1200</v>
      </c>
      <c r="F257" s="29">
        <v>1806</v>
      </c>
      <c r="G257" s="29">
        <v>1100</v>
      </c>
      <c r="H257" s="29">
        <v>1715</v>
      </c>
      <c r="I257" s="29">
        <v>1761</v>
      </c>
      <c r="J257" s="36"/>
    </row>
    <row r="258" spans="1:10" hidden="1">
      <c r="A258" s="27">
        <v>25.3</v>
      </c>
      <c r="B258" s="27">
        <v>25.4</v>
      </c>
      <c r="C258" s="28"/>
      <c r="D258" s="29">
        <v>100</v>
      </c>
      <c r="E258" s="29">
        <v>1200</v>
      </c>
      <c r="F258" s="29">
        <v>1806</v>
      </c>
      <c r="G258" s="29">
        <v>1200</v>
      </c>
      <c r="H258" s="29">
        <v>1806</v>
      </c>
      <c r="I258" s="29">
        <v>1806</v>
      </c>
      <c r="J258" s="36"/>
    </row>
    <row r="259" spans="1:10">
      <c r="A259" s="27">
        <v>25.4</v>
      </c>
      <c r="B259" s="27">
        <v>25.5</v>
      </c>
      <c r="C259" s="28"/>
      <c r="D259" s="29">
        <v>100</v>
      </c>
      <c r="E259" s="29">
        <v>2800</v>
      </c>
      <c r="F259" s="29">
        <v>3275</v>
      </c>
      <c r="G259" s="29">
        <v>2000</v>
      </c>
      <c r="H259" s="217">
        <v>2541</v>
      </c>
      <c r="I259" s="29">
        <v>2908</v>
      </c>
      <c r="J259" s="36"/>
    </row>
    <row r="260" spans="1:10" hidden="1">
      <c r="A260" s="27">
        <v>25.5</v>
      </c>
      <c r="B260" s="27">
        <v>25.6</v>
      </c>
      <c r="C260" s="28"/>
      <c r="D260" s="29">
        <v>100</v>
      </c>
      <c r="E260" s="29">
        <v>1000</v>
      </c>
      <c r="F260" s="29">
        <v>1623</v>
      </c>
      <c r="G260" s="29">
        <v>2400</v>
      </c>
      <c r="H260" s="29">
        <v>2908</v>
      </c>
      <c r="I260" s="29">
        <v>2266</v>
      </c>
      <c r="J260" s="36"/>
    </row>
    <row r="261" spans="1:10" hidden="1">
      <c r="A261" s="27">
        <v>25.6</v>
      </c>
      <c r="B261" s="27">
        <v>25.7</v>
      </c>
      <c r="C261" s="28"/>
      <c r="D261" s="29">
        <v>100</v>
      </c>
      <c r="E261" s="29">
        <v>1400</v>
      </c>
      <c r="F261" s="29">
        <v>1990</v>
      </c>
      <c r="G261" s="29">
        <v>1400</v>
      </c>
      <c r="H261" s="29">
        <v>1990</v>
      </c>
      <c r="I261" s="29">
        <v>1990</v>
      </c>
      <c r="J261" s="36"/>
    </row>
    <row r="262" spans="1:10" hidden="1">
      <c r="A262" s="27">
        <v>25.7</v>
      </c>
      <c r="B262" s="27">
        <v>25.8</v>
      </c>
      <c r="C262" s="28"/>
      <c r="D262" s="29">
        <v>100</v>
      </c>
      <c r="E262" s="29">
        <v>700</v>
      </c>
      <c r="F262" s="29">
        <v>1347</v>
      </c>
      <c r="G262" s="29">
        <v>1100</v>
      </c>
      <c r="H262" s="29">
        <v>1715</v>
      </c>
      <c r="I262" s="29">
        <v>1531</v>
      </c>
      <c r="J262" s="36"/>
    </row>
    <row r="263" spans="1:10" hidden="1">
      <c r="A263" s="27">
        <v>25.8</v>
      </c>
      <c r="B263" s="27">
        <v>25.9</v>
      </c>
      <c r="C263" s="28"/>
      <c r="D263" s="29">
        <v>100</v>
      </c>
      <c r="E263" s="29">
        <v>900</v>
      </c>
      <c r="F263" s="29">
        <v>1531</v>
      </c>
      <c r="G263" s="29">
        <v>1300</v>
      </c>
      <c r="H263" s="29">
        <v>1898</v>
      </c>
      <c r="I263" s="29">
        <v>1715</v>
      </c>
      <c r="J263" s="36"/>
    </row>
    <row r="264" spans="1:10" hidden="1">
      <c r="A264" s="27">
        <v>25.9</v>
      </c>
      <c r="B264" s="27">
        <v>26</v>
      </c>
      <c r="C264" s="28"/>
      <c r="D264" s="29">
        <v>100</v>
      </c>
      <c r="E264" s="29">
        <v>1400</v>
      </c>
      <c r="F264" s="29">
        <v>1990</v>
      </c>
      <c r="G264" s="29">
        <v>1900</v>
      </c>
      <c r="H264" s="29">
        <v>2449</v>
      </c>
      <c r="I264" s="29">
        <v>2220</v>
      </c>
      <c r="J264" s="36"/>
    </row>
    <row r="265" spans="1:10" hidden="1">
      <c r="A265" s="31">
        <v>26</v>
      </c>
      <c r="B265" s="31">
        <v>26.1</v>
      </c>
      <c r="C265" s="28" t="s">
        <v>17</v>
      </c>
      <c r="D265" s="32">
        <v>100</v>
      </c>
      <c r="E265" s="32">
        <v>1500</v>
      </c>
      <c r="F265" s="32">
        <v>2082</v>
      </c>
      <c r="G265" s="32">
        <v>1000</v>
      </c>
      <c r="H265" s="32">
        <v>1623</v>
      </c>
      <c r="I265" s="32">
        <v>1853</v>
      </c>
      <c r="J265" s="30"/>
    </row>
    <row r="266" spans="1:10" hidden="1">
      <c r="A266" s="27">
        <v>26.1</v>
      </c>
      <c r="B266" s="27">
        <v>26.2</v>
      </c>
      <c r="C266" s="28"/>
      <c r="D266" s="29">
        <v>100</v>
      </c>
      <c r="E266" s="29">
        <v>900</v>
      </c>
      <c r="F266" s="29">
        <v>1531</v>
      </c>
      <c r="G266" s="29">
        <v>1400</v>
      </c>
      <c r="H266" s="29">
        <v>1990</v>
      </c>
      <c r="I266" s="29">
        <v>1761</v>
      </c>
      <c r="J266" s="30"/>
    </row>
    <row r="267" spans="1:10" hidden="1">
      <c r="A267" s="27">
        <v>26.2</v>
      </c>
      <c r="B267" s="27">
        <v>26.3</v>
      </c>
      <c r="C267" s="28"/>
      <c r="D267" s="29">
        <v>100</v>
      </c>
      <c r="E267" s="29">
        <v>900</v>
      </c>
      <c r="F267" s="29">
        <v>1531</v>
      </c>
      <c r="G267" s="29">
        <v>1100</v>
      </c>
      <c r="H267" s="29">
        <v>1715</v>
      </c>
      <c r="I267" s="29">
        <v>1623</v>
      </c>
      <c r="J267" s="30"/>
    </row>
    <row r="268" spans="1:10" hidden="1">
      <c r="A268" s="27">
        <v>26.3</v>
      </c>
      <c r="B268" s="27">
        <v>26.4</v>
      </c>
      <c r="C268" s="28"/>
      <c r="D268" s="29">
        <v>100</v>
      </c>
      <c r="E268" s="29">
        <v>900</v>
      </c>
      <c r="F268" s="29">
        <v>1531</v>
      </c>
      <c r="G268" s="29">
        <v>1300</v>
      </c>
      <c r="H268" s="29">
        <v>1898</v>
      </c>
      <c r="I268" s="29">
        <v>1715</v>
      </c>
      <c r="J268" s="30"/>
    </row>
    <row r="269" spans="1:10" hidden="1">
      <c r="A269" s="27">
        <v>26.4</v>
      </c>
      <c r="B269" s="27">
        <v>26.5</v>
      </c>
      <c r="C269" s="28"/>
      <c r="D269" s="29">
        <v>100</v>
      </c>
      <c r="E269" s="29">
        <v>1200</v>
      </c>
      <c r="F269" s="29">
        <v>1806</v>
      </c>
      <c r="G269" s="29">
        <v>1100</v>
      </c>
      <c r="H269" s="29">
        <v>1715</v>
      </c>
      <c r="I269" s="29">
        <v>1761</v>
      </c>
      <c r="J269" s="30"/>
    </row>
    <row r="270" spans="1:10" hidden="1">
      <c r="A270" s="27">
        <v>26.5</v>
      </c>
      <c r="B270" s="27">
        <v>26.6</v>
      </c>
      <c r="C270" s="28"/>
      <c r="D270" s="29">
        <v>100</v>
      </c>
      <c r="E270" s="29">
        <v>1000</v>
      </c>
      <c r="F270" s="29">
        <v>1623</v>
      </c>
      <c r="G270" s="29">
        <v>1700</v>
      </c>
      <c r="H270" s="29">
        <v>2265</v>
      </c>
      <c r="I270" s="29">
        <v>1944</v>
      </c>
      <c r="J270" s="30"/>
    </row>
    <row r="271" spans="1:10">
      <c r="A271" s="27">
        <v>26.6</v>
      </c>
      <c r="B271" s="27">
        <v>26.7</v>
      </c>
      <c r="C271" s="28"/>
      <c r="D271" s="29">
        <v>100</v>
      </c>
      <c r="E271" s="29">
        <v>1100</v>
      </c>
      <c r="F271" s="29">
        <v>1715</v>
      </c>
      <c r="G271" s="29">
        <v>2200</v>
      </c>
      <c r="H271" s="217">
        <v>2724</v>
      </c>
      <c r="I271" s="29">
        <v>2220</v>
      </c>
      <c r="J271" s="30"/>
    </row>
    <row r="272" spans="1:10" hidden="1">
      <c r="A272" s="27">
        <v>26.7</v>
      </c>
      <c r="B272" s="27">
        <v>26.8</v>
      </c>
      <c r="C272" s="28"/>
      <c r="D272" s="29">
        <v>100</v>
      </c>
      <c r="E272" s="29">
        <v>1700</v>
      </c>
      <c r="F272" s="29">
        <v>2265</v>
      </c>
      <c r="G272" s="29">
        <v>3800</v>
      </c>
      <c r="H272" s="29">
        <v>4193</v>
      </c>
      <c r="I272" s="29">
        <v>3229</v>
      </c>
      <c r="J272" s="30"/>
    </row>
    <row r="273" spans="1:10" hidden="1">
      <c r="A273" s="27">
        <v>26.8</v>
      </c>
      <c r="B273" s="27">
        <v>26.9</v>
      </c>
      <c r="C273" s="28"/>
      <c r="D273" s="29">
        <v>100</v>
      </c>
      <c r="E273" s="29">
        <v>2500</v>
      </c>
      <c r="F273" s="29">
        <v>3000</v>
      </c>
      <c r="G273" s="29">
        <v>2800</v>
      </c>
      <c r="H273" s="29">
        <v>3275</v>
      </c>
      <c r="I273" s="29">
        <v>3138</v>
      </c>
      <c r="J273" s="30"/>
    </row>
    <row r="274" spans="1:10" hidden="1">
      <c r="A274" s="27">
        <v>26.9</v>
      </c>
      <c r="B274" s="27">
        <v>27</v>
      </c>
      <c r="C274" s="28"/>
      <c r="D274" s="29">
        <v>100</v>
      </c>
      <c r="E274" s="29">
        <v>1300</v>
      </c>
      <c r="F274" s="29">
        <v>1898</v>
      </c>
      <c r="G274" s="29">
        <v>2300</v>
      </c>
      <c r="H274" s="29">
        <v>2816</v>
      </c>
      <c r="I274" s="29">
        <v>2357</v>
      </c>
      <c r="J274" s="30"/>
    </row>
    <row r="275" spans="1:10" hidden="1">
      <c r="A275" s="31">
        <v>27</v>
      </c>
      <c r="B275" s="31">
        <v>27.1</v>
      </c>
      <c r="C275" s="28" t="s">
        <v>17</v>
      </c>
      <c r="D275" s="32">
        <v>100</v>
      </c>
      <c r="E275" s="32">
        <v>1400</v>
      </c>
      <c r="F275" s="32">
        <v>1990</v>
      </c>
      <c r="G275" s="32">
        <v>1400</v>
      </c>
      <c r="H275" s="32">
        <v>1990</v>
      </c>
      <c r="I275" s="32">
        <v>1990</v>
      </c>
      <c r="J275" s="30"/>
    </row>
    <row r="276" spans="1:10" hidden="1">
      <c r="A276" s="27">
        <v>27.1</v>
      </c>
      <c r="B276" s="27">
        <v>27.2</v>
      </c>
      <c r="C276" s="28"/>
      <c r="D276" s="29">
        <v>100</v>
      </c>
      <c r="E276" s="29">
        <v>1700</v>
      </c>
      <c r="F276" s="29">
        <v>2265</v>
      </c>
      <c r="G276" s="29">
        <v>2900</v>
      </c>
      <c r="H276" s="29">
        <v>3367</v>
      </c>
      <c r="I276" s="29">
        <v>2816</v>
      </c>
      <c r="J276" s="30"/>
    </row>
    <row r="277" spans="1:10" hidden="1">
      <c r="A277" s="27">
        <v>27.2</v>
      </c>
      <c r="B277" s="27">
        <v>27.3</v>
      </c>
      <c r="C277" s="28"/>
      <c r="D277" s="29">
        <v>100</v>
      </c>
      <c r="E277" s="29">
        <v>2200</v>
      </c>
      <c r="F277" s="29">
        <v>2724</v>
      </c>
      <c r="G277" s="29">
        <v>1900</v>
      </c>
      <c r="H277" s="29">
        <v>2449</v>
      </c>
      <c r="I277" s="29">
        <v>2587</v>
      </c>
      <c r="J277" s="30"/>
    </row>
    <row r="278" spans="1:10">
      <c r="A278" s="27">
        <v>27.3</v>
      </c>
      <c r="B278" s="27">
        <v>27.4</v>
      </c>
      <c r="C278" s="28"/>
      <c r="D278" s="29">
        <v>100</v>
      </c>
      <c r="E278" s="29">
        <v>1400</v>
      </c>
      <c r="F278" s="29">
        <v>1990</v>
      </c>
      <c r="G278" s="29">
        <v>2100</v>
      </c>
      <c r="H278" s="217">
        <v>2633</v>
      </c>
      <c r="I278" s="29">
        <v>2312</v>
      </c>
      <c r="J278" s="30"/>
    </row>
    <row r="279" spans="1:10" hidden="1">
      <c r="A279" s="27">
        <v>27.4</v>
      </c>
      <c r="B279" s="27">
        <v>27.5</v>
      </c>
      <c r="C279" s="28"/>
      <c r="D279" s="29">
        <v>100</v>
      </c>
      <c r="E279" s="29">
        <v>1300</v>
      </c>
      <c r="F279" s="29">
        <v>1898</v>
      </c>
      <c r="G279" s="29">
        <v>1400</v>
      </c>
      <c r="H279" s="29">
        <v>1990</v>
      </c>
      <c r="I279" s="29">
        <v>1944</v>
      </c>
      <c r="J279" s="30"/>
    </row>
    <row r="280" spans="1:10" hidden="1">
      <c r="A280" s="27">
        <v>27.5</v>
      </c>
      <c r="B280" s="27">
        <v>27.6</v>
      </c>
      <c r="C280" s="28"/>
      <c r="D280" s="29">
        <v>100</v>
      </c>
      <c r="E280" s="29">
        <v>2800</v>
      </c>
      <c r="F280" s="29">
        <v>3275</v>
      </c>
      <c r="G280" s="29">
        <v>1600</v>
      </c>
      <c r="H280" s="29">
        <v>2174</v>
      </c>
      <c r="I280" s="29">
        <v>2725</v>
      </c>
      <c r="J280" s="30"/>
    </row>
    <row r="281" spans="1:10" hidden="1">
      <c r="A281" s="27">
        <v>27.6</v>
      </c>
      <c r="B281" s="27">
        <v>27.7</v>
      </c>
      <c r="C281" s="28"/>
      <c r="D281" s="29">
        <v>100</v>
      </c>
      <c r="E281" s="29">
        <v>1700</v>
      </c>
      <c r="F281" s="29">
        <v>2265</v>
      </c>
      <c r="G281" s="29">
        <v>1400</v>
      </c>
      <c r="H281" s="29">
        <v>1990</v>
      </c>
      <c r="I281" s="29">
        <v>2128</v>
      </c>
      <c r="J281" s="30"/>
    </row>
    <row r="282" spans="1:10" hidden="1">
      <c r="A282" s="27">
        <v>27.7</v>
      </c>
      <c r="B282" s="27">
        <v>27.8</v>
      </c>
      <c r="C282" s="28"/>
      <c r="D282" s="29">
        <v>100</v>
      </c>
      <c r="E282" s="29">
        <v>1700</v>
      </c>
      <c r="F282" s="29">
        <v>2265</v>
      </c>
      <c r="G282" s="29">
        <v>2300</v>
      </c>
      <c r="H282" s="29">
        <v>2816</v>
      </c>
      <c r="I282" s="29">
        <v>2541</v>
      </c>
      <c r="J282" s="30"/>
    </row>
    <row r="283" spans="1:10" hidden="1">
      <c r="A283" s="27">
        <v>27.8</v>
      </c>
      <c r="B283" s="27">
        <v>27.9</v>
      </c>
      <c r="C283" s="28"/>
      <c r="D283" s="29">
        <v>100</v>
      </c>
      <c r="E283" s="29">
        <v>1600</v>
      </c>
      <c r="F283" s="29">
        <v>2174</v>
      </c>
      <c r="G283" s="29">
        <v>1200</v>
      </c>
      <c r="H283" s="29">
        <v>1806</v>
      </c>
      <c r="I283" s="29">
        <v>1990</v>
      </c>
      <c r="J283" s="30"/>
    </row>
    <row r="284" spans="1:10" hidden="1">
      <c r="A284" s="27">
        <v>27.9</v>
      </c>
      <c r="B284" s="27">
        <v>28</v>
      </c>
      <c r="C284" s="28"/>
      <c r="D284" s="29">
        <v>100</v>
      </c>
      <c r="E284" s="29">
        <v>1800</v>
      </c>
      <c r="F284" s="29">
        <v>2357</v>
      </c>
      <c r="G284" s="29">
        <v>1400</v>
      </c>
      <c r="H284" s="29">
        <v>1990</v>
      </c>
      <c r="I284" s="29">
        <v>2174</v>
      </c>
      <c r="J284" s="30"/>
    </row>
    <row r="285" spans="1:10">
      <c r="A285" s="31">
        <v>28</v>
      </c>
      <c r="B285" s="31">
        <v>28.1</v>
      </c>
      <c r="C285" s="28" t="s">
        <v>17</v>
      </c>
      <c r="D285" s="32">
        <v>100</v>
      </c>
      <c r="E285" s="32">
        <v>1500</v>
      </c>
      <c r="F285" s="32">
        <v>2082</v>
      </c>
      <c r="G285" s="32">
        <v>2200</v>
      </c>
      <c r="H285" s="216">
        <v>2724</v>
      </c>
      <c r="I285" s="32">
        <v>2403</v>
      </c>
      <c r="J285" s="33"/>
    </row>
    <row r="286" spans="1:10" hidden="1">
      <c r="A286" s="27">
        <v>28.1</v>
      </c>
      <c r="B286" s="27">
        <v>28.2</v>
      </c>
      <c r="C286" s="28"/>
      <c r="D286" s="29">
        <v>100</v>
      </c>
      <c r="E286" s="29">
        <v>1100</v>
      </c>
      <c r="F286" s="29">
        <v>1715</v>
      </c>
      <c r="G286" s="29">
        <v>1200</v>
      </c>
      <c r="H286" s="29">
        <v>1806</v>
      </c>
      <c r="I286" s="29">
        <v>1761</v>
      </c>
      <c r="J286" s="34"/>
    </row>
    <row r="287" spans="1:10" hidden="1">
      <c r="A287" s="27">
        <v>28.2</v>
      </c>
      <c r="B287" s="27">
        <v>28.3</v>
      </c>
      <c r="C287" s="28"/>
      <c r="D287" s="29">
        <v>100</v>
      </c>
      <c r="E287" s="29">
        <v>1200</v>
      </c>
      <c r="F287" s="29">
        <v>1806</v>
      </c>
      <c r="G287" s="29">
        <v>1500</v>
      </c>
      <c r="H287" s="29">
        <v>2082</v>
      </c>
      <c r="I287" s="29">
        <v>1944</v>
      </c>
      <c r="J287" s="34"/>
    </row>
    <row r="288" spans="1:10" hidden="1">
      <c r="A288" s="27">
        <v>28.3</v>
      </c>
      <c r="B288" s="27">
        <v>28.4</v>
      </c>
      <c r="C288" s="28"/>
      <c r="D288" s="29">
        <v>100</v>
      </c>
      <c r="E288" s="29">
        <v>1300</v>
      </c>
      <c r="F288" s="29">
        <v>1898</v>
      </c>
      <c r="G288" s="29">
        <v>1600</v>
      </c>
      <c r="H288" s="29">
        <v>2174</v>
      </c>
      <c r="I288" s="29">
        <v>2036</v>
      </c>
      <c r="J288" s="34"/>
    </row>
    <row r="289" spans="1:10" hidden="1">
      <c r="A289" s="27">
        <v>28.4</v>
      </c>
      <c r="B289" s="27">
        <v>28.5</v>
      </c>
      <c r="C289" s="28"/>
      <c r="D289" s="29">
        <v>100</v>
      </c>
      <c r="E289" s="34"/>
      <c r="F289" s="34"/>
      <c r="G289" s="34"/>
      <c r="H289" s="34"/>
      <c r="I289" s="34"/>
      <c r="J289" s="28" t="s">
        <v>91</v>
      </c>
    </row>
    <row r="290" spans="1:10" hidden="1">
      <c r="A290" s="27">
        <v>28.5</v>
      </c>
      <c r="B290" s="27">
        <v>28.6</v>
      </c>
      <c r="C290" s="28"/>
      <c r="D290" s="29">
        <v>100</v>
      </c>
      <c r="E290" s="34"/>
      <c r="F290" s="34"/>
      <c r="G290" s="34"/>
      <c r="H290" s="34"/>
      <c r="I290" s="34"/>
      <c r="J290" s="28" t="s">
        <v>91</v>
      </c>
    </row>
    <row r="291" spans="1:10" hidden="1">
      <c r="A291" s="27">
        <v>28.6</v>
      </c>
      <c r="B291" s="27">
        <v>28.7</v>
      </c>
      <c r="C291" s="28"/>
      <c r="D291" s="29">
        <v>100</v>
      </c>
      <c r="E291" s="34"/>
      <c r="F291" s="34"/>
      <c r="G291" s="34"/>
      <c r="H291" s="34"/>
      <c r="I291" s="34"/>
      <c r="J291" s="28" t="s">
        <v>91</v>
      </c>
    </row>
    <row r="292" spans="1:10" hidden="1">
      <c r="A292" s="27">
        <v>28.7</v>
      </c>
      <c r="B292" s="27">
        <v>28.8</v>
      </c>
      <c r="C292" s="28"/>
      <c r="D292" s="29">
        <v>100</v>
      </c>
      <c r="E292" s="34"/>
      <c r="F292" s="34"/>
      <c r="G292" s="34"/>
      <c r="H292" s="34"/>
      <c r="I292" s="34"/>
      <c r="J292" s="28" t="s">
        <v>91</v>
      </c>
    </row>
    <row r="293" spans="1:10" hidden="1">
      <c r="A293" s="27">
        <v>28.8</v>
      </c>
      <c r="B293" s="27">
        <v>28.9</v>
      </c>
      <c r="C293" s="28"/>
      <c r="D293" s="29">
        <v>100</v>
      </c>
      <c r="E293" s="29">
        <v>1400</v>
      </c>
      <c r="F293" s="29">
        <v>1990</v>
      </c>
      <c r="G293" s="29">
        <v>1500</v>
      </c>
      <c r="H293" s="29">
        <v>2082</v>
      </c>
      <c r="I293" s="29">
        <v>2036</v>
      </c>
      <c r="J293" s="34"/>
    </row>
    <row r="294" spans="1:10" hidden="1">
      <c r="A294" s="27">
        <v>28.9</v>
      </c>
      <c r="B294" s="27">
        <v>29</v>
      </c>
      <c r="C294" s="28"/>
      <c r="D294" s="29">
        <v>100</v>
      </c>
      <c r="E294" s="29">
        <v>1100</v>
      </c>
      <c r="F294" s="29">
        <v>1715</v>
      </c>
      <c r="G294" s="29">
        <v>1300</v>
      </c>
      <c r="H294" s="29">
        <v>1898</v>
      </c>
      <c r="I294" s="29">
        <v>1807</v>
      </c>
      <c r="J294" s="33"/>
    </row>
    <row r="295" spans="1:10" hidden="1">
      <c r="A295" s="31">
        <v>29</v>
      </c>
      <c r="B295" s="31">
        <v>29.1</v>
      </c>
      <c r="C295" s="28" t="s">
        <v>17</v>
      </c>
      <c r="D295" s="32">
        <v>100</v>
      </c>
      <c r="E295" s="32">
        <v>2200</v>
      </c>
      <c r="F295" s="32">
        <v>2724</v>
      </c>
      <c r="G295" s="32">
        <v>1400</v>
      </c>
      <c r="H295" s="32">
        <v>1990</v>
      </c>
      <c r="I295" s="32">
        <v>2357</v>
      </c>
      <c r="J295" s="30"/>
    </row>
    <row r="296" spans="1:10" hidden="1">
      <c r="A296" s="27">
        <v>29.1</v>
      </c>
      <c r="B296" s="27">
        <v>29.2</v>
      </c>
      <c r="C296" s="28"/>
      <c r="D296" s="29">
        <v>100</v>
      </c>
      <c r="E296" s="29">
        <v>1500</v>
      </c>
      <c r="F296" s="29">
        <v>2082</v>
      </c>
      <c r="G296" s="29">
        <v>1600</v>
      </c>
      <c r="H296" s="29">
        <v>2174</v>
      </c>
      <c r="I296" s="29">
        <v>2128</v>
      </c>
      <c r="J296" s="30"/>
    </row>
    <row r="297" spans="1:10" hidden="1">
      <c r="A297" s="27">
        <v>29.2</v>
      </c>
      <c r="B297" s="27">
        <v>29.3</v>
      </c>
      <c r="C297" s="28"/>
      <c r="D297" s="29">
        <v>100</v>
      </c>
      <c r="E297" s="29">
        <v>800</v>
      </c>
      <c r="F297" s="29">
        <v>1439</v>
      </c>
      <c r="G297" s="29">
        <v>1200</v>
      </c>
      <c r="H297" s="29">
        <v>1806</v>
      </c>
      <c r="I297" s="29">
        <v>1623</v>
      </c>
      <c r="J297" s="30"/>
    </row>
    <row r="298" spans="1:10" hidden="1">
      <c r="A298" s="27">
        <v>29.3</v>
      </c>
      <c r="B298" s="27">
        <v>29.4</v>
      </c>
      <c r="C298" s="28"/>
      <c r="D298" s="29">
        <v>100</v>
      </c>
      <c r="E298" s="29">
        <v>1100</v>
      </c>
      <c r="F298" s="29">
        <v>1715</v>
      </c>
      <c r="G298" s="29">
        <v>1100</v>
      </c>
      <c r="H298" s="29">
        <v>1715</v>
      </c>
      <c r="I298" s="29">
        <v>1715</v>
      </c>
      <c r="J298" s="30"/>
    </row>
    <row r="299" spans="1:10" hidden="1">
      <c r="A299" s="27">
        <v>29.4</v>
      </c>
      <c r="B299" s="27">
        <v>29.5</v>
      </c>
      <c r="C299" s="28"/>
      <c r="D299" s="29">
        <v>100</v>
      </c>
      <c r="E299" s="29">
        <v>1300</v>
      </c>
      <c r="F299" s="29">
        <v>1898</v>
      </c>
      <c r="G299" s="29">
        <v>1600</v>
      </c>
      <c r="H299" s="29">
        <v>2174</v>
      </c>
      <c r="I299" s="29">
        <v>2036</v>
      </c>
      <c r="J299" s="30"/>
    </row>
    <row r="300" spans="1:10" hidden="1">
      <c r="A300" s="27">
        <v>29.5</v>
      </c>
      <c r="B300" s="27">
        <v>29.6</v>
      </c>
      <c r="C300" s="28"/>
      <c r="D300" s="29">
        <v>100</v>
      </c>
      <c r="E300" s="29">
        <v>1500</v>
      </c>
      <c r="F300" s="29">
        <v>2082</v>
      </c>
      <c r="G300" s="29">
        <v>1200</v>
      </c>
      <c r="H300" s="29">
        <v>1806</v>
      </c>
      <c r="I300" s="29">
        <v>1944</v>
      </c>
      <c r="J300" s="30"/>
    </row>
    <row r="301" spans="1:10" hidden="1">
      <c r="A301" s="27">
        <v>29.6</v>
      </c>
      <c r="B301" s="27">
        <v>29.7</v>
      </c>
      <c r="C301" s="28"/>
      <c r="D301" s="29">
        <v>100</v>
      </c>
      <c r="E301" s="29">
        <v>1100</v>
      </c>
      <c r="F301" s="29">
        <v>1715</v>
      </c>
      <c r="G301" s="29">
        <v>1300</v>
      </c>
      <c r="H301" s="29">
        <v>1898</v>
      </c>
      <c r="I301" s="29">
        <v>1807</v>
      </c>
      <c r="J301" s="30"/>
    </row>
    <row r="302" spans="1:10" hidden="1">
      <c r="A302" s="27">
        <v>29.7</v>
      </c>
      <c r="B302" s="27">
        <v>29.8</v>
      </c>
      <c r="C302" s="28"/>
      <c r="D302" s="29">
        <v>100</v>
      </c>
      <c r="E302" s="29">
        <v>900</v>
      </c>
      <c r="F302" s="29">
        <v>1531</v>
      </c>
      <c r="G302" s="29">
        <v>1000</v>
      </c>
      <c r="H302" s="29">
        <v>1623</v>
      </c>
      <c r="I302" s="29">
        <v>1577</v>
      </c>
      <c r="J302" s="30"/>
    </row>
    <row r="303" spans="1:10" hidden="1">
      <c r="A303" s="27">
        <v>29.8</v>
      </c>
      <c r="B303" s="27">
        <v>29.9</v>
      </c>
      <c r="C303" s="28"/>
      <c r="D303" s="29">
        <v>100</v>
      </c>
      <c r="E303" s="29">
        <v>1300</v>
      </c>
      <c r="F303" s="29">
        <v>1898</v>
      </c>
      <c r="G303" s="29">
        <v>1200</v>
      </c>
      <c r="H303" s="29">
        <v>1806</v>
      </c>
      <c r="I303" s="29">
        <v>1852</v>
      </c>
      <c r="J303" s="30"/>
    </row>
    <row r="304" spans="1:10" hidden="1">
      <c r="A304" s="27">
        <v>29.9</v>
      </c>
      <c r="B304" s="27">
        <v>30</v>
      </c>
      <c r="C304" s="28"/>
      <c r="D304" s="29">
        <v>100</v>
      </c>
      <c r="E304" s="29">
        <v>900</v>
      </c>
      <c r="F304" s="29">
        <v>1531</v>
      </c>
      <c r="G304" s="29">
        <v>1200</v>
      </c>
      <c r="H304" s="29">
        <v>1806</v>
      </c>
      <c r="I304" s="29">
        <v>1669</v>
      </c>
      <c r="J304" s="30"/>
    </row>
    <row r="305" spans="1:10" hidden="1">
      <c r="A305" s="31">
        <v>30</v>
      </c>
      <c r="B305" s="31">
        <v>30.1</v>
      </c>
      <c r="C305" s="28" t="s">
        <v>17</v>
      </c>
      <c r="D305" s="32">
        <v>100</v>
      </c>
      <c r="E305" s="32">
        <v>1000</v>
      </c>
      <c r="F305" s="32">
        <v>1623</v>
      </c>
      <c r="G305" s="32">
        <v>1300</v>
      </c>
      <c r="H305" s="32">
        <v>1898</v>
      </c>
      <c r="I305" s="32">
        <v>1761</v>
      </c>
      <c r="J305" s="30"/>
    </row>
    <row r="306" spans="1:10" hidden="1">
      <c r="A306" s="27">
        <v>30.1</v>
      </c>
      <c r="B306" s="27">
        <v>30.2</v>
      </c>
      <c r="C306" s="28"/>
      <c r="D306" s="29">
        <v>100</v>
      </c>
      <c r="E306" s="29">
        <v>1100</v>
      </c>
      <c r="F306" s="29">
        <v>1715</v>
      </c>
      <c r="G306" s="29">
        <v>1000</v>
      </c>
      <c r="H306" s="29">
        <v>1623</v>
      </c>
      <c r="I306" s="29">
        <v>1669</v>
      </c>
      <c r="J306" s="30"/>
    </row>
    <row r="307" spans="1:10" hidden="1">
      <c r="A307" s="27">
        <v>30.2</v>
      </c>
      <c r="B307" s="27">
        <v>30.3</v>
      </c>
      <c r="C307" s="28"/>
      <c r="D307" s="29">
        <v>100</v>
      </c>
      <c r="E307" s="29">
        <v>800</v>
      </c>
      <c r="F307" s="29">
        <v>1439</v>
      </c>
      <c r="G307" s="29">
        <v>1100</v>
      </c>
      <c r="H307" s="29">
        <v>1715</v>
      </c>
      <c r="I307" s="29">
        <v>1577</v>
      </c>
      <c r="J307" s="30"/>
    </row>
    <row r="308" spans="1:10" hidden="1">
      <c r="A308" s="27">
        <v>30.3</v>
      </c>
      <c r="B308" s="27">
        <v>30.4</v>
      </c>
      <c r="C308" s="28"/>
      <c r="D308" s="29">
        <v>100</v>
      </c>
      <c r="E308" s="29">
        <v>1000</v>
      </c>
      <c r="F308" s="29">
        <v>1623</v>
      </c>
      <c r="G308" s="29">
        <v>1000</v>
      </c>
      <c r="H308" s="29">
        <v>1623</v>
      </c>
      <c r="I308" s="29">
        <v>1623</v>
      </c>
      <c r="J308" s="30"/>
    </row>
    <row r="309" spans="1:10" hidden="1">
      <c r="A309" s="27">
        <v>30.4</v>
      </c>
      <c r="B309" s="27">
        <v>30.5</v>
      </c>
      <c r="C309" s="28"/>
      <c r="D309" s="29">
        <v>100</v>
      </c>
      <c r="E309" s="29">
        <v>900</v>
      </c>
      <c r="F309" s="29">
        <v>1531</v>
      </c>
      <c r="G309" s="29">
        <v>1400</v>
      </c>
      <c r="H309" s="29">
        <v>1990</v>
      </c>
      <c r="I309" s="29">
        <v>1761</v>
      </c>
      <c r="J309" s="30"/>
    </row>
    <row r="310" spans="1:10" hidden="1">
      <c r="A310" s="27">
        <v>30.5</v>
      </c>
      <c r="B310" s="27">
        <v>30.6</v>
      </c>
      <c r="C310" s="28"/>
      <c r="D310" s="29">
        <v>100</v>
      </c>
      <c r="E310" s="29">
        <v>900</v>
      </c>
      <c r="F310" s="29">
        <v>1531</v>
      </c>
      <c r="G310" s="29">
        <v>1700</v>
      </c>
      <c r="H310" s="29">
        <v>2265</v>
      </c>
      <c r="I310" s="29">
        <v>1898</v>
      </c>
      <c r="J310" s="30"/>
    </row>
    <row r="311" spans="1:10" hidden="1">
      <c r="A311" s="27">
        <v>30.6</v>
      </c>
      <c r="B311" s="27">
        <v>30.7</v>
      </c>
      <c r="C311" s="30"/>
      <c r="D311" s="29">
        <v>100</v>
      </c>
      <c r="E311" s="29">
        <v>1000</v>
      </c>
      <c r="F311" s="29">
        <v>1623</v>
      </c>
      <c r="G311" s="29">
        <v>1100</v>
      </c>
      <c r="H311" s="29">
        <v>1715</v>
      </c>
      <c r="I311" s="29">
        <v>1669</v>
      </c>
      <c r="J311" s="30"/>
    </row>
    <row r="312" spans="1:10" hidden="1">
      <c r="A312" s="27">
        <v>30.7</v>
      </c>
      <c r="B312" s="27">
        <v>30.8</v>
      </c>
      <c r="C312" s="30"/>
      <c r="D312" s="29">
        <v>100</v>
      </c>
      <c r="E312" s="29">
        <v>1200</v>
      </c>
      <c r="F312" s="29">
        <v>1806</v>
      </c>
      <c r="G312" s="29">
        <v>1500</v>
      </c>
      <c r="H312" s="29">
        <v>2082</v>
      </c>
      <c r="I312" s="29">
        <v>1944</v>
      </c>
      <c r="J312" s="30"/>
    </row>
    <row r="313" spans="1:10" hidden="1">
      <c r="A313" s="27">
        <v>30.8</v>
      </c>
      <c r="B313" s="27">
        <v>30.9</v>
      </c>
      <c r="C313" s="30"/>
      <c r="D313" s="29">
        <v>100</v>
      </c>
      <c r="E313" s="29">
        <v>1000</v>
      </c>
      <c r="F313" s="29">
        <v>1623</v>
      </c>
      <c r="G313" s="29">
        <v>1000</v>
      </c>
      <c r="H313" s="29">
        <v>1623</v>
      </c>
      <c r="I313" s="29">
        <v>1623</v>
      </c>
      <c r="J313" s="30"/>
    </row>
    <row r="314" spans="1:10" hidden="1">
      <c r="A314" s="27">
        <v>30.9</v>
      </c>
      <c r="B314" s="27">
        <v>31</v>
      </c>
      <c r="C314" s="30"/>
      <c r="D314" s="29">
        <v>100</v>
      </c>
      <c r="E314" s="29">
        <v>1300</v>
      </c>
      <c r="F314" s="29">
        <v>1898</v>
      </c>
      <c r="G314" s="29">
        <v>1700</v>
      </c>
      <c r="H314" s="29">
        <v>2265</v>
      </c>
      <c r="I314" s="29">
        <v>2082</v>
      </c>
      <c r="J314" s="30"/>
    </row>
    <row r="315" spans="1:10" hidden="1">
      <c r="A315" s="31">
        <v>31</v>
      </c>
      <c r="B315" s="31">
        <v>31.1</v>
      </c>
      <c r="C315" s="28" t="s">
        <v>17</v>
      </c>
      <c r="D315" s="32">
        <v>100</v>
      </c>
      <c r="E315" s="32">
        <v>1200</v>
      </c>
      <c r="F315" s="32">
        <v>1806</v>
      </c>
      <c r="G315" s="32">
        <v>1100</v>
      </c>
      <c r="H315" s="32">
        <v>1715</v>
      </c>
      <c r="I315" s="32">
        <v>1761</v>
      </c>
      <c r="J315" s="33"/>
    </row>
    <row r="316" spans="1:10" hidden="1">
      <c r="A316" s="27">
        <v>31.1</v>
      </c>
      <c r="B316" s="27">
        <v>31.2</v>
      </c>
      <c r="C316" s="28"/>
      <c r="D316" s="29">
        <v>100</v>
      </c>
      <c r="E316" s="29">
        <v>1200</v>
      </c>
      <c r="F316" s="29">
        <v>1806</v>
      </c>
      <c r="G316" s="29">
        <v>1600</v>
      </c>
      <c r="H316" s="29">
        <v>2174</v>
      </c>
      <c r="I316" s="29">
        <v>1990</v>
      </c>
      <c r="J316" s="34"/>
    </row>
    <row r="317" spans="1:10" hidden="1">
      <c r="A317" s="27">
        <v>31.2</v>
      </c>
      <c r="B317" s="27">
        <v>31.3</v>
      </c>
      <c r="C317" s="28"/>
      <c r="D317" s="29">
        <v>100</v>
      </c>
      <c r="E317" s="29">
        <v>1300</v>
      </c>
      <c r="F317" s="29">
        <v>1898</v>
      </c>
      <c r="G317" s="29">
        <v>1300</v>
      </c>
      <c r="H317" s="29">
        <v>1898</v>
      </c>
      <c r="I317" s="29">
        <v>1898</v>
      </c>
      <c r="J317" s="34"/>
    </row>
    <row r="318" spans="1:10" hidden="1">
      <c r="A318" s="27">
        <v>31.3</v>
      </c>
      <c r="B318" s="27">
        <v>31.4</v>
      </c>
      <c r="C318" s="28"/>
      <c r="D318" s="29">
        <v>100</v>
      </c>
      <c r="E318" s="29">
        <v>1300</v>
      </c>
      <c r="F318" s="29">
        <v>1898</v>
      </c>
      <c r="G318" s="29">
        <v>1400</v>
      </c>
      <c r="H318" s="29">
        <v>1990</v>
      </c>
      <c r="I318" s="29">
        <v>1944</v>
      </c>
      <c r="J318" s="34"/>
    </row>
    <row r="319" spans="1:10" hidden="1">
      <c r="A319" s="27">
        <v>31.4</v>
      </c>
      <c r="B319" s="27">
        <v>31.5</v>
      </c>
      <c r="C319" s="28"/>
      <c r="D319" s="29">
        <v>100</v>
      </c>
      <c r="E319" s="29">
        <v>1100</v>
      </c>
      <c r="F319" s="29">
        <v>1715</v>
      </c>
      <c r="G319" s="29">
        <v>1500</v>
      </c>
      <c r="H319" s="29">
        <v>2082</v>
      </c>
      <c r="I319" s="29">
        <v>1899</v>
      </c>
      <c r="J319" s="34"/>
    </row>
    <row r="320" spans="1:10" hidden="1">
      <c r="A320" s="27">
        <v>31.5</v>
      </c>
      <c r="B320" s="27">
        <v>31.6</v>
      </c>
      <c r="C320" s="28"/>
      <c r="D320" s="29">
        <v>100</v>
      </c>
      <c r="E320" s="29">
        <v>1100</v>
      </c>
      <c r="F320" s="29">
        <v>1715</v>
      </c>
      <c r="G320" s="29">
        <v>1000</v>
      </c>
      <c r="H320" s="29">
        <v>1623</v>
      </c>
      <c r="I320" s="29">
        <v>1669</v>
      </c>
      <c r="J320" s="34"/>
    </row>
    <row r="321" spans="1:10" hidden="1">
      <c r="A321" s="27">
        <v>31.6</v>
      </c>
      <c r="B321" s="27">
        <v>31.7</v>
      </c>
      <c r="C321" s="28"/>
      <c r="D321" s="29">
        <v>100</v>
      </c>
      <c r="E321" s="29">
        <v>1400</v>
      </c>
      <c r="F321" s="29">
        <v>1990</v>
      </c>
      <c r="G321" s="29">
        <v>1500</v>
      </c>
      <c r="H321" s="29">
        <v>2082</v>
      </c>
      <c r="I321" s="29">
        <v>2036</v>
      </c>
      <c r="J321" s="28" t="s">
        <v>92</v>
      </c>
    </row>
    <row r="322" spans="1:10" hidden="1">
      <c r="A322" s="27">
        <v>31.7</v>
      </c>
      <c r="B322" s="27">
        <v>31.8</v>
      </c>
      <c r="C322" s="28"/>
      <c r="D322" s="29">
        <v>100</v>
      </c>
      <c r="E322" s="29">
        <v>800</v>
      </c>
      <c r="F322" s="29">
        <v>1439</v>
      </c>
      <c r="G322" s="29">
        <v>1000</v>
      </c>
      <c r="H322" s="29">
        <v>1623</v>
      </c>
      <c r="I322" s="29">
        <v>1531</v>
      </c>
      <c r="J322" s="28" t="s">
        <v>93</v>
      </c>
    </row>
    <row r="323" spans="1:10" hidden="1">
      <c r="A323" s="27">
        <v>31.8</v>
      </c>
      <c r="B323" s="27">
        <v>31.9</v>
      </c>
      <c r="C323" s="28"/>
      <c r="D323" s="29">
        <v>100</v>
      </c>
      <c r="E323" s="29">
        <v>600</v>
      </c>
      <c r="F323" s="29">
        <v>1256</v>
      </c>
      <c r="G323" s="29">
        <v>1300</v>
      </c>
      <c r="H323" s="29">
        <v>1898</v>
      </c>
      <c r="I323" s="29">
        <v>1577</v>
      </c>
      <c r="J323" s="34"/>
    </row>
    <row r="324" spans="1:10" hidden="1">
      <c r="A324" s="27">
        <v>31.9</v>
      </c>
      <c r="B324" s="27">
        <v>32</v>
      </c>
      <c r="C324" s="28"/>
      <c r="D324" s="29">
        <v>100</v>
      </c>
      <c r="E324" s="29">
        <v>800</v>
      </c>
      <c r="F324" s="29">
        <v>1439</v>
      </c>
      <c r="G324" s="29">
        <v>1200</v>
      </c>
      <c r="H324" s="29">
        <v>1806</v>
      </c>
      <c r="I324" s="29">
        <v>1623</v>
      </c>
      <c r="J324" s="33"/>
    </row>
    <row r="325" spans="1:10" hidden="1">
      <c r="A325" s="31">
        <v>32</v>
      </c>
      <c r="B325" s="31">
        <v>32.1</v>
      </c>
      <c r="C325" s="28" t="s">
        <v>17</v>
      </c>
      <c r="D325" s="32">
        <v>100</v>
      </c>
      <c r="E325" s="32">
        <v>1600</v>
      </c>
      <c r="F325" s="32">
        <v>2174</v>
      </c>
      <c r="G325" s="32">
        <v>1000</v>
      </c>
      <c r="H325" s="32">
        <v>1623</v>
      </c>
      <c r="I325" s="32">
        <v>1899</v>
      </c>
      <c r="J325" s="33"/>
    </row>
    <row r="326" spans="1:10" hidden="1">
      <c r="A326" s="27">
        <v>32.1</v>
      </c>
      <c r="B326" s="27">
        <v>32.200000000000003</v>
      </c>
      <c r="C326" s="28"/>
      <c r="D326" s="29">
        <v>100</v>
      </c>
      <c r="E326" s="29">
        <v>1100</v>
      </c>
      <c r="F326" s="29">
        <v>1715</v>
      </c>
      <c r="G326" s="29">
        <v>1500</v>
      </c>
      <c r="H326" s="29">
        <v>2082</v>
      </c>
      <c r="I326" s="29">
        <v>1899</v>
      </c>
      <c r="J326" s="34"/>
    </row>
    <row r="327" spans="1:10" hidden="1">
      <c r="A327" s="27">
        <v>32.200000000000003</v>
      </c>
      <c r="B327" s="27">
        <v>32.299999999999997</v>
      </c>
      <c r="C327" s="28"/>
      <c r="D327" s="29">
        <v>100</v>
      </c>
      <c r="E327" s="29">
        <v>1100</v>
      </c>
      <c r="F327" s="29">
        <v>1715</v>
      </c>
      <c r="G327" s="29">
        <v>1400</v>
      </c>
      <c r="H327" s="29">
        <v>1990</v>
      </c>
      <c r="I327" s="29">
        <v>1853</v>
      </c>
      <c r="J327" s="28" t="s">
        <v>94</v>
      </c>
    </row>
    <row r="328" spans="1:10" hidden="1">
      <c r="A328" s="27">
        <v>32.299999999999997</v>
      </c>
      <c r="B328" s="27">
        <v>32.4</v>
      </c>
      <c r="C328" s="28"/>
      <c r="D328" s="29">
        <v>100</v>
      </c>
      <c r="E328" s="29">
        <v>1300</v>
      </c>
      <c r="F328" s="29">
        <v>1898</v>
      </c>
      <c r="G328" s="29">
        <v>1400</v>
      </c>
      <c r="H328" s="29">
        <v>1990</v>
      </c>
      <c r="I328" s="29">
        <v>1944</v>
      </c>
      <c r="J328" s="34"/>
    </row>
    <row r="329" spans="1:10" hidden="1">
      <c r="A329" s="27">
        <v>32.4</v>
      </c>
      <c r="B329" s="27">
        <v>32.5</v>
      </c>
      <c r="C329" s="28"/>
      <c r="D329" s="29">
        <v>100</v>
      </c>
      <c r="E329" s="29">
        <v>1200</v>
      </c>
      <c r="F329" s="29">
        <v>1806</v>
      </c>
      <c r="G329" s="29">
        <v>1300</v>
      </c>
      <c r="H329" s="29">
        <v>1898</v>
      </c>
      <c r="I329" s="29">
        <v>1852</v>
      </c>
      <c r="J329" s="28" t="s">
        <v>83</v>
      </c>
    </row>
    <row r="330" spans="1:10" hidden="1">
      <c r="A330" s="27">
        <v>32.5</v>
      </c>
      <c r="B330" s="27">
        <v>32.6</v>
      </c>
      <c r="C330" s="28"/>
      <c r="D330" s="29">
        <v>100</v>
      </c>
      <c r="E330" s="29">
        <v>1000</v>
      </c>
      <c r="F330" s="29">
        <v>1623</v>
      </c>
      <c r="G330" s="29">
        <v>1800</v>
      </c>
      <c r="H330" s="29">
        <v>2357</v>
      </c>
      <c r="I330" s="29">
        <v>1990</v>
      </c>
      <c r="J330" s="34"/>
    </row>
    <row r="331" spans="1:10" hidden="1">
      <c r="A331" s="27">
        <v>32.6</v>
      </c>
      <c r="B331" s="27">
        <v>32.700000000000003</v>
      </c>
      <c r="C331" s="28"/>
      <c r="D331" s="29">
        <v>100</v>
      </c>
      <c r="E331" s="29">
        <v>1200</v>
      </c>
      <c r="F331" s="29">
        <v>1806</v>
      </c>
      <c r="G331" s="29">
        <v>1200</v>
      </c>
      <c r="H331" s="29">
        <v>1806</v>
      </c>
      <c r="I331" s="29">
        <v>1806</v>
      </c>
      <c r="J331" s="34"/>
    </row>
    <row r="332" spans="1:10" hidden="1">
      <c r="A332" s="27">
        <v>32.700000000000003</v>
      </c>
      <c r="B332" s="27">
        <v>32.799999999999997</v>
      </c>
      <c r="C332" s="28"/>
      <c r="D332" s="29">
        <v>100</v>
      </c>
      <c r="E332" s="29">
        <v>1100</v>
      </c>
      <c r="F332" s="29">
        <v>1715</v>
      </c>
      <c r="G332" s="29">
        <v>1100</v>
      </c>
      <c r="H332" s="29">
        <v>1715</v>
      </c>
      <c r="I332" s="29">
        <v>1715</v>
      </c>
      <c r="J332" s="34"/>
    </row>
    <row r="333" spans="1:10" hidden="1">
      <c r="A333" s="27">
        <v>32.799999999999997</v>
      </c>
      <c r="B333" s="27">
        <v>32.9</v>
      </c>
      <c r="C333" s="28"/>
      <c r="D333" s="29">
        <v>100</v>
      </c>
      <c r="E333" s="29">
        <v>1100</v>
      </c>
      <c r="F333" s="29">
        <v>1715</v>
      </c>
      <c r="G333" s="29">
        <v>1000</v>
      </c>
      <c r="H333" s="29">
        <v>1623</v>
      </c>
      <c r="I333" s="29">
        <v>1669</v>
      </c>
      <c r="J333" s="34"/>
    </row>
    <row r="334" spans="1:10" hidden="1">
      <c r="A334" s="27">
        <v>32.9</v>
      </c>
      <c r="B334" s="27">
        <v>33</v>
      </c>
      <c r="C334" s="28"/>
      <c r="D334" s="29">
        <v>100</v>
      </c>
      <c r="E334" s="29">
        <v>1300</v>
      </c>
      <c r="F334" s="29">
        <v>1898</v>
      </c>
      <c r="G334" s="29">
        <v>1100</v>
      </c>
      <c r="H334" s="29">
        <v>1715</v>
      </c>
      <c r="I334" s="29">
        <v>1807</v>
      </c>
      <c r="J334" s="33"/>
    </row>
    <row r="335" spans="1:10" hidden="1">
      <c r="A335" s="31">
        <v>33</v>
      </c>
      <c r="B335" s="31">
        <v>33.1</v>
      </c>
      <c r="C335" s="28" t="s">
        <v>17</v>
      </c>
      <c r="D335" s="32">
        <v>100</v>
      </c>
      <c r="E335" s="32">
        <v>1200</v>
      </c>
      <c r="F335" s="32">
        <v>1806</v>
      </c>
      <c r="G335" s="32">
        <v>1400</v>
      </c>
      <c r="H335" s="32">
        <v>1990</v>
      </c>
      <c r="I335" s="32">
        <v>1898</v>
      </c>
      <c r="J335" s="47" t="s">
        <v>95</v>
      </c>
    </row>
    <row r="336" spans="1:10" hidden="1">
      <c r="A336" s="27">
        <v>33.1</v>
      </c>
      <c r="B336" s="27">
        <v>33.200000000000003</v>
      </c>
      <c r="C336" s="28"/>
      <c r="D336" s="29">
        <v>100</v>
      </c>
      <c r="E336" s="29">
        <v>1100</v>
      </c>
      <c r="F336" s="29">
        <v>1715</v>
      </c>
      <c r="G336" s="29">
        <v>1300</v>
      </c>
      <c r="H336" s="29">
        <v>1898</v>
      </c>
      <c r="I336" s="29">
        <v>1807</v>
      </c>
      <c r="J336" s="47"/>
    </row>
    <row r="337" spans="1:10" hidden="1">
      <c r="A337" s="27">
        <v>33.200000000000003</v>
      </c>
      <c r="B337" s="27">
        <v>33.299999999999997</v>
      </c>
      <c r="C337" s="28"/>
      <c r="D337" s="29">
        <v>100</v>
      </c>
      <c r="E337" s="29">
        <v>1100</v>
      </c>
      <c r="F337" s="29">
        <v>1715</v>
      </c>
      <c r="G337" s="29">
        <v>1200</v>
      </c>
      <c r="H337" s="29">
        <v>1806</v>
      </c>
      <c r="I337" s="29">
        <v>1761</v>
      </c>
      <c r="J337" s="47"/>
    </row>
    <row r="338" spans="1:10" hidden="1">
      <c r="A338" s="27">
        <v>33.299999999999997</v>
      </c>
      <c r="B338" s="27">
        <v>33.4</v>
      </c>
      <c r="C338" s="28"/>
      <c r="D338" s="29">
        <v>100</v>
      </c>
      <c r="E338" s="29">
        <v>1100</v>
      </c>
      <c r="F338" s="29">
        <v>1715</v>
      </c>
      <c r="G338" s="29">
        <v>1200</v>
      </c>
      <c r="H338" s="29">
        <v>1806</v>
      </c>
      <c r="I338" s="29">
        <v>1761</v>
      </c>
      <c r="J338" s="47"/>
    </row>
    <row r="339" spans="1:10" hidden="1">
      <c r="A339" s="27">
        <v>33.4</v>
      </c>
      <c r="B339" s="27">
        <v>33.5</v>
      </c>
      <c r="C339" s="28"/>
      <c r="D339" s="29">
        <v>100</v>
      </c>
      <c r="E339" s="29">
        <v>900</v>
      </c>
      <c r="F339" s="29">
        <v>1531</v>
      </c>
      <c r="G339" s="29">
        <v>1600</v>
      </c>
      <c r="H339" s="29">
        <v>2174</v>
      </c>
      <c r="I339" s="29">
        <v>1853</v>
      </c>
      <c r="J339" s="47"/>
    </row>
    <row r="340" spans="1:10" hidden="1">
      <c r="A340" s="27">
        <v>33.5</v>
      </c>
      <c r="B340" s="27">
        <v>33.6</v>
      </c>
      <c r="C340" s="28"/>
      <c r="D340" s="29">
        <v>100</v>
      </c>
      <c r="E340" s="29">
        <v>1200</v>
      </c>
      <c r="F340" s="29">
        <v>1806</v>
      </c>
      <c r="G340" s="29">
        <v>1800</v>
      </c>
      <c r="H340" s="29">
        <v>2357</v>
      </c>
      <c r="I340" s="29">
        <v>2082</v>
      </c>
      <c r="J340" s="47"/>
    </row>
    <row r="341" spans="1:10" hidden="1">
      <c r="A341" s="27">
        <v>33.6</v>
      </c>
      <c r="B341" s="27">
        <v>33.700000000000003</v>
      </c>
      <c r="C341" s="28"/>
      <c r="D341" s="29">
        <v>100</v>
      </c>
      <c r="E341" s="29">
        <v>1700</v>
      </c>
      <c r="F341" s="29">
        <v>2265</v>
      </c>
      <c r="G341" s="29">
        <v>1600</v>
      </c>
      <c r="H341" s="29">
        <v>2174</v>
      </c>
      <c r="I341" s="29">
        <v>2220</v>
      </c>
      <c r="J341" s="47"/>
    </row>
    <row r="342" spans="1:10" hidden="1">
      <c r="A342" s="27">
        <v>33.700000000000003</v>
      </c>
      <c r="B342" s="27">
        <v>33.799999999999997</v>
      </c>
      <c r="C342" s="28"/>
      <c r="D342" s="29">
        <v>100</v>
      </c>
      <c r="E342" s="29">
        <v>1600</v>
      </c>
      <c r="F342" s="29">
        <v>2174</v>
      </c>
      <c r="G342" s="29">
        <v>2400</v>
      </c>
      <c r="H342" s="29">
        <v>2908</v>
      </c>
      <c r="I342" s="29">
        <v>2541</v>
      </c>
      <c r="J342" s="47"/>
    </row>
    <row r="343" spans="1:10" hidden="1">
      <c r="A343" s="27">
        <v>33.799999999999997</v>
      </c>
      <c r="B343" s="27">
        <v>33.9</v>
      </c>
      <c r="C343" s="28"/>
      <c r="D343" s="29">
        <v>100</v>
      </c>
      <c r="E343" s="29">
        <v>1500</v>
      </c>
      <c r="F343" s="29">
        <v>2082</v>
      </c>
      <c r="G343" s="29">
        <v>1300</v>
      </c>
      <c r="H343" s="29">
        <v>1898</v>
      </c>
      <c r="I343" s="29">
        <v>1990</v>
      </c>
      <c r="J343" s="47"/>
    </row>
    <row r="344" spans="1:10" hidden="1">
      <c r="A344" s="27">
        <v>33.9</v>
      </c>
      <c r="B344" s="27">
        <v>34</v>
      </c>
      <c r="C344" s="28"/>
      <c r="D344" s="29">
        <v>100</v>
      </c>
      <c r="E344" s="29">
        <v>1400</v>
      </c>
      <c r="F344" s="29">
        <v>1990</v>
      </c>
      <c r="G344" s="29">
        <v>1200</v>
      </c>
      <c r="H344" s="29">
        <v>1806</v>
      </c>
      <c r="I344" s="29">
        <v>1898</v>
      </c>
      <c r="J344" s="47"/>
    </row>
    <row r="345" spans="1:10" hidden="1">
      <c r="A345" s="31">
        <v>34</v>
      </c>
      <c r="B345" s="31">
        <v>34.1</v>
      </c>
      <c r="C345" s="28" t="s">
        <v>17</v>
      </c>
      <c r="D345" s="32">
        <v>100</v>
      </c>
      <c r="E345" s="32">
        <v>2300</v>
      </c>
      <c r="F345" s="32">
        <v>2816</v>
      </c>
      <c r="G345" s="32">
        <v>1900</v>
      </c>
      <c r="H345" s="32">
        <v>2449</v>
      </c>
      <c r="I345" s="32">
        <v>2633</v>
      </c>
      <c r="J345" s="46" t="s">
        <v>96</v>
      </c>
    </row>
    <row r="346" spans="1:10" hidden="1">
      <c r="A346" s="27">
        <v>34.1</v>
      </c>
      <c r="B346" s="27">
        <v>34.200000000000003</v>
      </c>
      <c r="C346" s="28"/>
      <c r="D346" s="29">
        <v>100</v>
      </c>
      <c r="E346" s="29">
        <v>1500</v>
      </c>
      <c r="F346" s="29">
        <v>2082</v>
      </c>
      <c r="G346" s="29">
        <v>1900</v>
      </c>
      <c r="H346" s="29">
        <v>2449</v>
      </c>
      <c r="I346" s="29">
        <v>2266</v>
      </c>
      <c r="J346" s="34"/>
    </row>
    <row r="347" spans="1:10" hidden="1">
      <c r="A347" s="27">
        <v>34.200000000000003</v>
      </c>
      <c r="B347" s="27">
        <v>34.299999999999997</v>
      </c>
      <c r="C347" s="28"/>
      <c r="D347" s="29">
        <v>100</v>
      </c>
      <c r="E347" s="29">
        <v>1300</v>
      </c>
      <c r="F347" s="29">
        <v>1898</v>
      </c>
      <c r="G347" s="29">
        <v>1700</v>
      </c>
      <c r="H347" s="29">
        <v>2265</v>
      </c>
      <c r="I347" s="29">
        <v>2082</v>
      </c>
      <c r="J347" s="34"/>
    </row>
    <row r="348" spans="1:10" hidden="1">
      <c r="A348" s="27">
        <v>34.299999999999997</v>
      </c>
      <c r="B348" s="27">
        <v>34.4</v>
      </c>
      <c r="C348" s="28"/>
      <c r="D348" s="29">
        <v>100</v>
      </c>
      <c r="E348" s="29">
        <v>1200</v>
      </c>
      <c r="F348" s="29">
        <v>1806</v>
      </c>
      <c r="G348" s="29">
        <v>1800</v>
      </c>
      <c r="H348" s="29">
        <v>2357</v>
      </c>
      <c r="I348" s="29">
        <v>2082</v>
      </c>
      <c r="J348" s="34"/>
    </row>
    <row r="349" spans="1:10" hidden="1">
      <c r="A349" s="27">
        <v>34.4</v>
      </c>
      <c r="B349" s="27">
        <v>34.5</v>
      </c>
      <c r="C349" s="28"/>
      <c r="D349" s="29">
        <v>100</v>
      </c>
      <c r="E349" s="29">
        <v>1300</v>
      </c>
      <c r="F349" s="29">
        <v>1898</v>
      </c>
      <c r="G349" s="29">
        <v>1600</v>
      </c>
      <c r="H349" s="29">
        <v>2174</v>
      </c>
      <c r="I349" s="29">
        <v>2036</v>
      </c>
      <c r="J349" s="34"/>
    </row>
    <row r="350" spans="1:10" hidden="1">
      <c r="A350" s="27">
        <v>34.5</v>
      </c>
      <c r="B350" s="27">
        <v>34.6</v>
      </c>
      <c r="C350" s="28"/>
      <c r="D350" s="29">
        <v>100</v>
      </c>
      <c r="E350" s="29">
        <v>1800</v>
      </c>
      <c r="F350" s="29">
        <v>2357</v>
      </c>
      <c r="G350" s="29">
        <v>1500</v>
      </c>
      <c r="H350" s="29">
        <v>2082</v>
      </c>
      <c r="I350" s="29">
        <v>2220</v>
      </c>
      <c r="J350" s="34"/>
    </row>
    <row r="351" spans="1:10">
      <c r="A351" s="27">
        <v>34.6</v>
      </c>
      <c r="B351" s="27">
        <v>34.700000000000003</v>
      </c>
      <c r="C351" s="28"/>
      <c r="D351" s="29">
        <v>100</v>
      </c>
      <c r="E351" s="29">
        <v>2300</v>
      </c>
      <c r="F351" s="29">
        <v>2816</v>
      </c>
      <c r="G351" s="29">
        <v>2000</v>
      </c>
      <c r="H351" s="217">
        <v>2541</v>
      </c>
      <c r="I351" s="29">
        <v>2679</v>
      </c>
      <c r="J351" s="28" t="s">
        <v>83</v>
      </c>
    </row>
    <row r="352" spans="1:10" hidden="1">
      <c r="A352" s="27">
        <v>34.700000000000003</v>
      </c>
      <c r="B352" s="27">
        <v>34.799999999999997</v>
      </c>
      <c r="C352" s="28"/>
      <c r="D352" s="29">
        <v>100</v>
      </c>
      <c r="E352" s="29">
        <v>1600</v>
      </c>
      <c r="F352" s="29">
        <v>2174</v>
      </c>
      <c r="G352" s="29">
        <v>1400</v>
      </c>
      <c r="H352" s="29">
        <v>1990</v>
      </c>
      <c r="I352" s="29">
        <v>2082</v>
      </c>
      <c r="J352" s="34"/>
    </row>
    <row r="353" spans="1:10" hidden="1">
      <c r="A353" s="27">
        <v>34.799999999999997</v>
      </c>
      <c r="B353" s="27">
        <v>34.9</v>
      </c>
      <c r="C353" s="28"/>
      <c r="D353" s="29">
        <v>100</v>
      </c>
      <c r="E353" s="29">
        <v>1400</v>
      </c>
      <c r="F353" s="29">
        <v>1990</v>
      </c>
      <c r="G353" s="29">
        <v>1200</v>
      </c>
      <c r="H353" s="29">
        <v>1806</v>
      </c>
      <c r="I353" s="29">
        <v>1898</v>
      </c>
      <c r="J353" s="34"/>
    </row>
    <row r="354" spans="1:10" hidden="1">
      <c r="A354" s="27">
        <v>34.9</v>
      </c>
      <c r="B354" s="27">
        <v>35</v>
      </c>
      <c r="C354" s="28"/>
      <c r="D354" s="29">
        <v>100</v>
      </c>
      <c r="E354" s="29">
        <v>1400</v>
      </c>
      <c r="F354" s="29">
        <v>1990</v>
      </c>
      <c r="G354" s="29">
        <v>1200</v>
      </c>
      <c r="H354" s="29">
        <v>1806</v>
      </c>
      <c r="I354" s="29">
        <v>1898</v>
      </c>
      <c r="J354" s="33"/>
    </row>
    <row r="355" spans="1:10" hidden="1">
      <c r="A355" s="31">
        <v>35</v>
      </c>
      <c r="B355" s="31">
        <v>35.1</v>
      </c>
      <c r="C355" s="28" t="s">
        <v>17</v>
      </c>
      <c r="D355" s="32">
        <v>100</v>
      </c>
      <c r="E355" s="32">
        <v>1300</v>
      </c>
      <c r="F355" s="32">
        <v>1898</v>
      </c>
      <c r="G355" s="32">
        <v>1100</v>
      </c>
      <c r="H355" s="32">
        <v>1715</v>
      </c>
      <c r="I355" s="32">
        <v>1807</v>
      </c>
      <c r="J355" s="33"/>
    </row>
    <row r="356" spans="1:10" hidden="1">
      <c r="A356" s="27">
        <v>35.1</v>
      </c>
      <c r="B356" s="27">
        <v>35.200000000000003</v>
      </c>
      <c r="C356" s="28"/>
      <c r="D356" s="29">
        <v>100</v>
      </c>
      <c r="E356" s="29">
        <v>1200</v>
      </c>
      <c r="F356" s="29">
        <v>1806</v>
      </c>
      <c r="G356" s="29">
        <v>1800</v>
      </c>
      <c r="H356" s="29">
        <v>2357</v>
      </c>
      <c r="I356" s="29">
        <v>2082</v>
      </c>
      <c r="J356" s="47" t="s">
        <v>97</v>
      </c>
    </row>
    <row r="357" spans="1:10" hidden="1">
      <c r="A357" s="27">
        <v>35.200000000000003</v>
      </c>
      <c r="B357" s="27">
        <v>35.299999999999997</v>
      </c>
      <c r="C357" s="28"/>
      <c r="D357" s="29">
        <v>100</v>
      </c>
      <c r="E357" s="29">
        <v>1400</v>
      </c>
      <c r="F357" s="29">
        <v>1990</v>
      </c>
      <c r="G357" s="29">
        <v>1300</v>
      </c>
      <c r="H357" s="29">
        <v>1898</v>
      </c>
      <c r="I357" s="29">
        <v>1944</v>
      </c>
      <c r="J357" s="34"/>
    </row>
    <row r="358" spans="1:10" hidden="1">
      <c r="A358" s="27">
        <v>35.299999999999997</v>
      </c>
      <c r="B358" s="27">
        <v>35.4</v>
      </c>
      <c r="C358" s="28"/>
      <c r="D358" s="29">
        <v>100</v>
      </c>
      <c r="E358" s="29">
        <v>1400</v>
      </c>
      <c r="F358" s="29">
        <v>1990</v>
      </c>
      <c r="G358" s="29">
        <v>1800</v>
      </c>
      <c r="H358" s="29">
        <v>2357</v>
      </c>
      <c r="I358" s="29">
        <v>2174</v>
      </c>
      <c r="J358" s="34"/>
    </row>
    <row r="359" spans="1:10" hidden="1">
      <c r="A359" s="27">
        <v>35.4</v>
      </c>
      <c r="B359" s="27">
        <v>35.5</v>
      </c>
      <c r="C359" s="28"/>
      <c r="D359" s="29">
        <v>100</v>
      </c>
      <c r="E359" s="29">
        <v>1300</v>
      </c>
      <c r="F359" s="29">
        <v>1898</v>
      </c>
      <c r="G359" s="29">
        <v>1300</v>
      </c>
      <c r="H359" s="29">
        <v>1898</v>
      </c>
      <c r="I359" s="29">
        <v>1898</v>
      </c>
      <c r="J359" s="34"/>
    </row>
    <row r="360" spans="1:10" hidden="1">
      <c r="A360" s="27">
        <v>35.5</v>
      </c>
      <c r="B360" s="27">
        <v>35.6</v>
      </c>
      <c r="C360" s="28"/>
      <c r="D360" s="29">
        <v>100</v>
      </c>
      <c r="E360" s="29">
        <v>1000</v>
      </c>
      <c r="F360" s="29">
        <v>1623</v>
      </c>
      <c r="G360" s="29">
        <v>1200</v>
      </c>
      <c r="H360" s="29">
        <v>1806</v>
      </c>
      <c r="I360" s="29">
        <v>1715</v>
      </c>
      <c r="J360" s="34"/>
    </row>
    <row r="361" spans="1:10" hidden="1">
      <c r="A361" s="27">
        <v>35.6</v>
      </c>
      <c r="B361" s="27">
        <v>35.700000000000003</v>
      </c>
      <c r="C361" s="28"/>
      <c r="D361" s="29">
        <v>100</v>
      </c>
      <c r="E361" s="29">
        <v>1200</v>
      </c>
      <c r="F361" s="29">
        <v>1806</v>
      </c>
      <c r="G361" s="29">
        <v>1500</v>
      </c>
      <c r="H361" s="29">
        <v>2082</v>
      </c>
      <c r="I361" s="29">
        <v>1944</v>
      </c>
      <c r="J361" s="34"/>
    </row>
    <row r="362" spans="1:10" hidden="1">
      <c r="A362" s="27">
        <v>35.700000000000003</v>
      </c>
      <c r="B362" s="27">
        <v>35.799999999999997</v>
      </c>
      <c r="C362" s="28"/>
      <c r="D362" s="29">
        <v>100</v>
      </c>
      <c r="E362" s="29">
        <v>1800</v>
      </c>
      <c r="F362" s="29">
        <v>2357</v>
      </c>
      <c r="G362" s="29">
        <v>2500</v>
      </c>
      <c r="H362" s="29">
        <v>3000</v>
      </c>
      <c r="I362" s="29">
        <v>2679</v>
      </c>
      <c r="J362" s="28" t="s">
        <v>83</v>
      </c>
    </row>
    <row r="363" spans="1:10" hidden="1">
      <c r="A363" s="27">
        <v>35.799999999999997</v>
      </c>
      <c r="B363" s="27">
        <v>35.9</v>
      </c>
      <c r="C363" s="28"/>
      <c r="D363" s="29">
        <v>100</v>
      </c>
      <c r="E363" s="29">
        <v>1600</v>
      </c>
      <c r="F363" s="29">
        <v>2174</v>
      </c>
      <c r="G363" s="29">
        <v>1600</v>
      </c>
      <c r="H363" s="29">
        <v>2174</v>
      </c>
      <c r="I363" s="29">
        <v>2174</v>
      </c>
      <c r="J363" s="34"/>
    </row>
    <row r="364" spans="1:10" hidden="1">
      <c r="A364" s="27">
        <v>35.9</v>
      </c>
      <c r="B364" s="27">
        <v>36</v>
      </c>
      <c r="C364" s="28"/>
      <c r="D364" s="29">
        <v>100</v>
      </c>
      <c r="E364" s="29">
        <v>1900</v>
      </c>
      <c r="F364" s="29">
        <v>2449</v>
      </c>
      <c r="G364" s="29">
        <v>1900</v>
      </c>
      <c r="H364" s="29">
        <v>2449</v>
      </c>
      <c r="I364" s="29">
        <v>2449</v>
      </c>
      <c r="J364" s="28" t="s">
        <v>81</v>
      </c>
    </row>
    <row r="365" spans="1:10" hidden="1">
      <c r="A365" s="31">
        <v>36</v>
      </c>
      <c r="B365" s="31">
        <v>36.1</v>
      </c>
      <c r="C365" s="28" t="s">
        <v>17</v>
      </c>
      <c r="D365" s="32">
        <v>100</v>
      </c>
      <c r="E365" s="32">
        <v>1700</v>
      </c>
      <c r="F365" s="32">
        <v>2265</v>
      </c>
      <c r="G365" s="32">
        <v>1500</v>
      </c>
      <c r="H365" s="32">
        <v>2082</v>
      </c>
      <c r="I365" s="32">
        <v>2174</v>
      </c>
      <c r="J365" s="28" t="s">
        <v>98</v>
      </c>
    </row>
    <row r="366" spans="1:10" hidden="1">
      <c r="A366" s="27">
        <v>36.1</v>
      </c>
      <c r="B366" s="27">
        <v>36.200000000000003</v>
      </c>
      <c r="C366" s="28"/>
      <c r="D366" s="29">
        <v>100</v>
      </c>
      <c r="E366" s="29">
        <v>1600</v>
      </c>
      <c r="F366" s="29">
        <v>2174</v>
      </c>
      <c r="G366" s="29">
        <v>1800</v>
      </c>
      <c r="H366" s="29">
        <v>2357</v>
      </c>
      <c r="I366" s="29">
        <v>2266</v>
      </c>
      <c r="J366" s="28"/>
    </row>
    <row r="367" spans="1:10" hidden="1">
      <c r="A367" s="27">
        <v>36.200000000000003</v>
      </c>
      <c r="B367" s="27">
        <v>36.299999999999997</v>
      </c>
      <c r="C367" s="28"/>
      <c r="D367" s="29">
        <v>100</v>
      </c>
      <c r="E367" s="29">
        <v>1500</v>
      </c>
      <c r="F367" s="29">
        <v>2082</v>
      </c>
      <c r="G367" s="29">
        <v>1200</v>
      </c>
      <c r="H367" s="29">
        <v>1806</v>
      </c>
      <c r="I367" s="29">
        <v>1944</v>
      </c>
      <c r="J367" s="28"/>
    </row>
    <row r="368" spans="1:10" hidden="1">
      <c r="A368" s="27">
        <v>36.299999999999997</v>
      </c>
      <c r="B368" s="27">
        <v>36.4</v>
      </c>
      <c r="C368" s="28"/>
      <c r="D368" s="29">
        <v>100</v>
      </c>
      <c r="E368" s="29">
        <v>1100</v>
      </c>
      <c r="F368" s="29">
        <v>1715</v>
      </c>
      <c r="G368" s="29">
        <v>1300</v>
      </c>
      <c r="H368" s="29">
        <v>1898</v>
      </c>
      <c r="I368" s="29">
        <v>1807</v>
      </c>
      <c r="J368" s="28"/>
    </row>
    <row r="369" spans="1:10" hidden="1">
      <c r="A369" s="27">
        <v>36.4</v>
      </c>
      <c r="B369" s="27">
        <v>36.5</v>
      </c>
      <c r="C369" s="28"/>
      <c r="D369" s="29">
        <v>100</v>
      </c>
      <c r="E369" s="29">
        <v>1400</v>
      </c>
      <c r="F369" s="29">
        <v>1990</v>
      </c>
      <c r="G369" s="29">
        <v>1400</v>
      </c>
      <c r="H369" s="29">
        <v>1990</v>
      </c>
      <c r="I369" s="29">
        <v>1990</v>
      </c>
      <c r="J369" s="28"/>
    </row>
    <row r="370" spans="1:10" hidden="1">
      <c r="A370" s="27">
        <v>36.5</v>
      </c>
      <c r="B370" s="27">
        <v>36.6</v>
      </c>
      <c r="C370" s="28"/>
      <c r="D370" s="29">
        <v>100</v>
      </c>
      <c r="E370" s="29">
        <v>700</v>
      </c>
      <c r="F370" s="29">
        <v>1347</v>
      </c>
      <c r="G370" s="29">
        <v>1400</v>
      </c>
      <c r="H370" s="29">
        <v>1990</v>
      </c>
      <c r="I370" s="29">
        <v>1669</v>
      </c>
      <c r="J370" s="28"/>
    </row>
    <row r="371" spans="1:10" hidden="1">
      <c r="A371" s="27">
        <v>36.6</v>
      </c>
      <c r="B371" s="27">
        <v>36.700000000000003</v>
      </c>
      <c r="C371" s="28"/>
      <c r="D371" s="29">
        <v>100</v>
      </c>
      <c r="E371" s="29">
        <v>1800</v>
      </c>
      <c r="F371" s="29">
        <v>2357</v>
      </c>
      <c r="G371" s="29">
        <v>1000</v>
      </c>
      <c r="H371" s="29">
        <v>1623</v>
      </c>
      <c r="I371" s="29">
        <v>1990</v>
      </c>
      <c r="J371" s="28"/>
    </row>
    <row r="372" spans="1:10" hidden="1">
      <c r="A372" s="27">
        <v>36.700000000000003</v>
      </c>
      <c r="B372" s="27">
        <v>36.799999999999997</v>
      </c>
      <c r="C372" s="28"/>
      <c r="D372" s="29">
        <v>100</v>
      </c>
      <c r="E372" s="29">
        <v>1600</v>
      </c>
      <c r="F372" s="29">
        <v>2174</v>
      </c>
      <c r="G372" s="29">
        <v>1100</v>
      </c>
      <c r="H372" s="29">
        <v>1715</v>
      </c>
      <c r="I372" s="29">
        <v>1945</v>
      </c>
      <c r="J372" s="28"/>
    </row>
    <row r="373" spans="1:10" hidden="1">
      <c r="A373" s="27">
        <v>36.799999999999997</v>
      </c>
      <c r="B373" s="27">
        <v>36.9</v>
      </c>
      <c r="C373" s="28"/>
      <c r="D373" s="29">
        <v>100</v>
      </c>
      <c r="E373" s="29">
        <v>2200</v>
      </c>
      <c r="F373" s="29">
        <v>2724</v>
      </c>
      <c r="G373" s="29">
        <v>1500</v>
      </c>
      <c r="H373" s="29">
        <v>2082</v>
      </c>
      <c r="I373" s="29">
        <v>2403</v>
      </c>
      <c r="J373" s="28"/>
    </row>
    <row r="374" spans="1:10" hidden="1">
      <c r="A374" s="27">
        <v>36.9</v>
      </c>
      <c r="B374" s="27">
        <v>37</v>
      </c>
      <c r="C374" s="28"/>
      <c r="D374" s="29">
        <v>100</v>
      </c>
      <c r="E374" s="29">
        <v>900</v>
      </c>
      <c r="F374" s="29">
        <v>1531</v>
      </c>
      <c r="G374" s="29">
        <v>1200</v>
      </c>
      <c r="H374" s="29">
        <v>1806</v>
      </c>
      <c r="I374" s="29">
        <v>1669</v>
      </c>
      <c r="J374" s="28"/>
    </row>
    <row r="375" spans="1:10" hidden="1">
      <c r="A375" s="31">
        <v>37</v>
      </c>
      <c r="B375" s="31">
        <v>37.1</v>
      </c>
      <c r="C375" s="28" t="s">
        <v>17</v>
      </c>
      <c r="D375" s="32">
        <v>100</v>
      </c>
      <c r="E375" s="32">
        <v>800</v>
      </c>
      <c r="F375" s="32">
        <v>1439</v>
      </c>
      <c r="G375" s="32">
        <v>1100</v>
      </c>
      <c r="H375" s="32">
        <v>1715</v>
      </c>
      <c r="I375" s="32">
        <v>1577</v>
      </c>
      <c r="J375" s="35" t="s">
        <v>83</v>
      </c>
    </row>
    <row r="376" spans="1:10" hidden="1">
      <c r="A376" s="27">
        <v>37.1</v>
      </c>
      <c r="B376" s="27">
        <v>37.200000000000003</v>
      </c>
      <c r="C376" s="28"/>
      <c r="D376" s="29">
        <v>100</v>
      </c>
      <c r="E376" s="29">
        <v>1700</v>
      </c>
      <c r="F376" s="29">
        <v>2265</v>
      </c>
      <c r="G376" s="29">
        <v>1400</v>
      </c>
      <c r="H376" s="29">
        <v>1990</v>
      </c>
      <c r="I376" s="29">
        <v>2128</v>
      </c>
      <c r="J376" s="35"/>
    </row>
    <row r="377" spans="1:10" hidden="1">
      <c r="A377" s="27">
        <v>37.200000000000003</v>
      </c>
      <c r="B377" s="27">
        <v>37.299999999999997</v>
      </c>
      <c r="C377" s="28"/>
      <c r="D377" s="29">
        <v>100</v>
      </c>
      <c r="E377" s="29">
        <v>900</v>
      </c>
      <c r="F377" s="29">
        <v>1531</v>
      </c>
      <c r="G377" s="29">
        <v>1200</v>
      </c>
      <c r="H377" s="29">
        <v>1806</v>
      </c>
      <c r="I377" s="29">
        <v>1669</v>
      </c>
      <c r="J377" s="35"/>
    </row>
    <row r="378" spans="1:10" hidden="1">
      <c r="A378" s="27">
        <v>37.299999999999997</v>
      </c>
      <c r="B378" s="27">
        <v>37.4</v>
      </c>
      <c r="C378" s="28"/>
      <c r="D378" s="29">
        <v>100</v>
      </c>
      <c r="E378" s="29">
        <v>1500</v>
      </c>
      <c r="F378" s="29">
        <v>2082</v>
      </c>
      <c r="G378" s="29">
        <v>1400</v>
      </c>
      <c r="H378" s="29">
        <v>1990</v>
      </c>
      <c r="I378" s="29">
        <v>2036</v>
      </c>
      <c r="J378" s="35"/>
    </row>
    <row r="379" spans="1:10" hidden="1">
      <c r="A379" s="27">
        <v>37.4</v>
      </c>
      <c r="B379" s="27">
        <v>37.5</v>
      </c>
      <c r="C379" s="28"/>
      <c r="D379" s="29">
        <v>100</v>
      </c>
      <c r="E379" s="29">
        <v>1400</v>
      </c>
      <c r="F379" s="29">
        <v>1990</v>
      </c>
      <c r="G379" s="29">
        <v>1000</v>
      </c>
      <c r="H379" s="29">
        <v>1623</v>
      </c>
      <c r="I379" s="29">
        <v>1807</v>
      </c>
      <c r="J379" s="35"/>
    </row>
    <row r="380" spans="1:10" hidden="1">
      <c r="A380" s="27">
        <v>37.5</v>
      </c>
      <c r="B380" s="27">
        <v>37.6</v>
      </c>
      <c r="C380" s="28"/>
      <c r="D380" s="29">
        <v>100</v>
      </c>
      <c r="E380" s="29">
        <v>1100</v>
      </c>
      <c r="F380" s="29">
        <v>1715</v>
      </c>
      <c r="G380" s="29">
        <v>1200</v>
      </c>
      <c r="H380" s="29">
        <v>1806</v>
      </c>
      <c r="I380" s="29">
        <v>1761</v>
      </c>
      <c r="J380" s="35"/>
    </row>
    <row r="381" spans="1:10" hidden="1">
      <c r="A381" s="27">
        <v>37.6</v>
      </c>
      <c r="B381" s="27">
        <v>37.700000000000003</v>
      </c>
      <c r="C381" s="30"/>
      <c r="D381" s="29">
        <v>100</v>
      </c>
      <c r="E381" s="29">
        <v>2000</v>
      </c>
      <c r="F381" s="29">
        <v>2541</v>
      </c>
      <c r="G381" s="29">
        <v>1700</v>
      </c>
      <c r="H381" s="29">
        <v>2265</v>
      </c>
      <c r="I381" s="29">
        <v>2403</v>
      </c>
      <c r="J381" s="28" t="s">
        <v>83</v>
      </c>
    </row>
    <row r="382" spans="1:10" hidden="1">
      <c r="A382" s="27">
        <v>37.700000000000003</v>
      </c>
      <c r="B382" s="27">
        <v>37.799999999999997</v>
      </c>
      <c r="C382" s="30"/>
      <c r="D382" s="29">
        <v>100</v>
      </c>
      <c r="E382" s="29">
        <v>1000</v>
      </c>
      <c r="F382" s="29">
        <v>1623</v>
      </c>
      <c r="G382" s="29">
        <v>1300</v>
      </c>
      <c r="H382" s="29">
        <v>1898</v>
      </c>
      <c r="I382" s="29">
        <v>1761</v>
      </c>
      <c r="J382" s="28"/>
    </row>
    <row r="383" spans="1:10" hidden="1">
      <c r="A383" s="27">
        <v>37.799999999999997</v>
      </c>
      <c r="B383" s="27">
        <v>37.9</v>
      </c>
      <c r="C383" s="30"/>
      <c r="D383" s="29">
        <v>100</v>
      </c>
      <c r="E383" s="29">
        <v>1300</v>
      </c>
      <c r="F383" s="29">
        <v>1898</v>
      </c>
      <c r="G383" s="29">
        <v>1400</v>
      </c>
      <c r="H383" s="29">
        <v>1990</v>
      </c>
      <c r="I383" s="29">
        <v>1944</v>
      </c>
      <c r="J383" s="28"/>
    </row>
    <row r="384" spans="1:10" hidden="1">
      <c r="A384" s="27">
        <v>37.9</v>
      </c>
      <c r="B384" s="27">
        <v>38</v>
      </c>
      <c r="C384" s="30"/>
      <c r="D384" s="29">
        <v>100</v>
      </c>
      <c r="E384" s="29">
        <v>1200</v>
      </c>
      <c r="F384" s="29">
        <v>1806</v>
      </c>
      <c r="G384" s="29">
        <v>1000</v>
      </c>
      <c r="H384" s="29">
        <v>1623</v>
      </c>
      <c r="I384" s="29">
        <v>1715</v>
      </c>
      <c r="J384" s="28"/>
    </row>
    <row r="385" spans="1:10" hidden="1">
      <c r="A385" s="31">
        <v>38</v>
      </c>
      <c r="B385" s="31">
        <v>38.1</v>
      </c>
      <c r="C385" s="28" t="s">
        <v>17</v>
      </c>
      <c r="D385" s="32">
        <v>100</v>
      </c>
      <c r="E385" s="32">
        <v>1200</v>
      </c>
      <c r="F385" s="32">
        <v>1806</v>
      </c>
      <c r="G385" s="32">
        <v>1400</v>
      </c>
      <c r="H385" s="32">
        <v>1990</v>
      </c>
      <c r="I385" s="32">
        <v>1898</v>
      </c>
      <c r="J385" s="33"/>
    </row>
    <row r="386" spans="1:10" hidden="1">
      <c r="A386" s="27">
        <v>38.1</v>
      </c>
      <c r="B386" s="27">
        <v>38.200000000000003</v>
      </c>
      <c r="C386" s="28"/>
      <c r="D386" s="29">
        <v>100</v>
      </c>
      <c r="E386" s="29">
        <v>900</v>
      </c>
      <c r="F386" s="29">
        <v>1531</v>
      </c>
      <c r="G386" s="29">
        <v>1700</v>
      </c>
      <c r="H386" s="29">
        <v>2265</v>
      </c>
      <c r="I386" s="29">
        <v>1898</v>
      </c>
      <c r="J386" s="34"/>
    </row>
    <row r="387" spans="1:10" hidden="1">
      <c r="A387" s="27">
        <v>38.200000000000003</v>
      </c>
      <c r="B387" s="27">
        <v>38.299999999999997</v>
      </c>
      <c r="C387" s="28"/>
      <c r="D387" s="29">
        <v>100</v>
      </c>
      <c r="E387" s="29">
        <v>1300</v>
      </c>
      <c r="F387" s="29">
        <v>1898</v>
      </c>
      <c r="G387" s="29">
        <v>1400</v>
      </c>
      <c r="H387" s="29">
        <v>1990</v>
      </c>
      <c r="I387" s="29">
        <v>1944</v>
      </c>
      <c r="J387" s="28" t="s">
        <v>83</v>
      </c>
    </row>
    <row r="388" spans="1:10" hidden="1">
      <c r="A388" s="27">
        <v>38.299999999999997</v>
      </c>
      <c r="B388" s="27">
        <v>38.4</v>
      </c>
      <c r="C388" s="28"/>
      <c r="D388" s="29">
        <v>100</v>
      </c>
      <c r="E388" s="29">
        <v>1500</v>
      </c>
      <c r="F388" s="29">
        <v>2082</v>
      </c>
      <c r="G388" s="29">
        <v>1600</v>
      </c>
      <c r="H388" s="29">
        <v>2174</v>
      </c>
      <c r="I388" s="29">
        <v>2128</v>
      </c>
      <c r="J388" s="34"/>
    </row>
    <row r="389" spans="1:10" hidden="1">
      <c r="A389" s="27">
        <v>38.4</v>
      </c>
      <c r="B389" s="27">
        <v>38.5</v>
      </c>
      <c r="C389" s="28"/>
      <c r="D389" s="29">
        <v>100</v>
      </c>
      <c r="E389" s="29">
        <v>800</v>
      </c>
      <c r="F389" s="29">
        <v>1439</v>
      </c>
      <c r="G389" s="29">
        <v>1000</v>
      </c>
      <c r="H389" s="29">
        <v>1623</v>
      </c>
      <c r="I389" s="29">
        <v>1531</v>
      </c>
      <c r="J389" s="34"/>
    </row>
    <row r="390" spans="1:10" hidden="1">
      <c r="A390" s="27">
        <v>38.5</v>
      </c>
      <c r="B390" s="27">
        <v>38.6</v>
      </c>
      <c r="C390" s="28"/>
      <c r="D390" s="29">
        <v>100</v>
      </c>
      <c r="E390" s="29">
        <v>1700</v>
      </c>
      <c r="F390" s="29">
        <v>2265</v>
      </c>
      <c r="G390" s="29">
        <v>1800</v>
      </c>
      <c r="H390" s="29">
        <v>2357</v>
      </c>
      <c r="I390" s="29">
        <v>2311</v>
      </c>
      <c r="J390" s="34"/>
    </row>
    <row r="391" spans="1:10" hidden="1">
      <c r="A391" s="27">
        <v>38.6</v>
      </c>
      <c r="B391" s="27">
        <v>38.700000000000003</v>
      </c>
      <c r="C391" s="28"/>
      <c r="D391" s="29">
        <v>100</v>
      </c>
      <c r="E391" s="29">
        <v>1600</v>
      </c>
      <c r="F391" s="29">
        <v>2174</v>
      </c>
      <c r="G391" s="29">
        <v>1900</v>
      </c>
      <c r="H391" s="29">
        <v>2449</v>
      </c>
      <c r="I391" s="29">
        <v>2312</v>
      </c>
      <c r="J391" s="34"/>
    </row>
    <row r="392" spans="1:10" hidden="1">
      <c r="A392" s="27">
        <v>38.700000000000003</v>
      </c>
      <c r="B392" s="27">
        <v>38.799999999999997</v>
      </c>
      <c r="C392" s="28"/>
      <c r="D392" s="29">
        <v>100</v>
      </c>
      <c r="E392" s="29">
        <v>1100</v>
      </c>
      <c r="F392" s="29">
        <v>1715</v>
      </c>
      <c r="G392" s="29">
        <v>1800</v>
      </c>
      <c r="H392" s="29">
        <v>2357</v>
      </c>
      <c r="I392" s="29">
        <v>2036</v>
      </c>
      <c r="J392" s="28" t="s">
        <v>83</v>
      </c>
    </row>
    <row r="393" spans="1:10" hidden="1">
      <c r="A393" s="27">
        <v>38.799999999999997</v>
      </c>
      <c r="B393" s="27">
        <v>38.9</v>
      </c>
      <c r="C393" s="28"/>
      <c r="D393" s="29">
        <v>100</v>
      </c>
      <c r="E393" s="29">
        <v>1400</v>
      </c>
      <c r="F393" s="29">
        <v>1990</v>
      </c>
      <c r="G393" s="29">
        <v>1200</v>
      </c>
      <c r="H393" s="29">
        <v>1806</v>
      </c>
      <c r="I393" s="29">
        <v>1898</v>
      </c>
      <c r="J393" s="34"/>
    </row>
    <row r="394" spans="1:10" hidden="1">
      <c r="A394" s="27">
        <v>38.9</v>
      </c>
      <c r="B394" s="27">
        <v>39</v>
      </c>
      <c r="C394" s="28"/>
      <c r="D394" s="29">
        <v>100</v>
      </c>
      <c r="E394" s="29">
        <v>1200</v>
      </c>
      <c r="F394" s="29">
        <v>1806</v>
      </c>
      <c r="G394" s="29">
        <v>1100</v>
      </c>
      <c r="H394" s="29">
        <v>1715</v>
      </c>
      <c r="I394" s="29">
        <v>1761</v>
      </c>
      <c r="J394" s="33"/>
    </row>
    <row r="395" spans="1:10" hidden="1">
      <c r="A395" s="31">
        <v>39</v>
      </c>
      <c r="B395" s="31">
        <v>39.1</v>
      </c>
      <c r="C395" s="28" t="s">
        <v>17</v>
      </c>
      <c r="D395" s="32">
        <v>100</v>
      </c>
      <c r="E395" s="32">
        <v>1000</v>
      </c>
      <c r="F395" s="32">
        <v>1623</v>
      </c>
      <c r="G395" s="32">
        <v>1000</v>
      </c>
      <c r="H395" s="32">
        <v>1623</v>
      </c>
      <c r="I395" s="32">
        <v>1623</v>
      </c>
      <c r="J395" s="30"/>
    </row>
    <row r="396" spans="1:10" hidden="1">
      <c r="A396" s="27">
        <v>39.1</v>
      </c>
      <c r="B396" s="27">
        <v>39.200000000000003</v>
      </c>
      <c r="C396" s="28"/>
      <c r="D396" s="29">
        <v>100</v>
      </c>
      <c r="E396" s="29">
        <v>1100</v>
      </c>
      <c r="F396" s="29">
        <v>1715</v>
      </c>
      <c r="G396" s="29">
        <v>1000</v>
      </c>
      <c r="H396" s="29">
        <v>1623</v>
      </c>
      <c r="I396" s="29">
        <v>1669</v>
      </c>
      <c r="J396" s="30"/>
    </row>
    <row r="397" spans="1:10" hidden="1">
      <c r="A397" s="27">
        <v>39.200000000000003</v>
      </c>
      <c r="B397" s="27">
        <v>39.299999999999997</v>
      </c>
      <c r="C397" s="28"/>
      <c r="D397" s="29">
        <v>100</v>
      </c>
      <c r="E397" s="29">
        <v>1000</v>
      </c>
      <c r="F397" s="29">
        <v>1623</v>
      </c>
      <c r="G397" s="29">
        <v>1000</v>
      </c>
      <c r="H397" s="29">
        <v>1623</v>
      </c>
      <c r="I397" s="29">
        <v>1623</v>
      </c>
      <c r="J397" s="30"/>
    </row>
    <row r="398" spans="1:10" hidden="1">
      <c r="A398" s="27">
        <v>39.299999999999997</v>
      </c>
      <c r="B398" s="27">
        <v>39.4</v>
      </c>
      <c r="C398" s="28"/>
      <c r="D398" s="29">
        <v>100</v>
      </c>
      <c r="E398" s="29">
        <v>1300</v>
      </c>
      <c r="F398" s="29">
        <v>1898</v>
      </c>
      <c r="G398" s="29">
        <v>1000</v>
      </c>
      <c r="H398" s="29">
        <v>1623</v>
      </c>
      <c r="I398" s="29">
        <v>1761</v>
      </c>
      <c r="J398" s="30"/>
    </row>
    <row r="399" spans="1:10" hidden="1">
      <c r="A399" s="27">
        <v>39.4</v>
      </c>
      <c r="B399" s="27">
        <v>39.5</v>
      </c>
      <c r="C399" s="28"/>
      <c r="D399" s="29">
        <v>100</v>
      </c>
      <c r="E399" s="29">
        <v>1000</v>
      </c>
      <c r="F399" s="29">
        <v>1623</v>
      </c>
      <c r="G399" s="29">
        <v>1000</v>
      </c>
      <c r="H399" s="29">
        <v>1623</v>
      </c>
      <c r="I399" s="29">
        <v>1623</v>
      </c>
      <c r="J399" s="30"/>
    </row>
    <row r="400" spans="1:10" hidden="1">
      <c r="A400" s="27">
        <v>39.5</v>
      </c>
      <c r="B400" s="27">
        <v>39.6</v>
      </c>
      <c r="C400" s="28"/>
      <c r="D400" s="29">
        <v>100</v>
      </c>
      <c r="E400" s="29">
        <v>1300</v>
      </c>
      <c r="F400" s="29">
        <v>1898</v>
      </c>
      <c r="G400" s="29">
        <v>1300</v>
      </c>
      <c r="H400" s="29">
        <v>1898</v>
      </c>
      <c r="I400" s="29">
        <v>1898</v>
      </c>
      <c r="J400" s="30"/>
    </row>
    <row r="401" spans="1:10" hidden="1">
      <c r="A401" s="27">
        <v>39.6</v>
      </c>
      <c r="B401" s="27">
        <v>39.700000000000003</v>
      </c>
      <c r="C401" s="28"/>
      <c r="D401" s="29">
        <v>100</v>
      </c>
      <c r="E401" s="29">
        <v>700</v>
      </c>
      <c r="F401" s="29">
        <v>1347</v>
      </c>
      <c r="G401" s="29">
        <v>1200</v>
      </c>
      <c r="H401" s="29">
        <v>1806</v>
      </c>
      <c r="I401" s="29">
        <v>1577</v>
      </c>
      <c r="J401" s="30"/>
    </row>
    <row r="402" spans="1:10" hidden="1">
      <c r="A402" s="27">
        <v>39.700000000000003</v>
      </c>
      <c r="B402" s="27">
        <v>39.799999999999997</v>
      </c>
      <c r="C402" s="28"/>
      <c r="D402" s="29">
        <v>100</v>
      </c>
      <c r="E402" s="29">
        <v>1400</v>
      </c>
      <c r="F402" s="29">
        <v>1990</v>
      </c>
      <c r="G402" s="29">
        <v>1200</v>
      </c>
      <c r="H402" s="29">
        <v>1806</v>
      </c>
      <c r="I402" s="29">
        <v>1898</v>
      </c>
      <c r="J402" s="30"/>
    </row>
    <row r="403" spans="1:10" hidden="1">
      <c r="A403" s="27">
        <v>39.799999999999997</v>
      </c>
      <c r="B403" s="27">
        <v>39.9</v>
      </c>
      <c r="C403" s="28"/>
      <c r="D403" s="29">
        <v>100</v>
      </c>
      <c r="E403" s="29">
        <v>1000</v>
      </c>
      <c r="F403" s="29">
        <v>1623</v>
      </c>
      <c r="G403" s="29">
        <v>1200</v>
      </c>
      <c r="H403" s="29">
        <v>1806</v>
      </c>
      <c r="I403" s="29">
        <v>1715</v>
      </c>
      <c r="J403" s="30"/>
    </row>
    <row r="404" spans="1:10" hidden="1">
      <c r="A404" s="27">
        <v>39.9</v>
      </c>
      <c r="B404" s="27">
        <v>40</v>
      </c>
      <c r="C404" s="28"/>
      <c r="D404" s="29">
        <v>100</v>
      </c>
      <c r="E404" s="29">
        <v>1600</v>
      </c>
      <c r="F404" s="29">
        <v>2174</v>
      </c>
      <c r="G404" s="29">
        <v>1000</v>
      </c>
      <c r="H404" s="29">
        <v>1623</v>
      </c>
      <c r="I404" s="29">
        <v>1899</v>
      </c>
      <c r="J404" s="30"/>
    </row>
    <row r="405" spans="1:10" hidden="1">
      <c r="A405" s="31">
        <v>40</v>
      </c>
      <c r="B405" s="31">
        <v>40.1</v>
      </c>
      <c r="C405" s="28" t="s">
        <v>17</v>
      </c>
      <c r="D405" s="32">
        <v>100</v>
      </c>
      <c r="E405" s="32">
        <v>1900</v>
      </c>
      <c r="F405" s="32">
        <v>2449</v>
      </c>
      <c r="G405" s="32">
        <v>2300</v>
      </c>
      <c r="H405" s="32">
        <v>2816</v>
      </c>
      <c r="I405" s="32">
        <v>2633</v>
      </c>
      <c r="J405" s="46" t="s">
        <v>82</v>
      </c>
    </row>
    <row r="406" spans="1:10" hidden="1">
      <c r="A406" s="27">
        <v>40.1</v>
      </c>
      <c r="B406" s="27">
        <v>40.200000000000003</v>
      </c>
      <c r="C406" s="28"/>
      <c r="D406" s="29">
        <v>100</v>
      </c>
      <c r="E406" s="29">
        <v>1700</v>
      </c>
      <c r="F406" s="29">
        <v>2265</v>
      </c>
      <c r="G406" s="29">
        <v>1000</v>
      </c>
      <c r="H406" s="29">
        <v>1623</v>
      </c>
      <c r="I406" s="29">
        <v>1944</v>
      </c>
      <c r="J406" s="34"/>
    </row>
    <row r="407" spans="1:10">
      <c r="A407" s="27">
        <v>40.200000000000003</v>
      </c>
      <c r="B407" s="27">
        <v>40.299999999999997</v>
      </c>
      <c r="C407" s="28"/>
      <c r="D407" s="29">
        <v>100</v>
      </c>
      <c r="E407" s="29">
        <v>1800</v>
      </c>
      <c r="F407" s="29">
        <v>2357</v>
      </c>
      <c r="G407" s="29">
        <v>2200</v>
      </c>
      <c r="H407" s="217">
        <v>2724</v>
      </c>
      <c r="I407" s="29">
        <v>2541</v>
      </c>
      <c r="J407" s="34"/>
    </row>
    <row r="408" spans="1:10" hidden="1">
      <c r="A408" s="27">
        <v>40.299999999999997</v>
      </c>
      <c r="B408" s="27">
        <v>40.4</v>
      </c>
      <c r="C408" s="28"/>
      <c r="D408" s="29">
        <v>100</v>
      </c>
      <c r="E408" s="29">
        <v>1000</v>
      </c>
      <c r="F408" s="29">
        <v>1623</v>
      </c>
      <c r="G408" s="29">
        <v>1300</v>
      </c>
      <c r="H408" s="29">
        <v>1898</v>
      </c>
      <c r="I408" s="29">
        <v>1761</v>
      </c>
      <c r="J408" s="34"/>
    </row>
    <row r="409" spans="1:10" hidden="1">
      <c r="A409" s="27">
        <v>40.4</v>
      </c>
      <c r="B409" s="27">
        <v>40.5</v>
      </c>
      <c r="C409" s="28"/>
      <c r="D409" s="29">
        <v>100</v>
      </c>
      <c r="E409" s="29">
        <v>1300</v>
      </c>
      <c r="F409" s="29">
        <v>1898</v>
      </c>
      <c r="G409" s="29">
        <v>1400</v>
      </c>
      <c r="H409" s="29">
        <v>1990</v>
      </c>
      <c r="I409" s="29">
        <v>1944</v>
      </c>
      <c r="J409" s="34"/>
    </row>
    <row r="410" spans="1:10" hidden="1">
      <c r="A410" s="27">
        <v>40.5</v>
      </c>
      <c r="B410" s="27">
        <v>40.6</v>
      </c>
      <c r="C410" s="28"/>
      <c r="D410" s="29">
        <v>100</v>
      </c>
      <c r="E410" s="29">
        <v>1200</v>
      </c>
      <c r="F410" s="29">
        <v>1806</v>
      </c>
      <c r="G410" s="29">
        <v>1100</v>
      </c>
      <c r="H410" s="29">
        <v>1715</v>
      </c>
      <c r="I410" s="29">
        <v>1761</v>
      </c>
      <c r="J410" s="28" t="s">
        <v>81</v>
      </c>
    </row>
    <row r="411" spans="1:10" hidden="1">
      <c r="A411" s="27">
        <v>40.6</v>
      </c>
      <c r="B411" s="27">
        <v>40.700000000000003</v>
      </c>
      <c r="C411" s="28"/>
      <c r="D411" s="29">
        <v>100</v>
      </c>
      <c r="E411" s="29">
        <v>1900</v>
      </c>
      <c r="F411" s="29">
        <v>2449</v>
      </c>
      <c r="G411" s="29">
        <v>1700</v>
      </c>
      <c r="H411" s="29">
        <v>2265</v>
      </c>
      <c r="I411" s="29">
        <v>2357</v>
      </c>
      <c r="J411" s="28" t="s">
        <v>99</v>
      </c>
    </row>
    <row r="412" spans="1:10" hidden="1">
      <c r="A412" s="27">
        <v>40.700000000000003</v>
      </c>
      <c r="B412" s="27">
        <v>40.799999999999997</v>
      </c>
      <c r="C412" s="28"/>
      <c r="D412" s="29">
        <v>100</v>
      </c>
      <c r="E412" s="29">
        <v>1500</v>
      </c>
      <c r="F412" s="29">
        <v>2082</v>
      </c>
      <c r="G412" s="29">
        <v>1400</v>
      </c>
      <c r="H412" s="29">
        <v>1990</v>
      </c>
      <c r="I412" s="29">
        <v>2036</v>
      </c>
      <c r="J412" s="34"/>
    </row>
    <row r="413" spans="1:10" hidden="1">
      <c r="A413" s="27">
        <v>40.799999999999997</v>
      </c>
      <c r="B413" s="27">
        <v>40.9</v>
      </c>
      <c r="C413" s="28"/>
      <c r="D413" s="29">
        <v>100</v>
      </c>
      <c r="E413" s="29">
        <v>2600</v>
      </c>
      <c r="F413" s="29">
        <v>3092</v>
      </c>
      <c r="G413" s="29">
        <v>1300</v>
      </c>
      <c r="H413" s="29">
        <v>1898</v>
      </c>
      <c r="I413" s="29">
        <v>2495</v>
      </c>
      <c r="J413" s="34"/>
    </row>
    <row r="414" spans="1:10" hidden="1">
      <c r="A414" s="27">
        <v>40.9</v>
      </c>
      <c r="B414" s="27">
        <v>41</v>
      </c>
      <c r="C414" s="28"/>
      <c r="D414" s="29">
        <v>100</v>
      </c>
      <c r="E414" s="29">
        <v>1600</v>
      </c>
      <c r="F414" s="29">
        <v>2174</v>
      </c>
      <c r="G414" s="29">
        <v>1900</v>
      </c>
      <c r="H414" s="29">
        <v>2449</v>
      </c>
      <c r="I414" s="29">
        <v>2312</v>
      </c>
      <c r="J414" s="28" t="s">
        <v>84</v>
      </c>
    </row>
    <row r="415" spans="1:10" hidden="1">
      <c r="A415" s="31">
        <v>41</v>
      </c>
      <c r="B415" s="31">
        <v>41.1</v>
      </c>
      <c r="C415" s="28" t="s">
        <v>17</v>
      </c>
      <c r="D415" s="32">
        <v>100</v>
      </c>
      <c r="E415" s="32">
        <v>1300</v>
      </c>
      <c r="F415" s="32">
        <v>1898</v>
      </c>
      <c r="G415" s="32">
        <v>1800</v>
      </c>
      <c r="H415" s="32">
        <v>2357</v>
      </c>
      <c r="I415" s="32">
        <v>2128</v>
      </c>
      <c r="J415" s="36" t="s">
        <v>83</v>
      </c>
    </row>
    <row r="416" spans="1:10" hidden="1">
      <c r="A416" s="27">
        <v>41.1</v>
      </c>
      <c r="B416" s="27">
        <v>41.2</v>
      </c>
      <c r="C416" s="28"/>
      <c r="D416" s="29">
        <v>100</v>
      </c>
      <c r="E416" s="29">
        <v>1000</v>
      </c>
      <c r="F416" s="29">
        <v>1623</v>
      </c>
      <c r="G416" s="29">
        <v>1200</v>
      </c>
      <c r="H416" s="29">
        <v>1806</v>
      </c>
      <c r="I416" s="29">
        <v>1715</v>
      </c>
      <c r="J416" s="36"/>
    </row>
    <row r="417" spans="1:10" hidden="1">
      <c r="A417" s="27">
        <v>41.2</v>
      </c>
      <c r="B417" s="27">
        <v>41.3</v>
      </c>
      <c r="C417" s="28"/>
      <c r="D417" s="29">
        <v>100</v>
      </c>
      <c r="E417" s="29">
        <v>1500</v>
      </c>
      <c r="F417" s="29">
        <v>2082</v>
      </c>
      <c r="G417" s="29">
        <v>1400</v>
      </c>
      <c r="H417" s="29">
        <v>1990</v>
      </c>
      <c r="I417" s="29">
        <v>2036</v>
      </c>
      <c r="J417" s="36"/>
    </row>
    <row r="418" spans="1:10" hidden="1">
      <c r="A418" s="27">
        <v>41.3</v>
      </c>
      <c r="B418" s="27">
        <v>41.4</v>
      </c>
      <c r="C418" s="28"/>
      <c r="D418" s="29">
        <v>100</v>
      </c>
      <c r="E418" s="29">
        <v>1000</v>
      </c>
      <c r="F418" s="29">
        <v>1623</v>
      </c>
      <c r="G418" s="29">
        <v>1200</v>
      </c>
      <c r="H418" s="29">
        <v>1806</v>
      </c>
      <c r="I418" s="29">
        <v>1715</v>
      </c>
      <c r="J418" s="36"/>
    </row>
    <row r="419" spans="1:10" hidden="1">
      <c r="A419" s="27">
        <v>41.4</v>
      </c>
      <c r="B419" s="27">
        <v>41.5</v>
      </c>
      <c r="C419" s="28"/>
      <c r="D419" s="29">
        <v>100</v>
      </c>
      <c r="E419" s="29">
        <v>1000</v>
      </c>
      <c r="F419" s="29">
        <v>1623</v>
      </c>
      <c r="G419" s="29">
        <v>1300</v>
      </c>
      <c r="H419" s="29">
        <v>1898</v>
      </c>
      <c r="I419" s="29">
        <v>1761</v>
      </c>
      <c r="J419" s="36"/>
    </row>
    <row r="420" spans="1:10" hidden="1">
      <c r="A420" s="27">
        <v>41.5</v>
      </c>
      <c r="B420" s="27">
        <v>41.6</v>
      </c>
      <c r="C420" s="28"/>
      <c r="D420" s="29">
        <v>100</v>
      </c>
      <c r="E420" s="29">
        <v>1300</v>
      </c>
      <c r="F420" s="29">
        <v>1898</v>
      </c>
      <c r="G420" s="29">
        <v>1300</v>
      </c>
      <c r="H420" s="29">
        <v>1898</v>
      </c>
      <c r="I420" s="29">
        <v>1898</v>
      </c>
      <c r="J420" s="36"/>
    </row>
    <row r="421" spans="1:10" hidden="1">
      <c r="A421" s="27">
        <v>41.6</v>
      </c>
      <c r="B421" s="27">
        <v>41.7</v>
      </c>
      <c r="C421" s="28"/>
      <c r="D421" s="29">
        <v>100</v>
      </c>
      <c r="E421" s="29">
        <v>1200</v>
      </c>
      <c r="F421" s="29">
        <v>1806</v>
      </c>
      <c r="G421" s="29">
        <v>1900</v>
      </c>
      <c r="H421" s="29">
        <v>2449</v>
      </c>
      <c r="I421" s="29">
        <v>2128</v>
      </c>
      <c r="J421" s="36"/>
    </row>
    <row r="422" spans="1:10" hidden="1">
      <c r="A422" s="27">
        <v>41.7</v>
      </c>
      <c r="B422" s="27">
        <v>41.8</v>
      </c>
      <c r="C422" s="28"/>
      <c r="D422" s="29">
        <v>100</v>
      </c>
      <c r="E422" s="29">
        <v>1500</v>
      </c>
      <c r="F422" s="29">
        <v>2082</v>
      </c>
      <c r="G422" s="29">
        <v>1900</v>
      </c>
      <c r="H422" s="29">
        <v>2449</v>
      </c>
      <c r="I422" s="29">
        <v>2266</v>
      </c>
      <c r="J422" s="36"/>
    </row>
    <row r="423" spans="1:10" hidden="1">
      <c r="A423" s="27">
        <v>41.8</v>
      </c>
      <c r="B423" s="27">
        <v>41.9</v>
      </c>
      <c r="C423" s="28"/>
      <c r="D423" s="29">
        <v>100</v>
      </c>
      <c r="E423" s="29">
        <v>1600</v>
      </c>
      <c r="F423" s="29">
        <v>2174</v>
      </c>
      <c r="G423" s="29">
        <v>1900</v>
      </c>
      <c r="H423" s="29">
        <v>2449</v>
      </c>
      <c r="I423" s="29">
        <v>2312</v>
      </c>
      <c r="J423" s="36"/>
    </row>
    <row r="424" spans="1:10">
      <c r="A424" s="27">
        <v>41.9</v>
      </c>
      <c r="B424" s="27">
        <v>42</v>
      </c>
      <c r="C424" s="28"/>
      <c r="D424" s="29">
        <v>100</v>
      </c>
      <c r="E424" s="29">
        <v>1800</v>
      </c>
      <c r="F424" s="29">
        <v>2357</v>
      </c>
      <c r="G424" s="29">
        <v>2200</v>
      </c>
      <c r="H424" s="217">
        <v>2724</v>
      </c>
      <c r="I424" s="29">
        <v>2541</v>
      </c>
      <c r="J424" s="36"/>
    </row>
    <row r="425" spans="1:10" hidden="1">
      <c r="A425" s="31">
        <v>42</v>
      </c>
      <c r="B425" s="31">
        <v>42.1</v>
      </c>
      <c r="C425" s="28" t="s">
        <v>17</v>
      </c>
      <c r="D425" s="32">
        <v>100</v>
      </c>
      <c r="E425" s="32">
        <v>1700</v>
      </c>
      <c r="F425" s="32">
        <v>2265</v>
      </c>
      <c r="G425" s="32">
        <v>1900</v>
      </c>
      <c r="H425" s="32">
        <v>2449</v>
      </c>
      <c r="I425" s="32">
        <v>2357</v>
      </c>
      <c r="J425" s="36" t="s">
        <v>81</v>
      </c>
    </row>
    <row r="426" spans="1:10" hidden="1">
      <c r="A426" s="27">
        <v>42.1</v>
      </c>
      <c r="B426" s="27">
        <v>42.2</v>
      </c>
      <c r="C426" s="28"/>
      <c r="D426" s="29">
        <v>100</v>
      </c>
      <c r="E426" s="29">
        <v>1700</v>
      </c>
      <c r="F426" s="29">
        <v>2265</v>
      </c>
      <c r="G426" s="29">
        <v>2300</v>
      </c>
      <c r="H426" s="29">
        <v>2816</v>
      </c>
      <c r="I426" s="29">
        <v>2541</v>
      </c>
      <c r="J426" s="36"/>
    </row>
    <row r="427" spans="1:10" hidden="1">
      <c r="A427" s="27">
        <v>42.2</v>
      </c>
      <c r="B427" s="27">
        <v>42.3</v>
      </c>
      <c r="C427" s="28"/>
      <c r="D427" s="29">
        <v>100</v>
      </c>
      <c r="E427" s="29">
        <v>1200</v>
      </c>
      <c r="F427" s="29">
        <v>1806</v>
      </c>
      <c r="G427" s="29">
        <v>1300</v>
      </c>
      <c r="H427" s="29">
        <v>1898</v>
      </c>
      <c r="I427" s="29">
        <v>1852</v>
      </c>
      <c r="J427" s="36"/>
    </row>
    <row r="428" spans="1:10" hidden="1">
      <c r="A428" s="27">
        <v>42.3</v>
      </c>
      <c r="B428" s="27">
        <v>42.4</v>
      </c>
      <c r="C428" s="28"/>
      <c r="D428" s="29">
        <v>100</v>
      </c>
      <c r="E428" s="29">
        <v>1500</v>
      </c>
      <c r="F428" s="29">
        <v>2082</v>
      </c>
      <c r="G428" s="29">
        <v>2300</v>
      </c>
      <c r="H428" s="29">
        <v>2816</v>
      </c>
      <c r="I428" s="29">
        <v>2449</v>
      </c>
      <c r="J428" s="36"/>
    </row>
    <row r="429" spans="1:10" hidden="1">
      <c r="A429" s="27">
        <v>42.4</v>
      </c>
      <c r="B429" s="27">
        <v>42.5</v>
      </c>
      <c r="C429" s="28"/>
      <c r="D429" s="29">
        <v>100</v>
      </c>
      <c r="E429" s="29">
        <v>1900</v>
      </c>
      <c r="F429" s="29">
        <v>2449</v>
      </c>
      <c r="G429" s="29">
        <v>1600</v>
      </c>
      <c r="H429" s="29">
        <v>2174</v>
      </c>
      <c r="I429" s="29">
        <v>2312</v>
      </c>
      <c r="J429" s="36"/>
    </row>
    <row r="430" spans="1:10">
      <c r="A430" s="27">
        <v>42.5</v>
      </c>
      <c r="B430" s="27">
        <v>42.6</v>
      </c>
      <c r="C430" s="28"/>
      <c r="D430" s="29">
        <v>100</v>
      </c>
      <c r="E430" s="29">
        <v>1300</v>
      </c>
      <c r="F430" s="29">
        <v>1898</v>
      </c>
      <c r="G430" s="29">
        <v>2100</v>
      </c>
      <c r="H430" s="217">
        <v>2633</v>
      </c>
      <c r="I430" s="29">
        <v>2266</v>
      </c>
      <c r="J430" s="36"/>
    </row>
    <row r="431" spans="1:10" hidden="1">
      <c r="A431" s="27">
        <v>42.6</v>
      </c>
      <c r="B431" s="27">
        <v>42.7</v>
      </c>
      <c r="C431" s="28"/>
      <c r="D431" s="29">
        <v>100</v>
      </c>
      <c r="E431" s="29">
        <v>1800</v>
      </c>
      <c r="F431" s="29">
        <v>2357</v>
      </c>
      <c r="G431" s="29">
        <v>1800</v>
      </c>
      <c r="H431" s="29">
        <v>2357</v>
      </c>
      <c r="I431" s="29">
        <v>2357</v>
      </c>
      <c r="J431" s="36"/>
    </row>
    <row r="432" spans="1:10" hidden="1">
      <c r="A432" s="27">
        <v>42.7</v>
      </c>
      <c r="B432" s="27">
        <v>42.8</v>
      </c>
      <c r="C432" s="28"/>
      <c r="D432" s="29">
        <v>100</v>
      </c>
      <c r="E432" s="29">
        <v>2200</v>
      </c>
      <c r="F432" s="29">
        <v>2724</v>
      </c>
      <c r="G432" s="29">
        <v>1200</v>
      </c>
      <c r="H432" s="29">
        <v>1806</v>
      </c>
      <c r="I432" s="29">
        <v>2265</v>
      </c>
      <c r="J432" s="36"/>
    </row>
    <row r="433" spans="1:10" hidden="1">
      <c r="A433" s="27">
        <v>42.8</v>
      </c>
      <c r="B433" s="27">
        <v>42.9</v>
      </c>
      <c r="C433" s="28"/>
      <c r="D433" s="29">
        <v>100</v>
      </c>
      <c r="E433" s="29">
        <v>900</v>
      </c>
      <c r="F433" s="29">
        <v>1531</v>
      </c>
      <c r="G433" s="29">
        <v>1200</v>
      </c>
      <c r="H433" s="29">
        <v>1806</v>
      </c>
      <c r="I433" s="29">
        <v>1669</v>
      </c>
      <c r="J433" s="36"/>
    </row>
    <row r="434" spans="1:10">
      <c r="A434" s="27">
        <v>42.9</v>
      </c>
      <c r="B434" s="27">
        <v>43</v>
      </c>
      <c r="C434" s="28"/>
      <c r="D434" s="29">
        <v>100</v>
      </c>
      <c r="E434" s="29">
        <v>1400</v>
      </c>
      <c r="F434" s="29">
        <v>1990</v>
      </c>
      <c r="G434" s="29">
        <v>2000</v>
      </c>
      <c r="H434" s="217">
        <v>2541</v>
      </c>
      <c r="I434" s="29">
        <v>2266</v>
      </c>
      <c r="J434" s="36"/>
    </row>
    <row r="435" spans="1:10" hidden="1">
      <c r="A435" s="31">
        <v>43</v>
      </c>
      <c r="B435" s="31">
        <v>43.1</v>
      </c>
      <c r="C435" s="28" t="s">
        <v>17</v>
      </c>
      <c r="D435" s="32">
        <v>100</v>
      </c>
      <c r="E435" s="32">
        <v>1100</v>
      </c>
      <c r="F435" s="32">
        <v>1715</v>
      </c>
      <c r="G435" s="32">
        <v>1100</v>
      </c>
      <c r="H435" s="32">
        <v>1715</v>
      </c>
      <c r="I435" s="32">
        <v>1715</v>
      </c>
      <c r="J435" s="28" t="s">
        <v>94</v>
      </c>
    </row>
    <row r="436" spans="1:10" hidden="1">
      <c r="A436" s="27">
        <v>43.1</v>
      </c>
      <c r="B436" s="27">
        <v>43.2</v>
      </c>
      <c r="C436" s="28"/>
      <c r="D436" s="29">
        <v>100</v>
      </c>
      <c r="E436" s="29">
        <v>1000</v>
      </c>
      <c r="F436" s="29">
        <v>1623</v>
      </c>
      <c r="G436" s="29">
        <v>1500</v>
      </c>
      <c r="H436" s="29">
        <v>2082</v>
      </c>
      <c r="I436" s="29">
        <v>1853</v>
      </c>
      <c r="J436" s="28"/>
    </row>
    <row r="437" spans="1:10" hidden="1">
      <c r="A437" s="27">
        <v>43.2</v>
      </c>
      <c r="B437" s="27">
        <v>43.3</v>
      </c>
      <c r="C437" s="28"/>
      <c r="D437" s="29">
        <v>100</v>
      </c>
      <c r="E437" s="29">
        <v>1600</v>
      </c>
      <c r="F437" s="29">
        <v>2174</v>
      </c>
      <c r="G437" s="29">
        <v>1200</v>
      </c>
      <c r="H437" s="29">
        <v>1806</v>
      </c>
      <c r="I437" s="29">
        <v>1990</v>
      </c>
      <c r="J437" s="28"/>
    </row>
    <row r="438" spans="1:10" hidden="1">
      <c r="A438" s="27">
        <v>43.3</v>
      </c>
      <c r="B438" s="27">
        <v>43.4</v>
      </c>
      <c r="C438" s="28"/>
      <c r="D438" s="29">
        <v>100</v>
      </c>
      <c r="E438" s="29">
        <v>1400</v>
      </c>
      <c r="F438" s="29">
        <v>1990</v>
      </c>
      <c r="G438" s="29">
        <v>1600</v>
      </c>
      <c r="H438" s="29">
        <v>2174</v>
      </c>
      <c r="I438" s="29">
        <v>2082</v>
      </c>
      <c r="J438" s="28"/>
    </row>
    <row r="439" spans="1:10" hidden="1">
      <c r="A439" s="27">
        <v>43.4</v>
      </c>
      <c r="B439" s="27">
        <v>43.5</v>
      </c>
      <c r="C439" s="28"/>
      <c r="D439" s="29">
        <v>100</v>
      </c>
      <c r="E439" s="29">
        <v>1400</v>
      </c>
      <c r="F439" s="29">
        <v>1990</v>
      </c>
      <c r="G439" s="29">
        <v>1400</v>
      </c>
      <c r="H439" s="29">
        <v>1990</v>
      </c>
      <c r="I439" s="29">
        <v>1990</v>
      </c>
      <c r="J439" s="28"/>
    </row>
    <row r="440" spans="1:10" hidden="1">
      <c r="A440" s="27">
        <v>43.5</v>
      </c>
      <c r="B440" s="27">
        <v>43.6</v>
      </c>
      <c r="C440" s="28"/>
      <c r="D440" s="29">
        <v>100</v>
      </c>
      <c r="E440" s="29">
        <v>1500</v>
      </c>
      <c r="F440" s="29">
        <v>2082</v>
      </c>
      <c r="G440" s="29">
        <v>1400</v>
      </c>
      <c r="H440" s="29">
        <v>1990</v>
      </c>
      <c r="I440" s="29">
        <v>2036</v>
      </c>
      <c r="J440" s="28"/>
    </row>
    <row r="441" spans="1:10" hidden="1">
      <c r="A441" s="27">
        <v>43.6</v>
      </c>
      <c r="B441" s="27">
        <v>43.7</v>
      </c>
      <c r="C441" s="28"/>
      <c r="D441" s="29">
        <v>100</v>
      </c>
      <c r="E441" s="29">
        <v>1600</v>
      </c>
      <c r="F441" s="29">
        <v>2174</v>
      </c>
      <c r="G441" s="29">
        <v>1400</v>
      </c>
      <c r="H441" s="29">
        <v>1990</v>
      </c>
      <c r="I441" s="29">
        <v>2082</v>
      </c>
      <c r="J441" s="28"/>
    </row>
    <row r="442" spans="1:10" hidden="1">
      <c r="A442" s="27">
        <v>43.7</v>
      </c>
      <c r="B442" s="27">
        <v>43.8</v>
      </c>
      <c r="C442" s="28"/>
      <c r="D442" s="29">
        <v>100</v>
      </c>
      <c r="E442" s="29">
        <v>1700</v>
      </c>
      <c r="F442" s="29">
        <v>2265</v>
      </c>
      <c r="G442" s="29">
        <v>1600</v>
      </c>
      <c r="H442" s="29">
        <v>2174</v>
      </c>
      <c r="I442" s="29">
        <v>2220</v>
      </c>
      <c r="J442" s="28"/>
    </row>
    <row r="443" spans="1:10" hidden="1">
      <c r="A443" s="27">
        <v>43.8</v>
      </c>
      <c r="B443" s="27">
        <v>43.9</v>
      </c>
      <c r="C443" s="28"/>
      <c r="D443" s="29">
        <v>100</v>
      </c>
      <c r="E443" s="29">
        <v>900</v>
      </c>
      <c r="F443" s="29">
        <v>1531</v>
      </c>
      <c r="G443" s="29">
        <v>1000</v>
      </c>
      <c r="H443" s="29">
        <v>1623</v>
      </c>
      <c r="I443" s="29">
        <v>1577</v>
      </c>
      <c r="J443" s="28"/>
    </row>
    <row r="444" spans="1:10" hidden="1">
      <c r="A444" s="27">
        <v>43.9</v>
      </c>
      <c r="B444" s="27">
        <v>44</v>
      </c>
      <c r="C444" s="28"/>
      <c r="D444" s="29">
        <v>100</v>
      </c>
      <c r="E444" s="29">
        <v>900</v>
      </c>
      <c r="F444" s="29">
        <v>1531</v>
      </c>
      <c r="G444" s="29">
        <v>1300</v>
      </c>
      <c r="H444" s="29">
        <v>1898</v>
      </c>
      <c r="I444" s="29">
        <v>1715</v>
      </c>
      <c r="J444" s="28"/>
    </row>
    <row r="445" spans="1:10" hidden="1">
      <c r="A445" s="31">
        <v>44</v>
      </c>
      <c r="B445" s="31">
        <v>44.1</v>
      </c>
      <c r="C445" s="28" t="s">
        <v>17</v>
      </c>
      <c r="D445" s="32">
        <v>100</v>
      </c>
      <c r="E445" s="32">
        <v>1500</v>
      </c>
      <c r="F445" s="32">
        <v>2082</v>
      </c>
      <c r="G445" s="32">
        <v>1200</v>
      </c>
      <c r="H445" s="32">
        <v>1806</v>
      </c>
      <c r="I445" s="32">
        <v>1944</v>
      </c>
      <c r="J445" s="35" t="s">
        <v>87</v>
      </c>
    </row>
    <row r="446" spans="1:10" hidden="1">
      <c r="A446" s="27">
        <v>44.1</v>
      </c>
      <c r="B446" s="27">
        <v>44.2</v>
      </c>
      <c r="C446" s="28"/>
      <c r="D446" s="29">
        <v>100</v>
      </c>
      <c r="E446" s="29">
        <v>1300</v>
      </c>
      <c r="F446" s="29">
        <v>1898</v>
      </c>
      <c r="G446" s="29">
        <v>1000</v>
      </c>
      <c r="H446" s="29">
        <v>1623</v>
      </c>
      <c r="I446" s="29">
        <v>1761</v>
      </c>
      <c r="J446" s="35"/>
    </row>
    <row r="447" spans="1:10" hidden="1">
      <c r="A447" s="27">
        <v>44.2</v>
      </c>
      <c r="B447" s="27">
        <v>44.3</v>
      </c>
      <c r="C447" s="28"/>
      <c r="D447" s="29">
        <v>100</v>
      </c>
      <c r="E447" s="29">
        <v>1200</v>
      </c>
      <c r="F447" s="29">
        <v>1806</v>
      </c>
      <c r="G447" s="29">
        <v>1400</v>
      </c>
      <c r="H447" s="29">
        <v>1990</v>
      </c>
      <c r="I447" s="29">
        <v>1898</v>
      </c>
      <c r="J447" s="35"/>
    </row>
    <row r="448" spans="1:10" hidden="1">
      <c r="A448" s="27">
        <v>44.3</v>
      </c>
      <c r="B448" s="27">
        <v>44.4</v>
      </c>
      <c r="C448" s="28"/>
      <c r="D448" s="29">
        <v>100</v>
      </c>
      <c r="E448" s="29">
        <v>1200</v>
      </c>
      <c r="F448" s="29">
        <v>1806</v>
      </c>
      <c r="G448" s="29">
        <v>1400</v>
      </c>
      <c r="H448" s="29">
        <v>1990</v>
      </c>
      <c r="I448" s="29">
        <v>1898</v>
      </c>
      <c r="J448" s="35"/>
    </row>
    <row r="449" spans="1:10" hidden="1">
      <c r="A449" s="27">
        <v>44.4</v>
      </c>
      <c r="B449" s="27">
        <v>44.5</v>
      </c>
      <c r="C449" s="28"/>
      <c r="D449" s="29">
        <v>100</v>
      </c>
      <c r="E449" s="29">
        <v>1400</v>
      </c>
      <c r="F449" s="29">
        <v>1990</v>
      </c>
      <c r="G449" s="29">
        <v>1300</v>
      </c>
      <c r="H449" s="29">
        <v>1898</v>
      </c>
      <c r="I449" s="29">
        <v>1944</v>
      </c>
      <c r="J449" s="35"/>
    </row>
    <row r="450" spans="1:10" hidden="1">
      <c r="A450" s="27">
        <v>44.5</v>
      </c>
      <c r="B450" s="27">
        <v>44.6</v>
      </c>
      <c r="C450" s="28"/>
      <c r="D450" s="29">
        <v>100</v>
      </c>
      <c r="E450" s="29">
        <v>1800</v>
      </c>
      <c r="F450" s="29">
        <v>2357</v>
      </c>
      <c r="G450" s="29">
        <v>1500</v>
      </c>
      <c r="H450" s="29">
        <v>2082</v>
      </c>
      <c r="I450" s="29">
        <v>2220</v>
      </c>
      <c r="J450" s="35"/>
    </row>
    <row r="451" spans="1:10" hidden="1">
      <c r="A451" s="27">
        <v>44.6</v>
      </c>
      <c r="B451" s="27">
        <v>44.7</v>
      </c>
      <c r="C451" s="30"/>
      <c r="D451" s="29">
        <v>100</v>
      </c>
      <c r="E451" s="29">
        <v>1300</v>
      </c>
      <c r="F451" s="29">
        <v>1898</v>
      </c>
      <c r="G451" s="29">
        <v>1200</v>
      </c>
      <c r="H451" s="29">
        <v>1806</v>
      </c>
      <c r="I451" s="29">
        <v>1852</v>
      </c>
      <c r="J451" s="35" t="s">
        <v>81</v>
      </c>
    </row>
    <row r="452" spans="1:10" hidden="1">
      <c r="A452" s="27">
        <v>44.7</v>
      </c>
      <c r="B452" s="27">
        <v>44.8</v>
      </c>
      <c r="C452" s="30"/>
      <c r="D452" s="29">
        <v>100</v>
      </c>
      <c r="E452" s="29">
        <v>1600</v>
      </c>
      <c r="F452" s="29">
        <v>2174</v>
      </c>
      <c r="G452" s="29">
        <v>1500</v>
      </c>
      <c r="H452" s="29">
        <v>2082</v>
      </c>
      <c r="I452" s="29">
        <v>2128</v>
      </c>
      <c r="J452" s="35"/>
    </row>
    <row r="453" spans="1:10" hidden="1">
      <c r="A453" s="27">
        <v>44.8</v>
      </c>
      <c r="B453" s="27">
        <v>44.9</v>
      </c>
      <c r="C453" s="30"/>
      <c r="D453" s="29">
        <v>100</v>
      </c>
      <c r="E453" s="29">
        <v>1100</v>
      </c>
      <c r="F453" s="29">
        <v>1715</v>
      </c>
      <c r="G453" s="29">
        <v>1200</v>
      </c>
      <c r="H453" s="29">
        <v>1806</v>
      </c>
      <c r="I453" s="29">
        <v>1761</v>
      </c>
      <c r="J453" s="35"/>
    </row>
    <row r="454" spans="1:10" hidden="1">
      <c r="A454" s="27">
        <v>44.9</v>
      </c>
      <c r="B454" s="27">
        <v>45</v>
      </c>
      <c r="C454" s="30"/>
      <c r="D454" s="29">
        <v>100</v>
      </c>
      <c r="E454" s="29">
        <v>700</v>
      </c>
      <c r="F454" s="29">
        <v>1347</v>
      </c>
      <c r="G454" s="29">
        <v>1200</v>
      </c>
      <c r="H454" s="29">
        <v>1806</v>
      </c>
      <c r="I454" s="29">
        <v>1577</v>
      </c>
      <c r="J454" s="35"/>
    </row>
    <row r="455" spans="1:10" hidden="1">
      <c r="A455" s="31">
        <v>45</v>
      </c>
      <c r="B455" s="31">
        <v>45.1</v>
      </c>
      <c r="C455" s="28" t="s">
        <v>17</v>
      </c>
      <c r="D455" s="32">
        <v>100</v>
      </c>
      <c r="E455" s="32">
        <v>1300</v>
      </c>
      <c r="F455" s="32">
        <v>1898</v>
      </c>
      <c r="G455" s="32">
        <v>1200</v>
      </c>
      <c r="H455" s="32">
        <v>1806</v>
      </c>
      <c r="I455" s="32">
        <v>1852</v>
      </c>
      <c r="J455" s="28" t="s">
        <v>100</v>
      </c>
    </row>
    <row r="456" spans="1:10" hidden="1">
      <c r="A456" s="27">
        <v>45.1</v>
      </c>
      <c r="B456" s="27">
        <v>45.2</v>
      </c>
      <c r="C456" s="28"/>
      <c r="D456" s="29">
        <v>100</v>
      </c>
      <c r="E456" s="29">
        <v>1000</v>
      </c>
      <c r="F456" s="29">
        <v>1623</v>
      </c>
      <c r="G456" s="29">
        <v>1000</v>
      </c>
      <c r="H456" s="29">
        <v>1623</v>
      </c>
      <c r="I456" s="29">
        <v>1623</v>
      </c>
      <c r="J456" s="28"/>
    </row>
    <row r="457" spans="1:10" hidden="1">
      <c r="A457" s="27">
        <v>45.2</v>
      </c>
      <c r="B457" s="27">
        <v>45.3</v>
      </c>
      <c r="C457" s="28"/>
      <c r="D457" s="29">
        <v>100</v>
      </c>
      <c r="E457" s="29">
        <v>1600</v>
      </c>
      <c r="F457" s="29">
        <v>2174</v>
      </c>
      <c r="G457" s="29">
        <v>1100</v>
      </c>
      <c r="H457" s="29">
        <v>1715</v>
      </c>
      <c r="I457" s="29">
        <v>1945</v>
      </c>
      <c r="J457" s="28"/>
    </row>
    <row r="458" spans="1:10" hidden="1">
      <c r="A458" s="27">
        <v>45.3</v>
      </c>
      <c r="B458" s="27">
        <v>45.4</v>
      </c>
      <c r="C458" s="28"/>
      <c r="D458" s="29">
        <v>100</v>
      </c>
      <c r="E458" s="29">
        <v>1600</v>
      </c>
      <c r="F458" s="29">
        <v>2174</v>
      </c>
      <c r="G458" s="29">
        <v>1000</v>
      </c>
      <c r="H458" s="29">
        <v>1623</v>
      </c>
      <c r="I458" s="29">
        <v>1899</v>
      </c>
      <c r="J458" s="28"/>
    </row>
    <row r="459" spans="1:10" hidden="1">
      <c r="A459" s="27">
        <v>45.4</v>
      </c>
      <c r="B459" s="27">
        <v>45.5</v>
      </c>
      <c r="C459" s="28"/>
      <c r="D459" s="29">
        <v>100</v>
      </c>
      <c r="E459" s="29">
        <v>1000</v>
      </c>
      <c r="F459" s="29">
        <v>1200</v>
      </c>
      <c r="G459" s="29">
        <v>1300</v>
      </c>
      <c r="H459" s="29">
        <v>1898</v>
      </c>
      <c r="I459" s="29">
        <v>1549</v>
      </c>
      <c r="J459" s="28"/>
    </row>
    <row r="460" spans="1:10" hidden="1">
      <c r="A460" s="27">
        <v>45.5</v>
      </c>
      <c r="B460" s="27">
        <v>45.6</v>
      </c>
      <c r="C460" s="28"/>
      <c r="D460" s="29">
        <v>100</v>
      </c>
      <c r="E460" s="29">
        <v>1200</v>
      </c>
      <c r="F460" s="29">
        <v>1000</v>
      </c>
      <c r="G460" s="29">
        <v>1300</v>
      </c>
      <c r="H460" s="29">
        <v>1898</v>
      </c>
      <c r="I460" s="29">
        <v>1449</v>
      </c>
      <c r="J460" s="28"/>
    </row>
    <row r="461" spans="1:10" hidden="1">
      <c r="A461" s="27">
        <v>45.6</v>
      </c>
      <c r="B461" s="27">
        <v>45.7</v>
      </c>
      <c r="C461" s="28"/>
      <c r="D461" s="29">
        <v>100</v>
      </c>
      <c r="E461" s="29">
        <v>1000</v>
      </c>
      <c r="F461" s="29">
        <v>1623</v>
      </c>
      <c r="G461" s="29">
        <v>1200</v>
      </c>
      <c r="H461" s="29">
        <v>1806</v>
      </c>
      <c r="I461" s="29">
        <v>1715</v>
      </c>
      <c r="J461" s="28"/>
    </row>
    <row r="462" spans="1:10" hidden="1">
      <c r="A462" s="27">
        <v>45.7</v>
      </c>
      <c r="B462" s="27">
        <v>45.8</v>
      </c>
      <c r="C462" s="28"/>
      <c r="D462" s="29">
        <v>100</v>
      </c>
      <c r="E462" s="29">
        <v>800</v>
      </c>
      <c r="F462" s="29">
        <v>1439</v>
      </c>
      <c r="G462" s="29">
        <v>1100</v>
      </c>
      <c r="H462" s="29">
        <v>1715</v>
      </c>
      <c r="I462" s="29">
        <v>1577</v>
      </c>
      <c r="J462" s="28"/>
    </row>
    <row r="463" spans="1:10" hidden="1">
      <c r="A463" s="27">
        <v>45.8</v>
      </c>
      <c r="B463" s="27">
        <v>45.9</v>
      </c>
      <c r="C463" s="28"/>
      <c r="D463" s="29">
        <v>100</v>
      </c>
      <c r="E463" s="29">
        <v>1300</v>
      </c>
      <c r="F463" s="29">
        <v>1898</v>
      </c>
      <c r="G463" s="29">
        <v>1200</v>
      </c>
      <c r="H463" s="29">
        <v>1806</v>
      </c>
      <c r="I463" s="29">
        <v>1852</v>
      </c>
      <c r="J463" s="28"/>
    </row>
    <row r="464" spans="1:10" hidden="1">
      <c r="A464" s="27">
        <v>45.9</v>
      </c>
      <c r="B464" s="27">
        <v>46</v>
      </c>
      <c r="C464" s="28"/>
      <c r="D464" s="29">
        <v>100</v>
      </c>
      <c r="E464" s="29">
        <v>1100</v>
      </c>
      <c r="F464" s="29">
        <v>1715</v>
      </c>
      <c r="G464" s="29">
        <v>1200</v>
      </c>
      <c r="H464" s="29">
        <v>1806</v>
      </c>
      <c r="I464" s="29">
        <v>1761</v>
      </c>
      <c r="J464" s="28"/>
    </row>
    <row r="465" spans="1:10" hidden="1">
      <c r="A465" s="31">
        <v>46</v>
      </c>
      <c r="B465" s="31">
        <v>46.1</v>
      </c>
      <c r="C465" s="28" t="s">
        <v>17</v>
      </c>
      <c r="D465" s="32">
        <v>100</v>
      </c>
      <c r="E465" s="32">
        <v>700</v>
      </c>
      <c r="F465" s="32">
        <v>1347</v>
      </c>
      <c r="G465" s="32">
        <v>1300</v>
      </c>
      <c r="H465" s="32">
        <v>1898</v>
      </c>
      <c r="I465" s="32">
        <v>1623</v>
      </c>
      <c r="J465" s="30"/>
    </row>
    <row r="466" spans="1:10" hidden="1">
      <c r="A466" s="27">
        <v>46.1</v>
      </c>
      <c r="B466" s="27">
        <v>46.2</v>
      </c>
      <c r="C466" s="28"/>
      <c r="D466" s="29">
        <v>100</v>
      </c>
      <c r="E466" s="29">
        <v>900</v>
      </c>
      <c r="F466" s="29">
        <v>1531</v>
      </c>
      <c r="G466" s="29">
        <v>1200</v>
      </c>
      <c r="H466" s="29">
        <v>1806</v>
      </c>
      <c r="I466" s="29">
        <v>1669</v>
      </c>
      <c r="J466" s="30"/>
    </row>
    <row r="467" spans="1:10" hidden="1">
      <c r="A467" s="27">
        <v>46.2</v>
      </c>
      <c r="B467" s="27">
        <v>46.3</v>
      </c>
      <c r="C467" s="28"/>
      <c r="D467" s="29">
        <v>100</v>
      </c>
      <c r="E467" s="29">
        <v>800</v>
      </c>
      <c r="F467" s="29">
        <v>1439</v>
      </c>
      <c r="G467" s="29">
        <v>1100</v>
      </c>
      <c r="H467" s="29">
        <v>1715</v>
      </c>
      <c r="I467" s="29">
        <v>1577</v>
      </c>
      <c r="J467" s="30"/>
    </row>
    <row r="468" spans="1:10" hidden="1">
      <c r="A468" s="27">
        <v>46.3</v>
      </c>
      <c r="B468" s="27">
        <v>46.4</v>
      </c>
      <c r="C468" s="28"/>
      <c r="D468" s="29">
        <v>100</v>
      </c>
      <c r="E468" s="29">
        <v>900</v>
      </c>
      <c r="F468" s="29">
        <v>1531</v>
      </c>
      <c r="G468" s="29">
        <v>1200</v>
      </c>
      <c r="H468" s="29">
        <v>1806</v>
      </c>
      <c r="I468" s="29">
        <v>1669</v>
      </c>
      <c r="J468" s="30"/>
    </row>
    <row r="469" spans="1:10" hidden="1">
      <c r="A469" s="27">
        <v>46.4</v>
      </c>
      <c r="B469" s="27">
        <v>46.5</v>
      </c>
      <c r="C469" s="28"/>
      <c r="D469" s="29">
        <v>100</v>
      </c>
      <c r="E469" s="29">
        <v>1100</v>
      </c>
      <c r="F469" s="29">
        <v>1715</v>
      </c>
      <c r="G469" s="29">
        <v>1300</v>
      </c>
      <c r="H469" s="29">
        <v>1898</v>
      </c>
      <c r="I469" s="29">
        <v>1807</v>
      </c>
      <c r="J469" s="30"/>
    </row>
    <row r="470" spans="1:10" hidden="1">
      <c r="A470" s="27">
        <v>46.5</v>
      </c>
      <c r="B470" s="27">
        <v>46.6</v>
      </c>
      <c r="C470" s="28"/>
      <c r="D470" s="29">
        <v>100</v>
      </c>
      <c r="E470" s="29">
        <v>1300</v>
      </c>
      <c r="F470" s="29">
        <v>1898</v>
      </c>
      <c r="G470" s="29">
        <v>1400</v>
      </c>
      <c r="H470" s="29">
        <v>1990</v>
      </c>
      <c r="I470" s="29">
        <v>1944</v>
      </c>
      <c r="J470" s="30"/>
    </row>
    <row r="471" spans="1:10" hidden="1">
      <c r="A471" s="27">
        <v>46.6</v>
      </c>
      <c r="B471" s="27">
        <v>46.7</v>
      </c>
      <c r="C471" s="28"/>
      <c r="D471" s="29">
        <v>100</v>
      </c>
      <c r="E471" s="29">
        <v>900</v>
      </c>
      <c r="F471" s="29">
        <v>1531</v>
      </c>
      <c r="G471" s="29">
        <v>1200</v>
      </c>
      <c r="H471" s="29">
        <v>1806</v>
      </c>
      <c r="I471" s="29">
        <v>1669</v>
      </c>
      <c r="J471" s="30"/>
    </row>
    <row r="472" spans="1:10" hidden="1">
      <c r="A472" s="27">
        <v>46.7</v>
      </c>
      <c r="B472" s="27">
        <v>46.8</v>
      </c>
      <c r="C472" s="28"/>
      <c r="D472" s="29">
        <v>100</v>
      </c>
      <c r="E472" s="29">
        <v>1000</v>
      </c>
      <c r="F472" s="29">
        <v>1623</v>
      </c>
      <c r="G472" s="29">
        <v>1100</v>
      </c>
      <c r="H472" s="29">
        <v>1715</v>
      </c>
      <c r="I472" s="29">
        <v>1669</v>
      </c>
      <c r="J472" s="30"/>
    </row>
    <row r="473" spans="1:10" hidden="1">
      <c r="A473" s="27">
        <v>46.8</v>
      </c>
      <c r="B473" s="27">
        <v>46.9</v>
      </c>
      <c r="C473" s="28"/>
      <c r="D473" s="29">
        <v>100</v>
      </c>
      <c r="E473" s="29">
        <v>1300</v>
      </c>
      <c r="F473" s="29">
        <v>1898</v>
      </c>
      <c r="G473" s="29">
        <v>1300</v>
      </c>
      <c r="H473" s="29">
        <v>1898</v>
      </c>
      <c r="I473" s="29">
        <v>1898</v>
      </c>
      <c r="J473" s="30"/>
    </row>
    <row r="474" spans="1:10" hidden="1">
      <c r="A474" s="27">
        <v>46.9</v>
      </c>
      <c r="B474" s="27">
        <v>47</v>
      </c>
      <c r="C474" s="28"/>
      <c r="D474" s="29">
        <v>100</v>
      </c>
      <c r="E474" s="29">
        <v>900</v>
      </c>
      <c r="F474" s="29">
        <v>1531</v>
      </c>
      <c r="G474" s="29">
        <v>1000</v>
      </c>
      <c r="H474" s="29">
        <v>1623</v>
      </c>
      <c r="I474" s="29">
        <v>1577</v>
      </c>
      <c r="J474" s="30"/>
    </row>
    <row r="475" spans="1:10" hidden="1">
      <c r="A475" s="31">
        <v>47</v>
      </c>
      <c r="B475" s="31">
        <v>47.1</v>
      </c>
      <c r="C475" s="28" t="s">
        <v>17</v>
      </c>
      <c r="D475" s="32">
        <v>100</v>
      </c>
      <c r="E475" s="32">
        <v>1200</v>
      </c>
      <c r="F475" s="32">
        <v>1806</v>
      </c>
      <c r="G475" s="32">
        <v>1000</v>
      </c>
      <c r="H475" s="32">
        <v>1623</v>
      </c>
      <c r="I475" s="32">
        <v>1715</v>
      </c>
      <c r="J475" s="36" t="s">
        <v>81</v>
      </c>
    </row>
    <row r="476" spans="1:10" hidden="1">
      <c r="A476" s="27">
        <v>47.1</v>
      </c>
      <c r="B476" s="27">
        <v>47.2</v>
      </c>
      <c r="C476" s="28"/>
      <c r="D476" s="29">
        <v>100</v>
      </c>
      <c r="E476" s="29">
        <v>800</v>
      </c>
      <c r="F476" s="29">
        <v>1439</v>
      </c>
      <c r="G476" s="29">
        <v>1200</v>
      </c>
      <c r="H476" s="29">
        <v>1806</v>
      </c>
      <c r="I476" s="29">
        <v>1623</v>
      </c>
      <c r="J476" s="36"/>
    </row>
    <row r="477" spans="1:10" hidden="1">
      <c r="A477" s="27">
        <v>47.2</v>
      </c>
      <c r="B477" s="27">
        <v>47.3</v>
      </c>
      <c r="C477" s="28"/>
      <c r="D477" s="29">
        <v>100</v>
      </c>
      <c r="E477" s="29">
        <v>1000</v>
      </c>
      <c r="F477" s="29">
        <v>1623</v>
      </c>
      <c r="G477" s="29">
        <v>1100</v>
      </c>
      <c r="H477" s="29">
        <v>1715</v>
      </c>
      <c r="I477" s="29">
        <v>1669</v>
      </c>
      <c r="J477" s="36"/>
    </row>
    <row r="478" spans="1:10" hidden="1">
      <c r="A478" s="27">
        <v>47.3</v>
      </c>
      <c r="B478" s="27">
        <v>47.4</v>
      </c>
      <c r="C478" s="28"/>
      <c r="D478" s="29">
        <v>100</v>
      </c>
      <c r="E478" s="29">
        <v>1300</v>
      </c>
      <c r="F478" s="29">
        <v>1898</v>
      </c>
      <c r="G478" s="29">
        <v>1100</v>
      </c>
      <c r="H478" s="29">
        <v>1715</v>
      </c>
      <c r="I478" s="29">
        <v>1807</v>
      </c>
      <c r="J478" s="36"/>
    </row>
    <row r="479" spans="1:10" hidden="1">
      <c r="A479" s="27">
        <v>47.4</v>
      </c>
      <c r="B479" s="27">
        <v>47.5</v>
      </c>
      <c r="C479" s="28"/>
      <c r="D479" s="29">
        <v>100</v>
      </c>
      <c r="E479" s="29">
        <v>1300</v>
      </c>
      <c r="F479" s="29">
        <v>1898</v>
      </c>
      <c r="G479" s="29">
        <v>1400</v>
      </c>
      <c r="H479" s="29">
        <v>1990</v>
      </c>
      <c r="I479" s="29">
        <v>1944</v>
      </c>
      <c r="J479" s="36"/>
    </row>
    <row r="480" spans="1:10" hidden="1">
      <c r="A480" s="27">
        <v>47.5</v>
      </c>
      <c r="B480" s="27">
        <v>47.6</v>
      </c>
      <c r="C480" s="28"/>
      <c r="D480" s="29">
        <v>100</v>
      </c>
      <c r="E480" s="29">
        <v>1000</v>
      </c>
      <c r="F480" s="29">
        <v>1623</v>
      </c>
      <c r="G480" s="29">
        <v>1200</v>
      </c>
      <c r="H480" s="29">
        <v>1806</v>
      </c>
      <c r="I480" s="29">
        <v>1715</v>
      </c>
      <c r="J480" s="36"/>
    </row>
    <row r="481" spans="1:10" hidden="1">
      <c r="A481" s="27">
        <v>47.6</v>
      </c>
      <c r="B481" s="27">
        <v>47.7</v>
      </c>
      <c r="C481" s="28"/>
      <c r="D481" s="29">
        <v>100</v>
      </c>
      <c r="E481" s="29">
        <v>1400</v>
      </c>
      <c r="F481" s="29">
        <v>1990</v>
      </c>
      <c r="G481" s="29">
        <v>1000</v>
      </c>
      <c r="H481" s="29">
        <v>1623</v>
      </c>
      <c r="I481" s="29">
        <v>1807</v>
      </c>
      <c r="J481" s="36"/>
    </row>
    <row r="482" spans="1:10" hidden="1">
      <c r="A482" s="27">
        <v>47.7</v>
      </c>
      <c r="B482" s="27">
        <v>47.8</v>
      </c>
      <c r="C482" s="28"/>
      <c r="D482" s="29">
        <v>100</v>
      </c>
      <c r="E482" s="29">
        <v>1400</v>
      </c>
      <c r="F482" s="29">
        <v>1990</v>
      </c>
      <c r="G482" s="29">
        <v>1300</v>
      </c>
      <c r="H482" s="29">
        <v>1898</v>
      </c>
      <c r="I482" s="29">
        <v>1944</v>
      </c>
      <c r="J482" s="36"/>
    </row>
    <row r="483" spans="1:10" hidden="1">
      <c r="A483" s="27">
        <v>47.8</v>
      </c>
      <c r="B483" s="27">
        <v>47.9</v>
      </c>
      <c r="C483" s="28"/>
      <c r="D483" s="29">
        <v>100</v>
      </c>
      <c r="E483" s="29">
        <v>1500</v>
      </c>
      <c r="F483" s="29">
        <v>2082</v>
      </c>
      <c r="G483" s="29">
        <v>1900</v>
      </c>
      <c r="H483" s="29">
        <v>2449</v>
      </c>
      <c r="I483" s="29">
        <v>2266</v>
      </c>
      <c r="J483" s="36"/>
    </row>
    <row r="484" spans="1:10" hidden="1">
      <c r="A484" s="27">
        <v>47.9</v>
      </c>
      <c r="B484" s="27">
        <v>48</v>
      </c>
      <c r="C484" s="28"/>
      <c r="D484" s="29">
        <v>100</v>
      </c>
      <c r="E484" s="29">
        <v>900</v>
      </c>
      <c r="F484" s="29">
        <v>1531</v>
      </c>
      <c r="G484" s="29">
        <v>1200</v>
      </c>
      <c r="H484" s="29">
        <v>1806</v>
      </c>
      <c r="I484" s="29">
        <v>1669</v>
      </c>
      <c r="J484" s="36"/>
    </row>
    <row r="485" spans="1:10" hidden="1">
      <c r="A485" s="31">
        <v>48</v>
      </c>
      <c r="B485" s="31">
        <v>48.1</v>
      </c>
      <c r="C485" s="28" t="s">
        <v>17</v>
      </c>
      <c r="D485" s="32">
        <v>100</v>
      </c>
      <c r="E485" s="32">
        <v>1100</v>
      </c>
      <c r="F485" s="32">
        <v>1715</v>
      </c>
      <c r="G485" s="32">
        <v>1300</v>
      </c>
      <c r="H485" s="32">
        <v>1898</v>
      </c>
      <c r="I485" s="32">
        <v>1807</v>
      </c>
      <c r="J485" s="33"/>
    </row>
    <row r="486" spans="1:10" hidden="1">
      <c r="A486" s="27">
        <v>48.1</v>
      </c>
      <c r="B486" s="27">
        <v>48.2</v>
      </c>
      <c r="C486" s="28"/>
      <c r="D486" s="29">
        <v>100</v>
      </c>
      <c r="E486" s="29">
        <v>700</v>
      </c>
      <c r="F486" s="29">
        <v>1347</v>
      </c>
      <c r="G486" s="29">
        <v>1100</v>
      </c>
      <c r="H486" s="29">
        <v>1715</v>
      </c>
      <c r="I486" s="29">
        <v>1531</v>
      </c>
      <c r="J486" s="34"/>
    </row>
    <row r="487" spans="1:10" hidden="1">
      <c r="A487" s="27">
        <v>48.2</v>
      </c>
      <c r="B487" s="27">
        <v>48.3</v>
      </c>
      <c r="C487" s="28"/>
      <c r="D487" s="29">
        <v>100</v>
      </c>
      <c r="E487" s="29">
        <v>1600</v>
      </c>
      <c r="F487" s="29">
        <v>2174</v>
      </c>
      <c r="G487" s="29">
        <v>1400</v>
      </c>
      <c r="H487" s="29">
        <v>1990</v>
      </c>
      <c r="I487" s="29">
        <v>2082</v>
      </c>
      <c r="J487" s="28" t="s">
        <v>88</v>
      </c>
    </row>
    <row r="488" spans="1:10" hidden="1">
      <c r="A488" s="27">
        <v>48.3</v>
      </c>
      <c r="B488" s="27">
        <v>48.4</v>
      </c>
      <c r="C488" s="28"/>
      <c r="D488" s="29">
        <v>100</v>
      </c>
      <c r="E488" s="29">
        <v>1000</v>
      </c>
      <c r="F488" s="29">
        <v>1623</v>
      </c>
      <c r="G488" s="29">
        <v>1200</v>
      </c>
      <c r="H488" s="29">
        <v>1806</v>
      </c>
      <c r="I488" s="29">
        <v>1715</v>
      </c>
      <c r="J488" s="34"/>
    </row>
    <row r="489" spans="1:10" hidden="1">
      <c r="A489" s="27">
        <v>48.4</v>
      </c>
      <c r="B489" s="27">
        <v>48.5</v>
      </c>
      <c r="C489" s="28"/>
      <c r="D489" s="29">
        <v>100</v>
      </c>
      <c r="E489" s="29">
        <v>900</v>
      </c>
      <c r="F489" s="29">
        <v>1531</v>
      </c>
      <c r="G489" s="29">
        <v>1300</v>
      </c>
      <c r="H489" s="29">
        <v>1898</v>
      </c>
      <c r="I489" s="29">
        <v>1715</v>
      </c>
      <c r="J489" s="34"/>
    </row>
    <row r="490" spans="1:10" hidden="1">
      <c r="A490" s="27">
        <v>48.5</v>
      </c>
      <c r="B490" s="27">
        <v>48.6</v>
      </c>
      <c r="C490" s="28"/>
      <c r="D490" s="29">
        <v>100</v>
      </c>
      <c r="E490" s="29">
        <v>1200</v>
      </c>
      <c r="F490" s="29">
        <v>1806</v>
      </c>
      <c r="G490" s="29">
        <v>1400</v>
      </c>
      <c r="H490" s="29">
        <v>1990</v>
      </c>
      <c r="I490" s="29">
        <v>1898</v>
      </c>
      <c r="J490" s="34"/>
    </row>
    <row r="491" spans="1:10" hidden="1">
      <c r="A491" s="27">
        <v>48.6</v>
      </c>
      <c r="B491" s="27">
        <v>48.7</v>
      </c>
      <c r="C491" s="28"/>
      <c r="D491" s="29">
        <v>100</v>
      </c>
      <c r="E491" s="29">
        <v>1500</v>
      </c>
      <c r="F491" s="29">
        <v>2082</v>
      </c>
      <c r="G491" s="29">
        <v>1700</v>
      </c>
      <c r="H491" s="29">
        <v>2265</v>
      </c>
      <c r="I491" s="29">
        <v>2174</v>
      </c>
      <c r="J491" s="28" t="s">
        <v>101</v>
      </c>
    </row>
    <row r="492" spans="1:10" hidden="1">
      <c r="A492" s="27">
        <v>48.7</v>
      </c>
      <c r="B492" s="27">
        <v>48.8</v>
      </c>
      <c r="C492" s="28"/>
      <c r="D492" s="29">
        <v>100</v>
      </c>
      <c r="E492" s="29">
        <v>2300</v>
      </c>
      <c r="F492" s="29">
        <v>2816</v>
      </c>
      <c r="G492" s="29">
        <v>1600</v>
      </c>
      <c r="H492" s="29">
        <v>2174</v>
      </c>
      <c r="I492" s="29">
        <v>2495</v>
      </c>
      <c r="J492" s="34"/>
    </row>
    <row r="493" spans="1:10" hidden="1">
      <c r="A493" s="27">
        <v>48.8</v>
      </c>
      <c r="B493" s="27">
        <v>48.9</v>
      </c>
      <c r="C493" s="28"/>
      <c r="D493" s="29">
        <v>100</v>
      </c>
      <c r="E493" s="29">
        <v>1200</v>
      </c>
      <c r="F493" s="29">
        <v>1806</v>
      </c>
      <c r="G493" s="29">
        <v>1300</v>
      </c>
      <c r="H493" s="29">
        <v>1898</v>
      </c>
      <c r="I493" s="29">
        <v>1852</v>
      </c>
      <c r="J493" s="34"/>
    </row>
    <row r="494" spans="1:10" hidden="1">
      <c r="A494" s="27">
        <v>48.9</v>
      </c>
      <c r="B494" s="27">
        <v>49</v>
      </c>
      <c r="C494" s="28"/>
      <c r="D494" s="29">
        <v>100</v>
      </c>
      <c r="E494" s="29">
        <v>1800</v>
      </c>
      <c r="F494" s="29">
        <v>2357</v>
      </c>
      <c r="G494" s="29">
        <v>2800</v>
      </c>
      <c r="H494" s="29">
        <v>3275</v>
      </c>
      <c r="I494" s="29">
        <v>2816</v>
      </c>
      <c r="J494" s="28" t="s">
        <v>81</v>
      </c>
    </row>
    <row r="495" spans="1:10" hidden="1">
      <c r="A495" s="31">
        <v>49</v>
      </c>
      <c r="B495" s="31">
        <v>49.1</v>
      </c>
      <c r="C495" s="28" t="s">
        <v>17</v>
      </c>
      <c r="D495" s="32">
        <v>100</v>
      </c>
      <c r="E495" s="32">
        <v>2000</v>
      </c>
      <c r="F495" s="32">
        <v>2541</v>
      </c>
      <c r="G495" s="32">
        <v>1500</v>
      </c>
      <c r="H495" s="32">
        <v>2082</v>
      </c>
      <c r="I495" s="32">
        <v>2312</v>
      </c>
      <c r="J495" s="36" t="s">
        <v>83</v>
      </c>
    </row>
    <row r="496" spans="1:10" hidden="1">
      <c r="A496" s="27">
        <v>49.1</v>
      </c>
      <c r="B496" s="27">
        <v>49.2</v>
      </c>
      <c r="C496" s="28"/>
      <c r="D496" s="29">
        <v>100</v>
      </c>
      <c r="E496" s="29">
        <v>1600</v>
      </c>
      <c r="F496" s="29">
        <v>2174</v>
      </c>
      <c r="G496" s="29">
        <v>1700</v>
      </c>
      <c r="H496" s="29">
        <v>2265</v>
      </c>
      <c r="I496" s="29">
        <v>2220</v>
      </c>
      <c r="J496" s="36"/>
    </row>
    <row r="497" spans="1:10" hidden="1">
      <c r="A497" s="27">
        <v>49.2</v>
      </c>
      <c r="B497" s="27">
        <v>49.3</v>
      </c>
      <c r="C497" s="28"/>
      <c r="D497" s="29">
        <v>100</v>
      </c>
      <c r="E497" s="29">
        <v>1200</v>
      </c>
      <c r="F497" s="29">
        <v>1806</v>
      </c>
      <c r="G497" s="29">
        <v>1400</v>
      </c>
      <c r="H497" s="29">
        <v>1990</v>
      </c>
      <c r="I497" s="29">
        <v>1898</v>
      </c>
      <c r="J497" s="36"/>
    </row>
    <row r="498" spans="1:10">
      <c r="A498" s="27">
        <v>49.3</v>
      </c>
      <c r="B498" s="27">
        <v>49.4</v>
      </c>
      <c r="C498" s="28"/>
      <c r="D498" s="29">
        <v>100</v>
      </c>
      <c r="E498" s="29">
        <v>1600</v>
      </c>
      <c r="F498" s="29">
        <v>2174</v>
      </c>
      <c r="G498" s="29">
        <v>2200</v>
      </c>
      <c r="H498" s="217">
        <v>2724</v>
      </c>
      <c r="I498" s="29">
        <v>2449</v>
      </c>
      <c r="J498" s="36"/>
    </row>
    <row r="499" spans="1:10" hidden="1">
      <c r="A499" s="27">
        <v>49.4</v>
      </c>
      <c r="B499" s="27">
        <v>49.5</v>
      </c>
      <c r="C499" s="28"/>
      <c r="D499" s="29">
        <v>100</v>
      </c>
      <c r="E499" s="29">
        <v>1100</v>
      </c>
      <c r="F499" s="29">
        <v>1715</v>
      </c>
      <c r="G499" s="29">
        <v>1600</v>
      </c>
      <c r="H499" s="29">
        <v>2174</v>
      </c>
      <c r="I499" s="29">
        <v>1945</v>
      </c>
      <c r="J499" s="36"/>
    </row>
    <row r="500" spans="1:10" hidden="1">
      <c r="A500" s="27">
        <v>49.5</v>
      </c>
      <c r="B500" s="27">
        <v>49.6</v>
      </c>
      <c r="C500" s="28"/>
      <c r="D500" s="29">
        <v>100</v>
      </c>
      <c r="E500" s="29">
        <v>1800</v>
      </c>
      <c r="F500" s="29">
        <v>2357</v>
      </c>
      <c r="G500" s="29">
        <v>1600</v>
      </c>
      <c r="H500" s="29">
        <v>2174</v>
      </c>
      <c r="I500" s="29">
        <v>2266</v>
      </c>
      <c r="J500" s="36"/>
    </row>
    <row r="501" spans="1:10" hidden="1">
      <c r="A501" s="27">
        <v>49.6</v>
      </c>
      <c r="B501" s="27">
        <v>49.7</v>
      </c>
      <c r="C501" s="28"/>
      <c r="D501" s="29">
        <v>100</v>
      </c>
      <c r="E501" s="29">
        <v>1500</v>
      </c>
      <c r="F501" s="29">
        <v>2082</v>
      </c>
      <c r="G501" s="29">
        <v>1500</v>
      </c>
      <c r="H501" s="29">
        <v>2082</v>
      </c>
      <c r="I501" s="29">
        <v>2082</v>
      </c>
      <c r="J501" s="36"/>
    </row>
    <row r="502" spans="1:10" hidden="1">
      <c r="A502" s="27">
        <v>49.7</v>
      </c>
      <c r="B502" s="27">
        <v>49.8</v>
      </c>
      <c r="C502" s="28"/>
      <c r="D502" s="29">
        <v>100</v>
      </c>
      <c r="E502" s="29">
        <v>1300</v>
      </c>
      <c r="F502" s="29">
        <v>1898</v>
      </c>
      <c r="G502" s="29">
        <v>1500</v>
      </c>
      <c r="H502" s="29">
        <v>2082</v>
      </c>
      <c r="I502" s="29">
        <v>1990</v>
      </c>
      <c r="J502" s="36"/>
    </row>
    <row r="503" spans="1:10" hidden="1">
      <c r="A503" s="27">
        <v>49.8</v>
      </c>
      <c r="B503" s="27">
        <v>49.9</v>
      </c>
      <c r="C503" s="28"/>
      <c r="D503" s="29">
        <v>100</v>
      </c>
      <c r="E503" s="29">
        <v>1300</v>
      </c>
      <c r="F503" s="29">
        <v>1898</v>
      </c>
      <c r="G503" s="29">
        <v>1700</v>
      </c>
      <c r="H503" s="29">
        <v>2265</v>
      </c>
      <c r="I503" s="29">
        <v>2082</v>
      </c>
      <c r="J503" s="36"/>
    </row>
    <row r="504" spans="1:10" hidden="1">
      <c r="A504" s="27">
        <v>49.9</v>
      </c>
      <c r="B504" s="27">
        <v>50</v>
      </c>
      <c r="C504" s="28"/>
      <c r="D504" s="29">
        <v>100</v>
      </c>
      <c r="E504" s="29">
        <v>800</v>
      </c>
      <c r="F504" s="29">
        <v>1439</v>
      </c>
      <c r="G504" s="29">
        <v>1200</v>
      </c>
      <c r="H504" s="29">
        <v>1806</v>
      </c>
      <c r="I504" s="29">
        <v>1623</v>
      </c>
      <c r="J504" s="36"/>
    </row>
    <row r="505" spans="1:10" hidden="1">
      <c r="A505" s="31">
        <v>50</v>
      </c>
      <c r="B505" s="31">
        <v>50.1</v>
      </c>
      <c r="C505" s="28" t="s">
        <v>17</v>
      </c>
      <c r="D505" s="32">
        <v>100</v>
      </c>
      <c r="E505" s="32">
        <v>1400</v>
      </c>
      <c r="F505" s="32">
        <v>1990</v>
      </c>
      <c r="G505" s="32">
        <v>1300</v>
      </c>
      <c r="H505" s="32">
        <v>1898</v>
      </c>
      <c r="I505" s="32">
        <v>1944</v>
      </c>
      <c r="J505" s="30"/>
    </row>
    <row r="506" spans="1:10" hidden="1">
      <c r="A506" s="27">
        <v>50.1</v>
      </c>
      <c r="B506" s="27">
        <v>50.2</v>
      </c>
      <c r="C506" s="28"/>
      <c r="D506" s="29">
        <v>100</v>
      </c>
      <c r="E506" s="29">
        <v>1000</v>
      </c>
      <c r="F506" s="29">
        <v>1623</v>
      </c>
      <c r="G506" s="29">
        <v>1500</v>
      </c>
      <c r="H506" s="29">
        <v>2082</v>
      </c>
      <c r="I506" s="29">
        <v>1853</v>
      </c>
      <c r="J506" s="30"/>
    </row>
    <row r="507" spans="1:10" hidden="1">
      <c r="A507" s="27">
        <v>50.2</v>
      </c>
      <c r="B507" s="27">
        <v>50.3</v>
      </c>
      <c r="C507" s="28"/>
      <c r="D507" s="29">
        <v>100</v>
      </c>
      <c r="E507" s="29">
        <v>1100</v>
      </c>
      <c r="F507" s="29">
        <v>1715</v>
      </c>
      <c r="G507" s="29">
        <v>2600</v>
      </c>
      <c r="H507" s="29">
        <v>3092</v>
      </c>
      <c r="I507" s="29">
        <v>2404</v>
      </c>
      <c r="J507" s="30"/>
    </row>
    <row r="508" spans="1:10" hidden="1">
      <c r="A508" s="27">
        <v>50.3</v>
      </c>
      <c r="B508" s="27">
        <v>50.4</v>
      </c>
      <c r="C508" s="28"/>
      <c r="D508" s="29">
        <v>100</v>
      </c>
      <c r="E508" s="29">
        <v>900</v>
      </c>
      <c r="F508" s="29">
        <v>1531</v>
      </c>
      <c r="G508" s="29">
        <v>1700</v>
      </c>
      <c r="H508" s="29">
        <v>2265</v>
      </c>
      <c r="I508" s="29">
        <v>1898</v>
      </c>
      <c r="J508" s="30"/>
    </row>
    <row r="509" spans="1:10" hidden="1">
      <c r="A509" s="27">
        <v>50.4</v>
      </c>
      <c r="B509" s="27">
        <v>50.5</v>
      </c>
      <c r="C509" s="28"/>
      <c r="D509" s="29">
        <v>100</v>
      </c>
      <c r="E509" s="29">
        <v>1700</v>
      </c>
      <c r="F509" s="29">
        <v>2265</v>
      </c>
      <c r="G509" s="29">
        <v>1800</v>
      </c>
      <c r="H509" s="29">
        <v>2357</v>
      </c>
      <c r="I509" s="29">
        <v>2311</v>
      </c>
      <c r="J509" s="30"/>
    </row>
    <row r="510" spans="1:10" hidden="1">
      <c r="A510" s="27">
        <v>50.5</v>
      </c>
      <c r="B510" s="27">
        <v>50.6</v>
      </c>
      <c r="C510" s="28"/>
      <c r="D510" s="29">
        <v>100</v>
      </c>
      <c r="E510" s="29">
        <v>1900</v>
      </c>
      <c r="F510" s="29">
        <v>2449</v>
      </c>
      <c r="G510" s="29">
        <v>1600</v>
      </c>
      <c r="H510" s="29">
        <v>2174</v>
      </c>
      <c r="I510" s="29">
        <v>2312</v>
      </c>
      <c r="J510" s="30"/>
    </row>
    <row r="511" spans="1:10" hidden="1">
      <c r="A511" s="27">
        <v>50.6</v>
      </c>
      <c r="B511" s="27">
        <v>50.7</v>
      </c>
      <c r="C511" s="28"/>
      <c r="D511" s="29">
        <v>100</v>
      </c>
      <c r="E511" s="29">
        <v>1700</v>
      </c>
      <c r="F511" s="29">
        <v>2265</v>
      </c>
      <c r="G511" s="29">
        <v>1600</v>
      </c>
      <c r="H511" s="29">
        <v>2174</v>
      </c>
      <c r="I511" s="29">
        <v>2220</v>
      </c>
      <c r="J511" s="30"/>
    </row>
    <row r="512" spans="1:10" hidden="1">
      <c r="A512" s="27">
        <v>50.7</v>
      </c>
      <c r="B512" s="27">
        <v>50.8</v>
      </c>
      <c r="C512" s="28"/>
      <c r="D512" s="29">
        <v>100</v>
      </c>
      <c r="E512" s="29">
        <v>1100</v>
      </c>
      <c r="F512" s="29">
        <v>1715</v>
      </c>
      <c r="G512" s="29">
        <v>1600</v>
      </c>
      <c r="H512" s="29">
        <v>2174</v>
      </c>
      <c r="I512" s="29">
        <v>1945</v>
      </c>
      <c r="J512" s="30"/>
    </row>
    <row r="513" spans="1:10">
      <c r="A513" s="27">
        <v>50.8</v>
      </c>
      <c r="B513" s="27">
        <v>50.9</v>
      </c>
      <c r="C513" s="28"/>
      <c r="D513" s="29">
        <v>100</v>
      </c>
      <c r="E513" s="29">
        <v>1900</v>
      </c>
      <c r="F513" s="29">
        <v>2449</v>
      </c>
      <c r="G513" s="29">
        <v>2000</v>
      </c>
      <c r="H513" s="217">
        <v>2541</v>
      </c>
      <c r="I513" s="29">
        <v>2495</v>
      </c>
      <c r="J513" s="30"/>
    </row>
    <row r="514" spans="1:10" hidden="1">
      <c r="A514" s="27">
        <v>50.9</v>
      </c>
      <c r="B514" s="27">
        <v>51</v>
      </c>
      <c r="C514" s="28"/>
      <c r="D514" s="29">
        <v>100</v>
      </c>
      <c r="E514" s="29">
        <v>1800</v>
      </c>
      <c r="F514" s="29">
        <v>2357</v>
      </c>
      <c r="G514" s="29">
        <v>1600</v>
      </c>
      <c r="H514" s="29">
        <v>2174</v>
      </c>
      <c r="I514" s="29">
        <v>2266</v>
      </c>
      <c r="J514" s="30"/>
    </row>
    <row r="515" spans="1:10" hidden="1">
      <c r="A515" s="31">
        <v>51</v>
      </c>
      <c r="B515" s="31">
        <v>51.1</v>
      </c>
      <c r="C515" s="28" t="s">
        <v>17</v>
      </c>
      <c r="D515" s="32">
        <v>100</v>
      </c>
      <c r="E515" s="32">
        <v>1900</v>
      </c>
      <c r="F515" s="32">
        <v>2449</v>
      </c>
      <c r="G515" s="32">
        <v>1500</v>
      </c>
      <c r="H515" s="32">
        <v>2082</v>
      </c>
      <c r="I515" s="32">
        <v>2266</v>
      </c>
      <c r="J515" s="47" t="s">
        <v>97</v>
      </c>
    </row>
    <row r="516" spans="1:10" hidden="1">
      <c r="A516" s="27">
        <v>51.1</v>
      </c>
      <c r="B516" s="27">
        <v>51.2</v>
      </c>
      <c r="C516" s="28"/>
      <c r="D516" s="29">
        <v>100</v>
      </c>
      <c r="E516" s="29">
        <v>1400</v>
      </c>
      <c r="F516" s="29">
        <v>1990</v>
      </c>
      <c r="G516" s="29">
        <v>1700</v>
      </c>
      <c r="H516" s="29">
        <v>2265</v>
      </c>
      <c r="I516" s="29">
        <v>2128</v>
      </c>
      <c r="J516" s="47"/>
    </row>
    <row r="517" spans="1:10" hidden="1">
      <c r="A517" s="27">
        <v>51.2</v>
      </c>
      <c r="B517" s="27">
        <v>51.3</v>
      </c>
      <c r="C517" s="28"/>
      <c r="D517" s="29">
        <v>100</v>
      </c>
      <c r="E517" s="29">
        <v>1200</v>
      </c>
      <c r="F517" s="29">
        <v>1806</v>
      </c>
      <c r="G517" s="29">
        <v>1900</v>
      </c>
      <c r="H517" s="29">
        <v>2449</v>
      </c>
      <c r="I517" s="29">
        <v>2128</v>
      </c>
      <c r="J517" s="47"/>
    </row>
    <row r="518" spans="1:10" hidden="1">
      <c r="A518" s="27">
        <v>51.3</v>
      </c>
      <c r="B518" s="27">
        <v>51.4</v>
      </c>
      <c r="C518" s="28"/>
      <c r="D518" s="29">
        <v>100</v>
      </c>
      <c r="E518" s="29">
        <v>800</v>
      </c>
      <c r="F518" s="29">
        <v>1439</v>
      </c>
      <c r="G518" s="29">
        <v>1400</v>
      </c>
      <c r="H518" s="29">
        <v>1990</v>
      </c>
      <c r="I518" s="29">
        <v>1715</v>
      </c>
      <c r="J518" s="47"/>
    </row>
    <row r="519" spans="1:10" hidden="1">
      <c r="A519" s="27">
        <v>51.4</v>
      </c>
      <c r="B519" s="27">
        <v>51.5</v>
      </c>
      <c r="C519" s="28"/>
      <c r="D519" s="29">
        <v>100</v>
      </c>
      <c r="E519" s="29">
        <v>1800</v>
      </c>
      <c r="F519" s="29">
        <v>2357</v>
      </c>
      <c r="G519" s="29">
        <v>1600</v>
      </c>
      <c r="H519" s="29">
        <v>2174</v>
      </c>
      <c r="I519" s="29">
        <v>2266</v>
      </c>
      <c r="J519" s="47"/>
    </row>
    <row r="520" spans="1:10" hidden="1">
      <c r="A520" s="27">
        <v>51.5</v>
      </c>
      <c r="B520" s="27">
        <v>51.6</v>
      </c>
      <c r="C520" s="28"/>
      <c r="D520" s="29">
        <v>100</v>
      </c>
      <c r="E520" s="29">
        <v>1100</v>
      </c>
      <c r="F520" s="29">
        <v>1715</v>
      </c>
      <c r="G520" s="29">
        <v>1200</v>
      </c>
      <c r="H520" s="29">
        <v>1806</v>
      </c>
      <c r="I520" s="29">
        <v>1761</v>
      </c>
      <c r="J520" s="47"/>
    </row>
    <row r="521" spans="1:10">
      <c r="A521" s="27">
        <v>51.6</v>
      </c>
      <c r="B521" s="27">
        <v>51.7</v>
      </c>
      <c r="C521" s="30"/>
      <c r="D521" s="29">
        <v>100</v>
      </c>
      <c r="E521" s="29">
        <v>2200</v>
      </c>
      <c r="F521" s="158">
        <v>2724</v>
      </c>
      <c r="G521" s="29">
        <v>2000</v>
      </c>
      <c r="H521" s="217">
        <v>2541</v>
      </c>
      <c r="I521" s="29">
        <v>2633</v>
      </c>
      <c r="J521" s="28" t="s">
        <v>19</v>
      </c>
    </row>
    <row r="522" spans="1:10">
      <c r="A522" s="27">
        <v>51.7</v>
      </c>
      <c r="B522" s="27">
        <v>51.8</v>
      </c>
      <c r="C522" s="30"/>
      <c r="D522" s="29">
        <v>100</v>
      </c>
      <c r="E522" s="29">
        <v>2400</v>
      </c>
      <c r="F522" s="29">
        <v>2908</v>
      </c>
      <c r="G522" s="29">
        <v>2100</v>
      </c>
      <c r="H522" s="217">
        <v>2633</v>
      </c>
      <c r="I522" s="29">
        <v>2771</v>
      </c>
      <c r="J522" s="28" t="s">
        <v>19</v>
      </c>
    </row>
    <row r="523" spans="1:10" hidden="1">
      <c r="A523" s="27">
        <v>51.8</v>
      </c>
      <c r="B523" s="27">
        <v>51.9</v>
      </c>
      <c r="C523" s="30"/>
      <c r="D523" s="29">
        <v>100</v>
      </c>
      <c r="E523" s="29">
        <v>3200</v>
      </c>
      <c r="F523" s="29">
        <v>3642</v>
      </c>
      <c r="G523" s="29">
        <v>3000</v>
      </c>
      <c r="H523" s="29">
        <v>3459</v>
      </c>
      <c r="I523" s="29">
        <v>3551</v>
      </c>
      <c r="J523" s="34"/>
    </row>
    <row r="524" spans="1:10">
      <c r="A524" s="27">
        <v>51.9</v>
      </c>
      <c r="B524" s="27">
        <v>52</v>
      </c>
      <c r="C524" s="30"/>
      <c r="D524" s="29">
        <v>100</v>
      </c>
      <c r="E524" s="29">
        <v>2400</v>
      </c>
      <c r="F524" s="29">
        <v>2908</v>
      </c>
      <c r="G524" s="29">
        <v>2000</v>
      </c>
      <c r="H524" s="217">
        <v>2541</v>
      </c>
      <c r="I524" s="29">
        <v>2725</v>
      </c>
      <c r="J524" s="28" t="s">
        <v>83</v>
      </c>
    </row>
    <row r="525" spans="1:10" hidden="1">
      <c r="A525" s="31">
        <v>52</v>
      </c>
      <c r="B525" s="31">
        <v>52.1</v>
      </c>
      <c r="C525" s="28" t="s">
        <v>17</v>
      </c>
      <c r="D525" s="32">
        <v>100</v>
      </c>
      <c r="E525" s="32">
        <v>1700</v>
      </c>
      <c r="F525" s="32">
        <v>2265</v>
      </c>
      <c r="G525" s="32">
        <v>1300</v>
      </c>
      <c r="H525" s="32">
        <v>1898</v>
      </c>
      <c r="I525" s="32">
        <v>2082</v>
      </c>
      <c r="J525" s="30"/>
    </row>
    <row r="526" spans="1:10" hidden="1">
      <c r="A526" s="27">
        <v>52.1</v>
      </c>
      <c r="B526" s="27">
        <v>52.2</v>
      </c>
      <c r="C526" s="28"/>
      <c r="D526" s="29">
        <v>100</v>
      </c>
      <c r="E526" s="29">
        <v>900</v>
      </c>
      <c r="F526" s="29">
        <v>1531</v>
      </c>
      <c r="G526" s="29">
        <v>1300</v>
      </c>
      <c r="H526" s="29">
        <v>1898</v>
      </c>
      <c r="I526" s="29">
        <v>1715</v>
      </c>
      <c r="J526" s="30"/>
    </row>
    <row r="527" spans="1:10" hidden="1">
      <c r="A527" s="27">
        <v>52.2</v>
      </c>
      <c r="B527" s="27">
        <v>52.3</v>
      </c>
      <c r="C527" s="28"/>
      <c r="D527" s="29">
        <v>100</v>
      </c>
      <c r="E527" s="29">
        <v>1100</v>
      </c>
      <c r="F527" s="29">
        <v>1715</v>
      </c>
      <c r="G527" s="29">
        <v>1400</v>
      </c>
      <c r="H527" s="29">
        <v>1990</v>
      </c>
      <c r="I527" s="29">
        <v>1853</v>
      </c>
      <c r="J527" s="30"/>
    </row>
    <row r="528" spans="1:10" hidden="1">
      <c r="A528" s="27">
        <v>52.3</v>
      </c>
      <c r="B528" s="27">
        <v>52.4</v>
      </c>
      <c r="C528" s="28"/>
      <c r="D528" s="29">
        <v>100</v>
      </c>
      <c r="E528" s="29">
        <v>1200</v>
      </c>
      <c r="F528" s="29">
        <v>1806</v>
      </c>
      <c r="G528" s="29">
        <v>1200</v>
      </c>
      <c r="H528" s="29">
        <v>1806</v>
      </c>
      <c r="I528" s="29">
        <v>1806</v>
      </c>
      <c r="J528" s="30"/>
    </row>
    <row r="529" spans="1:10" hidden="1">
      <c r="A529" s="27">
        <v>52.4</v>
      </c>
      <c r="B529" s="27">
        <v>52.5</v>
      </c>
      <c r="C529" s="28"/>
      <c r="D529" s="29">
        <v>100</v>
      </c>
      <c r="E529" s="29">
        <v>1200</v>
      </c>
      <c r="F529" s="29">
        <v>1806</v>
      </c>
      <c r="G529" s="29">
        <v>1200</v>
      </c>
      <c r="H529" s="29">
        <v>1806</v>
      </c>
      <c r="I529" s="29">
        <v>1806</v>
      </c>
      <c r="J529" s="30"/>
    </row>
    <row r="530" spans="1:10" hidden="1">
      <c r="A530" s="27">
        <v>52.5</v>
      </c>
      <c r="B530" s="27">
        <v>52.6</v>
      </c>
      <c r="C530" s="28"/>
      <c r="D530" s="29">
        <v>100</v>
      </c>
      <c r="E530" s="29">
        <v>1100</v>
      </c>
      <c r="F530" s="29">
        <v>1715</v>
      </c>
      <c r="G530" s="29">
        <v>1700</v>
      </c>
      <c r="H530" s="29">
        <v>2265</v>
      </c>
      <c r="I530" s="29">
        <v>1990</v>
      </c>
      <c r="J530" s="30"/>
    </row>
    <row r="531" spans="1:10" hidden="1">
      <c r="A531" s="27">
        <v>52.6</v>
      </c>
      <c r="B531" s="27">
        <v>52.7</v>
      </c>
      <c r="C531" s="28"/>
      <c r="D531" s="29">
        <v>100</v>
      </c>
      <c r="E531" s="29">
        <v>1100</v>
      </c>
      <c r="F531" s="29">
        <v>1715</v>
      </c>
      <c r="G531" s="29">
        <v>1600</v>
      </c>
      <c r="H531" s="29">
        <v>2174</v>
      </c>
      <c r="I531" s="29">
        <v>1945</v>
      </c>
      <c r="J531" s="30"/>
    </row>
    <row r="532" spans="1:10" hidden="1">
      <c r="A532" s="27">
        <v>52.7</v>
      </c>
      <c r="B532" s="27">
        <v>52.8</v>
      </c>
      <c r="C532" s="28"/>
      <c r="D532" s="29">
        <v>100</v>
      </c>
      <c r="E532" s="29">
        <v>1500</v>
      </c>
      <c r="F532" s="29">
        <v>2082</v>
      </c>
      <c r="G532" s="29">
        <v>1400</v>
      </c>
      <c r="H532" s="29">
        <v>1990</v>
      </c>
      <c r="I532" s="29">
        <v>2036</v>
      </c>
      <c r="J532" s="30"/>
    </row>
    <row r="533" spans="1:10" hidden="1">
      <c r="A533" s="27">
        <v>52.8</v>
      </c>
      <c r="B533" s="27">
        <v>52.9</v>
      </c>
      <c r="C533" s="28"/>
      <c r="D533" s="29">
        <v>100</v>
      </c>
      <c r="E533" s="29">
        <v>1200</v>
      </c>
      <c r="F533" s="29">
        <v>1806</v>
      </c>
      <c r="G533" s="29">
        <v>1000</v>
      </c>
      <c r="H533" s="29">
        <v>1623</v>
      </c>
      <c r="I533" s="29">
        <v>1715</v>
      </c>
      <c r="J533" s="30"/>
    </row>
    <row r="534" spans="1:10" hidden="1">
      <c r="A534" s="27">
        <v>52.9</v>
      </c>
      <c r="B534" s="27">
        <v>53</v>
      </c>
      <c r="C534" s="28"/>
      <c r="D534" s="29">
        <v>100</v>
      </c>
      <c r="E534" s="29">
        <v>1000</v>
      </c>
      <c r="F534" s="29">
        <v>1623</v>
      </c>
      <c r="G534" s="29">
        <v>1000</v>
      </c>
      <c r="H534" s="29">
        <v>1623</v>
      </c>
      <c r="I534" s="29">
        <v>1623</v>
      </c>
      <c r="J534" s="30"/>
    </row>
    <row r="535" spans="1:10" hidden="1">
      <c r="A535" s="31">
        <v>53</v>
      </c>
      <c r="B535" s="31">
        <v>53.1</v>
      </c>
      <c r="C535" s="28" t="s">
        <v>17</v>
      </c>
      <c r="D535" s="32">
        <v>100</v>
      </c>
      <c r="E535" s="32">
        <v>1000</v>
      </c>
      <c r="F535" s="32">
        <v>1623</v>
      </c>
      <c r="G535" s="32">
        <v>1200</v>
      </c>
      <c r="H535" s="32">
        <v>1806</v>
      </c>
      <c r="I535" s="32">
        <v>1715</v>
      </c>
      <c r="J535" s="35" t="s">
        <v>80</v>
      </c>
    </row>
    <row r="536" spans="1:10" hidden="1">
      <c r="A536" s="27">
        <v>53.1</v>
      </c>
      <c r="B536" s="27">
        <v>53.2</v>
      </c>
      <c r="C536" s="28"/>
      <c r="D536" s="29">
        <v>100</v>
      </c>
      <c r="E536" s="29">
        <v>1200</v>
      </c>
      <c r="F536" s="29">
        <v>1806</v>
      </c>
      <c r="G536" s="29">
        <v>1200</v>
      </c>
      <c r="H536" s="29">
        <v>1806</v>
      </c>
      <c r="I536" s="29">
        <v>1806</v>
      </c>
      <c r="J536" s="35"/>
    </row>
    <row r="537" spans="1:10" hidden="1">
      <c r="A537" s="27">
        <v>53.2</v>
      </c>
      <c r="B537" s="27">
        <v>53.3</v>
      </c>
      <c r="C537" s="28"/>
      <c r="D537" s="29">
        <v>100</v>
      </c>
      <c r="E537" s="29">
        <v>2200</v>
      </c>
      <c r="F537" s="29">
        <v>2724</v>
      </c>
      <c r="G537" s="29">
        <v>1500</v>
      </c>
      <c r="H537" s="29">
        <v>2082</v>
      </c>
      <c r="I537" s="29">
        <v>2403</v>
      </c>
      <c r="J537" s="35"/>
    </row>
    <row r="538" spans="1:10" hidden="1">
      <c r="A538" s="27">
        <v>53.3</v>
      </c>
      <c r="B538" s="27">
        <v>53.4</v>
      </c>
      <c r="C538" s="28"/>
      <c r="D538" s="29">
        <v>100</v>
      </c>
      <c r="E538" s="29">
        <v>1600</v>
      </c>
      <c r="F538" s="29">
        <v>2174</v>
      </c>
      <c r="G538" s="29">
        <v>1900</v>
      </c>
      <c r="H538" s="29">
        <v>2449</v>
      </c>
      <c r="I538" s="29">
        <v>2312</v>
      </c>
      <c r="J538" s="35"/>
    </row>
    <row r="539" spans="1:10">
      <c r="A539" s="27">
        <v>53.4</v>
      </c>
      <c r="B539" s="27">
        <v>53.5</v>
      </c>
      <c r="C539" s="28"/>
      <c r="D539" s="29">
        <v>100</v>
      </c>
      <c r="E539" s="29">
        <v>1600</v>
      </c>
      <c r="F539" s="29">
        <v>2174</v>
      </c>
      <c r="G539" s="29">
        <v>2100</v>
      </c>
      <c r="H539" s="217">
        <v>2633</v>
      </c>
      <c r="I539" s="29">
        <v>2404</v>
      </c>
      <c r="J539" s="35"/>
    </row>
    <row r="540" spans="1:10" hidden="1">
      <c r="A540" s="27">
        <v>53.5</v>
      </c>
      <c r="B540" s="27">
        <v>53.6</v>
      </c>
      <c r="C540" s="28"/>
      <c r="D540" s="29">
        <v>100</v>
      </c>
      <c r="E540" s="29">
        <v>1700</v>
      </c>
      <c r="F540" s="29">
        <v>2265</v>
      </c>
      <c r="G540" s="29">
        <v>1400</v>
      </c>
      <c r="H540" s="29">
        <v>1990</v>
      </c>
      <c r="I540" s="29">
        <v>2128</v>
      </c>
      <c r="J540" s="35"/>
    </row>
    <row r="541" spans="1:10" hidden="1">
      <c r="A541" s="27">
        <v>53.6</v>
      </c>
      <c r="B541" s="27">
        <v>53.7</v>
      </c>
      <c r="C541" s="28"/>
      <c r="D541" s="29">
        <v>100</v>
      </c>
      <c r="E541" s="29">
        <v>900</v>
      </c>
      <c r="F541" s="29">
        <v>1531</v>
      </c>
      <c r="G541" s="29">
        <v>1000</v>
      </c>
      <c r="H541" s="29">
        <v>1623</v>
      </c>
      <c r="I541" s="29">
        <v>1577</v>
      </c>
      <c r="J541" s="35"/>
    </row>
    <row r="542" spans="1:10" hidden="1">
      <c r="A542" s="27">
        <v>53.7</v>
      </c>
      <c r="B542" s="27">
        <v>53.8</v>
      </c>
      <c r="C542" s="28"/>
      <c r="D542" s="29">
        <v>100</v>
      </c>
      <c r="E542" s="29">
        <v>1300</v>
      </c>
      <c r="F542" s="29">
        <v>1898</v>
      </c>
      <c r="G542" s="29">
        <v>1100</v>
      </c>
      <c r="H542" s="29">
        <v>1715</v>
      </c>
      <c r="I542" s="29">
        <v>1807</v>
      </c>
      <c r="J542" s="35"/>
    </row>
    <row r="543" spans="1:10" hidden="1">
      <c r="A543" s="27">
        <v>53.8</v>
      </c>
      <c r="B543" s="27">
        <v>53.9</v>
      </c>
      <c r="C543" s="28"/>
      <c r="D543" s="29">
        <v>100</v>
      </c>
      <c r="E543" s="29">
        <v>1800</v>
      </c>
      <c r="F543" s="29">
        <v>2357</v>
      </c>
      <c r="G543" s="29">
        <v>1400</v>
      </c>
      <c r="H543" s="29">
        <v>1990</v>
      </c>
      <c r="I543" s="29">
        <v>2174</v>
      </c>
      <c r="J543" s="35"/>
    </row>
    <row r="544" spans="1:10" hidden="1">
      <c r="A544" s="27">
        <v>53.9</v>
      </c>
      <c r="B544" s="27">
        <v>54</v>
      </c>
      <c r="C544" s="28"/>
      <c r="D544" s="29">
        <v>100</v>
      </c>
      <c r="E544" s="29">
        <v>1000</v>
      </c>
      <c r="F544" s="29">
        <v>1623</v>
      </c>
      <c r="G544" s="29">
        <v>1000</v>
      </c>
      <c r="H544" s="29">
        <v>1623</v>
      </c>
      <c r="I544" s="29">
        <v>1623</v>
      </c>
      <c r="J544" s="35"/>
    </row>
    <row r="545" spans="1:10" hidden="1">
      <c r="A545" s="31">
        <v>54</v>
      </c>
      <c r="B545" s="31">
        <v>54.1</v>
      </c>
      <c r="C545" s="28" t="s">
        <v>17</v>
      </c>
      <c r="D545" s="32">
        <v>100</v>
      </c>
      <c r="E545" s="32">
        <v>1000</v>
      </c>
      <c r="F545" s="32">
        <v>1623</v>
      </c>
      <c r="G545" s="32">
        <v>1200</v>
      </c>
      <c r="H545" s="32">
        <v>1806</v>
      </c>
      <c r="I545" s="32">
        <v>1715</v>
      </c>
      <c r="J545" s="30"/>
    </row>
    <row r="546" spans="1:10" hidden="1">
      <c r="A546" s="27">
        <v>54.1</v>
      </c>
      <c r="B546" s="27">
        <v>54.2</v>
      </c>
      <c r="C546" s="28"/>
      <c r="D546" s="29">
        <v>100</v>
      </c>
      <c r="E546" s="29">
        <v>1200</v>
      </c>
      <c r="F546" s="29">
        <v>1806</v>
      </c>
      <c r="G546" s="29">
        <v>1100</v>
      </c>
      <c r="H546" s="29">
        <v>1715</v>
      </c>
      <c r="I546" s="29">
        <v>1761</v>
      </c>
      <c r="J546" s="30"/>
    </row>
    <row r="547" spans="1:10" hidden="1">
      <c r="A547" s="27">
        <v>54.2</v>
      </c>
      <c r="B547" s="27">
        <v>54.3</v>
      </c>
      <c r="C547" s="28"/>
      <c r="D547" s="29">
        <v>100</v>
      </c>
      <c r="E547" s="29">
        <v>1000</v>
      </c>
      <c r="F547" s="29">
        <v>1623</v>
      </c>
      <c r="G547" s="29">
        <v>1000</v>
      </c>
      <c r="H547" s="29">
        <v>1623</v>
      </c>
      <c r="I547" s="29">
        <v>1623</v>
      </c>
      <c r="J547" s="30"/>
    </row>
    <row r="548" spans="1:10" hidden="1">
      <c r="A548" s="27">
        <v>54.3</v>
      </c>
      <c r="B548" s="27">
        <v>54.4</v>
      </c>
      <c r="C548" s="28"/>
      <c r="D548" s="29">
        <v>100</v>
      </c>
      <c r="E548" s="29">
        <v>1000</v>
      </c>
      <c r="F548" s="29">
        <v>1623</v>
      </c>
      <c r="G548" s="29">
        <v>1300</v>
      </c>
      <c r="H548" s="29">
        <v>1898</v>
      </c>
      <c r="I548" s="29">
        <v>1761</v>
      </c>
      <c r="J548" s="30"/>
    </row>
    <row r="549" spans="1:10" hidden="1">
      <c r="A549" s="27">
        <v>54.4</v>
      </c>
      <c r="B549" s="27">
        <v>54.5</v>
      </c>
      <c r="C549" s="28"/>
      <c r="D549" s="29">
        <v>100</v>
      </c>
      <c r="E549" s="29">
        <v>700</v>
      </c>
      <c r="F549" s="29">
        <v>1347</v>
      </c>
      <c r="G549" s="29">
        <v>1300</v>
      </c>
      <c r="H549" s="29">
        <v>1898</v>
      </c>
      <c r="I549" s="29">
        <v>1623</v>
      </c>
      <c r="J549" s="30"/>
    </row>
    <row r="550" spans="1:10" hidden="1">
      <c r="A550" s="27">
        <v>54.5</v>
      </c>
      <c r="B550" s="27">
        <v>54.6</v>
      </c>
      <c r="C550" s="28"/>
      <c r="D550" s="29">
        <v>100</v>
      </c>
      <c r="E550" s="29">
        <v>1700</v>
      </c>
      <c r="F550" s="29">
        <v>2265</v>
      </c>
      <c r="G550" s="29">
        <v>1500</v>
      </c>
      <c r="H550" s="29">
        <v>2082</v>
      </c>
      <c r="I550" s="29">
        <v>2174</v>
      </c>
      <c r="J550" s="30"/>
    </row>
    <row r="551" spans="1:10" hidden="1">
      <c r="A551" s="27">
        <v>54.6</v>
      </c>
      <c r="B551" s="27">
        <v>54.7</v>
      </c>
      <c r="C551" s="28"/>
      <c r="D551" s="29">
        <v>100</v>
      </c>
      <c r="E551" s="29">
        <v>1900</v>
      </c>
      <c r="F551" s="29">
        <v>2449</v>
      </c>
      <c r="G551" s="29">
        <v>1600</v>
      </c>
      <c r="H551" s="29">
        <v>2174</v>
      </c>
      <c r="I551" s="29">
        <v>2312</v>
      </c>
      <c r="J551" s="30"/>
    </row>
    <row r="552" spans="1:10" hidden="1">
      <c r="A552" s="27">
        <v>54.7</v>
      </c>
      <c r="B552" s="27">
        <v>54.8</v>
      </c>
      <c r="C552" s="28"/>
      <c r="D552" s="29">
        <v>100</v>
      </c>
      <c r="E552" s="29">
        <v>900</v>
      </c>
      <c r="F552" s="29">
        <v>1531</v>
      </c>
      <c r="G552" s="29">
        <v>1000</v>
      </c>
      <c r="H552" s="29">
        <v>1623</v>
      </c>
      <c r="I552" s="29">
        <v>1577</v>
      </c>
      <c r="J552" s="30"/>
    </row>
    <row r="553" spans="1:10" hidden="1">
      <c r="A553" s="27">
        <v>54.8</v>
      </c>
      <c r="B553" s="27">
        <v>54.9</v>
      </c>
      <c r="C553" s="28"/>
      <c r="D553" s="29">
        <v>100</v>
      </c>
      <c r="E553" s="29">
        <v>900</v>
      </c>
      <c r="F553" s="29">
        <v>1531</v>
      </c>
      <c r="G553" s="29">
        <v>1200</v>
      </c>
      <c r="H553" s="29">
        <v>1806</v>
      </c>
      <c r="I553" s="29">
        <v>1669</v>
      </c>
      <c r="J553" s="30"/>
    </row>
    <row r="554" spans="1:10" hidden="1">
      <c r="A554" s="27">
        <v>54.9</v>
      </c>
      <c r="B554" s="27">
        <v>55</v>
      </c>
      <c r="C554" s="28"/>
      <c r="D554" s="29">
        <v>100</v>
      </c>
      <c r="E554" s="29">
        <v>1300</v>
      </c>
      <c r="F554" s="29">
        <v>1898</v>
      </c>
      <c r="G554" s="29">
        <v>1700</v>
      </c>
      <c r="H554" s="29">
        <v>2265</v>
      </c>
      <c r="I554" s="29">
        <v>2082</v>
      </c>
      <c r="J554" s="30"/>
    </row>
    <row r="555" spans="1:10" hidden="1">
      <c r="A555" s="31">
        <v>55</v>
      </c>
      <c r="B555" s="31">
        <v>55.1</v>
      </c>
      <c r="C555" s="28" t="s">
        <v>17</v>
      </c>
      <c r="D555" s="32">
        <v>100</v>
      </c>
      <c r="E555" s="32">
        <v>1500</v>
      </c>
      <c r="F555" s="32">
        <v>2082</v>
      </c>
      <c r="G555" s="32">
        <v>1300</v>
      </c>
      <c r="H555" s="32">
        <v>1898</v>
      </c>
      <c r="I555" s="32">
        <v>1990</v>
      </c>
      <c r="J555" s="30"/>
    </row>
    <row r="556" spans="1:10" hidden="1">
      <c r="A556" s="27">
        <v>55.1</v>
      </c>
      <c r="B556" s="27">
        <v>55.2</v>
      </c>
      <c r="C556" s="28"/>
      <c r="D556" s="29">
        <v>100</v>
      </c>
      <c r="E556" s="29">
        <v>1000</v>
      </c>
      <c r="F556" s="29">
        <v>1623</v>
      </c>
      <c r="G556" s="29">
        <v>1200</v>
      </c>
      <c r="H556" s="29">
        <v>1806</v>
      </c>
      <c r="I556" s="29">
        <v>1715</v>
      </c>
      <c r="J556" s="30"/>
    </row>
    <row r="557" spans="1:10" hidden="1">
      <c r="A557" s="27">
        <v>55.2</v>
      </c>
      <c r="B557" s="27">
        <v>55.3</v>
      </c>
      <c r="C557" s="28"/>
      <c r="D557" s="29">
        <v>100</v>
      </c>
      <c r="E557" s="29">
        <v>1300</v>
      </c>
      <c r="F557" s="29">
        <v>1898</v>
      </c>
      <c r="G557" s="29">
        <v>1400</v>
      </c>
      <c r="H557" s="29">
        <v>1990</v>
      </c>
      <c r="I557" s="29">
        <v>1944</v>
      </c>
      <c r="J557" s="30"/>
    </row>
    <row r="558" spans="1:10" hidden="1">
      <c r="A558" s="27">
        <v>55.3</v>
      </c>
      <c r="B558" s="27">
        <v>55.4</v>
      </c>
      <c r="C558" s="28"/>
      <c r="D558" s="29">
        <v>100</v>
      </c>
      <c r="E558" s="29">
        <v>1300</v>
      </c>
      <c r="F558" s="29">
        <v>1898</v>
      </c>
      <c r="G558" s="29">
        <v>1300</v>
      </c>
      <c r="H558" s="29">
        <v>1898</v>
      </c>
      <c r="I558" s="29">
        <v>1898</v>
      </c>
      <c r="J558" s="30"/>
    </row>
    <row r="559" spans="1:10" hidden="1">
      <c r="A559" s="27">
        <v>55.4</v>
      </c>
      <c r="B559" s="27">
        <v>55.5</v>
      </c>
      <c r="C559" s="28"/>
      <c r="D559" s="29">
        <v>100</v>
      </c>
      <c r="E559" s="29">
        <v>1300</v>
      </c>
      <c r="F559" s="29">
        <v>1898</v>
      </c>
      <c r="G559" s="29">
        <v>1100</v>
      </c>
      <c r="H559" s="29">
        <v>1715</v>
      </c>
      <c r="I559" s="29">
        <v>1807</v>
      </c>
      <c r="J559" s="30"/>
    </row>
    <row r="560" spans="1:10" hidden="1">
      <c r="A560" s="27">
        <v>55.5</v>
      </c>
      <c r="B560" s="27">
        <v>55.6</v>
      </c>
      <c r="C560" s="28"/>
      <c r="D560" s="29">
        <v>100</v>
      </c>
      <c r="E560" s="29">
        <v>1000</v>
      </c>
      <c r="F560" s="29">
        <v>1623</v>
      </c>
      <c r="G560" s="29">
        <v>1100</v>
      </c>
      <c r="H560" s="29">
        <v>1715</v>
      </c>
      <c r="I560" s="29">
        <v>1669</v>
      </c>
      <c r="J560" s="30"/>
    </row>
    <row r="561" spans="1:10" hidden="1">
      <c r="A561" s="27">
        <v>55.6</v>
      </c>
      <c r="B561" s="27">
        <v>55.7</v>
      </c>
      <c r="C561" s="28"/>
      <c r="D561" s="29">
        <v>100</v>
      </c>
      <c r="E561" s="29">
        <v>800</v>
      </c>
      <c r="F561" s="29">
        <v>1439</v>
      </c>
      <c r="G561" s="29">
        <v>1100</v>
      </c>
      <c r="H561" s="29">
        <v>1715</v>
      </c>
      <c r="I561" s="29">
        <v>1577</v>
      </c>
      <c r="J561" s="30"/>
    </row>
    <row r="562" spans="1:10" hidden="1">
      <c r="A562" s="27">
        <v>55.7</v>
      </c>
      <c r="B562" s="27">
        <v>55.8</v>
      </c>
      <c r="C562" s="28"/>
      <c r="D562" s="29">
        <v>100</v>
      </c>
      <c r="E562" s="29">
        <v>900</v>
      </c>
      <c r="F562" s="29">
        <v>1531</v>
      </c>
      <c r="G562" s="29">
        <v>1100</v>
      </c>
      <c r="H562" s="29">
        <v>1715</v>
      </c>
      <c r="I562" s="29">
        <v>1623</v>
      </c>
      <c r="J562" s="30"/>
    </row>
    <row r="563" spans="1:10" hidden="1">
      <c r="A563" s="27">
        <v>55.8</v>
      </c>
      <c r="B563" s="27">
        <v>55.9</v>
      </c>
      <c r="C563" s="28"/>
      <c r="D563" s="29">
        <v>100</v>
      </c>
      <c r="E563" s="29">
        <v>1700</v>
      </c>
      <c r="F563" s="29">
        <v>2265</v>
      </c>
      <c r="G563" s="29">
        <v>1900</v>
      </c>
      <c r="H563" s="29">
        <v>2449</v>
      </c>
      <c r="I563" s="29">
        <v>2357</v>
      </c>
      <c r="J563" s="30"/>
    </row>
    <row r="564" spans="1:10" hidden="1">
      <c r="A564" s="27">
        <v>55.9</v>
      </c>
      <c r="B564" s="27">
        <v>56</v>
      </c>
      <c r="C564" s="28"/>
      <c r="D564" s="29">
        <v>100</v>
      </c>
      <c r="E564" s="29">
        <v>900</v>
      </c>
      <c r="F564" s="29">
        <v>1531</v>
      </c>
      <c r="G564" s="29">
        <v>1100</v>
      </c>
      <c r="H564" s="29">
        <v>1715</v>
      </c>
      <c r="I564" s="29">
        <v>1623</v>
      </c>
      <c r="J564" s="30"/>
    </row>
    <row r="565" spans="1:10" hidden="1">
      <c r="A565" s="31">
        <v>56</v>
      </c>
      <c r="B565" s="31">
        <v>56.1</v>
      </c>
      <c r="C565" s="28" t="s">
        <v>17</v>
      </c>
      <c r="D565" s="32">
        <v>100</v>
      </c>
      <c r="E565" s="32">
        <v>2000</v>
      </c>
      <c r="F565" s="32">
        <v>2541</v>
      </c>
      <c r="G565" s="32">
        <v>1100</v>
      </c>
      <c r="H565" s="32">
        <v>1715</v>
      </c>
      <c r="I565" s="32">
        <v>2128</v>
      </c>
      <c r="J565" s="30"/>
    </row>
    <row r="566" spans="1:10" hidden="1">
      <c r="A566" s="27">
        <v>56.1</v>
      </c>
      <c r="B566" s="27">
        <v>56.2</v>
      </c>
      <c r="C566" s="28"/>
      <c r="D566" s="29">
        <v>100</v>
      </c>
      <c r="E566" s="29">
        <v>1100</v>
      </c>
      <c r="F566" s="29">
        <v>1715</v>
      </c>
      <c r="G566" s="29">
        <v>1300</v>
      </c>
      <c r="H566" s="29">
        <v>1898</v>
      </c>
      <c r="I566" s="29">
        <v>1807</v>
      </c>
      <c r="J566" s="30"/>
    </row>
    <row r="567" spans="1:10" hidden="1">
      <c r="A567" s="27">
        <v>56.2</v>
      </c>
      <c r="B567" s="27">
        <v>56.3</v>
      </c>
      <c r="C567" s="28"/>
      <c r="D567" s="29">
        <v>100</v>
      </c>
      <c r="E567" s="29">
        <v>1100</v>
      </c>
      <c r="F567" s="29">
        <v>1715</v>
      </c>
      <c r="G567" s="29">
        <v>1200</v>
      </c>
      <c r="H567" s="29">
        <v>1806</v>
      </c>
      <c r="I567" s="29">
        <v>1761</v>
      </c>
      <c r="J567" s="30"/>
    </row>
    <row r="568" spans="1:10" hidden="1">
      <c r="A568" s="27">
        <v>56.3</v>
      </c>
      <c r="B568" s="27">
        <v>56.4</v>
      </c>
      <c r="C568" s="28"/>
      <c r="D568" s="29">
        <v>100</v>
      </c>
      <c r="E568" s="29">
        <v>1000</v>
      </c>
      <c r="F568" s="29">
        <v>1623</v>
      </c>
      <c r="G568" s="29">
        <v>1200</v>
      </c>
      <c r="H568" s="29">
        <v>1806</v>
      </c>
      <c r="I568" s="29">
        <v>1715</v>
      </c>
      <c r="J568" s="30"/>
    </row>
    <row r="569" spans="1:10" hidden="1">
      <c r="A569" s="27">
        <v>56.4</v>
      </c>
      <c r="B569" s="27">
        <v>56.5</v>
      </c>
      <c r="C569" s="28"/>
      <c r="D569" s="29">
        <v>100</v>
      </c>
      <c r="E569" s="29">
        <v>1100</v>
      </c>
      <c r="F569" s="29">
        <v>1715</v>
      </c>
      <c r="G569" s="29">
        <v>1400</v>
      </c>
      <c r="H569" s="29">
        <v>1990</v>
      </c>
      <c r="I569" s="29">
        <v>1853</v>
      </c>
      <c r="J569" s="30"/>
    </row>
    <row r="570" spans="1:10" hidden="1">
      <c r="A570" s="27">
        <v>56.5</v>
      </c>
      <c r="B570" s="27">
        <v>56.6</v>
      </c>
      <c r="C570" s="28"/>
      <c r="D570" s="29">
        <v>100</v>
      </c>
      <c r="E570" s="29">
        <v>1200</v>
      </c>
      <c r="F570" s="29">
        <v>1806</v>
      </c>
      <c r="G570" s="29">
        <v>1400</v>
      </c>
      <c r="H570" s="29">
        <v>1990</v>
      </c>
      <c r="I570" s="29">
        <v>1898</v>
      </c>
      <c r="J570" s="30"/>
    </row>
    <row r="571" spans="1:10" hidden="1">
      <c r="A571" s="27">
        <v>56.6</v>
      </c>
      <c r="B571" s="27">
        <v>56.7</v>
      </c>
      <c r="C571" s="28"/>
      <c r="D571" s="29">
        <v>100</v>
      </c>
      <c r="E571" s="29">
        <v>1100</v>
      </c>
      <c r="F571" s="29">
        <v>1715</v>
      </c>
      <c r="G571" s="29">
        <v>1200</v>
      </c>
      <c r="H571" s="29">
        <v>1806</v>
      </c>
      <c r="I571" s="29">
        <v>1761</v>
      </c>
      <c r="J571" s="30"/>
    </row>
    <row r="572" spans="1:10">
      <c r="A572" s="27">
        <v>56.7</v>
      </c>
      <c r="B572" s="27">
        <v>56.8</v>
      </c>
      <c r="C572" s="28"/>
      <c r="D572" s="29">
        <v>100</v>
      </c>
      <c r="E572" s="29">
        <v>1600</v>
      </c>
      <c r="F572" s="29">
        <v>2174</v>
      </c>
      <c r="G572" s="29">
        <v>2000</v>
      </c>
      <c r="H572" s="217">
        <v>2541</v>
      </c>
      <c r="I572" s="29">
        <v>2358</v>
      </c>
      <c r="J572" s="30"/>
    </row>
    <row r="573" spans="1:10" hidden="1">
      <c r="A573" s="27">
        <v>56.8</v>
      </c>
      <c r="B573" s="27">
        <v>56.9</v>
      </c>
      <c r="C573" s="28"/>
      <c r="D573" s="29">
        <v>100</v>
      </c>
      <c r="E573" s="29">
        <v>1700</v>
      </c>
      <c r="F573" s="29">
        <v>2265</v>
      </c>
      <c r="G573" s="29">
        <v>1200</v>
      </c>
      <c r="H573" s="29">
        <v>1806</v>
      </c>
      <c r="I573" s="29">
        <v>2036</v>
      </c>
      <c r="J573" s="30"/>
    </row>
    <row r="574" spans="1:10" hidden="1">
      <c r="A574" s="27">
        <v>56.9</v>
      </c>
      <c r="B574" s="27">
        <v>57</v>
      </c>
      <c r="C574" s="28"/>
      <c r="D574" s="29">
        <v>100</v>
      </c>
      <c r="E574" s="29">
        <v>1500</v>
      </c>
      <c r="F574" s="29">
        <v>2082</v>
      </c>
      <c r="G574" s="29">
        <v>1600</v>
      </c>
      <c r="H574" s="29">
        <v>2174</v>
      </c>
      <c r="I574" s="29">
        <v>2128</v>
      </c>
      <c r="J574" s="30"/>
    </row>
    <row r="575" spans="1:10" hidden="1">
      <c r="A575" s="31">
        <v>57</v>
      </c>
      <c r="B575" s="31">
        <v>57.1</v>
      </c>
      <c r="C575" s="28" t="s">
        <v>17</v>
      </c>
      <c r="D575" s="32">
        <v>100</v>
      </c>
      <c r="E575" s="32">
        <v>1100</v>
      </c>
      <c r="F575" s="32">
        <v>1715</v>
      </c>
      <c r="G575" s="32">
        <v>1000</v>
      </c>
      <c r="H575" s="32">
        <v>1623</v>
      </c>
      <c r="I575" s="32">
        <v>1669</v>
      </c>
      <c r="J575" s="30"/>
    </row>
    <row r="576" spans="1:10" hidden="1">
      <c r="A576" s="27">
        <v>57.1</v>
      </c>
      <c r="B576" s="27">
        <v>57.2</v>
      </c>
      <c r="C576" s="28"/>
      <c r="D576" s="29">
        <v>100</v>
      </c>
      <c r="E576" s="29">
        <v>900</v>
      </c>
      <c r="F576" s="29">
        <v>1531</v>
      </c>
      <c r="G576" s="29">
        <v>1100</v>
      </c>
      <c r="H576" s="29">
        <v>1715</v>
      </c>
      <c r="I576" s="29">
        <v>1623</v>
      </c>
      <c r="J576" s="30"/>
    </row>
    <row r="577" spans="1:10" hidden="1">
      <c r="A577" s="27">
        <v>57.2</v>
      </c>
      <c r="B577" s="27">
        <v>57.3</v>
      </c>
      <c r="C577" s="28"/>
      <c r="D577" s="29">
        <v>100</v>
      </c>
      <c r="E577" s="29">
        <v>1600</v>
      </c>
      <c r="F577" s="29">
        <v>2174</v>
      </c>
      <c r="G577" s="29">
        <v>1500</v>
      </c>
      <c r="H577" s="29">
        <v>2082</v>
      </c>
      <c r="I577" s="29">
        <v>2128</v>
      </c>
      <c r="J577" s="30"/>
    </row>
    <row r="578" spans="1:10" hidden="1">
      <c r="A578" s="27">
        <v>57.3</v>
      </c>
      <c r="B578" s="27">
        <v>57.4</v>
      </c>
      <c r="C578" s="28"/>
      <c r="D578" s="29">
        <v>100</v>
      </c>
      <c r="E578" s="29">
        <v>800</v>
      </c>
      <c r="F578" s="29">
        <v>1439</v>
      </c>
      <c r="G578" s="29">
        <v>1400</v>
      </c>
      <c r="H578" s="29">
        <v>1990</v>
      </c>
      <c r="I578" s="29">
        <v>1715</v>
      </c>
      <c r="J578" s="30"/>
    </row>
    <row r="579" spans="1:10" hidden="1">
      <c r="A579" s="27">
        <v>57.4</v>
      </c>
      <c r="B579" s="27">
        <v>57.5</v>
      </c>
      <c r="C579" s="28"/>
      <c r="D579" s="29">
        <v>100</v>
      </c>
      <c r="E579" s="29">
        <v>700</v>
      </c>
      <c r="F579" s="29">
        <v>1347</v>
      </c>
      <c r="G579" s="29">
        <v>1200</v>
      </c>
      <c r="H579" s="29">
        <v>1806</v>
      </c>
      <c r="I579" s="29">
        <v>1577</v>
      </c>
      <c r="J579" s="30"/>
    </row>
    <row r="580" spans="1:10" hidden="1">
      <c r="A580" s="27">
        <v>57.5</v>
      </c>
      <c r="B580" s="27">
        <v>57.6</v>
      </c>
      <c r="C580" s="28"/>
      <c r="D580" s="29">
        <v>100</v>
      </c>
      <c r="E580" s="29">
        <v>1000</v>
      </c>
      <c r="F580" s="29">
        <v>1623</v>
      </c>
      <c r="G580" s="29">
        <v>1000</v>
      </c>
      <c r="H580" s="29">
        <v>1623</v>
      </c>
      <c r="I580" s="29">
        <v>1623</v>
      </c>
      <c r="J580" s="30"/>
    </row>
    <row r="581" spans="1:10" hidden="1">
      <c r="A581" s="27">
        <v>57.6</v>
      </c>
      <c r="B581" s="27">
        <v>57.7</v>
      </c>
      <c r="C581" s="28"/>
      <c r="D581" s="29">
        <v>100</v>
      </c>
      <c r="E581" s="29">
        <v>1000</v>
      </c>
      <c r="F581" s="29">
        <v>1623</v>
      </c>
      <c r="G581" s="29">
        <v>1200</v>
      </c>
      <c r="H581" s="29">
        <v>1806</v>
      </c>
      <c r="I581" s="29">
        <v>1715</v>
      </c>
      <c r="J581" s="30"/>
    </row>
    <row r="582" spans="1:10" hidden="1">
      <c r="A582" s="27">
        <v>57.7</v>
      </c>
      <c r="B582" s="27">
        <v>57.8</v>
      </c>
      <c r="C582" s="28"/>
      <c r="D582" s="29">
        <v>100</v>
      </c>
      <c r="E582" s="29">
        <v>1300</v>
      </c>
      <c r="F582" s="29">
        <v>1898</v>
      </c>
      <c r="G582" s="29">
        <v>1600</v>
      </c>
      <c r="H582" s="29">
        <v>2174</v>
      </c>
      <c r="I582" s="29">
        <v>2036</v>
      </c>
      <c r="J582" s="30"/>
    </row>
    <row r="583" spans="1:10" hidden="1">
      <c r="A583" s="27">
        <v>57.8</v>
      </c>
      <c r="B583" s="27">
        <v>57.9</v>
      </c>
      <c r="C583" s="28"/>
      <c r="D583" s="29">
        <v>100</v>
      </c>
      <c r="E583" s="29">
        <v>900</v>
      </c>
      <c r="F583" s="29">
        <v>1531</v>
      </c>
      <c r="G583" s="29">
        <v>1200</v>
      </c>
      <c r="H583" s="29">
        <v>1806</v>
      </c>
      <c r="I583" s="29">
        <v>1669</v>
      </c>
      <c r="J583" s="30"/>
    </row>
    <row r="584" spans="1:10" hidden="1">
      <c r="A584" s="27">
        <v>57.9</v>
      </c>
      <c r="B584" s="27">
        <v>58</v>
      </c>
      <c r="C584" s="28"/>
      <c r="D584" s="29">
        <v>100</v>
      </c>
      <c r="E584" s="29">
        <v>1100</v>
      </c>
      <c r="F584" s="29">
        <v>1715</v>
      </c>
      <c r="G584" s="29">
        <v>1500</v>
      </c>
      <c r="H584" s="29">
        <v>2082</v>
      </c>
      <c r="I584" s="29">
        <v>1899</v>
      </c>
      <c r="J584" s="30"/>
    </row>
    <row r="585" spans="1:10" hidden="1">
      <c r="A585" s="31">
        <v>58</v>
      </c>
      <c r="B585" s="31">
        <v>58.1</v>
      </c>
      <c r="C585" s="28" t="s">
        <v>17</v>
      </c>
      <c r="D585" s="32">
        <v>100</v>
      </c>
      <c r="E585" s="32">
        <v>1600</v>
      </c>
      <c r="F585" s="32">
        <v>2174</v>
      </c>
      <c r="G585" s="32">
        <v>1000</v>
      </c>
      <c r="H585" s="32">
        <v>1623</v>
      </c>
      <c r="I585" s="32">
        <v>1899</v>
      </c>
      <c r="J585" s="30"/>
    </row>
    <row r="586" spans="1:10" hidden="1">
      <c r="A586" s="27">
        <v>58.1</v>
      </c>
      <c r="B586" s="27">
        <v>58.2</v>
      </c>
      <c r="C586" s="28"/>
      <c r="D586" s="29">
        <v>100</v>
      </c>
      <c r="E586" s="29">
        <v>1400</v>
      </c>
      <c r="F586" s="29">
        <v>1990</v>
      </c>
      <c r="G586" s="29">
        <v>1900</v>
      </c>
      <c r="H586" s="29">
        <v>2449</v>
      </c>
      <c r="I586" s="29">
        <v>2220</v>
      </c>
      <c r="J586" s="30"/>
    </row>
    <row r="587" spans="1:10" hidden="1">
      <c r="A587" s="27">
        <v>58.2</v>
      </c>
      <c r="B587" s="27">
        <v>58.3</v>
      </c>
      <c r="C587" s="28"/>
      <c r="D587" s="29">
        <v>100</v>
      </c>
      <c r="E587" s="29">
        <v>1800</v>
      </c>
      <c r="F587" s="29">
        <v>2357</v>
      </c>
      <c r="G587" s="29">
        <v>1400</v>
      </c>
      <c r="H587" s="29">
        <v>1990</v>
      </c>
      <c r="I587" s="29">
        <v>2174</v>
      </c>
      <c r="J587" s="30"/>
    </row>
    <row r="588" spans="1:10" hidden="1">
      <c r="A588" s="27">
        <v>58.3</v>
      </c>
      <c r="B588" s="27">
        <v>58.4</v>
      </c>
      <c r="C588" s="28"/>
      <c r="D588" s="29">
        <v>100</v>
      </c>
      <c r="E588" s="29">
        <v>1800</v>
      </c>
      <c r="F588" s="29">
        <v>2357</v>
      </c>
      <c r="G588" s="29">
        <v>1200</v>
      </c>
      <c r="H588" s="29">
        <v>1806</v>
      </c>
      <c r="I588" s="29">
        <v>2082</v>
      </c>
      <c r="J588" s="30"/>
    </row>
    <row r="589" spans="1:10" hidden="1">
      <c r="A589" s="27">
        <v>58.4</v>
      </c>
      <c r="B589" s="27">
        <v>58.5</v>
      </c>
      <c r="C589" s="28"/>
      <c r="D589" s="29">
        <v>100</v>
      </c>
      <c r="E589" s="29">
        <v>1300</v>
      </c>
      <c r="F589" s="29">
        <v>1898</v>
      </c>
      <c r="G589" s="29">
        <v>1500</v>
      </c>
      <c r="H589" s="29">
        <v>2082</v>
      </c>
      <c r="I589" s="29">
        <v>1990</v>
      </c>
      <c r="J589" s="30"/>
    </row>
    <row r="590" spans="1:10" hidden="1">
      <c r="A590" s="27">
        <v>58.5</v>
      </c>
      <c r="B590" s="27">
        <v>58.6</v>
      </c>
      <c r="C590" s="28"/>
      <c r="D590" s="29">
        <v>100</v>
      </c>
      <c r="E590" s="29">
        <v>2200</v>
      </c>
      <c r="F590" s="29">
        <v>2724</v>
      </c>
      <c r="G590" s="29">
        <v>1400</v>
      </c>
      <c r="H590" s="29">
        <v>1990</v>
      </c>
      <c r="I590" s="29">
        <v>2357</v>
      </c>
      <c r="J590" s="30"/>
    </row>
    <row r="591" spans="1:10" hidden="1">
      <c r="A591" s="27">
        <v>58.6</v>
      </c>
      <c r="B591" s="27">
        <v>58.7</v>
      </c>
      <c r="C591" s="30"/>
      <c r="D591" s="29">
        <v>100</v>
      </c>
      <c r="E591" s="29">
        <v>2400</v>
      </c>
      <c r="F591" s="29">
        <v>2908</v>
      </c>
      <c r="G591" s="29">
        <v>1500</v>
      </c>
      <c r="H591" s="29">
        <v>2082</v>
      </c>
      <c r="I591" s="29">
        <v>2495</v>
      </c>
      <c r="J591" s="28" t="s">
        <v>93</v>
      </c>
    </row>
    <row r="592" spans="1:10" hidden="1">
      <c r="A592" s="27">
        <v>58.7</v>
      </c>
      <c r="B592" s="27">
        <v>58.8</v>
      </c>
      <c r="C592" s="30"/>
      <c r="D592" s="29">
        <v>100</v>
      </c>
      <c r="E592" s="29">
        <v>1500</v>
      </c>
      <c r="F592" s="29">
        <v>2082</v>
      </c>
      <c r="G592" s="29">
        <v>1100</v>
      </c>
      <c r="H592" s="29">
        <v>1715</v>
      </c>
      <c r="I592" s="29">
        <v>1899</v>
      </c>
      <c r="J592" s="28"/>
    </row>
    <row r="593" spans="1:10" hidden="1">
      <c r="A593" s="27">
        <v>58.8</v>
      </c>
      <c r="B593" s="27">
        <v>58.9</v>
      </c>
      <c r="C593" s="30"/>
      <c r="D593" s="29">
        <v>100</v>
      </c>
      <c r="E593" s="29">
        <v>1100</v>
      </c>
      <c r="F593" s="29">
        <v>1715</v>
      </c>
      <c r="G593" s="29">
        <v>1200</v>
      </c>
      <c r="H593" s="29">
        <v>1806</v>
      </c>
      <c r="I593" s="29">
        <v>1761</v>
      </c>
      <c r="J593" s="28"/>
    </row>
    <row r="594" spans="1:10" hidden="1">
      <c r="A594" s="27">
        <v>58.9</v>
      </c>
      <c r="B594" s="27">
        <v>59</v>
      </c>
      <c r="C594" s="30"/>
      <c r="D594" s="29">
        <v>100</v>
      </c>
      <c r="E594" s="29">
        <v>1200</v>
      </c>
      <c r="F594" s="29">
        <v>1806</v>
      </c>
      <c r="G594" s="29">
        <v>1400</v>
      </c>
      <c r="H594" s="29">
        <v>1990</v>
      </c>
      <c r="I594" s="29">
        <v>1898</v>
      </c>
      <c r="J594" s="28"/>
    </row>
    <row r="595" spans="1:10" hidden="1">
      <c r="A595" s="31">
        <v>59</v>
      </c>
      <c r="B595" s="31">
        <v>59.1</v>
      </c>
      <c r="C595" s="28" t="s">
        <v>17</v>
      </c>
      <c r="D595" s="32">
        <v>100</v>
      </c>
      <c r="E595" s="32">
        <v>900</v>
      </c>
      <c r="F595" s="32">
        <v>1531</v>
      </c>
      <c r="G595" s="32">
        <v>1300</v>
      </c>
      <c r="H595" s="32">
        <v>1898</v>
      </c>
      <c r="I595" s="32">
        <v>1715</v>
      </c>
      <c r="J595" s="30"/>
    </row>
    <row r="596" spans="1:10" hidden="1">
      <c r="A596" s="27">
        <v>59.1</v>
      </c>
      <c r="B596" s="27">
        <v>59.2</v>
      </c>
      <c r="C596" s="28"/>
      <c r="D596" s="29">
        <v>100</v>
      </c>
      <c r="E596" s="29">
        <v>1400</v>
      </c>
      <c r="F596" s="29">
        <v>1990</v>
      </c>
      <c r="G596" s="29">
        <v>1800</v>
      </c>
      <c r="H596" s="29">
        <v>2357</v>
      </c>
      <c r="I596" s="29">
        <v>2174</v>
      </c>
      <c r="J596" s="30"/>
    </row>
    <row r="597" spans="1:10" hidden="1">
      <c r="A597" s="27">
        <v>59.2</v>
      </c>
      <c r="B597" s="27">
        <v>59.3</v>
      </c>
      <c r="C597" s="28"/>
      <c r="D597" s="29">
        <v>100</v>
      </c>
      <c r="E597" s="29">
        <v>1600</v>
      </c>
      <c r="F597" s="29">
        <v>2174</v>
      </c>
      <c r="G597" s="29">
        <v>1800</v>
      </c>
      <c r="H597" s="29">
        <v>2357</v>
      </c>
      <c r="I597" s="29">
        <v>2266</v>
      </c>
      <c r="J597" s="30"/>
    </row>
    <row r="598" spans="1:10" hidden="1">
      <c r="A598" s="27">
        <v>59.3</v>
      </c>
      <c r="B598" s="27">
        <v>59.4</v>
      </c>
      <c r="C598" s="28"/>
      <c r="D598" s="29">
        <v>100</v>
      </c>
      <c r="E598" s="29">
        <v>1400</v>
      </c>
      <c r="F598" s="29">
        <v>1990</v>
      </c>
      <c r="G598" s="29">
        <v>1700</v>
      </c>
      <c r="H598" s="29">
        <v>2265</v>
      </c>
      <c r="I598" s="29">
        <v>2128</v>
      </c>
      <c r="J598" s="30"/>
    </row>
    <row r="599" spans="1:10" hidden="1">
      <c r="A599" s="27">
        <v>59.4</v>
      </c>
      <c r="B599" s="27">
        <v>59.5</v>
      </c>
      <c r="C599" s="28"/>
      <c r="D599" s="29">
        <v>100</v>
      </c>
      <c r="E599" s="29">
        <v>1000</v>
      </c>
      <c r="F599" s="29">
        <v>1623</v>
      </c>
      <c r="G599" s="29">
        <v>1200</v>
      </c>
      <c r="H599" s="29">
        <v>1806</v>
      </c>
      <c r="I599" s="29">
        <v>1715</v>
      </c>
      <c r="J599" s="30"/>
    </row>
    <row r="600" spans="1:10" hidden="1">
      <c r="A600" s="27">
        <v>59.5</v>
      </c>
      <c r="B600" s="27">
        <v>59.6</v>
      </c>
      <c r="C600" s="28"/>
      <c r="D600" s="29">
        <v>100</v>
      </c>
      <c r="E600" s="29">
        <v>1000</v>
      </c>
      <c r="F600" s="29">
        <v>1623</v>
      </c>
      <c r="G600" s="29">
        <v>1500</v>
      </c>
      <c r="H600" s="29">
        <v>2082</v>
      </c>
      <c r="I600" s="29">
        <v>1853</v>
      </c>
      <c r="J600" s="30"/>
    </row>
    <row r="601" spans="1:10" hidden="1">
      <c r="A601" s="27">
        <v>59.6</v>
      </c>
      <c r="B601" s="27">
        <v>59.7</v>
      </c>
      <c r="C601" s="28"/>
      <c r="D601" s="29">
        <v>100</v>
      </c>
      <c r="E601" s="29">
        <v>1000</v>
      </c>
      <c r="F601" s="29">
        <v>1623</v>
      </c>
      <c r="G601" s="29">
        <v>1000</v>
      </c>
      <c r="H601" s="29">
        <v>1623</v>
      </c>
      <c r="I601" s="29">
        <v>1623</v>
      </c>
      <c r="J601" s="30"/>
    </row>
    <row r="602" spans="1:10" hidden="1">
      <c r="A602" s="27">
        <v>59.7</v>
      </c>
      <c r="B602" s="27">
        <v>59.8</v>
      </c>
      <c r="C602" s="28"/>
      <c r="D602" s="29">
        <v>100</v>
      </c>
      <c r="E602" s="29">
        <v>800</v>
      </c>
      <c r="F602" s="29">
        <v>1439</v>
      </c>
      <c r="G602" s="29">
        <v>1000</v>
      </c>
      <c r="H602" s="29">
        <v>1623</v>
      </c>
      <c r="I602" s="29">
        <v>1531</v>
      </c>
      <c r="J602" s="30"/>
    </row>
    <row r="603" spans="1:10" hidden="1">
      <c r="A603" s="27">
        <v>59.8</v>
      </c>
      <c r="B603" s="27">
        <v>59.9</v>
      </c>
      <c r="C603" s="28"/>
      <c r="D603" s="29">
        <v>100</v>
      </c>
      <c r="E603" s="29">
        <v>1100</v>
      </c>
      <c r="F603" s="29">
        <v>1715</v>
      </c>
      <c r="G603" s="29">
        <v>1100</v>
      </c>
      <c r="H603" s="29">
        <v>1715</v>
      </c>
      <c r="I603" s="29">
        <v>1715</v>
      </c>
      <c r="J603" s="30"/>
    </row>
    <row r="604" spans="1:10" hidden="1">
      <c r="A604" s="27">
        <v>59.9</v>
      </c>
      <c r="B604" s="27">
        <v>60</v>
      </c>
      <c r="C604" s="28"/>
      <c r="D604" s="29">
        <v>100</v>
      </c>
      <c r="E604" s="29">
        <v>900</v>
      </c>
      <c r="F604" s="29">
        <v>1531</v>
      </c>
      <c r="G604" s="29">
        <v>1500</v>
      </c>
      <c r="H604" s="29">
        <v>2082</v>
      </c>
      <c r="I604" s="29">
        <v>1807</v>
      </c>
      <c r="J604" s="30"/>
    </row>
    <row r="605" spans="1:10" hidden="1">
      <c r="A605" s="31">
        <v>60</v>
      </c>
      <c r="B605" s="31">
        <v>60.1</v>
      </c>
      <c r="C605" s="28" t="s">
        <v>17</v>
      </c>
      <c r="D605" s="32">
        <v>100</v>
      </c>
      <c r="E605" s="32">
        <v>1200</v>
      </c>
      <c r="F605" s="32">
        <v>1806</v>
      </c>
      <c r="G605" s="32">
        <v>1500</v>
      </c>
      <c r="H605" s="32">
        <v>2082</v>
      </c>
      <c r="I605" s="32">
        <v>1944</v>
      </c>
      <c r="J605" s="30"/>
    </row>
    <row r="606" spans="1:10" hidden="1">
      <c r="A606" s="27">
        <v>60.1</v>
      </c>
      <c r="B606" s="27">
        <v>60.2</v>
      </c>
      <c r="C606" s="28"/>
      <c r="D606" s="29">
        <v>100</v>
      </c>
      <c r="E606" s="29">
        <v>1700</v>
      </c>
      <c r="F606" s="29">
        <v>2265</v>
      </c>
      <c r="G606" s="29">
        <v>1500</v>
      </c>
      <c r="H606" s="29">
        <v>2082</v>
      </c>
      <c r="I606" s="29">
        <v>2174</v>
      </c>
      <c r="J606" s="30"/>
    </row>
    <row r="607" spans="1:10" hidden="1">
      <c r="A607" s="27">
        <v>60.2</v>
      </c>
      <c r="B607" s="27">
        <v>60.3</v>
      </c>
      <c r="C607" s="28"/>
      <c r="D607" s="29">
        <v>100</v>
      </c>
      <c r="E607" s="29">
        <v>2400</v>
      </c>
      <c r="F607" s="29">
        <v>2908</v>
      </c>
      <c r="G607" s="29">
        <v>2800</v>
      </c>
      <c r="H607" s="29">
        <v>3275</v>
      </c>
      <c r="I607" s="29">
        <v>3092</v>
      </c>
      <c r="J607" s="30"/>
    </row>
    <row r="608" spans="1:10" hidden="1">
      <c r="A608" s="27">
        <v>60.3</v>
      </c>
      <c r="B608" s="27">
        <v>60.4</v>
      </c>
      <c r="C608" s="28"/>
      <c r="D608" s="29">
        <v>100</v>
      </c>
      <c r="E608" s="29">
        <v>1600</v>
      </c>
      <c r="F608" s="29">
        <v>2174</v>
      </c>
      <c r="G608" s="29">
        <v>1900</v>
      </c>
      <c r="H608" s="29">
        <v>2449</v>
      </c>
      <c r="I608" s="29">
        <v>2312</v>
      </c>
      <c r="J608" s="30"/>
    </row>
    <row r="609" spans="1:10" hidden="1">
      <c r="A609" s="27">
        <v>60.4</v>
      </c>
      <c r="B609" s="27">
        <v>60.5</v>
      </c>
      <c r="C609" s="28"/>
      <c r="D609" s="29">
        <v>100</v>
      </c>
      <c r="E609" s="29">
        <v>1900</v>
      </c>
      <c r="F609" s="29">
        <v>2449</v>
      </c>
      <c r="G609" s="29">
        <v>1700</v>
      </c>
      <c r="H609" s="29">
        <v>2265</v>
      </c>
      <c r="I609" s="29">
        <v>2357</v>
      </c>
      <c r="J609" s="30"/>
    </row>
    <row r="610" spans="1:10" hidden="1">
      <c r="A610" s="27">
        <v>60.5</v>
      </c>
      <c r="B610" s="27">
        <v>60.6</v>
      </c>
      <c r="C610" s="28"/>
      <c r="D610" s="29">
        <v>100</v>
      </c>
      <c r="E610" s="29">
        <v>1300</v>
      </c>
      <c r="F610" s="29">
        <v>1898</v>
      </c>
      <c r="G610" s="29">
        <v>1700</v>
      </c>
      <c r="H610" s="29">
        <v>2265</v>
      </c>
      <c r="I610" s="29">
        <v>2082</v>
      </c>
      <c r="J610" s="30"/>
    </row>
    <row r="611" spans="1:10" hidden="1">
      <c r="A611" s="27">
        <v>60.6</v>
      </c>
      <c r="B611" s="27">
        <v>60.7</v>
      </c>
      <c r="C611" s="28"/>
      <c r="D611" s="29">
        <v>100</v>
      </c>
      <c r="E611" s="29">
        <v>2000</v>
      </c>
      <c r="F611" s="29">
        <v>2541</v>
      </c>
      <c r="G611" s="29">
        <v>1600</v>
      </c>
      <c r="H611" s="29">
        <v>2174</v>
      </c>
      <c r="I611" s="29">
        <v>2358</v>
      </c>
      <c r="J611" s="30"/>
    </row>
    <row r="612" spans="1:10" hidden="1">
      <c r="A612" s="27">
        <v>60.7</v>
      </c>
      <c r="B612" s="27">
        <v>60.8</v>
      </c>
      <c r="C612" s="28"/>
      <c r="D612" s="29">
        <v>100</v>
      </c>
      <c r="E612" s="29">
        <v>1600</v>
      </c>
      <c r="F612" s="29">
        <v>2174</v>
      </c>
      <c r="G612" s="29">
        <v>1000</v>
      </c>
      <c r="H612" s="29">
        <v>1623</v>
      </c>
      <c r="I612" s="29">
        <v>1899</v>
      </c>
      <c r="J612" s="30"/>
    </row>
    <row r="613" spans="1:10" hidden="1">
      <c r="A613" s="27">
        <v>60.8</v>
      </c>
      <c r="B613" s="27">
        <v>60.9</v>
      </c>
      <c r="C613" s="28"/>
      <c r="D613" s="29">
        <v>100</v>
      </c>
      <c r="E613" s="29">
        <v>1700</v>
      </c>
      <c r="F613" s="29">
        <v>2265</v>
      </c>
      <c r="G613" s="29">
        <v>1600</v>
      </c>
      <c r="H613" s="29">
        <v>2174</v>
      </c>
      <c r="I613" s="29">
        <v>2220</v>
      </c>
      <c r="J613" s="30"/>
    </row>
    <row r="614" spans="1:10" hidden="1">
      <c r="A614" s="27">
        <v>60.9</v>
      </c>
      <c r="B614" s="27">
        <v>61</v>
      </c>
      <c r="C614" s="28"/>
      <c r="D614" s="29">
        <v>100</v>
      </c>
      <c r="E614" s="29">
        <v>1600</v>
      </c>
      <c r="F614" s="29">
        <v>2174</v>
      </c>
      <c r="G614" s="29">
        <v>1800</v>
      </c>
      <c r="H614" s="29">
        <v>2357</v>
      </c>
      <c r="I614" s="29">
        <v>2266</v>
      </c>
      <c r="J614" s="30"/>
    </row>
    <row r="615" spans="1:10" hidden="1">
      <c r="A615" s="31">
        <v>61</v>
      </c>
      <c r="B615" s="31">
        <v>61.1</v>
      </c>
      <c r="C615" s="28" t="s">
        <v>17</v>
      </c>
      <c r="D615" s="32">
        <v>100</v>
      </c>
      <c r="E615" s="32">
        <v>1300</v>
      </c>
      <c r="F615" s="32">
        <v>1898</v>
      </c>
      <c r="G615" s="32">
        <v>1500</v>
      </c>
      <c r="H615" s="32">
        <v>2082</v>
      </c>
      <c r="I615" s="32">
        <v>1990</v>
      </c>
      <c r="J615" s="30"/>
    </row>
    <row r="616" spans="1:10" hidden="1">
      <c r="A616" s="27">
        <v>61.1</v>
      </c>
      <c r="B616" s="27">
        <v>61.2</v>
      </c>
      <c r="C616" s="28"/>
      <c r="D616" s="29">
        <v>100</v>
      </c>
      <c r="E616" s="29">
        <v>1300</v>
      </c>
      <c r="F616" s="29">
        <v>1898</v>
      </c>
      <c r="G616" s="29">
        <v>1800</v>
      </c>
      <c r="H616" s="29">
        <v>2357</v>
      </c>
      <c r="I616" s="29">
        <v>2128</v>
      </c>
      <c r="J616" s="30"/>
    </row>
    <row r="617" spans="1:10" hidden="1">
      <c r="A617" s="27">
        <v>61.2</v>
      </c>
      <c r="B617" s="27">
        <v>61.3</v>
      </c>
      <c r="C617" s="28"/>
      <c r="D617" s="29">
        <v>100</v>
      </c>
      <c r="E617" s="29">
        <v>2000</v>
      </c>
      <c r="F617" s="29">
        <v>2541</v>
      </c>
      <c r="G617" s="29">
        <v>1200</v>
      </c>
      <c r="H617" s="29">
        <v>1806</v>
      </c>
      <c r="I617" s="29">
        <v>2174</v>
      </c>
      <c r="J617" s="30"/>
    </row>
    <row r="618" spans="1:10" hidden="1">
      <c r="A618" s="27">
        <v>61.3</v>
      </c>
      <c r="B618" s="27">
        <v>61.4</v>
      </c>
      <c r="C618" s="28"/>
      <c r="D618" s="29">
        <v>100</v>
      </c>
      <c r="E618" s="29">
        <v>1800</v>
      </c>
      <c r="F618" s="29">
        <v>2357</v>
      </c>
      <c r="G618" s="29">
        <v>1400</v>
      </c>
      <c r="H618" s="29">
        <v>1990</v>
      </c>
      <c r="I618" s="29">
        <v>2174</v>
      </c>
      <c r="J618" s="30"/>
    </row>
    <row r="619" spans="1:10" hidden="1">
      <c r="A619" s="27">
        <v>61.4</v>
      </c>
      <c r="B619" s="27">
        <v>61.5</v>
      </c>
      <c r="C619" s="28"/>
      <c r="D619" s="29">
        <v>100</v>
      </c>
      <c r="E619" s="29">
        <v>1100</v>
      </c>
      <c r="F619" s="29">
        <v>1715</v>
      </c>
      <c r="G619" s="29">
        <v>1100</v>
      </c>
      <c r="H619" s="29">
        <v>1715</v>
      </c>
      <c r="I619" s="29">
        <v>1715</v>
      </c>
      <c r="J619" s="30"/>
    </row>
    <row r="620" spans="1:10" hidden="1">
      <c r="A620" s="27">
        <v>61.5</v>
      </c>
      <c r="B620" s="27">
        <v>61.6</v>
      </c>
      <c r="C620" s="28"/>
      <c r="D620" s="29">
        <v>100</v>
      </c>
      <c r="E620" s="29">
        <v>700</v>
      </c>
      <c r="F620" s="29">
        <v>1347</v>
      </c>
      <c r="G620" s="29">
        <v>1200</v>
      </c>
      <c r="H620" s="29">
        <v>1806</v>
      </c>
      <c r="I620" s="29">
        <v>1577</v>
      </c>
      <c r="J620" s="30"/>
    </row>
    <row r="621" spans="1:10" hidden="1">
      <c r="A621" s="27">
        <v>61.6</v>
      </c>
      <c r="B621" s="27">
        <v>61.7</v>
      </c>
      <c r="C621" s="28"/>
      <c r="D621" s="29">
        <v>100</v>
      </c>
      <c r="E621" s="29">
        <v>1000</v>
      </c>
      <c r="F621" s="29">
        <v>1623</v>
      </c>
      <c r="G621" s="29">
        <v>1200</v>
      </c>
      <c r="H621" s="29">
        <v>1806</v>
      </c>
      <c r="I621" s="29">
        <v>1715</v>
      </c>
      <c r="J621" s="30"/>
    </row>
    <row r="622" spans="1:10" hidden="1">
      <c r="A622" s="27">
        <v>61.7</v>
      </c>
      <c r="B622" s="27">
        <v>61.8</v>
      </c>
      <c r="C622" s="28"/>
      <c r="D622" s="29">
        <v>100</v>
      </c>
      <c r="E622" s="29">
        <v>800</v>
      </c>
      <c r="F622" s="29">
        <v>1439</v>
      </c>
      <c r="G622" s="29">
        <v>1300</v>
      </c>
      <c r="H622" s="29">
        <v>1898</v>
      </c>
      <c r="I622" s="29">
        <v>1669</v>
      </c>
      <c r="J622" s="30"/>
    </row>
    <row r="623" spans="1:10" hidden="1">
      <c r="A623" s="27">
        <v>61.8</v>
      </c>
      <c r="B623" s="27">
        <v>61.9</v>
      </c>
      <c r="C623" s="28"/>
      <c r="D623" s="29">
        <v>100</v>
      </c>
      <c r="E623" s="29">
        <v>1100</v>
      </c>
      <c r="F623" s="29">
        <v>1715</v>
      </c>
      <c r="G623" s="29">
        <v>1500</v>
      </c>
      <c r="H623" s="29">
        <v>2082</v>
      </c>
      <c r="I623" s="29">
        <v>1899</v>
      </c>
      <c r="J623" s="30"/>
    </row>
    <row r="624" spans="1:10" hidden="1">
      <c r="A624" s="27">
        <v>61.9</v>
      </c>
      <c r="B624" s="27">
        <v>62</v>
      </c>
      <c r="C624" s="28"/>
      <c r="D624" s="29">
        <v>100</v>
      </c>
      <c r="E624" s="29">
        <v>1000</v>
      </c>
      <c r="F624" s="29">
        <v>1623</v>
      </c>
      <c r="G624" s="29">
        <v>1300</v>
      </c>
      <c r="H624" s="29">
        <v>1898</v>
      </c>
      <c r="I624" s="29">
        <v>1761</v>
      </c>
      <c r="J624" s="30"/>
    </row>
    <row r="625" spans="1:10" hidden="1">
      <c r="A625" s="31">
        <v>62</v>
      </c>
      <c r="B625" s="31">
        <v>62.1</v>
      </c>
      <c r="C625" s="28" t="s">
        <v>17</v>
      </c>
      <c r="D625" s="32">
        <v>100</v>
      </c>
      <c r="E625" s="32">
        <v>1400</v>
      </c>
      <c r="F625" s="32">
        <v>1990</v>
      </c>
      <c r="G625" s="32">
        <v>1100</v>
      </c>
      <c r="H625" s="32">
        <v>1715</v>
      </c>
      <c r="I625" s="32">
        <v>1853</v>
      </c>
      <c r="J625" s="33"/>
    </row>
    <row r="626" spans="1:10" hidden="1">
      <c r="A626" s="27">
        <v>62.1</v>
      </c>
      <c r="B626" s="27">
        <v>62.2</v>
      </c>
      <c r="C626" s="28"/>
      <c r="D626" s="29">
        <v>100</v>
      </c>
      <c r="E626" s="29">
        <v>1200</v>
      </c>
      <c r="F626" s="29">
        <v>1806</v>
      </c>
      <c r="G626" s="29">
        <v>1300</v>
      </c>
      <c r="H626" s="29">
        <v>1898</v>
      </c>
      <c r="I626" s="29">
        <v>1852</v>
      </c>
      <c r="J626" s="34"/>
    </row>
    <row r="627" spans="1:10">
      <c r="A627" s="27">
        <v>62.2</v>
      </c>
      <c r="B627" s="27">
        <v>62.3</v>
      </c>
      <c r="C627" s="28"/>
      <c r="D627" s="29">
        <v>100</v>
      </c>
      <c r="E627" s="29">
        <v>2200</v>
      </c>
      <c r="F627" s="158">
        <v>2724</v>
      </c>
      <c r="G627" s="29">
        <v>2200</v>
      </c>
      <c r="H627" s="217">
        <v>2724</v>
      </c>
      <c r="I627" s="29">
        <v>2724</v>
      </c>
      <c r="J627" s="28" t="s">
        <v>86</v>
      </c>
    </row>
    <row r="628" spans="1:10" hidden="1">
      <c r="A628" s="27">
        <v>62.3</v>
      </c>
      <c r="B628" s="27">
        <v>62.4</v>
      </c>
      <c r="C628" s="28"/>
      <c r="D628" s="29">
        <v>100</v>
      </c>
      <c r="E628" s="29">
        <v>2700</v>
      </c>
      <c r="F628" s="29">
        <v>3183</v>
      </c>
      <c r="G628" s="29">
        <v>2400</v>
      </c>
      <c r="H628" s="29">
        <v>2908</v>
      </c>
      <c r="I628" s="29">
        <v>3046</v>
      </c>
      <c r="J628" s="34"/>
    </row>
    <row r="629" spans="1:10" hidden="1">
      <c r="A629" s="27">
        <v>62.4</v>
      </c>
      <c r="B629" s="27">
        <v>62.5</v>
      </c>
      <c r="C629" s="28"/>
      <c r="D629" s="29">
        <v>100</v>
      </c>
      <c r="E629" s="29">
        <v>1600</v>
      </c>
      <c r="F629" s="29">
        <v>2174</v>
      </c>
      <c r="G629" s="29">
        <v>1300</v>
      </c>
      <c r="H629" s="29">
        <v>1898</v>
      </c>
      <c r="I629" s="29">
        <v>2036</v>
      </c>
      <c r="J629" s="34"/>
    </row>
    <row r="630" spans="1:10" hidden="1">
      <c r="A630" s="27">
        <v>62.5</v>
      </c>
      <c r="B630" s="27">
        <v>62.6</v>
      </c>
      <c r="C630" s="28"/>
      <c r="D630" s="29">
        <v>100</v>
      </c>
      <c r="E630" s="29">
        <v>1500</v>
      </c>
      <c r="F630" s="29">
        <v>2082</v>
      </c>
      <c r="G630" s="29">
        <v>1000</v>
      </c>
      <c r="H630" s="29">
        <v>1623</v>
      </c>
      <c r="I630" s="29">
        <v>1853</v>
      </c>
      <c r="J630" s="34"/>
    </row>
    <row r="631" spans="1:10" hidden="1">
      <c r="A631" s="27">
        <v>62.6</v>
      </c>
      <c r="B631" s="27">
        <v>62.7</v>
      </c>
      <c r="C631" s="28"/>
      <c r="D631" s="29">
        <v>100</v>
      </c>
      <c r="E631" s="29">
        <v>1100</v>
      </c>
      <c r="F631" s="29">
        <v>1715</v>
      </c>
      <c r="G631" s="29">
        <v>1100</v>
      </c>
      <c r="H631" s="29">
        <v>1715</v>
      </c>
      <c r="I631" s="29">
        <v>1715</v>
      </c>
      <c r="J631" s="34"/>
    </row>
    <row r="632" spans="1:10" hidden="1">
      <c r="A632" s="27">
        <v>62.7</v>
      </c>
      <c r="B632" s="27">
        <v>62.8</v>
      </c>
      <c r="C632" s="28"/>
      <c r="D632" s="29">
        <v>100</v>
      </c>
      <c r="E632" s="29">
        <v>1200</v>
      </c>
      <c r="F632" s="29">
        <v>1806</v>
      </c>
      <c r="G632" s="29">
        <v>1300</v>
      </c>
      <c r="H632" s="29">
        <v>1898</v>
      </c>
      <c r="I632" s="29">
        <v>1852</v>
      </c>
      <c r="J632" s="34"/>
    </row>
    <row r="633" spans="1:10" hidden="1">
      <c r="A633" s="27">
        <v>62.8</v>
      </c>
      <c r="B633" s="27">
        <v>62.9</v>
      </c>
      <c r="C633" s="28"/>
      <c r="D633" s="29">
        <v>100</v>
      </c>
      <c r="E633" s="29">
        <v>1200</v>
      </c>
      <c r="F633" s="29">
        <v>1806</v>
      </c>
      <c r="G633" s="29">
        <v>1200</v>
      </c>
      <c r="H633" s="29">
        <v>1806</v>
      </c>
      <c r="I633" s="29">
        <v>1806</v>
      </c>
      <c r="J633" s="34"/>
    </row>
    <row r="634" spans="1:10" hidden="1">
      <c r="A634" s="27">
        <v>62.9</v>
      </c>
      <c r="B634" s="27">
        <v>63</v>
      </c>
      <c r="C634" s="28"/>
      <c r="D634" s="29">
        <v>100</v>
      </c>
      <c r="E634" s="29">
        <v>1000</v>
      </c>
      <c r="F634" s="29">
        <v>1623</v>
      </c>
      <c r="G634" s="29">
        <v>1200</v>
      </c>
      <c r="H634" s="29">
        <v>1806</v>
      </c>
      <c r="I634" s="29">
        <v>1715</v>
      </c>
      <c r="J634" s="28" t="s">
        <v>81</v>
      </c>
    </row>
    <row r="635" spans="1:10" hidden="1">
      <c r="A635" s="31">
        <v>63</v>
      </c>
      <c r="B635" s="31">
        <v>63.1</v>
      </c>
      <c r="C635" s="28" t="s">
        <v>17</v>
      </c>
      <c r="D635" s="32">
        <v>100</v>
      </c>
      <c r="E635" s="32">
        <v>1800</v>
      </c>
      <c r="F635" s="32">
        <v>2357</v>
      </c>
      <c r="G635" s="32">
        <v>1600</v>
      </c>
      <c r="H635" s="32">
        <v>2174</v>
      </c>
      <c r="I635" s="32">
        <v>2266</v>
      </c>
      <c r="J635" s="30"/>
    </row>
    <row r="636" spans="1:10" hidden="1">
      <c r="A636" s="27">
        <v>63.1</v>
      </c>
      <c r="B636" s="27">
        <v>63.2</v>
      </c>
      <c r="C636" s="28"/>
      <c r="D636" s="29">
        <v>100</v>
      </c>
      <c r="E636" s="29">
        <v>1700</v>
      </c>
      <c r="F636" s="29">
        <v>2265</v>
      </c>
      <c r="G636" s="29">
        <v>1200</v>
      </c>
      <c r="H636" s="29">
        <v>1806</v>
      </c>
      <c r="I636" s="29">
        <v>2036</v>
      </c>
      <c r="J636" s="30"/>
    </row>
    <row r="637" spans="1:10" hidden="1">
      <c r="A637" s="27">
        <v>63.2</v>
      </c>
      <c r="B637" s="27">
        <v>63.3</v>
      </c>
      <c r="C637" s="28"/>
      <c r="D637" s="29">
        <v>100</v>
      </c>
      <c r="E637" s="29">
        <v>900</v>
      </c>
      <c r="F637" s="29">
        <v>1531</v>
      </c>
      <c r="G637" s="29">
        <v>1500</v>
      </c>
      <c r="H637" s="29">
        <v>2082</v>
      </c>
      <c r="I637" s="29">
        <v>1807</v>
      </c>
      <c r="J637" s="30"/>
    </row>
    <row r="638" spans="1:10" hidden="1">
      <c r="A638" s="27">
        <v>63.3</v>
      </c>
      <c r="B638" s="27">
        <v>63.4</v>
      </c>
      <c r="C638" s="28"/>
      <c r="D638" s="29">
        <v>100</v>
      </c>
      <c r="E638" s="29">
        <v>800</v>
      </c>
      <c r="F638" s="29">
        <v>1439</v>
      </c>
      <c r="G638" s="29">
        <v>1100</v>
      </c>
      <c r="H638" s="29">
        <v>1715</v>
      </c>
      <c r="I638" s="29">
        <v>1577</v>
      </c>
      <c r="J638" s="30"/>
    </row>
    <row r="639" spans="1:10" hidden="1">
      <c r="A639" s="27">
        <v>63.4</v>
      </c>
      <c r="B639" s="27">
        <v>63.5</v>
      </c>
      <c r="C639" s="28"/>
      <c r="D639" s="29">
        <v>100</v>
      </c>
      <c r="E639" s="29">
        <v>1000</v>
      </c>
      <c r="F639" s="29">
        <v>1623</v>
      </c>
      <c r="G639" s="29">
        <v>1200</v>
      </c>
      <c r="H639" s="29">
        <v>1806</v>
      </c>
      <c r="I639" s="29">
        <v>1715</v>
      </c>
      <c r="J639" s="30"/>
    </row>
    <row r="640" spans="1:10" hidden="1">
      <c r="A640" s="27">
        <v>63.5</v>
      </c>
      <c r="B640" s="27">
        <v>63.6</v>
      </c>
      <c r="C640" s="28"/>
      <c r="D640" s="29">
        <v>100</v>
      </c>
      <c r="E640" s="29">
        <v>2100</v>
      </c>
      <c r="F640" s="158">
        <v>2633</v>
      </c>
      <c r="G640" s="29">
        <v>2500</v>
      </c>
      <c r="H640" s="29">
        <v>3000</v>
      </c>
      <c r="I640" s="29">
        <v>2817</v>
      </c>
      <c r="J640" s="30"/>
    </row>
    <row r="641" spans="1:10" hidden="1">
      <c r="A641" s="27">
        <v>63.6</v>
      </c>
      <c r="B641" s="27">
        <v>63.7</v>
      </c>
      <c r="C641" s="28"/>
      <c r="D641" s="29">
        <v>100</v>
      </c>
      <c r="E641" s="29">
        <v>1000</v>
      </c>
      <c r="F641" s="29">
        <v>1623</v>
      </c>
      <c r="G641" s="29">
        <v>1100</v>
      </c>
      <c r="H641" s="29">
        <v>1715</v>
      </c>
      <c r="I641" s="29">
        <v>1669</v>
      </c>
      <c r="J641" s="30"/>
    </row>
    <row r="642" spans="1:10" hidden="1">
      <c r="A642" s="27">
        <v>63.7</v>
      </c>
      <c r="B642" s="27">
        <v>63.8</v>
      </c>
      <c r="C642" s="28"/>
      <c r="D642" s="29">
        <v>100</v>
      </c>
      <c r="E642" s="29">
        <v>1300</v>
      </c>
      <c r="F642" s="29">
        <v>1898</v>
      </c>
      <c r="G642" s="29">
        <v>1000</v>
      </c>
      <c r="H642" s="29">
        <v>1623</v>
      </c>
      <c r="I642" s="29">
        <v>1761</v>
      </c>
      <c r="J642" s="30"/>
    </row>
    <row r="643" spans="1:10" hidden="1">
      <c r="A643" s="27">
        <v>63.8</v>
      </c>
      <c r="B643" s="27">
        <v>63.9</v>
      </c>
      <c r="C643" s="28"/>
      <c r="D643" s="29">
        <v>100</v>
      </c>
      <c r="E643" s="29">
        <v>1800</v>
      </c>
      <c r="F643" s="29">
        <v>2357</v>
      </c>
      <c r="G643" s="29">
        <v>1800</v>
      </c>
      <c r="H643" s="29">
        <v>2357</v>
      </c>
      <c r="I643" s="29">
        <v>2357</v>
      </c>
      <c r="J643" s="30"/>
    </row>
    <row r="644" spans="1:10">
      <c r="A644" s="27">
        <v>63.9</v>
      </c>
      <c r="B644" s="27">
        <v>64</v>
      </c>
      <c r="C644" s="28"/>
      <c r="D644" s="29">
        <v>100</v>
      </c>
      <c r="E644" s="29">
        <v>1400</v>
      </c>
      <c r="F644" s="29">
        <v>1990</v>
      </c>
      <c r="G644" s="29">
        <v>2000</v>
      </c>
      <c r="H644" s="217">
        <v>2541</v>
      </c>
      <c r="I644" s="29">
        <v>2266</v>
      </c>
      <c r="J644" s="30"/>
    </row>
    <row r="645" spans="1:10" hidden="1">
      <c r="A645" s="31">
        <v>64</v>
      </c>
      <c r="B645" s="31">
        <v>64.099999999999994</v>
      </c>
      <c r="C645" s="28" t="s">
        <v>17</v>
      </c>
      <c r="D645" s="32">
        <v>100</v>
      </c>
      <c r="E645" s="32">
        <v>2100</v>
      </c>
      <c r="F645" s="32">
        <v>2633</v>
      </c>
      <c r="G645" s="32">
        <v>1400</v>
      </c>
      <c r="H645" s="32">
        <v>1990</v>
      </c>
      <c r="I645" s="32">
        <v>2312</v>
      </c>
      <c r="J645" s="36" t="s">
        <v>86</v>
      </c>
    </row>
    <row r="646" spans="1:10" hidden="1">
      <c r="A646" s="27">
        <v>64.099999999999994</v>
      </c>
      <c r="B646" s="27">
        <v>64.2</v>
      </c>
      <c r="C646" s="28"/>
      <c r="D646" s="29">
        <v>100</v>
      </c>
      <c r="E646" s="29">
        <v>900</v>
      </c>
      <c r="F646" s="29">
        <v>1531</v>
      </c>
      <c r="G646" s="29">
        <v>1000</v>
      </c>
      <c r="H646" s="29">
        <v>1623</v>
      </c>
      <c r="I646" s="29">
        <v>1577</v>
      </c>
      <c r="J646" s="36"/>
    </row>
    <row r="647" spans="1:10" hidden="1">
      <c r="A647" s="27">
        <v>64.2</v>
      </c>
      <c r="B647" s="27">
        <v>64.3</v>
      </c>
      <c r="C647" s="28"/>
      <c r="D647" s="29">
        <v>100</v>
      </c>
      <c r="E647" s="29">
        <v>1000</v>
      </c>
      <c r="F647" s="29">
        <v>1623</v>
      </c>
      <c r="G647" s="29">
        <v>1200</v>
      </c>
      <c r="H647" s="29">
        <v>1806</v>
      </c>
      <c r="I647" s="29">
        <v>1715</v>
      </c>
      <c r="J647" s="36"/>
    </row>
    <row r="648" spans="1:10" hidden="1">
      <c r="A648" s="27">
        <v>64.3</v>
      </c>
      <c r="B648" s="27">
        <v>64.400000000000006</v>
      </c>
      <c r="C648" s="28"/>
      <c r="D648" s="29">
        <v>100</v>
      </c>
      <c r="E648" s="29">
        <v>700</v>
      </c>
      <c r="F648" s="29">
        <v>1347</v>
      </c>
      <c r="G648" s="29">
        <v>1300</v>
      </c>
      <c r="H648" s="29">
        <v>1898</v>
      </c>
      <c r="I648" s="29">
        <v>1623</v>
      </c>
      <c r="J648" s="36"/>
    </row>
    <row r="649" spans="1:10" hidden="1">
      <c r="A649" s="27">
        <v>64.400000000000006</v>
      </c>
      <c r="B649" s="27">
        <v>64.5</v>
      </c>
      <c r="C649" s="28"/>
      <c r="D649" s="29">
        <v>100</v>
      </c>
      <c r="E649" s="29">
        <v>900</v>
      </c>
      <c r="F649" s="29">
        <v>1531</v>
      </c>
      <c r="G649" s="29">
        <v>1200</v>
      </c>
      <c r="H649" s="29">
        <v>1806</v>
      </c>
      <c r="I649" s="29">
        <v>1669</v>
      </c>
      <c r="J649" s="36"/>
    </row>
    <row r="650" spans="1:10" hidden="1">
      <c r="A650" s="27">
        <v>64.5</v>
      </c>
      <c r="B650" s="27">
        <v>64.599999999999994</v>
      </c>
      <c r="C650" s="28"/>
      <c r="D650" s="29">
        <v>100</v>
      </c>
      <c r="E650" s="29">
        <v>1700</v>
      </c>
      <c r="F650" s="29">
        <v>2265</v>
      </c>
      <c r="G650" s="29">
        <v>1200</v>
      </c>
      <c r="H650" s="29">
        <v>1806</v>
      </c>
      <c r="I650" s="29">
        <v>2036</v>
      </c>
      <c r="J650" s="36"/>
    </row>
    <row r="651" spans="1:10" hidden="1">
      <c r="A651" s="27">
        <v>64.599999999999994</v>
      </c>
      <c r="B651" s="27">
        <v>64.7</v>
      </c>
      <c r="C651" s="28"/>
      <c r="D651" s="29">
        <v>100</v>
      </c>
      <c r="E651" s="29">
        <v>1000</v>
      </c>
      <c r="F651" s="29">
        <v>1623</v>
      </c>
      <c r="G651" s="29">
        <v>1000</v>
      </c>
      <c r="H651" s="29">
        <v>1623</v>
      </c>
      <c r="I651" s="29">
        <v>1623</v>
      </c>
      <c r="J651" s="36"/>
    </row>
    <row r="652" spans="1:10" hidden="1">
      <c r="A652" s="27">
        <v>64.7</v>
      </c>
      <c r="B652" s="27">
        <v>64.8</v>
      </c>
      <c r="C652" s="28"/>
      <c r="D652" s="29">
        <v>100</v>
      </c>
      <c r="E652" s="29">
        <v>900</v>
      </c>
      <c r="F652" s="29">
        <v>1531</v>
      </c>
      <c r="G652" s="29">
        <v>1000</v>
      </c>
      <c r="H652" s="29">
        <v>1623</v>
      </c>
      <c r="I652" s="29">
        <v>1577</v>
      </c>
      <c r="J652" s="36"/>
    </row>
    <row r="653" spans="1:10" hidden="1">
      <c r="A653" s="27">
        <v>64.8</v>
      </c>
      <c r="B653" s="27">
        <v>64.900000000000006</v>
      </c>
      <c r="C653" s="28"/>
      <c r="D653" s="29">
        <v>100</v>
      </c>
      <c r="E653" s="29">
        <v>1300</v>
      </c>
      <c r="F653" s="29">
        <v>1898</v>
      </c>
      <c r="G653" s="29">
        <v>1300</v>
      </c>
      <c r="H653" s="29">
        <v>1898</v>
      </c>
      <c r="I653" s="29">
        <v>1898</v>
      </c>
      <c r="J653" s="36"/>
    </row>
    <row r="654" spans="1:10" hidden="1">
      <c r="A654" s="27">
        <v>64.900000000000006</v>
      </c>
      <c r="B654" s="27">
        <v>65</v>
      </c>
      <c r="C654" s="28"/>
      <c r="D654" s="29">
        <v>100</v>
      </c>
      <c r="E654" s="29">
        <v>1100</v>
      </c>
      <c r="F654" s="29">
        <v>1715</v>
      </c>
      <c r="G654" s="29">
        <v>1100</v>
      </c>
      <c r="H654" s="29">
        <v>1715</v>
      </c>
      <c r="I654" s="29">
        <v>1715</v>
      </c>
      <c r="J654" s="36"/>
    </row>
    <row r="655" spans="1:10" hidden="1">
      <c r="A655" s="31">
        <v>65</v>
      </c>
      <c r="B655" s="31">
        <v>65.099999999999994</v>
      </c>
      <c r="C655" s="28" t="s">
        <v>17</v>
      </c>
      <c r="D655" s="32">
        <v>100</v>
      </c>
      <c r="E655" s="32">
        <v>1300</v>
      </c>
      <c r="F655" s="32">
        <v>1898</v>
      </c>
      <c r="G655" s="32">
        <v>1400</v>
      </c>
      <c r="H655" s="32">
        <v>1990</v>
      </c>
      <c r="I655" s="32">
        <v>1944</v>
      </c>
      <c r="J655" s="30"/>
    </row>
    <row r="656" spans="1:10" hidden="1">
      <c r="A656" s="27">
        <v>65.099999999999994</v>
      </c>
      <c r="B656" s="27">
        <v>65.2</v>
      </c>
      <c r="C656" s="28"/>
      <c r="D656" s="29">
        <v>100</v>
      </c>
      <c r="E656" s="29">
        <v>1700</v>
      </c>
      <c r="F656" s="29">
        <v>2265</v>
      </c>
      <c r="G656" s="29">
        <v>1500</v>
      </c>
      <c r="H656" s="29">
        <v>2082</v>
      </c>
      <c r="I656" s="29">
        <v>2174</v>
      </c>
      <c r="J656" s="30"/>
    </row>
    <row r="657" spans="1:10" hidden="1">
      <c r="A657" s="27">
        <v>65.2</v>
      </c>
      <c r="B657" s="27">
        <v>65.3</v>
      </c>
      <c r="C657" s="28"/>
      <c r="D657" s="29">
        <v>100</v>
      </c>
      <c r="E657" s="29">
        <v>1500</v>
      </c>
      <c r="F657" s="29">
        <v>2082</v>
      </c>
      <c r="G657" s="29">
        <v>1600</v>
      </c>
      <c r="H657" s="29">
        <v>2174</v>
      </c>
      <c r="I657" s="29">
        <v>2128</v>
      </c>
      <c r="J657" s="30"/>
    </row>
    <row r="658" spans="1:10" hidden="1">
      <c r="A658" s="27">
        <v>65.3</v>
      </c>
      <c r="B658" s="27">
        <v>65.400000000000006</v>
      </c>
      <c r="C658" s="28"/>
      <c r="D658" s="29">
        <v>100</v>
      </c>
      <c r="E658" s="29">
        <v>1500</v>
      </c>
      <c r="F658" s="29">
        <v>2082</v>
      </c>
      <c r="G658" s="29">
        <v>1200</v>
      </c>
      <c r="H658" s="29">
        <v>1806</v>
      </c>
      <c r="I658" s="29">
        <v>1944</v>
      </c>
      <c r="J658" s="30"/>
    </row>
    <row r="659" spans="1:10" hidden="1">
      <c r="A659" s="27">
        <v>65.400000000000006</v>
      </c>
      <c r="B659" s="27">
        <v>65.5</v>
      </c>
      <c r="C659" s="28"/>
      <c r="D659" s="29">
        <v>100</v>
      </c>
      <c r="E659" s="29">
        <v>1000</v>
      </c>
      <c r="F659" s="29">
        <v>1623</v>
      </c>
      <c r="G659" s="29">
        <v>1300</v>
      </c>
      <c r="H659" s="29">
        <v>1898</v>
      </c>
      <c r="I659" s="29">
        <v>1761</v>
      </c>
      <c r="J659" s="30"/>
    </row>
    <row r="660" spans="1:10" hidden="1">
      <c r="A660" s="27">
        <v>65.5</v>
      </c>
      <c r="B660" s="27">
        <v>65.599999999999994</v>
      </c>
      <c r="C660" s="28"/>
      <c r="D660" s="29">
        <v>100</v>
      </c>
      <c r="E660" s="29">
        <v>900</v>
      </c>
      <c r="F660" s="29">
        <v>1531</v>
      </c>
      <c r="G660" s="29">
        <v>1000</v>
      </c>
      <c r="H660" s="29">
        <v>1623</v>
      </c>
      <c r="I660" s="29">
        <v>1577</v>
      </c>
      <c r="J660" s="30"/>
    </row>
    <row r="661" spans="1:10" hidden="1">
      <c r="A661" s="27">
        <v>65.599999999999994</v>
      </c>
      <c r="B661" s="27">
        <v>65.7</v>
      </c>
      <c r="C661" s="30"/>
      <c r="D661" s="29">
        <v>100</v>
      </c>
      <c r="E661" s="29">
        <v>1100</v>
      </c>
      <c r="F661" s="29">
        <v>1715</v>
      </c>
      <c r="G661" s="29">
        <v>1000</v>
      </c>
      <c r="H661" s="29">
        <v>1623</v>
      </c>
      <c r="I661" s="29">
        <v>1669</v>
      </c>
      <c r="J661" s="30"/>
    </row>
    <row r="662" spans="1:10" hidden="1">
      <c r="A662" s="27">
        <v>65.7</v>
      </c>
      <c r="B662" s="27">
        <v>65.8</v>
      </c>
      <c r="C662" s="30"/>
      <c r="D662" s="29">
        <v>100</v>
      </c>
      <c r="E662" s="29">
        <v>2100</v>
      </c>
      <c r="F662" s="158">
        <v>2633</v>
      </c>
      <c r="G662" s="29">
        <v>2300</v>
      </c>
      <c r="H662" s="29">
        <v>2816</v>
      </c>
      <c r="I662" s="29">
        <v>2725</v>
      </c>
      <c r="J662" s="30"/>
    </row>
    <row r="663" spans="1:10" hidden="1">
      <c r="A663" s="27">
        <v>65.8</v>
      </c>
      <c r="B663" s="27">
        <v>65.900000000000006</v>
      </c>
      <c r="C663" s="30"/>
      <c r="D663" s="29">
        <v>100</v>
      </c>
      <c r="E663" s="29">
        <v>1300</v>
      </c>
      <c r="F663" s="29">
        <v>1898</v>
      </c>
      <c r="G663" s="29">
        <v>1100</v>
      </c>
      <c r="H663" s="29">
        <v>1715</v>
      </c>
      <c r="I663" s="29">
        <v>1807</v>
      </c>
      <c r="J663" s="30"/>
    </row>
    <row r="664" spans="1:10" hidden="1">
      <c r="A664" s="27">
        <v>65.900000000000006</v>
      </c>
      <c r="B664" s="27">
        <v>66</v>
      </c>
      <c r="C664" s="30"/>
      <c r="D664" s="29">
        <v>100</v>
      </c>
      <c r="E664" s="29">
        <v>900</v>
      </c>
      <c r="F664" s="29">
        <v>1531</v>
      </c>
      <c r="G664" s="29">
        <v>1000</v>
      </c>
      <c r="H664" s="29">
        <v>1623</v>
      </c>
      <c r="I664" s="29">
        <v>1577</v>
      </c>
      <c r="J664" s="30"/>
    </row>
    <row r="665" spans="1:10" hidden="1">
      <c r="A665" s="31">
        <v>66</v>
      </c>
      <c r="B665" s="31">
        <v>66.099999999999994</v>
      </c>
      <c r="C665" s="28" t="s">
        <v>17</v>
      </c>
      <c r="D665" s="32">
        <v>100</v>
      </c>
      <c r="E665" s="32">
        <v>1200</v>
      </c>
      <c r="F665" s="32">
        <v>1806</v>
      </c>
      <c r="G665" s="32">
        <v>1100</v>
      </c>
      <c r="H665" s="32">
        <v>1715</v>
      </c>
      <c r="I665" s="32">
        <v>1761</v>
      </c>
      <c r="J665" s="36" t="s">
        <v>87</v>
      </c>
    </row>
    <row r="666" spans="1:10" hidden="1">
      <c r="A666" s="27">
        <v>66.099999999999994</v>
      </c>
      <c r="B666" s="27">
        <v>66.2</v>
      </c>
      <c r="C666" s="28"/>
      <c r="D666" s="29">
        <v>100</v>
      </c>
      <c r="E666" s="29">
        <v>800</v>
      </c>
      <c r="F666" s="29">
        <v>1439</v>
      </c>
      <c r="G666" s="29">
        <v>1200</v>
      </c>
      <c r="H666" s="29">
        <v>1806</v>
      </c>
      <c r="I666" s="29">
        <v>1623</v>
      </c>
      <c r="J666" s="36"/>
    </row>
    <row r="667" spans="1:10" hidden="1">
      <c r="A667" s="27">
        <v>66.2</v>
      </c>
      <c r="B667" s="27">
        <v>66.3</v>
      </c>
      <c r="C667" s="28"/>
      <c r="D667" s="29">
        <v>100</v>
      </c>
      <c r="E667" s="29">
        <v>900</v>
      </c>
      <c r="F667" s="29">
        <v>1531</v>
      </c>
      <c r="G667" s="29">
        <v>1300</v>
      </c>
      <c r="H667" s="29">
        <v>1898</v>
      </c>
      <c r="I667" s="29">
        <v>1715</v>
      </c>
      <c r="J667" s="36"/>
    </row>
    <row r="668" spans="1:10" hidden="1">
      <c r="A668" s="27">
        <v>66.3</v>
      </c>
      <c r="B668" s="27">
        <v>66.400000000000006</v>
      </c>
      <c r="C668" s="28"/>
      <c r="D668" s="29">
        <v>100</v>
      </c>
      <c r="E668" s="29">
        <v>900</v>
      </c>
      <c r="F668" s="29">
        <v>1531</v>
      </c>
      <c r="G668" s="29">
        <v>1200</v>
      </c>
      <c r="H668" s="29">
        <v>1806</v>
      </c>
      <c r="I668" s="29">
        <v>1669</v>
      </c>
      <c r="J668" s="36"/>
    </row>
    <row r="669" spans="1:10" hidden="1">
      <c r="A669" s="27">
        <v>66.400000000000006</v>
      </c>
      <c r="B669" s="27">
        <v>66.5</v>
      </c>
      <c r="C669" s="28"/>
      <c r="D669" s="29">
        <v>100</v>
      </c>
      <c r="E669" s="29">
        <v>1800</v>
      </c>
      <c r="F669" s="29">
        <v>2357</v>
      </c>
      <c r="G669" s="29">
        <v>1500</v>
      </c>
      <c r="H669" s="29">
        <v>2082</v>
      </c>
      <c r="I669" s="29">
        <v>2220</v>
      </c>
      <c r="J669" s="36"/>
    </row>
    <row r="670" spans="1:10" hidden="1">
      <c r="A670" s="27">
        <v>66.5</v>
      </c>
      <c r="B670" s="27">
        <v>66.599999999999994</v>
      </c>
      <c r="C670" s="28"/>
      <c r="D670" s="29">
        <v>100</v>
      </c>
      <c r="E670" s="29">
        <v>1700</v>
      </c>
      <c r="F670" s="29">
        <v>2265</v>
      </c>
      <c r="G670" s="29">
        <v>1200</v>
      </c>
      <c r="H670" s="29">
        <v>1806</v>
      </c>
      <c r="I670" s="29">
        <v>2036</v>
      </c>
      <c r="J670" s="36"/>
    </row>
    <row r="671" spans="1:10" hidden="1">
      <c r="A671" s="27">
        <v>66.599999999999994</v>
      </c>
      <c r="B671" s="27">
        <v>66.7</v>
      </c>
      <c r="C671" s="28"/>
      <c r="D671" s="29">
        <v>100</v>
      </c>
      <c r="E671" s="29">
        <v>1400</v>
      </c>
      <c r="F671" s="29">
        <v>1990</v>
      </c>
      <c r="G671" s="29">
        <v>1300</v>
      </c>
      <c r="H671" s="29">
        <v>1898</v>
      </c>
      <c r="I671" s="29">
        <v>1944</v>
      </c>
      <c r="J671" s="36"/>
    </row>
    <row r="672" spans="1:10" hidden="1">
      <c r="A672" s="27">
        <v>66.7</v>
      </c>
      <c r="B672" s="27">
        <v>66.8</v>
      </c>
      <c r="C672" s="28"/>
      <c r="D672" s="29">
        <v>100</v>
      </c>
      <c r="E672" s="29">
        <v>2000</v>
      </c>
      <c r="F672" s="29">
        <v>2541</v>
      </c>
      <c r="G672" s="29">
        <v>1900</v>
      </c>
      <c r="H672" s="29">
        <v>2449</v>
      </c>
      <c r="I672" s="29">
        <v>2495</v>
      </c>
      <c r="J672" s="36"/>
    </row>
    <row r="673" spans="1:10" hidden="1">
      <c r="A673" s="27">
        <v>66.8</v>
      </c>
      <c r="B673" s="27">
        <v>66.900000000000006</v>
      </c>
      <c r="C673" s="28"/>
      <c r="D673" s="29">
        <v>100</v>
      </c>
      <c r="E673" s="29">
        <v>1500</v>
      </c>
      <c r="F673" s="29">
        <v>2082</v>
      </c>
      <c r="G673" s="29">
        <v>1300</v>
      </c>
      <c r="H673" s="29">
        <v>1898</v>
      </c>
      <c r="I673" s="29">
        <v>1990</v>
      </c>
      <c r="J673" s="36"/>
    </row>
    <row r="674" spans="1:10" hidden="1">
      <c r="A674" s="27">
        <v>66.900000000000006</v>
      </c>
      <c r="B674" s="27">
        <v>67</v>
      </c>
      <c r="C674" s="28"/>
      <c r="D674" s="29">
        <v>100</v>
      </c>
      <c r="E674" s="29">
        <v>1700</v>
      </c>
      <c r="F674" s="29">
        <v>2265</v>
      </c>
      <c r="G674" s="29">
        <v>1200</v>
      </c>
      <c r="H674" s="29">
        <v>1806</v>
      </c>
      <c r="I674" s="29">
        <v>2036</v>
      </c>
      <c r="J674" s="36"/>
    </row>
    <row r="675" spans="1:10">
      <c r="A675" s="31">
        <v>67</v>
      </c>
      <c r="B675" s="31">
        <v>67.099999999999994</v>
      </c>
      <c r="C675" s="28" t="s">
        <v>17</v>
      </c>
      <c r="D675" s="32">
        <v>100</v>
      </c>
      <c r="E675" s="32">
        <v>1500</v>
      </c>
      <c r="F675" s="32">
        <v>2082</v>
      </c>
      <c r="G675" s="32">
        <v>2000</v>
      </c>
      <c r="H675" s="216">
        <v>2541</v>
      </c>
      <c r="I675" s="32">
        <v>2312</v>
      </c>
      <c r="J675" s="35" t="s">
        <v>83</v>
      </c>
    </row>
    <row r="676" spans="1:10" hidden="1">
      <c r="A676" s="27">
        <v>67.099999999999994</v>
      </c>
      <c r="B676" s="27">
        <v>67.2</v>
      </c>
      <c r="C676" s="28"/>
      <c r="D676" s="29">
        <v>100</v>
      </c>
      <c r="E676" s="29">
        <v>1700</v>
      </c>
      <c r="F676" s="29">
        <v>2265</v>
      </c>
      <c r="G676" s="29">
        <v>1600</v>
      </c>
      <c r="H676" s="29">
        <v>2174</v>
      </c>
      <c r="I676" s="29">
        <v>2220</v>
      </c>
      <c r="J676" s="35"/>
    </row>
    <row r="677" spans="1:10" hidden="1">
      <c r="A677" s="27">
        <v>67.2</v>
      </c>
      <c r="B677" s="27">
        <v>67.3</v>
      </c>
      <c r="C677" s="28"/>
      <c r="D677" s="29">
        <v>100</v>
      </c>
      <c r="E677" s="29">
        <v>1900</v>
      </c>
      <c r="F677" s="29">
        <v>2449</v>
      </c>
      <c r="G677" s="29">
        <v>1300</v>
      </c>
      <c r="H677" s="29">
        <v>1898</v>
      </c>
      <c r="I677" s="29">
        <v>2174</v>
      </c>
      <c r="J677" s="35"/>
    </row>
    <row r="678" spans="1:10">
      <c r="A678" s="27">
        <v>67.3</v>
      </c>
      <c r="B678" s="27">
        <v>67.400000000000006</v>
      </c>
      <c r="C678" s="28"/>
      <c r="D678" s="29">
        <v>100</v>
      </c>
      <c r="E678" s="29">
        <v>2000</v>
      </c>
      <c r="F678" s="158">
        <v>2541</v>
      </c>
      <c r="G678" s="29">
        <v>2000</v>
      </c>
      <c r="H678" s="217">
        <v>2541</v>
      </c>
      <c r="I678" s="29">
        <v>2541</v>
      </c>
      <c r="J678" s="35"/>
    </row>
    <row r="679" spans="1:10" hidden="1">
      <c r="A679" s="27">
        <v>67.400000000000006</v>
      </c>
      <c r="B679" s="27">
        <v>67.5</v>
      </c>
      <c r="C679" s="28"/>
      <c r="D679" s="29">
        <v>100</v>
      </c>
      <c r="E679" s="29">
        <v>1400</v>
      </c>
      <c r="F679" s="29">
        <v>1990</v>
      </c>
      <c r="G679" s="29">
        <v>1200</v>
      </c>
      <c r="H679" s="29">
        <v>1806</v>
      </c>
      <c r="I679" s="29">
        <v>1898</v>
      </c>
      <c r="J679" s="35"/>
    </row>
    <row r="680" spans="1:10" hidden="1">
      <c r="A680" s="27">
        <v>67.5</v>
      </c>
      <c r="B680" s="27">
        <v>67.599999999999994</v>
      </c>
      <c r="C680" s="28"/>
      <c r="D680" s="29">
        <v>100</v>
      </c>
      <c r="E680" s="29">
        <v>1000</v>
      </c>
      <c r="F680" s="29">
        <v>1623</v>
      </c>
      <c r="G680" s="29">
        <v>1200</v>
      </c>
      <c r="H680" s="29">
        <v>1806</v>
      </c>
      <c r="I680" s="29">
        <v>1715</v>
      </c>
      <c r="J680" s="35"/>
    </row>
    <row r="681" spans="1:10" hidden="1">
      <c r="A681" s="27">
        <v>67.599999999999994</v>
      </c>
      <c r="B681" s="27">
        <v>67.7</v>
      </c>
      <c r="C681" s="28"/>
      <c r="D681" s="29">
        <v>100</v>
      </c>
      <c r="E681" s="29">
        <v>1700</v>
      </c>
      <c r="F681" s="29">
        <v>2265</v>
      </c>
      <c r="G681" s="29">
        <v>1300</v>
      </c>
      <c r="H681" s="29">
        <v>1898</v>
      </c>
      <c r="I681" s="29">
        <v>2082</v>
      </c>
      <c r="J681" s="35"/>
    </row>
    <row r="682" spans="1:10" hidden="1">
      <c r="A682" s="27">
        <v>67.7</v>
      </c>
      <c r="B682" s="27">
        <v>67.8</v>
      </c>
      <c r="C682" s="28"/>
      <c r="D682" s="29">
        <v>100</v>
      </c>
      <c r="E682" s="29">
        <v>900</v>
      </c>
      <c r="F682" s="29">
        <v>1531</v>
      </c>
      <c r="G682" s="29">
        <v>1000</v>
      </c>
      <c r="H682" s="29">
        <v>1623</v>
      </c>
      <c r="I682" s="29">
        <v>1577</v>
      </c>
      <c r="J682" s="35"/>
    </row>
    <row r="683" spans="1:10" hidden="1">
      <c r="A683" s="27">
        <v>67.8</v>
      </c>
      <c r="B683" s="27">
        <v>67.900000000000006</v>
      </c>
      <c r="C683" s="28"/>
      <c r="D683" s="29">
        <v>100</v>
      </c>
      <c r="E683" s="29">
        <v>1400</v>
      </c>
      <c r="F683" s="29">
        <v>1990</v>
      </c>
      <c r="G683" s="29">
        <v>1300</v>
      </c>
      <c r="H683" s="29">
        <v>1898</v>
      </c>
      <c r="I683" s="29">
        <v>1944</v>
      </c>
      <c r="J683" s="35"/>
    </row>
    <row r="684" spans="1:10" hidden="1">
      <c r="A684" s="27">
        <v>67.900000000000006</v>
      </c>
      <c r="B684" s="27">
        <v>68</v>
      </c>
      <c r="C684" s="28"/>
      <c r="D684" s="29">
        <v>100</v>
      </c>
      <c r="E684" s="29">
        <v>1200</v>
      </c>
      <c r="F684" s="29">
        <v>1806</v>
      </c>
      <c r="G684" s="29">
        <v>1200</v>
      </c>
      <c r="H684" s="29">
        <v>1806</v>
      </c>
      <c r="I684" s="29">
        <v>1806</v>
      </c>
      <c r="J684" s="35"/>
    </row>
    <row r="685" spans="1:10" hidden="1">
      <c r="A685" s="31">
        <v>68</v>
      </c>
      <c r="B685" s="31">
        <v>68.099999999999994</v>
      </c>
      <c r="C685" s="28" t="s">
        <v>17</v>
      </c>
      <c r="D685" s="32">
        <v>100</v>
      </c>
      <c r="E685" s="32">
        <v>1200</v>
      </c>
      <c r="F685" s="32">
        <v>1806</v>
      </c>
      <c r="G685" s="32">
        <v>1300</v>
      </c>
      <c r="H685" s="32">
        <v>1898</v>
      </c>
      <c r="I685" s="32">
        <v>1852</v>
      </c>
      <c r="J685" s="30"/>
    </row>
    <row r="686" spans="1:10" hidden="1">
      <c r="A686" s="27">
        <v>68.099999999999994</v>
      </c>
      <c r="B686" s="27">
        <v>68.2</v>
      </c>
      <c r="C686" s="28"/>
      <c r="D686" s="29">
        <v>100</v>
      </c>
      <c r="E686" s="29">
        <v>900</v>
      </c>
      <c r="F686" s="29">
        <v>1531</v>
      </c>
      <c r="G686" s="29">
        <v>1000</v>
      </c>
      <c r="H686" s="29">
        <v>1623</v>
      </c>
      <c r="I686" s="29">
        <v>1577</v>
      </c>
      <c r="J686" s="30"/>
    </row>
    <row r="687" spans="1:10" hidden="1">
      <c r="A687" s="27">
        <v>68.2</v>
      </c>
      <c r="B687" s="27">
        <v>68.3</v>
      </c>
      <c r="C687" s="28"/>
      <c r="D687" s="29">
        <v>100</v>
      </c>
      <c r="E687" s="29">
        <v>900</v>
      </c>
      <c r="F687" s="29">
        <v>1531</v>
      </c>
      <c r="G687" s="29">
        <v>1000</v>
      </c>
      <c r="H687" s="29">
        <v>1623</v>
      </c>
      <c r="I687" s="29">
        <v>1577</v>
      </c>
      <c r="J687" s="30"/>
    </row>
    <row r="688" spans="1:10" hidden="1">
      <c r="A688" s="27">
        <v>68.3</v>
      </c>
      <c r="B688" s="27">
        <v>68.400000000000006</v>
      </c>
      <c r="C688" s="28"/>
      <c r="D688" s="29">
        <v>100</v>
      </c>
      <c r="E688" s="29">
        <v>900</v>
      </c>
      <c r="F688" s="29">
        <v>1531</v>
      </c>
      <c r="G688" s="29">
        <v>1000</v>
      </c>
      <c r="H688" s="29">
        <v>1623</v>
      </c>
      <c r="I688" s="29">
        <v>1577</v>
      </c>
      <c r="J688" s="30"/>
    </row>
    <row r="689" spans="1:10" hidden="1">
      <c r="A689" s="27">
        <v>68.400000000000006</v>
      </c>
      <c r="B689" s="27">
        <v>68.5</v>
      </c>
      <c r="C689" s="28"/>
      <c r="D689" s="29">
        <v>100</v>
      </c>
      <c r="E689" s="29">
        <v>1100</v>
      </c>
      <c r="F689" s="29">
        <v>1715</v>
      </c>
      <c r="G689" s="29">
        <v>1200</v>
      </c>
      <c r="H689" s="29">
        <v>1806</v>
      </c>
      <c r="I689" s="29">
        <v>1761</v>
      </c>
      <c r="J689" s="30"/>
    </row>
    <row r="690" spans="1:10" hidden="1">
      <c r="A690" s="27">
        <v>68.5</v>
      </c>
      <c r="B690" s="27">
        <v>68.599999999999994</v>
      </c>
      <c r="C690" s="28"/>
      <c r="D690" s="29">
        <v>100</v>
      </c>
      <c r="E690" s="29">
        <v>1200</v>
      </c>
      <c r="F690" s="29">
        <v>1806</v>
      </c>
      <c r="G690" s="29">
        <v>1300</v>
      </c>
      <c r="H690" s="29">
        <v>1898</v>
      </c>
      <c r="I690" s="29">
        <v>1852</v>
      </c>
      <c r="J690" s="30"/>
    </row>
    <row r="691" spans="1:10" hidden="1">
      <c r="A691" s="27">
        <v>68.599999999999994</v>
      </c>
      <c r="B691" s="27">
        <v>68.7</v>
      </c>
      <c r="C691" s="28"/>
      <c r="D691" s="29">
        <v>100</v>
      </c>
      <c r="E691" s="29">
        <v>900</v>
      </c>
      <c r="F691" s="29">
        <v>1531</v>
      </c>
      <c r="G691" s="29">
        <v>1200</v>
      </c>
      <c r="H691" s="29">
        <v>1806</v>
      </c>
      <c r="I691" s="29">
        <v>1669</v>
      </c>
      <c r="J691" s="30"/>
    </row>
    <row r="692" spans="1:10" hidden="1">
      <c r="A692" s="27">
        <v>68.7</v>
      </c>
      <c r="B692" s="27">
        <v>68.8</v>
      </c>
      <c r="C692" s="28"/>
      <c r="D692" s="29">
        <v>100</v>
      </c>
      <c r="E692" s="29">
        <v>1000</v>
      </c>
      <c r="F692" s="29">
        <v>1623</v>
      </c>
      <c r="G692" s="29">
        <v>1400</v>
      </c>
      <c r="H692" s="29">
        <v>1990</v>
      </c>
      <c r="I692" s="29">
        <v>1807</v>
      </c>
      <c r="J692" s="30"/>
    </row>
    <row r="693" spans="1:10" hidden="1">
      <c r="A693" s="27">
        <v>68.8</v>
      </c>
      <c r="B693" s="27">
        <v>68.900000000000006</v>
      </c>
      <c r="C693" s="28"/>
      <c r="D693" s="29">
        <v>100</v>
      </c>
      <c r="E693" s="29">
        <v>1000</v>
      </c>
      <c r="F693" s="29">
        <v>1623</v>
      </c>
      <c r="G693" s="29">
        <v>1200</v>
      </c>
      <c r="H693" s="29">
        <v>1806</v>
      </c>
      <c r="I693" s="29">
        <v>1715</v>
      </c>
      <c r="J693" s="30"/>
    </row>
    <row r="694" spans="1:10" hidden="1">
      <c r="A694" s="27">
        <v>68.900000000000006</v>
      </c>
      <c r="B694" s="27">
        <v>69</v>
      </c>
      <c r="C694" s="28"/>
      <c r="D694" s="29">
        <v>100</v>
      </c>
      <c r="E694" s="29">
        <v>1000</v>
      </c>
      <c r="F694" s="29">
        <v>1623</v>
      </c>
      <c r="G694" s="29">
        <v>1500</v>
      </c>
      <c r="H694" s="29">
        <v>2082</v>
      </c>
      <c r="I694" s="29">
        <v>1853</v>
      </c>
      <c r="J694" s="30"/>
    </row>
    <row r="695" spans="1:10" hidden="1">
      <c r="A695" s="31">
        <v>69</v>
      </c>
      <c r="B695" s="31">
        <v>69.099999999999994</v>
      </c>
      <c r="C695" s="28" t="s">
        <v>17</v>
      </c>
      <c r="D695" s="32">
        <v>100</v>
      </c>
      <c r="E695" s="32">
        <v>1400</v>
      </c>
      <c r="F695" s="32">
        <v>1990</v>
      </c>
      <c r="G695" s="32">
        <v>1700</v>
      </c>
      <c r="H695" s="32">
        <v>2265</v>
      </c>
      <c r="I695" s="32">
        <v>2128</v>
      </c>
      <c r="J695" s="35" t="s">
        <v>80</v>
      </c>
    </row>
    <row r="696" spans="1:10">
      <c r="A696" s="27">
        <v>69.099999999999994</v>
      </c>
      <c r="B696" s="27">
        <v>69.2</v>
      </c>
      <c r="C696" s="28"/>
      <c r="D696" s="29">
        <v>100</v>
      </c>
      <c r="E696" s="29">
        <v>1600</v>
      </c>
      <c r="F696" s="29">
        <v>2174</v>
      </c>
      <c r="G696" s="29">
        <v>2200</v>
      </c>
      <c r="H696" s="217">
        <v>2724</v>
      </c>
      <c r="I696" s="29">
        <v>2449</v>
      </c>
      <c r="J696" s="47" t="s">
        <v>102</v>
      </c>
    </row>
    <row r="697" spans="1:10" hidden="1">
      <c r="A697" s="27">
        <v>69.2</v>
      </c>
      <c r="B697" s="27">
        <v>69.3</v>
      </c>
      <c r="C697" s="28"/>
      <c r="D697" s="29">
        <v>100</v>
      </c>
      <c r="E697" s="29">
        <v>1800</v>
      </c>
      <c r="F697" s="29">
        <v>2357</v>
      </c>
      <c r="G697" s="29">
        <v>1100</v>
      </c>
      <c r="H697" s="29">
        <v>1715</v>
      </c>
      <c r="I697" s="29">
        <v>2036</v>
      </c>
      <c r="J697" s="28" t="s">
        <v>103</v>
      </c>
    </row>
    <row r="698" spans="1:10" hidden="1">
      <c r="A698" s="27">
        <v>69.3</v>
      </c>
      <c r="B698" s="27">
        <v>69.400000000000006</v>
      </c>
      <c r="C698" s="28"/>
      <c r="D698" s="29">
        <v>100</v>
      </c>
      <c r="E698" s="29">
        <v>1200</v>
      </c>
      <c r="F698" s="29">
        <v>1806</v>
      </c>
      <c r="G698" s="29">
        <v>1100</v>
      </c>
      <c r="H698" s="29">
        <v>1715</v>
      </c>
      <c r="I698" s="29">
        <v>1761</v>
      </c>
      <c r="J698" s="34"/>
    </row>
    <row r="699" spans="1:10" hidden="1">
      <c r="A699" s="27">
        <v>69.400000000000006</v>
      </c>
      <c r="B699" s="27">
        <v>69.5</v>
      </c>
      <c r="C699" s="28"/>
      <c r="D699" s="29">
        <v>100</v>
      </c>
      <c r="E699" s="29">
        <v>1600</v>
      </c>
      <c r="F699" s="29">
        <v>2174</v>
      </c>
      <c r="G699" s="29">
        <v>1300</v>
      </c>
      <c r="H699" s="29">
        <v>1898</v>
      </c>
      <c r="I699" s="29">
        <v>2036</v>
      </c>
      <c r="J699" s="34"/>
    </row>
    <row r="700" spans="1:10" hidden="1">
      <c r="A700" s="27">
        <v>69.5</v>
      </c>
      <c r="B700" s="27">
        <v>69.599999999999994</v>
      </c>
      <c r="C700" s="28"/>
      <c r="D700" s="29">
        <v>100</v>
      </c>
      <c r="E700" s="29">
        <v>1200</v>
      </c>
      <c r="F700" s="29">
        <v>1806</v>
      </c>
      <c r="G700" s="29">
        <v>1100</v>
      </c>
      <c r="H700" s="29">
        <v>1715</v>
      </c>
      <c r="I700" s="29">
        <v>1761</v>
      </c>
      <c r="J700" s="34"/>
    </row>
    <row r="701" spans="1:10" hidden="1">
      <c r="A701" s="27">
        <v>69.599999999999994</v>
      </c>
      <c r="B701" s="27">
        <v>69.7</v>
      </c>
      <c r="C701" s="28"/>
      <c r="D701" s="29">
        <v>100</v>
      </c>
      <c r="E701" s="29">
        <v>1000</v>
      </c>
      <c r="F701" s="29">
        <v>1623</v>
      </c>
      <c r="G701" s="29">
        <v>1200</v>
      </c>
      <c r="H701" s="29">
        <v>1806</v>
      </c>
      <c r="I701" s="29">
        <v>1715</v>
      </c>
      <c r="J701" s="34"/>
    </row>
    <row r="702" spans="1:10" hidden="1">
      <c r="A702" s="27">
        <v>69.7</v>
      </c>
      <c r="B702" s="27">
        <v>69.8</v>
      </c>
      <c r="C702" s="28"/>
      <c r="D702" s="29">
        <v>100</v>
      </c>
      <c r="E702" s="29">
        <v>1400</v>
      </c>
      <c r="F702" s="29">
        <v>1990</v>
      </c>
      <c r="G702" s="29">
        <v>1000</v>
      </c>
      <c r="H702" s="29">
        <v>1623</v>
      </c>
      <c r="I702" s="29">
        <v>1807</v>
      </c>
      <c r="J702" s="34"/>
    </row>
    <row r="703" spans="1:10" hidden="1">
      <c r="A703" s="27">
        <v>69.8</v>
      </c>
      <c r="B703" s="27">
        <v>69.900000000000006</v>
      </c>
      <c r="C703" s="28"/>
      <c r="D703" s="29">
        <v>100</v>
      </c>
      <c r="E703" s="29">
        <v>1700</v>
      </c>
      <c r="F703" s="29">
        <v>2265</v>
      </c>
      <c r="G703" s="29">
        <v>1500</v>
      </c>
      <c r="H703" s="29">
        <v>2082</v>
      </c>
      <c r="I703" s="29">
        <v>2174</v>
      </c>
      <c r="J703" s="34"/>
    </row>
    <row r="704" spans="1:10" hidden="1">
      <c r="A704" s="27">
        <v>69.900000000000006</v>
      </c>
      <c r="B704" s="27">
        <v>70</v>
      </c>
      <c r="C704" s="28"/>
      <c r="D704" s="29">
        <v>100</v>
      </c>
      <c r="E704" s="29">
        <v>1300</v>
      </c>
      <c r="F704" s="29">
        <v>1898</v>
      </c>
      <c r="G704" s="29">
        <v>1200</v>
      </c>
      <c r="H704" s="29">
        <v>1806</v>
      </c>
      <c r="I704" s="29">
        <v>1852</v>
      </c>
      <c r="J704" s="33"/>
    </row>
    <row r="705" spans="1:10" hidden="1">
      <c r="A705" s="31">
        <v>70</v>
      </c>
      <c r="B705" s="31">
        <v>70.099999999999994</v>
      </c>
      <c r="C705" s="28" t="s">
        <v>17</v>
      </c>
      <c r="D705" s="32">
        <v>100</v>
      </c>
      <c r="E705" s="32">
        <v>1200</v>
      </c>
      <c r="F705" s="32">
        <v>1806</v>
      </c>
      <c r="G705" s="32">
        <v>1100</v>
      </c>
      <c r="H705" s="32">
        <v>1715</v>
      </c>
      <c r="I705" s="32">
        <v>1761</v>
      </c>
      <c r="J705" s="33"/>
    </row>
    <row r="706" spans="1:10" hidden="1">
      <c r="A706" s="27">
        <v>70.099999999999994</v>
      </c>
      <c r="B706" s="27">
        <v>70.2</v>
      </c>
      <c r="C706" s="28"/>
      <c r="D706" s="29">
        <v>100</v>
      </c>
      <c r="E706" s="29">
        <v>1000</v>
      </c>
      <c r="F706" s="29">
        <v>1623</v>
      </c>
      <c r="G706" s="29">
        <v>1100</v>
      </c>
      <c r="H706" s="29">
        <v>1715</v>
      </c>
      <c r="I706" s="29">
        <v>1669</v>
      </c>
      <c r="J706" s="34"/>
    </row>
    <row r="707" spans="1:10" hidden="1">
      <c r="A707" s="27">
        <v>70.2</v>
      </c>
      <c r="B707" s="27">
        <v>70.3</v>
      </c>
      <c r="C707" s="28"/>
      <c r="D707" s="29">
        <v>100</v>
      </c>
      <c r="E707" s="29">
        <v>1000</v>
      </c>
      <c r="F707" s="29">
        <v>1623</v>
      </c>
      <c r="G707" s="29">
        <v>1400</v>
      </c>
      <c r="H707" s="29">
        <v>1990</v>
      </c>
      <c r="I707" s="29">
        <v>1807</v>
      </c>
      <c r="J707" s="34"/>
    </row>
    <row r="708" spans="1:10" hidden="1">
      <c r="A708" s="27">
        <v>70.3</v>
      </c>
      <c r="B708" s="27">
        <v>70.400000000000006</v>
      </c>
      <c r="C708" s="28"/>
      <c r="D708" s="29">
        <v>100</v>
      </c>
      <c r="E708" s="29">
        <v>1000</v>
      </c>
      <c r="F708" s="29">
        <v>1623</v>
      </c>
      <c r="G708" s="29">
        <v>1000</v>
      </c>
      <c r="H708" s="29">
        <v>1623</v>
      </c>
      <c r="I708" s="29">
        <v>1623</v>
      </c>
      <c r="J708" s="28" t="s">
        <v>86</v>
      </c>
    </row>
    <row r="709" spans="1:10">
      <c r="A709" s="27">
        <v>70.400000000000006</v>
      </c>
      <c r="B709" s="27">
        <v>70.5</v>
      </c>
      <c r="C709" s="28"/>
      <c r="D709" s="29">
        <v>100</v>
      </c>
      <c r="E709" s="29">
        <v>2300</v>
      </c>
      <c r="F709" s="29">
        <v>2816</v>
      </c>
      <c r="G709" s="29">
        <v>2200</v>
      </c>
      <c r="H709" s="217">
        <v>2724</v>
      </c>
      <c r="I709" s="29">
        <v>2770</v>
      </c>
      <c r="J709" s="34"/>
    </row>
    <row r="710" spans="1:10" hidden="1">
      <c r="A710" s="27">
        <v>70.5</v>
      </c>
      <c r="B710" s="27">
        <v>70.599999999999994</v>
      </c>
      <c r="C710" s="28"/>
      <c r="D710" s="29">
        <v>100</v>
      </c>
      <c r="E710" s="29">
        <v>2300</v>
      </c>
      <c r="F710" s="29">
        <v>2816</v>
      </c>
      <c r="G710" s="29">
        <v>1800</v>
      </c>
      <c r="H710" s="29">
        <v>2357</v>
      </c>
      <c r="I710" s="29">
        <v>2587</v>
      </c>
      <c r="J710" s="34"/>
    </row>
    <row r="711" spans="1:10" hidden="1">
      <c r="A711" s="27">
        <v>70.599999999999994</v>
      </c>
      <c r="B711" s="27">
        <v>70.7</v>
      </c>
      <c r="C711" s="28"/>
      <c r="D711" s="29">
        <v>100</v>
      </c>
      <c r="E711" s="29">
        <v>1900</v>
      </c>
      <c r="F711" s="29">
        <v>2449</v>
      </c>
      <c r="G711" s="29">
        <v>1100</v>
      </c>
      <c r="H711" s="29">
        <v>1715</v>
      </c>
      <c r="I711" s="29">
        <v>2082</v>
      </c>
      <c r="J711" s="34"/>
    </row>
    <row r="712" spans="1:10" hidden="1">
      <c r="A712" s="27">
        <v>70.7</v>
      </c>
      <c r="B712" s="27">
        <v>70.8</v>
      </c>
      <c r="C712" s="28"/>
      <c r="D712" s="29">
        <v>100</v>
      </c>
      <c r="E712" s="29">
        <v>1200</v>
      </c>
      <c r="F712" s="29">
        <v>1806</v>
      </c>
      <c r="G712" s="29">
        <v>1300</v>
      </c>
      <c r="H712" s="29">
        <v>1898</v>
      </c>
      <c r="I712" s="29">
        <v>1852</v>
      </c>
      <c r="J712" s="28" t="s">
        <v>81</v>
      </c>
    </row>
    <row r="713" spans="1:10" hidden="1">
      <c r="A713" s="27">
        <v>70.8</v>
      </c>
      <c r="B713" s="27">
        <v>70.900000000000006</v>
      </c>
      <c r="C713" s="28"/>
      <c r="D713" s="29">
        <v>100</v>
      </c>
      <c r="E713" s="29">
        <v>1300</v>
      </c>
      <c r="F713" s="29">
        <v>1898</v>
      </c>
      <c r="G713" s="29">
        <v>1400</v>
      </c>
      <c r="H713" s="29">
        <v>1990</v>
      </c>
      <c r="I713" s="29">
        <v>1944</v>
      </c>
      <c r="J713" s="34"/>
    </row>
    <row r="714" spans="1:10" hidden="1">
      <c r="A714" s="27">
        <v>70.900000000000006</v>
      </c>
      <c r="B714" s="27">
        <v>71</v>
      </c>
      <c r="C714" s="28"/>
      <c r="D714" s="29">
        <v>100</v>
      </c>
      <c r="E714" s="29">
        <v>1200</v>
      </c>
      <c r="F714" s="29">
        <v>1806</v>
      </c>
      <c r="G714" s="29">
        <v>1800</v>
      </c>
      <c r="H714" s="29">
        <v>2357</v>
      </c>
      <c r="I714" s="29">
        <v>2082</v>
      </c>
      <c r="J714" s="33"/>
    </row>
    <row r="715" spans="1:10" hidden="1">
      <c r="A715" s="31">
        <v>71</v>
      </c>
      <c r="B715" s="31">
        <v>71.099999999999994</v>
      </c>
      <c r="C715" s="28" t="s">
        <v>17</v>
      </c>
      <c r="D715" s="32">
        <v>100</v>
      </c>
      <c r="E715" s="32">
        <v>1900</v>
      </c>
      <c r="F715" s="32">
        <v>2449</v>
      </c>
      <c r="G715" s="32">
        <v>1200</v>
      </c>
      <c r="H715" s="32">
        <v>1806</v>
      </c>
      <c r="I715" s="32">
        <v>2128</v>
      </c>
      <c r="J715" s="33"/>
    </row>
    <row r="716" spans="1:10" hidden="1">
      <c r="A716" s="27">
        <v>71.099999999999994</v>
      </c>
      <c r="B716" s="27">
        <v>71.2</v>
      </c>
      <c r="C716" s="28"/>
      <c r="D716" s="29">
        <v>100</v>
      </c>
      <c r="E716" s="29">
        <v>1000</v>
      </c>
      <c r="F716" s="29">
        <v>1623</v>
      </c>
      <c r="G716" s="29">
        <v>1100</v>
      </c>
      <c r="H716" s="29">
        <v>1715</v>
      </c>
      <c r="I716" s="29">
        <v>1669</v>
      </c>
      <c r="J716" s="34"/>
    </row>
    <row r="717" spans="1:10" hidden="1">
      <c r="A717" s="27">
        <v>71.2</v>
      </c>
      <c r="B717" s="27">
        <v>71.3</v>
      </c>
      <c r="C717" s="28"/>
      <c r="D717" s="29">
        <v>100</v>
      </c>
      <c r="E717" s="29">
        <v>1100</v>
      </c>
      <c r="F717" s="29">
        <v>1715</v>
      </c>
      <c r="G717" s="29">
        <v>1200</v>
      </c>
      <c r="H717" s="29">
        <v>1806</v>
      </c>
      <c r="I717" s="29">
        <v>1761</v>
      </c>
      <c r="J717" s="28" t="s">
        <v>88</v>
      </c>
    </row>
    <row r="718" spans="1:10" hidden="1">
      <c r="A718" s="27">
        <v>71.3</v>
      </c>
      <c r="B718" s="27">
        <v>71.400000000000006</v>
      </c>
      <c r="C718" s="28"/>
      <c r="D718" s="29">
        <v>100</v>
      </c>
      <c r="E718" s="29">
        <v>1000</v>
      </c>
      <c r="F718" s="29">
        <v>1623</v>
      </c>
      <c r="G718" s="29">
        <v>1100</v>
      </c>
      <c r="H718" s="29">
        <v>1715</v>
      </c>
      <c r="I718" s="29">
        <v>1669</v>
      </c>
      <c r="J718" s="34"/>
    </row>
    <row r="719" spans="1:10" hidden="1">
      <c r="A719" s="27">
        <v>71.400000000000006</v>
      </c>
      <c r="B719" s="27">
        <v>71.5</v>
      </c>
      <c r="C719" s="28"/>
      <c r="D719" s="29">
        <v>100</v>
      </c>
      <c r="E719" s="29">
        <v>1000</v>
      </c>
      <c r="F719" s="29">
        <v>1623</v>
      </c>
      <c r="G719" s="29">
        <v>1100</v>
      </c>
      <c r="H719" s="29">
        <v>1715</v>
      </c>
      <c r="I719" s="29">
        <v>1669</v>
      </c>
      <c r="J719" s="34"/>
    </row>
    <row r="720" spans="1:10" hidden="1">
      <c r="A720" s="27">
        <v>71.5</v>
      </c>
      <c r="B720" s="27">
        <v>71.599999999999994</v>
      </c>
      <c r="C720" s="28"/>
      <c r="D720" s="29">
        <v>100</v>
      </c>
      <c r="E720" s="29">
        <v>1800</v>
      </c>
      <c r="F720" s="29">
        <v>2357</v>
      </c>
      <c r="G720" s="29">
        <v>1500</v>
      </c>
      <c r="H720" s="29">
        <v>2082</v>
      </c>
      <c r="I720" s="29">
        <v>2220</v>
      </c>
      <c r="J720" s="28" t="s">
        <v>83</v>
      </c>
    </row>
    <row r="721" spans="1:10" hidden="1">
      <c r="A721" s="27">
        <v>71.599999999999994</v>
      </c>
      <c r="B721" s="27">
        <v>71.7</v>
      </c>
      <c r="C721" s="28"/>
      <c r="D721" s="29">
        <v>100</v>
      </c>
      <c r="E721" s="29">
        <v>1900</v>
      </c>
      <c r="F721" s="29">
        <v>2449</v>
      </c>
      <c r="G721" s="29">
        <v>2800</v>
      </c>
      <c r="H721" s="29">
        <v>3275</v>
      </c>
      <c r="I721" s="29">
        <v>2862</v>
      </c>
      <c r="J721" s="34"/>
    </row>
    <row r="722" spans="1:10" hidden="1">
      <c r="A722" s="27">
        <v>71.7</v>
      </c>
      <c r="B722" s="27">
        <v>71.8</v>
      </c>
      <c r="C722" s="28"/>
      <c r="D722" s="29">
        <v>100</v>
      </c>
      <c r="E722" s="29">
        <v>1300</v>
      </c>
      <c r="F722" s="29">
        <v>1898</v>
      </c>
      <c r="G722" s="29">
        <v>1000</v>
      </c>
      <c r="H722" s="29">
        <v>1623</v>
      </c>
      <c r="I722" s="29">
        <v>1761</v>
      </c>
      <c r="J722" s="34"/>
    </row>
    <row r="723" spans="1:10" hidden="1">
      <c r="A723" s="27">
        <v>71.8</v>
      </c>
      <c r="B723" s="27">
        <v>71.900000000000006</v>
      </c>
      <c r="C723" s="28"/>
      <c r="D723" s="29">
        <v>100</v>
      </c>
      <c r="E723" s="29">
        <v>1000</v>
      </c>
      <c r="F723" s="29">
        <v>1623</v>
      </c>
      <c r="G723" s="29">
        <v>1100</v>
      </c>
      <c r="H723" s="29">
        <v>1715</v>
      </c>
      <c r="I723" s="29">
        <v>1669</v>
      </c>
      <c r="J723" s="34"/>
    </row>
    <row r="724" spans="1:10" hidden="1">
      <c r="A724" s="27">
        <v>71.900000000000006</v>
      </c>
      <c r="B724" s="27">
        <v>72</v>
      </c>
      <c r="C724" s="28"/>
      <c r="D724" s="29">
        <v>100</v>
      </c>
      <c r="E724" s="29">
        <v>1300</v>
      </c>
      <c r="F724" s="29">
        <v>1898</v>
      </c>
      <c r="G724" s="29">
        <v>1100</v>
      </c>
      <c r="H724" s="29">
        <v>1715</v>
      </c>
      <c r="I724" s="29">
        <v>1807</v>
      </c>
      <c r="J724" s="33"/>
    </row>
    <row r="725" spans="1:10" hidden="1">
      <c r="A725" s="31">
        <v>72</v>
      </c>
      <c r="B725" s="31">
        <v>72.099999999999994</v>
      </c>
      <c r="C725" s="28" t="s">
        <v>17</v>
      </c>
      <c r="D725" s="32">
        <v>100</v>
      </c>
      <c r="E725" s="32">
        <v>900</v>
      </c>
      <c r="F725" s="32">
        <v>1531</v>
      </c>
      <c r="G725" s="32">
        <v>1100</v>
      </c>
      <c r="H725" s="32">
        <v>1715</v>
      </c>
      <c r="I725" s="32">
        <v>1623</v>
      </c>
      <c r="J725" s="30"/>
    </row>
    <row r="726" spans="1:10" hidden="1">
      <c r="A726" s="27">
        <v>72.099999999999994</v>
      </c>
      <c r="B726" s="27">
        <v>72.2</v>
      </c>
      <c r="C726" s="28"/>
      <c r="D726" s="29">
        <v>100</v>
      </c>
      <c r="E726" s="29">
        <v>900</v>
      </c>
      <c r="F726" s="29">
        <v>1531</v>
      </c>
      <c r="G726" s="29">
        <v>1100</v>
      </c>
      <c r="H726" s="29">
        <v>1715</v>
      </c>
      <c r="I726" s="29">
        <v>1623</v>
      </c>
      <c r="J726" s="30"/>
    </row>
    <row r="727" spans="1:10" hidden="1">
      <c r="A727" s="27">
        <v>72.2</v>
      </c>
      <c r="B727" s="27">
        <v>72.3</v>
      </c>
      <c r="C727" s="28"/>
      <c r="D727" s="29">
        <v>100</v>
      </c>
      <c r="E727" s="29">
        <v>1300</v>
      </c>
      <c r="F727" s="29">
        <v>1898</v>
      </c>
      <c r="G727" s="29">
        <v>1100</v>
      </c>
      <c r="H727" s="29">
        <v>1715</v>
      </c>
      <c r="I727" s="29">
        <v>1807</v>
      </c>
      <c r="J727" s="30"/>
    </row>
    <row r="728" spans="1:10" hidden="1">
      <c r="A728" s="27">
        <v>72.3</v>
      </c>
      <c r="B728" s="27">
        <v>72.400000000000006</v>
      </c>
      <c r="C728" s="28"/>
      <c r="D728" s="29">
        <v>100</v>
      </c>
      <c r="E728" s="29">
        <v>2000</v>
      </c>
      <c r="F728" s="29">
        <v>2541</v>
      </c>
      <c r="G728" s="29">
        <v>1700</v>
      </c>
      <c r="H728" s="29">
        <v>2265</v>
      </c>
      <c r="I728" s="29">
        <v>2403</v>
      </c>
      <c r="J728" s="30"/>
    </row>
    <row r="729" spans="1:10" hidden="1">
      <c r="A729" s="27">
        <v>72.400000000000006</v>
      </c>
      <c r="B729" s="27">
        <v>72.5</v>
      </c>
      <c r="C729" s="28"/>
      <c r="D729" s="29">
        <v>100</v>
      </c>
      <c r="E729" s="29">
        <v>1700</v>
      </c>
      <c r="F729" s="29">
        <v>2265</v>
      </c>
      <c r="G729" s="29">
        <v>1600</v>
      </c>
      <c r="H729" s="29">
        <v>2174</v>
      </c>
      <c r="I729" s="29">
        <v>2220</v>
      </c>
      <c r="J729" s="30"/>
    </row>
    <row r="730" spans="1:10" hidden="1">
      <c r="A730" s="27">
        <v>72.5</v>
      </c>
      <c r="B730" s="27">
        <v>72.599999999999994</v>
      </c>
      <c r="C730" s="28"/>
      <c r="D730" s="29">
        <v>100</v>
      </c>
      <c r="E730" s="29">
        <v>1600</v>
      </c>
      <c r="F730" s="29">
        <v>2174</v>
      </c>
      <c r="G730" s="29">
        <v>1500</v>
      </c>
      <c r="H730" s="29">
        <v>2082</v>
      </c>
      <c r="I730" s="29">
        <v>2128</v>
      </c>
      <c r="J730" s="30"/>
    </row>
    <row r="731" spans="1:10" hidden="1">
      <c r="A731" s="27">
        <v>72.599999999999994</v>
      </c>
      <c r="B731" s="27">
        <v>72.7</v>
      </c>
      <c r="C731" s="30"/>
      <c r="D731" s="29">
        <v>100</v>
      </c>
      <c r="E731" s="29">
        <v>1000</v>
      </c>
      <c r="F731" s="29">
        <v>1623</v>
      </c>
      <c r="G731" s="29">
        <v>1100</v>
      </c>
      <c r="H731" s="29">
        <v>1715</v>
      </c>
      <c r="I731" s="29">
        <v>1669</v>
      </c>
      <c r="J731" s="36" t="s">
        <v>83</v>
      </c>
    </row>
    <row r="732" spans="1:10" hidden="1">
      <c r="A732" s="27">
        <v>72.7</v>
      </c>
      <c r="B732" s="27">
        <v>72.8</v>
      </c>
      <c r="C732" s="30"/>
      <c r="D732" s="29">
        <v>100</v>
      </c>
      <c r="E732" s="29">
        <v>1200</v>
      </c>
      <c r="F732" s="29">
        <v>1806</v>
      </c>
      <c r="G732" s="29">
        <v>1100</v>
      </c>
      <c r="H732" s="29">
        <v>1715</v>
      </c>
      <c r="I732" s="29">
        <v>1761</v>
      </c>
      <c r="J732" s="36"/>
    </row>
    <row r="733" spans="1:10" hidden="1">
      <c r="A733" s="27">
        <v>72.8</v>
      </c>
      <c r="B733" s="27">
        <v>72.900000000000006</v>
      </c>
      <c r="C733" s="30"/>
      <c r="D733" s="29">
        <v>100</v>
      </c>
      <c r="E733" s="29">
        <v>1600</v>
      </c>
      <c r="F733" s="29">
        <v>2174</v>
      </c>
      <c r="G733" s="29">
        <v>1200</v>
      </c>
      <c r="H733" s="29">
        <v>1806</v>
      </c>
      <c r="I733" s="29">
        <v>1990</v>
      </c>
      <c r="J733" s="36"/>
    </row>
    <row r="734" spans="1:10" hidden="1">
      <c r="A734" s="27">
        <v>72.900000000000006</v>
      </c>
      <c r="B734" s="27">
        <v>73</v>
      </c>
      <c r="C734" s="30"/>
      <c r="D734" s="29">
        <v>100</v>
      </c>
      <c r="E734" s="29">
        <v>1800</v>
      </c>
      <c r="F734" s="29">
        <v>2357</v>
      </c>
      <c r="G734" s="29">
        <v>1200</v>
      </c>
      <c r="H734" s="29">
        <v>1806</v>
      </c>
      <c r="I734" s="29">
        <v>2082</v>
      </c>
      <c r="J734" s="36"/>
    </row>
    <row r="735" spans="1:10" hidden="1">
      <c r="A735" s="31">
        <v>73</v>
      </c>
      <c r="B735" s="31">
        <v>73.099999999999994</v>
      </c>
      <c r="C735" s="28" t="s">
        <v>17</v>
      </c>
      <c r="D735" s="32">
        <v>100</v>
      </c>
      <c r="E735" s="32">
        <v>1200</v>
      </c>
      <c r="F735" s="32">
        <v>1806</v>
      </c>
      <c r="G735" s="32">
        <v>1200</v>
      </c>
      <c r="H735" s="32">
        <v>1806</v>
      </c>
      <c r="I735" s="32">
        <v>1806</v>
      </c>
      <c r="J735" s="36" t="s">
        <v>83</v>
      </c>
    </row>
    <row r="736" spans="1:10" hidden="1">
      <c r="A736" s="27">
        <v>73.099999999999994</v>
      </c>
      <c r="B736" s="27">
        <v>73.2</v>
      </c>
      <c r="C736" s="28"/>
      <c r="D736" s="29">
        <v>100</v>
      </c>
      <c r="E736" s="29">
        <v>1000</v>
      </c>
      <c r="F736" s="29">
        <v>1623</v>
      </c>
      <c r="G736" s="29">
        <v>1000</v>
      </c>
      <c r="H736" s="29">
        <v>1623</v>
      </c>
      <c r="I736" s="29">
        <v>1623</v>
      </c>
      <c r="J736" s="36"/>
    </row>
    <row r="737" spans="1:10" hidden="1">
      <c r="A737" s="27">
        <v>73.2</v>
      </c>
      <c r="B737" s="27">
        <v>73.3</v>
      </c>
      <c r="C737" s="28"/>
      <c r="D737" s="29">
        <v>100</v>
      </c>
      <c r="E737" s="29">
        <v>1300</v>
      </c>
      <c r="F737" s="29">
        <v>1898</v>
      </c>
      <c r="G737" s="29">
        <v>1200</v>
      </c>
      <c r="H737" s="29">
        <v>1806</v>
      </c>
      <c r="I737" s="29">
        <v>1852</v>
      </c>
      <c r="J737" s="36"/>
    </row>
    <row r="738" spans="1:10" hidden="1">
      <c r="A738" s="27">
        <v>73.3</v>
      </c>
      <c r="B738" s="27">
        <v>73.400000000000006</v>
      </c>
      <c r="C738" s="28"/>
      <c r="D738" s="29">
        <v>100</v>
      </c>
      <c r="E738" s="29">
        <v>1200</v>
      </c>
      <c r="F738" s="29">
        <v>1806</v>
      </c>
      <c r="G738" s="29">
        <v>1100</v>
      </c>
      <c r="H738" s="29">
        <v>1715</v>
      </c>
      <c r="I738" s="29">
        <v>1761</v>
      </c>
      <c r="J738" s="36"/>
    </row>
    <row r="739" spans="1:10" hidden="1">
      <c r="A739" s="27">
        <v>73.400000000000006</v>
      </c>
      <c r="B739" s="27">
        <v>73.5</v>
      </c>
      <c r="C739" s="28"/>
      <c r="D739" s="29">
        <v>100</v>
      </c>
      <c r="E739" s="29">
        <v>1100</v>
      </c>
      <c r="F739" s="29">
        <v>1715</v>
      </c>
      <c r="G739" s="29">
        <v>1200</v>
      </c>
      <c r="H739" s="29">
        <v>1806</v>
      </c>
      <c r="I739" s="29">
        <v>1761</v>
      </c>
      <c r="J739" s="36"/>
    </row>
    <row r="740" spans="1:10" hidden="1">
      <c r="A740" s="27">
        <v>73.5</v>
      </c>
      <c r="B740" s="27">
        <v>73.599999999999994</v>
      </c>
      <c r="C740" s="28"/>
      <c r="D740" s="29">
        <v>100</v>
      </c>
      <c r="E740" s="29">
        <v>1400</v>
      </c>
      <c r="F740" s="29">
        <v>1990</v>
      </c>
      <c r="G740" s="29">
        <v>1200</v>
      </c>
      <c r="H740" s="29">
        <v>1806</v>
      </c>
      <c r="I740" s="29">
        <v>1898</v>
      </c>
      <c r="J740" s="36"/>
    </row>
    <row r="741" spans="1:10" hidden="1">
      <c r="A741" s="27">
        <v>73.599999999999994</v>
      </c>
      <c r="B741" s="27">
        <v>73.7</v>
      </c>
      <c r="C741" s="28"/>
      <c r="D741" s="29">
        <v>100</v>
      </c>
      <c r="E741" s="29">
        <v>1300</v>
      </c>
      <c r="F741" s="29">
        <v>1898</v>
      </c>
      <c r="G741" s="29">
        <v>1300</v>
      </c>
      <c r="H741" s="29">
        <v>1898</v>
      </c>
      <c r="I741" s="29">
        <v>1898</v>
      </c>
      <c r="J741" s="36"/>
    </row>
    <row r="742" spans="1:10">
      <c r="A742" s="27">
        <v>73.7</v>
      </c>
      <c r="B742" s="27">
        <v>73.8</v>
      </c>
      <c r="C742" s="28"/>
      <c r="D742" s="29">
        <v>100</v>
      </c>
      <c r="E742" s="29">
        <v>1800</v>
      </c>
      <c r="F742" s="29">
        <v>2357</v>
      </c>
      <c r="G742" s="29">
        <v>2100</v>
      </c>
      <c r="H742" s="217">
        <v>2633</v>
      </c>
      <c r="I742" s="29">
        <v>2495</v>
      </c>
      <c r="J742" s="36"/>
    </row>
    <row r="743" spans="1:10" hidden="1">
      <c r="A743" s="27">
        <v>73.8</v>
      </c>
      <c r="B743" s="27">
        <v>73.900000000000006</v>
      </c>
      <c r="C743" s="28"/>
      <c r="D743" s="29">
        <v>100</v>
      </c>
      <c r="E743" s="29">
        <v>2600</v>
      </c>
      <c r="F743" s="29">
        <v>3092</v>
      </c>
      <c r="G743" s="29">
        <v>1800</v>
      </c>
      <c r="H743" s="29">
        <v>2357</v>
      </c>
      <c r="I743" s="29">
        <v>2725</v>
      </c>
      <c r="J743" s="36"/>
    </row>
    <row r="744" spans="1:10" hidden="1">
      <c r="A744" s="27">
        <v>73.900000000000006</v>
      </c>
      <c r="B744" s="27">
        <v>74</v>
      </c>
      <c r="C744" s="28"/>
      <c r="D744" s="29">
        <v>100</v>
      </c>
      <c r="E744" s="29">
        <v>1300</v>
      </c>
      <c r="F744" s="29">
        <v>1898</v>
      </c>
      <c r="G744" s="29">
        <v>1000</v>
      </c>
      <c r="H744" s="29">
        <v>1623</v>
      </c>
      <c r="I744" s="29">
        <v>1761</v>
      </c>
      <c r="J744" s="36"/>
    </row>
    <row r="745" spans="1:10" hidden="1">
      <c r="A745" s="31">
        <v>74</v>
      </c>
      <c r="B745" s="31">
        <v>74.099999999999994</v>
      </c>
      <c r="C745" s="28" t="s">
        <v>17</v>
      </c>
      <c r="D745" s="32">
        <v>100</v>
      </c>
      <c r="E745" s="32">
        <v>1300</v>
      </c>
      <c r="F745" s="32">
        <v>1898</v>
      </c>
      <c r="G745" s="32">
        <v>1000</v>
      </c>
      <c r="H745" s="32">
        <v>1623</v>
      </c>
      <c r="I745" s="32">
        <v>1761</v>
      </c>
      <c r="J745" s="36" t="s">
        <v>83</v>
      </c>
    </row>
    <row r="746" spans="1:10" hidden="1">
      <c r="A746" s="27">
        <v>74.099999999999994</v>
      </c>
      <c r="B746" s="27">
        <v>74.2</v>
      </c>
      <c r="C746" s="28"/>
      <c r="D746" s="29">
        <v>100</v>
      </c>
      <c r="E746" s="29">
        <v>1400</v>
      </c>
      <c r="F746" s="29">
        <v>1990</v>
      </c>
      <c r="G746" s="29">
        <v>1200</v>
      </c>
      <c r="H746" s="29">
        <v>1806</v>
      </c>
      <c r="I746" s="29">
        <v>1898</v>
      </c>
      <c r="J746" s="36"/>
    </row>
    <row r="747" spans="1:10" hidden="1">
      <c r="A747" s="27">
        <v>74.2</v>
      </c>
      <c r="B747" s="27">
        <v>74.3</v>
      </c>
      <c r="C747" s="28"/>
      <c r="D747" s="29">
        <v>100</v>
      </c>
      <c r="E747" s="29">
        <v>1500</v>
      </c>
      <c r="F747" s="29">
        <v>2082</v>
      </c>
      <c r="G747" s="29">
        <v>1300</v>
      </c>
      <c r="H747" s="29">
        <v>1898</v>
      </c>
      <c r="I747" s="29">
        <v>1990</v>
      </c>
      <c r="J747" s="36"/>
    </row>
    <row r="748" spans="1:10" hidden="1">
      <c r="A748" s="27">
        <v>74.3</v>
      </c>
      <c r="B748" s="27">
        <v>74.400000000000006</v>
      </c>
      <c r="C748" s="28"/>
      <c r="D748" s="29">
        <v>100</v>
      </c>
      <c r="E748" s="29">
        <v>2200</v>
      </c>
      <c r="F748" s="29">
        <v>2724</v>
      </c>
      <c r="G748" s="29">
        <v>1400</v>
      </c>
      <c r="H748" s="29">
        <v>1990</v>
      </c>
      <c r="I748" s="29">
        <v>2357</v>
      </c>
      <c r="J748" s="36"/>
    </row>
    <row r="749" spans="1:10" hidden="1">
      <c r="A749" s="27">
        <v>74.400000000000006</v>
      </c>
      <c r="B749" s="27">
        <v>74.5</v>
      </c>
      <c r="C749" s="28"/>
      <c r="D749" s="29">
        <v>100</v>
      </c>
      <c r="E749" s="29">
        <v>1300</v>
      </c>
      <c r="F749" s="29">
        <v>1898</v>
      </c>
      <c r="G749" s="29">
        <v>1600</v>
      </c>
      <c r="H749" s="29">
        <v>2174</v>
      </c>
      <c r="I749" s="29">
        <v>2036</v>
      </c>
      <c r="J749" s="36"/>
    </row>
    <row r="750" spans="1:10" hidden="1">
      <c r="A750" s="27">
        <v>74.5</v>
      </c>
      <c r="B750" s="27">
        <v>74.599999999999994</v>
      </c>
      <c r="C750" s="28"/>
      <c r="D750" s="29">
        <v>100</v>
      </c>
      <c r="E750" s="29">
        <v>1500</v>
      </c>
      <c r="F750" s="29">
        <v>2082</v>
      </c>
      <c r="G750" s="29">
        <v>1300</v>
      </c>
      <c r="H750" s="29">
        <v>1898</v>
      </c>
      <c r="I750" s="29">
        <v>1990</v>
      </c>
      <c r="J750" s="36"/>
    </row>
    <row r="751" spans="1:10" hidden="1">
      <c r="A751" s="27">
        <v>74.599999999999994</v>
      </c>
      <c r="B751" s="27">
        <v>74.7</v>
      </c>
      <c r="C751" s="28"/>
      <c r="D751" s="29">
        <v>100</v>
      </c>
      <c r="E751" s="29">
        <v>2100</v>
      </c>
      <c r="F751" s="158">
        <v>2633</v>
      </c>
      <c r="G751" s="29">
        <v>3100</v>
      </c>
      <c r="H751" s="29">
        <v>3551</v>
      </c>
      <c r="I751" s="29">
        <v>3092</v>
      </c>
      <c r="J751" s="36"/>
    </row>
    <row r="752" spans="1:10" hidden="1">
      <c r="A752" s="27">
        <v>74.7</v>
      </c>
      <c r="B752" s="27">
        <v>74.8</v>
      </c>
      <c r="C752" s="28"/>
      <c r="D752" s="29">
        <v>100</v>
      </c>
      <c r="E752" s="29">
        <v>2200</v>
      </c>
      <c r="F752" s="29">
        <v>2724</v>
      </c>
      <c r="G752" s="29">
        <v>1600</v>
      </c>
      <c r="H752" s="29">
        <v>2174</v>
      </c>
      <c r="I752" s="29">
        <v>2449</v>
      </c>
      <c r="J752" s="36"/>
    </row>
    <row r="753" spans="1:10" hidden="1">
      <c r="A753" s="27">
        <v>74.8</v>
      </c>
      <c r="B753" s="27">
        <v>74.900000000000006</v>
      </c>
      <c r="C753" s="28"/>
      <c r="D753" s="29">
        <v>100</v>
      </c>
      <c r="E753" s="29">
        <v>4000</v>
      </c>
      <c r="F753" s="29">
        <v>4377</v>
      </c>
      <c r="G753" s="29">
        <v>8300</v>
      </c>
      <c r="H753" s="29">
        <v>8324</v>
      </c>
      <c r="I753" s="29">
        <v>6351</v>
      </c>
      <c r="J753" s="36"/>
    </row>
    <row r="754" spans="1:10" hidden="1">
      <c r="A754" s="27">
        <v>74.900000000000006</v>
      </c>
      <c r="B754" s="27">
        <v>75</v>
      </c>
      <c r="C754" s="28"/>
      <c r="D754" s="29">
        <v>100</v>
      </c>
      <c r="E754" s="29">
        <v>1000</v>
      </c>
      <c r="F754" s="29">
        <v>1623</v>
      </c>
      <c r="G754" s="29">
        <v>1100</v>
      </c>
      <c r="H754" s="29">
        <v>1715</v>
      </c>
      <c r="I754" s="29">
        <v>1669</v>
      </c>
      <c r="J754" s="36"/>
    </row>
    <row r="755" spans="1:10" hidden="1">
      <c r="A755" s="31">
        <v>75</v>
      </c>
      <c r="B755" s="31">
        <v>75.099999999999994</v>
      </c>
      <c r="C755" s="28" t="s">
        <v>17</v>
      </c>
      <c r="D755" s="32">
        <v>100</v>
      </c>
      <c r="E755" s="32">
        <v>1200</v>
      </c>
      <c r="F755" s="32">
        <v>1806</v>
      </c>
      <c r="G755" s="32">
        <v>1100</v>
      </c>
      <c r="H755" s="32">
        <v>1715</v>
      </c>
      <c r="I755" s="32">
        <v>1761</v>
      </c>
      <c r="J755" s="36" t="s">
        <v>83</v>
      </c>
    </row>
    <row r="756" spans="1:10" hidden="1">
      <c r="A756" s="27">
        <v>75.099999999999994</v>
      </c>
      <c r="B756" s="27">
        <v>75.2</v>
      </c>
      <c r="C756" s="28"/>
      <c r="D756" s="29">
        <v>100</v>
      </c>
      <c r="E756" s="29">
        <v>1200</v>
      </c>
      <c r="F756" s="29">
        <v>1806</v>
      </c>
      <c r="G756" s="29">
        <v>1100</v>
      </c>
      <c r="H756" s="29">
        <v>1715</v>
      </c>
      <c r="I756" s="29">
        <v>1761</v>
      </c>
      <c r="J756" s="36"/>
    </row>
    <row r="757" spans="1:10" hidden="1">
      <c r="A757" s="27">
        <v>75.2</v>
      </c>
      <c r="B757" s="27">
        <v>75.3</v>
      </c>
      <c r="C757" s="28"/>
      <c r="D757" s="29">
        <v>100</v>
      </c>
      <c r="E757" s="29">
        <v>1000</v>
      </c>
      <c r="F757" s="29">
        <v>1623</v>
      </c>
      <c r="G757" s="29">
        <v>1000</v>
      </c>
      <c r="H757" s="29">
        <v>1623</v>
      </c>
      <c r="I757" s="29">
        <v>1623</v>
      </c>
      <c r="J757" s="36"/>
    </row>
    <row r="758" spans="1:10" hidden="1">
      <c r="A758" s="27">
        <v>75.3</v>
      </c>
      <c r="B758" s="27">
        <v>75.400000000000006</v>
      </c>
      <c r="C758" s="28"/>
      <c r="D758" s="29">
        <v>100</v>
      </c>
      <c r="E758" s="29">
        <v>1200</v>
      </c>
      <c r="F758" s="29">
        <v>1806</v>
      </c>
      <c r="G758" s="29">
        <v>1200</v>
      </c>
      <c r="H758" s="29">
        <v>1806</v>
      </c>
      <c r="I758" s="29">
        <v>1806</v>
      </c>
      <c r="J758" s="36"/>
    </row>
    <row r="759" spans="1:10" hidden="1">
      <c r="A759" s="27">
        <v>75.400000000000006</v>
      </c>
      <c r="B759" s="27">
        <v>75.5</v>
      </c>
      <c r="C759" s="28"/>
      <c r="D759" s="29">
        <v>100</v>
      </c>
      <c r="E759" s="29">
        <v>1200</v>
      </c>
      <c r="F759" s="29">
        <v>1806</v>
      </c>
      <c r="G759" s="29">
        <v>1300</v>
      </c>
      <c r="H759" s="29">
        <v>1898</v>
      </c>
      <c r="I759" s="29">
        <v>1852</v>
      </c>
      <c r="J759" s="36"/>
    </row>
    <row r="760" spans="1:10" hidden="1">
      <c r="A760" s="27">
        <v>75.5</v>
      </c>
      <c r="B760" s="27">
        <v>75.599999999999994</v>
      </c>
      <c r="C760" s="28"/>
      <c r="D760" s="29">
        <v>100</v>
      </c>
      <c r="E760" s="29">
        <v>1400</v>
      </c>
      <c r="F760" s="29">
        <v>1990</v>
      </c>
      <c r="G760" s="29">
        <v>1300</v>
      </c>
      <c r="H760" s="29">
        <v>1898</v>
      </c>
      <c r="I760" s="29">
        <v>1944</v>
      </c>
      <c r="J760" s="36"/>
    </row>
    <row r="761" spans="1:10" hidden="1">
      <c r="A761" s="27">
        <v>75.599999999999994</v>
      </c>
      <c r="B761" s="27">
        <v>75.7</v>
      </c>
      <c r="C761" s="28"/>
      <c r="D761" s="29">
        <v>100</v>
      </c>
      <c r="E761" s="29">
        <v>1100</v>
      </c>
      <c r="F761" s="29">
        <v>1715</v>
      </c>
      <c r="G761" s="29">
        <v>1300</v>
      </c>
      <c r="H761" s="29">
        <v>1898</v>
      </c>
      <c r="I761" s="29">
        <v>1807</v>
      </c>
      <c r="J761" s="36"/>
    </row>
    <row r="762" spans="1:10" hidden="1">
      <c r="A762" s="27">
        <v>75.7</v>
      </c>
      <c r="B762" s="27">
        <v>75.8</v>
      </c>
      <c r="C762" s="28"/>
      <c r="D762" s="29">
        <v>100</v>
      </c>
      <c r="E762" s="29">
        <v>2000</v>
      </c>
      <c r="F762" s="29">
        <v>2541</v>
      </c>
      <c r="G762" s="29">
        <v>1700</v>
      </c>
      <c r="H762" s="29">
        <v>2265</v>
      </c>
      <c r="I762" s="29">
        <v>2403</v>
      </c>
      <c r="J762" s="36"/>
    </row>
    <row r="763" spans="1:10" hidden="1">
      <c r="A763" s="27">
        <v>75.8</v>
      </c>
      <c r="B763" s="27">
        <v>75.900000000000006</v>
      </c>
      <c r="C763" s="28"/>
      <c r="D763" s="29">
        <v>100</v>
      </c>
      <c r="E763" s="29">
        <v>1100</v>
      </c>
      <c r="F763" s="29">
        <v>1715</v>
      </c>
      <c r="G763" s="29">
        <v>1700</v>
      </c>
      <c r="H763" s="29">
        <v>2265</v>
      </c>
      <c r="I763" s="29">
        <v>1990</v>
      </c>
      <c r="J763" s="36"/>
    </row>
    <row r="764" spans="1:10" hidden="1">
      <c r="A764" s="27">
        <v>75.900000000000006</v>
      </c>
      <c r="B764" s="27">
        <v>76</v>
      </c>
      <c r="C764" s="28"/>
      <c r="D764" s="29">
        <v>100</v>
      </c>
      <c r="E764" s="29">
        <v>1100</v>
      </c>
      <c r="F764" s="29">
        <v>1715</v>
      </c>
      <c r="G764" s="29">
        <v>1200</v>
      </c>
      <c r="H764" s="29">
        <v>1806</v>
      </c>
      <c r="I764" s="29">
        <v>1761</v>
      </c>
      <c r="J764" s="36"/>
    </row>
    <row r="765" spans="1:10" hidden="1">
      <c r="A765" s="31">
        <v>76</v>
      </c>
      <c r="B765" s="31">
        <v>76.099999999999994</v>
      </c>
      <c r="C765" s="28" t="s">
        <v>17</v>
      </c>
      <c r="D765" s="32">
        <v>100</v>
      </c>
      <c r="E765" s="32">
        <v>1500</v>
      </c>
      <c r="F765" s="32">
        <v>2082</v>
      </c>
      <c r="G765" s="32">
        <v>1400</v>
      </c>
      <c r="H765" s="32">
        <v>1990</v>
      </c>
      <c r="I765" s="32">
        <v>2036</v>
      </c>
      <c r="J765" s="30"/>
    </row>
    <row r="766" spans="1:10" hidden="1">
      <c r="A766" s="27">
        <v>76.099999999999994</v>
      </c>
      <c r="B766" s="27">
        <v>76.2</v>
      </c>
      <c r="C766" s="28"/>
      <c r="D766" s="29">
        <v>100</v>
      </c>
      <c r="E766" s="29">
        <v>800</v>
      </c>
      <c r="F766" s="29">
        <v>1439</v>
      </c>
      <c r="G766" s="29">
        <v>1100</v>
      </c>
      <c r="H766" s="29">
        <v>1715</v>
      </c>
      <c r="I766" s="29">
        <v>1577</v>
      </c>
      <c r="J766" s="30"/>
    </row>
    <row r="767" spans="1:10" hidden="1">
      <c r="A767" s="27">
        <v>76.2</v>
      </c>
      <c r="B767" s="27">
        <v>76.3</v>
      </c>
      <c r="C767" s="28"/>
      <c r="D767" s="29">
        <v>100</v>
      </c>
      <c r="E767" s="29">
        <v>900</v>
      </c>
      <c r="F767" s="29">
        <v>1531</v>
      </c>
      <c r="G767" s="29">
        <v>1200</v>
      </c>
      <c r="H767" s="29">
        <v>1806</v>
      </c>
      <c r="I767" s="29">
        <v>1669</v>
      </c>
      <c r="J767" s="30"/>
    </row>
    <row r="768" spans="1:10" hidden="1">
      <c r="A768" s="27">
        <v>76.3</v>
      </c>
      <c r="B768" s="27">
        <v>76.400000000000006</v>
      </c>
      <c r="C768" s="28"/>
      <c r="D768" s="29">
        <v>100</v>
      </c>
      <c r="E768" s="29">
        <v>1000</v>
      </c>
      <c r="F768" s="29">
        <v>1623</v>
      </c>
      <c r="G768" s="29">
        <v>1100</v>
      </c>
      <c r="H768" s="29">
        <v>1715</v>
      </c>
      <c r="I768" s="29">
        <v>1669</v>
      </c>
      <c r="J768" s="30"/>
    </row>
    <row r="769" spans="1:10" hidden="1">
      <c r="A769" s="27">
        <v>76.400000000000006</v>
      </c>
      <c r="B769" s="27">
        <v>76.5</v>
      </c>
      <c r="C769" s="28"/>
      <c r="D769" s="29">
        <v>100</v>
      </c>
      <c r="E769" s="29">
        <v>1500</v>
      </c>
      <c r="F769" s="29">
        <v>2082</v>
      </c>
      <c r="G769" s="29">
        <v>1400</v>
      </c>
      <c r="H769" s="29">
        <v>1990</v>
      </c>
      <c r="I769" s="29">
        <v>2036</v>
      </c>
      <c r="J769" s="30"/>
    </row>
    <row r="770" spans="1:10" hidden="1">
      <c r="A770" s="27">
        <v>76.5</v>
      </c>
      <c r="B770" s="27">
        <v>76.599999999999994</v>
      </c>
      <c r="C770" s="28"/>
      <c r="D770" s="29">
        <v>100</v>
      </c>
      <c r="E770" s="29">
        <v>1200</v>
      </c>
      <c r="F770" s="29">
        <v>1806</v>
      </c>
      <c r="G770" s="29">
        <v>1400</v>
      </c>
      <c r="H770" s="29">
        <v>1990</v>
      </c>
      <c r="I770" s="29">
        <v>1898</v>
      </c>
      <c r="J770" s="30"/>
    </row>
    <row r="771" spans="1:10" hidden="1">
      <c r="A771" s="27">
        <v>76.599999999999994</v>
      </c>
      <c r="B771" s="27">
        <v>76.7</v>
      </c>
      <c r="C771" s="28"/>
      <c r="D771" s="29">
        <v>100</v>
      </c>
      <c r="E771" s="29">
        <v>2500</v>
      </c>
      <c r="F771" s="29">
        <v>3000</v>
      </c>
      <c r="G771" s="29">
        <v>1400</v>
      </c>
      <c r="H771" s="29">
        <v>1990</v>
      </c>
      <c r="I771" s="29">
        <v>2495</v>
      </c>
      <c r="J771" s="30"/>
    </row>
    <row r="772" spans="1:10">
      <c r="A772" s="27">
        <v>76.7</v>
      </c>
      <c r="B772" s="27">
        <v>76.8</v>
      </c>
      <c r="C772" s="28"/>
      <c r="D772" s="29">
        <v>100</v>
      </c>
      <c r="E772" s="29">
        <v>1400</v>
      </c>
      <c r="F772" s="29">
        <v>1990</v>
      </c>
      <c r="G772" s="29">
        <v>2000</v>
      </c>
      <c r="H772" s="217">
        <v>2541</v>
      </c>
      <c r="I772" s="29">
        <v>2266</v>
      </c>
      <c r="J772" s="30"/>
    </row>
    <row r="773" spans="1:10" hidden="1">
      <c r="A773" s="27">
        <v>76.8</v>
      </c>
      <c r="B773" s="27">
        <v>76.900000000000006</v>
      </c>
      <c r="C773" s="28"/>
      <c r="D773" s="29">
        <v>100</v>
      </c>
      <c r="E773" s="29">
        <v>1400</v>
      </c>
      <c r="F773" s="29">
        <v>1990</v>
      </c>
      <c r="G773" s="29">
        <v>1600</v>
      </c>
      <c r="H773" s="29">
        <v>2174</v>
      </c>
      <c r="I773" s="29">
        <v>2082</v>
      </c>
      <c r="J773" s="30"/>
    </row>
    <row r="774" spans="1:10" hidden="1">
      <c r="A774" s="27">
        <v>76.900000000000006</v>
      </c>
      <c r="B774" s="27">
        <v>77</v>
      </c>
      <c r="C774" s="28"/>
      <c r="D774" s="29">
        <v>100</v>
      </c>
      <c r="E774" s="29">
        <v>1200</v>
      </c>
      <c r="F774" s="29">
        <v>1806</v>
      </c>
      <c r="G774" s="29">
        <v>1000</v>
      </c>
      <c r="H774" s="29">
        <v>1623</v>
      </c>
      <c r="I774" s="29">
        <v>1715</v>
      </c>
      <c r="J774" s="30"/>
    </row>
    <row r="775" spans="1:10" hidden="1">
      <c r="A775" s="31">
        <v>77</v>
      </c>
      <c r="B775" s="31">
        <v>77.099999999999994</v>
      </c>
      <c r="C775" s="28" t="s">
        <v>17</v>
      </c>
      <c r="D775" s="32">
        <v>100</v>
      </c>
      <c r="E775" s="32">
        <v>900</v>
      </c>
      <c r="F775" s="32">
        <v>1531</v>
      </c>
      <c r="G775" s="32">
        <v>1400</v>
      </c>
      <c r="H775" s="32">
        <v>1990</v>
      </c>
      <c r="I775" s="32">
        <v>1761</v>
      </c>
      <c r="J775" s="33"/>
    </row>
    <row r="776" spans="1:10" hidden="1">
      <c r="A776" s="27">
        <v>77.099999999999994</v>
      </c>
      <c r="B776" s="27">
        <v>77.2</v>
      </c>
      <c r="C776" s="28"/>
      <c r="D776" s="29">
        <v>100</v>
      </c>
      <c r="E776" s="29">
        <v>1400</v>
      </c>
      <c r="F776" s="29">
        <v>1990</v>
      </c>
      <c r="G776" s="29">
        <v>1400</v>
      </c>
      <c r="H776" s="29">
        <v>1990</v>
      </c>
      <c r="I776" s="29">
        <v>1990</v>
      </c>
      <c r="J776" s="34"/>
    </row>
    <row r="777" spans="1:10" hidden="1">
      <c r="A777" s="27">
        <v>77.2</v>
      </c>
      <c r="B777" s="27">
        <v>77.3</v>
      </c>
      <c r="C777" s="28"/>
      <c r="D777" s="29">
        <v>100</v>
      </c>
      <c r="E777" s="29">
        <v>1400</v>
      </c>
      <c r="F777" s="29">
        <v>1990</v>
      </c>
      <c r="G777" s="29">
        <v>1200</v>
      </c>
      <c r="H777" s="29">
        <v>1806</v>
      </c>
      <c r="I777" s="29">
        <v>1898</v>
      </c>
      <c r="J777" s="34"/>
    </row>
    <row r="778" spans="1:10" hidden="1">
      <c r="A778" s="27">
        <v>77.3</v>
      </c>
      <c r="B778" s="27">
        <v>77.400000000000006</v>
      </c>
      <c r="C778" s="28"/>
      <c r="D778" s="29">
        <v>100</v>
      </c>
      <c r="E778" s="29">
        <v>2100</v>
      </c>
      <c r="F778" s="29">
        <v>2633</v>
      </c>
      <c r="G778" s="29">
        <v>1900</v>
      </c>
      <c r="H778" s="29">
        <v>2449</v>
      </c>
      <c r="I778" s="29">
        <v>2541</v>
      </c>
      <c r="J778" s="28" t="s">
        <v>83</v>
      </c>
    </row>
    <row r="779" spans="1:10" hidden="1">
      <c r="A779" s="27">
        <v>77.400000000000006</v>
      </c>
      <c r="B779" s="27">
        <v>77.5</v>
      </c>
      <c r="C779" s="28"/>
      <c r="D779" s="29">
        <v>100</v>
      </c>
      <c r="E779" s="29">
        <v>2400</v>
      </c>
      <c r="F779" s="29">
        <v>2908</v>
      </c>
      <c r="G779" s="29">
        <v>1800</v>
      </c>
      <c r="H779" s="29">
        <v>2357</v>
      </c>
      <c r="I779" s="29">
        <v>2633</v>
      </c>
      <c r="J779" s="34"/>
    </row>
    <row r="780" spans="1:10" hidden="1">
      <c r="A780" s="27">
        <v>77.5</v>
      </c>
      <c r="B780" s="27">
        <v>77.599999999999994</v>
      </c>
      <c r="C780" s="28"/>
      <c r="D780" s="29">
        <v>100</v>
      </c>
      <c r="E780" s="29">
        <v>800</v>
      </c>
      <c r="F780" s="29">
        <v>1439</v>
      </c>
      <c r="G780" s="29">
        <v>1800</v>
      </c>
      <c r="H780" s="29">
        <v>2357</v>
      </c>
      <c r="I780" s="29">
        <v>1898</v>
      </c>
      <c r="J780" s="34"/>
    </row>
    <row r="781" spans="1:10" hidden="1">
      <c r="A781" s="27">
        <v>77.599999999999994</v>
      </c>
      <c r="B781" s="27">
        <v>77.7</v>
      </c>
      <c r="C781" s="28"/>
      <c r="D781" s="29">
        <v>100</v>
      </c>
      <c r="E781" s="29">
        <v>1400</v>
      </c>
      <c r="F781" s="29">
        <v>1990</v>
      </c>
      <c r="G781" s="29">
        <v>1100</v>
      </c>
      <c r="H781" s="29">
        <v>1715</v>
      </c>
      <c r="I781" s="29">
        <v>1853</v>
      </c>
      <c r="J781" s="34"/>
    </row>
    <row r="782" spans="1:10" hidden="1">
      <c r="A782" s="27">
        <v>77.7</v>
      </c>
      <c r="B782" s="27">
        <v>77.8</v>
      </c>
      <c r="C782" s="28"/>
      <c r="D782" s="29">
        <v>100</v>
      </c>
      <c r="E782" s="29">
        <v>3300</v>
      </c>
      <c r="F782" s="29">
        <v>3734</v>
      </c>
      <c r="G782" s="29">
        <v>1800</v>
      </c>
      <c r="H782" s="29">
        <v>2357</v>
      </c>
      <c r="I782" s="29">
        <v>3046</v>
      </c>
      <c r="J782" s="34"/>
    </row>
    <row r="783" spans="1:10">
      <c r="A783" s="27">
        <v>77.8</v>
      </c>
      <c r="B783" s="27">
        <v>77.900000000000006</v>
      </c>
      <c r="C783" s="28"/>
      <c r="D783" s="29">
        <v>100</v>
      </c>
      <c r="E783" s="29">
        <v>1700</v>
      </c>
      <c r="F783" s="29">
        <v>2265</v>
      </c>
      <c r="G783" s="29">
        <v>2100</v>
      </c>
      <c r="H783" s="217">
        <v>2633</v>
      </c>
      <c r="I783" s="29">
        <v>2449</v>
      </c>
      <c r="J783" s="28" t="s">
        <v>83</v>
      </c>
    </row>
    <row r="784" spans="1:10" hidden="1">
      <c r="A784" s="27">
        <v>77.900000000000006</v>
      </c>
      <c r="B784" s="27">
        <v>78</v>
      </c>
      <c r="C784" s="28"/>
      <c r="D784" s="29">
        <v>100</v>
      </c>
      <c r="E784" s="29">
        <v>1400</v>
      </c>
      <c r="F784" s="29">
        <v>1990</v>
      </c>
      <c r="G784" s="29">
        <v>1400</v>
      </c>
      <c r="H784" s="29">
        <v>1990</v>
      </c>
      <c r="I784" s="29">
        <v>1990</v>
      </c>
      <c r="J784" s="33"/>
    </row>
    <row r="785" spans="1:10" hidden="1">
      <c r="A785" s="31">
        <v>78</v>
      </c>
      <c r="B785" s="31">
        <v>78.099999999999994</v>
      </c>
      <c r="C785" s="28" t="s">
        <v>17</v>
      </c>
      <c r="D785" s="32">
        <v>100</v>
      </c>
      <c r="E785" s="32">
        <v>1200</v>
      </c>
      <c r="F785" s="32">
        <v>1806</v>
      </c>
      <c r="G785" s="32">
        <v>1400</v>
      </c>
      <c r="H785" s="32">
        <v>1990</v>
      </c>
      <c r="I785" s="32">
        <v>1898</v>
      </c>
      <c r="J785" s="30"/>
    </row>
    <row r="786" spans="1:10" hidden="1">
      <c r="A786" s="27">
        <v>78.099999999999994</v>
      </c>
      <c r="B786" s="27">
        <v>78.2</v>
      </c>
      <c r="C786" s="28"/>
      <c r="D786" s="29">
        <v>100</v>
      </c>
      <c r="E786" s="29">
        <v>1400</v>
      </c>
      <c r="F786" s="29">
        <v>1990</v>
      </c>
      <c r="G786" s="29">
        <v>1000</v>
      </c>
      <c r="H786" s="29">
        <v>1623</v>
      </c>
      <c r="I786" s="29">
        <v>1807</v>
      </c>
      <c r="J786" s="30"/>
    </row>
    <row r="787" spans="1:10" hidden="1">
      <c r="A787" s="27">
        <v>78.2</v>
      </c>
      <c r="B787" s="27">
        <v>78.3</v>
      </c>
      <c r="C787" s="28"/>
      <c r="D787" s="29">
        <v>100</v>
      </c>
      <c r="E787" s="29">
        <v>1200</v>
      </c>
      <c r="F787" s="29">
        <v>1806</v>
      </c>
      <c r="G787" s="29">
        <v>1100</v>
      </c>
      <c r="H787" s="29">
        <v>1715</v>
      </c>
      <c r="I787" s="29">
        <v>1761</v>
      </c>
      <c r="J787" s="30"/>
    </row>
    <row r="788" spans="1:10" hidden="1">
      <c r="A788" s="27">
        <v>78.3</v>
      </c>
      <c r="B788" s="27">
        <v>78.400000000000006</v>
      </c>
      <c r="C788" s="28"/>
      <c r="D788" s="29">
        <v>100</v>
      </c>
      <c r="E788" s="29">
        <v>1000</v>
      </c>
      <c r="F788" s="29">
        <v>1623</v>
      </c>
      <c r="G788" s="29">
        <v>1000</v>
      </c>
      <c r="H788" s="29">
        <v>1623</v>
      </c>
      <c r="I788" s="29">
        <v>1623</v>
      </c>
      <c r="J788" s="30"/>
    </row>
    <row r="789" spans="1:10" hidden="1">
      <c r="A789" s="27">
        <v>78.400000000000006</v>
      </c>
      <c r="B789" s="27">
        <v>78.5</v>
      </c>
      <c r="C789" s="28"/>
      <c r="D789" s="29">
        <v>100</v>
      </c>
      <c r="E789" s="29">
        <v>1200</v>
      </c>
      <c r="F789" s="29">
        <v>1806</v>
      </c>
      <c r="G789" s="29">
        <v>1100</v>
      </c>
      <c r="H789" s="29">
        <v>1715</v>
      </c>
      <c r="I789" s="29">
        <v>1761</v>
      </c>
      <c r="J789" s="30"/>
    </row>
    <row r="790" spans="1:10" hidden="1">
      <c r="A790" s="27">
        <v>78.5</v>
      </c>
      <c r="B790" s="27">
        <v>78.599999999999994</v>
      </c>
      <c r="C790" s="28"/>
      <c r="D790" s="29">
        <v>100</v>
      </c>
      <c r="E790" s="29">
        <v>1000</v>
      </c>
      <c r="F790" s="29">
        <v>1623</v>
      </c>
      <c r="G790" s="29">
        <v>1200</v>
      </c>
      <c r="H790" s="29">
        <v>1806</v>
      </c>
      <c r="I790" s="29">
        <v>1715</v>
      </c>
      <c r="J790" s="30"/>
    </row>
    <row r="791" spans="1:10" hidden="1">
      <c r="A791" s="27">
        <v>78.599999999999994</v>
      </c>
      <c r="B791" s="27">
        <v>78.7</v>
      </c>
      <c r="C791" s="28"/>
      <c r="D791" s="29">
        <v>100</v>
      </c>
      <c r="E791" s="29">
        <v>800</v>
      </c>
      <c r="F791" s="29">
        <v>1439</v>
      </c>
      <c r="G791" s="29">
        <v>1200</v>
      </c>
      <c r="H791" s="29">
        <v>1806</v>
      </c>
      <c r="I791" s="29">
        <v>1623</v>
      </c>
      <c r="J791" s="30"/>
    </row>
    <row r="792" spans="1:10" hidden="1">
      <c r="A792" s="27">
        <v>78.7</v>
      </c>
      <c r="B792" s="27">
        <v>78.8</v>
      </c>
      <c r="C792" s="28"/>
      <c r="D792" s="29">
        <v>100</v>
      </c>
      <c r="E792" s="29">
        <v>2000</v>
      </c>
      <c r="F792" s="29">
        <v>2541</v>
      </c>
      <c r="G792" s="29">
        <v>1500</v>
      </c>
      <c r="H792" s="29">
        <v>2082</v>
      </c>
      <c r="I792" s="29">
        <v>2312</v>
      </c>
      <c r="J792" s="30"/>
    </row>
    <row r="793" spans="1:10" hidden="1">
      <c r="A793" s="27">
        <v>78.8</v>
      </c>
      <c r="B793" s="27">
        <v>78.900000000000006</v>
      </c>
      <c r="C793" s="28"/>
      <c r="D793" s="29">
        <v>100</v>
      </c>
      <c r="E793" s="29">
        <v>1300</v>
      </c>
      <c r="F793" s="29">
        <v>1898</v>
      </c>
      <c r="G793" s="29">
        <v>1200</v>
      </c>
      <c r="H793" s="29">
        <v>1806</v>
      </c>
      <c r="I793" s="29">
        <v>1852</v>
      </c>
      <c r="J793" s="30"/>
    </row>
    <row r="794" spans="1:10" hidden="1">
      <c r="A794" s="27">
        <v>78.900000000000006</v>
      </c>
      <c r="B794" s="27">
        <v>79</v>
      </c>
      <c r="C794" s="28"/>
      <c r="D794" s="29">
        <v>100</v>
      </c>
      <c r="E794" s="29">
        <v>1000</v>
      </c>
      <c r="F794" s="29">
        <v>1623</v>
      </c>
      <c r="G794" s="29">
        <v>1000</v>
      </c>
      <c r="H794" s="29">
        <v>1623</v>
      </c>
      <c r="I794" s="29">
        <v>1623</v>
      </c>
      <c r="J794" s="30"/>
    </row>
    <row r="795" spans="1:10" hidden="1">
      <c r="A795" s="31">
        <v>79</v>
      </c>
      <c r="B795" s="31">
        <v>79.099999999999994</v>
      </c>
      <c r="C795" s="28" t="s">
        <v>17</v>
      </c>
      <c r="D795" s="32">
        <v>100</v>
      </c>
      <c r="E795" s="32">
        <v>1000</v>
      </c>
      <c r="F795" s="32">
        <v>1623</v>
      </c>
      <c r="G795" s="32">
        <v>1000</v>
      </c>
      <c r="H795" s="32">
        <v>1623</v>
      </c>
      <c r="I795" s="32">
        <v>1623</v>
      </c>
      <c r="J795" s="30"/>
    </row>
    <row r="796" spans="1:10" hidden="1">
      <c r="A796" s="27">
        <v>79.099999999999994</v>
      </c>
      <c r="B796" s="27">
        <v>79.2</v>
      </c>
      <c r="C796" s="28"/>
      <c r="D796" s="29">
        <v>100</v>
      </c>
      <c r="E796" s="29">
        <v>1600</v>
      </c>
      <c r="F796" s="29">
        <v>2174</v>
      </c>
      <c r="G796" s="29">
        <v>1400</v>
      </c>
      <c r="H796" s="29">
        <v>1990</v>
      </c>
      <c r="I796" s="29">
        <v>2082</v>
      </c>
      <c r="J796" s="30"/>
    </row>
    <row r="797" spans="1:10" hidden="1">
      <c r="A797" s="27">
        <v>79.2</v>
      </c>
      <c r="B797" s="27">
        <v>79.3</v>
      </c>
      <c r="C797" s="28"/>
      <c r="D797" s="29">
        <v>100</v>
      </c>
      <c r="E797" s="29">
        <v>1100</v>
      </c>
      <c r="F797" s="29">
        <v>1715</v>
      </c>
      <c r="G797" s="29">
        <v>1200</v>
      </c>
      <c r="H797" s="29">
        <v>1806</v>
      </c>
      <c r="I797" s="29">
        <v>1761</v>
      </c>
      <c r="J797" s="30"/>
    </row>
    <row r="798" spans="1:10" hidden="1">
      <c r="A798" s="27">
        <v>79.3</v>
      </c>
      <c r="B798" s="27">
        <v>79.400000000000006</v>
      </c>
      <c r="C798" s="28"/>
      <c r="D798" s="29">
        <v>100</v>
      </c>
      <c r="E798" s="29">
        <v>1000</v>
      </c>
      <c r="F798" s="29">
        <v>1623</v>
      </c>
      <c r="G798" s="29">
        <v>1100</v>
      </c>
      <c r="H798" s="29">
        <v>1715</v>
      </c>
      <c r="I798" s="29">
        <v>1669</v>
      </c>
      <c r="J798" s="30"/>
    </row>
    <row r="799" spans="1:10" hidden="1">
      <c r="A799" s="27">
        <v>79.400000000000006</v>
      </c>
      <c r="B799" s="27">
        <v>79.5</v>
      </c>
      <c r="C799" s="28"/>
      <c r="D799" s="29">
        <v>100</v>
      </c>
      <c r="E799" s="29">
        <v>800</v>
      </c>
      <c r="F799" s="29">
        <v>1439</v>
      </c>
      <c r="G799" s="29">
        <v>1000</v>
      </c>
      <c r="H799" s="29">
        <v>1623</v>
      </c>
      <c r="I799" s="29">
        <v>1531</v>
      </c>
      <c r="J799" s="30"/>
    </row>
    <row r="800" spans="1:10" hidden="1">
      <c r="A800" s="27">
        <v>79.5</v>
      </c>
      <c r="B800" s="27">
        <v>79.599999999999994</v>
      </c>
      <c r="C800" s="28"/>
      <c r="D800" s="29">
        <v>100</v>
      </c>
      <c r="E800" s="29">
        <v>1000</v>
      </c>
      <c r="F800" s="29">
        <v>1623</v>
      </c>
      <c r="G800" s="29">
        <v>1200</v>
      </c>
      <c r="H800" s="29">
        <v>1806</v>
      </c>
      <c r="I800" s="29">
        <v>1715</v>
      </c>
      <c r="J800" s="30"/>
    </row>
    <row r="801" spans="1:10" hidden="1">
      <c r="A801" s="27">
        <v>79.599999999999994</v>
      </c>
      <c r="B801" s="27">
        <v>79.7</v>
      </c>
      <c r="C801" s="30"/>
      <c r="D801" s="29">
        <v>100</v>
      </c>
      <c r="E801" s="29">
        <v>1300</v>
      </c>
      <c r="F801" s="29">
        <v>1898</v>
      </c>
      <c r="G801" s="29">
        <v>1100</v>
      </c>
      <c r="H801" s="29">
        <v>1715</v>
      </c>
      <c r="I801" s="29">
        <v>1807</v>
      </c>
      <c r="J801" s="30"/>
    </row>
    <row r="802" spans="1:10" hidden="1">
      <c r="A802" s="27">
        <v>79.7</v>
      </c>
      <c r="B802" s="27">
        <v>79.8</v>
      </c>
      <c r="C802" s="30"/>
      <c r="D802" s="29">
        <v>100</v>
      </c>
      <c r="E802" s="29">
        <v>1700</v>
      </c>
      <c r="F802" s="29">
        <v>2265</v>
      </c>
      <c r="G802" s="29">
        <v>1500</v>
      </c>
      <c r="H802" s="29">
        <v>2082</v>
      </c>
      <c r="I802" s="29">
        <v>2174</v>
      </c>
      <c r="J802" s="30"/>
    </row>
    <row r="803" spans="1:10" hidden="1">
      <c r="A803" s="27">
        <v>79.8</v>
      </c>
      <c r="B803" s="27">
        <v>79.900000000000006</v>
      </c>
      <c r="C803" s="30"/>
      <c r="D803" s="29">
        <v>100</v>
      </c>
      <c r="E803" s="29">
        <v>1700</v>
      </c>
      <c r="F803" s="29">
        <v>2265</v>
      </c>
      <c r="G803" s="29">
        <v>1200</v>
      </c>
      <c r="H803" s="29">
        <v>1806</v>
      </c>
      <c r="I803" s="29">
        <v>2036</v>
      </c>
      <c r="J803" s="30"/>
    </row>
    <row r="804" spans="1:10" hidden="1">
      <c r="A804" s="27">
        <v>79.900000000000006</v>
      </c>
      <c r="B804" s="27">
        <v>80</v>
      </c>
      <c r="C804" s="30"/>
      <c r="D804" s="29">
        <v>100</v>
      </c>
      <c r="E804" s="29">
        <v>800</v>
      </c>
      <c r="F804" s="29">
        <v>1439</v>
      </c>
      <c r="G804" s="29">
        <v>1000</v>
      </c>
      <c r="H804" s="29">
        <v>1623</v>
      </c>
      <c r="I804" s="29">
        <v>1531</v>
      </c>
      <c r="J804" s="30"/>
    </row>
    <row r="805" spans="1:10" hidden="1">
      <c r="A805" s="31">
        <v>80</v>
      </c>
      <c r="B805" s="31">
        <v>80.099999999999994</v>
      </c>
      <c r="C805" s="28" t="s">
        <v>17</v>
      </c>
      <c r="D805" s="32">
        <v>100</v>
      </c>
      <c r="E805" s="32">
        <v>800</v>
      </c>
      <c r="F805" s="32">
        <v>1439</v>
      </c>
      <c r="G805" s="32">
        <v>1200</v>
      </c>
      <c r="H805" s="32">
        <v>1806</v>
      </c>
      <c r="I805" s="32">
        <v>1623</v>
      </c>
      <c r="J805" s="30"/>
    </row>
    <row r="806" spans="1:10" hidden="1">
      <c r="A806" s="27">
        <v>80.099999999999994</v>
      </c>
      <c r="B806" s="27">
        <v>80.2</v>
      </c>
      <c r="C806" s="28"/>
      <c r="D806" s="29">
        <v>100</v>
      </c>
      <c r="E806" s="29">
        <v>900</v>
      </c>
      <c r="F806" s="29">
        <v>1531</v>
      </c>
      <c r="G806" s="29">
        <v>1200</v>
      </c>
      <c r="H806" s="29">
        <v>1806</v>
      </c>
      <c r="I806" s="29">
        <v>1669</v>
      </c>
      <c r="J806" s="30"/>
    </row>
    <row r="807" spans="1:10" hidden="1">
      <c r="A807" s="27">
        <v>80.2</v>
      </c>
      <c r="B807" s="27">
        <v>80.3</v>
      </c>
      <c r="C807" s="28"/>
      <c r="D807" s="29">
        <v>100</v>
      </c>
      <c r="E807" s="29">
        <v>1400</v>
      </c>
      <c r="F807" s="29">
        <v>1990</v>
      </c>
      <c r="G807" s="29">
        <v>1200</v>
      </c>
      <c r="H807" s="29">
        <v>1806</v>
      </c>
      <c r="I807" s="29">
        <v>1898</v>
      </c>
      <c r="J807" s="30"/>
    </row>
    <row r="808" spans="1:10" hidden="1">
      <c r="A808" s="27">
        <v>80.3</v>
      </c>
      <c r="B808" s="27">
        <v>80.400000000000006</v>
      </c>
      <c r="C808" s="28"/>
      <c r="D808" s="29">
        <v>100</v>
      </c>
      <c r="E808" s="29">
        <v>1600</v>
      </c>
      <c r="F808" s="29">
        <v>2174</v>
      </c>
      <c r="G808" s="29">
        <v>1400</v>
      </c>
      <c r="H808" s="29">
        <v>1990</v>
      </c>
      <c r="I808" s="29">
        <v>2082</v>
      </c>
      <c r="J808" s="30"/>
    </row>
    <row r="809" spans="1:10" hidden="1">
      <c r="A809" s="27">
        <v>80.400000000000006</v>
      </c>
      <c r="B809" s="27">
        <v>80.5</v>
      </c>
      <c r="C809" s="28"/>
      <c r="D809" s="29">
        <v>100</v>
      </c>
      <c r="E809" s="29">
        <v>1700</v>
      </c>
      <c r="F809" s="29">
        <v>2265</v>
      </c>
      <c r="G809" s="29">
        <v>1100</v>
      </c>
      <c r="H809" s="29">
        <v>1715</v>
      </c>
      <c r="I809" s="29">
        <v>1990</v>
      </c>
      <c r="J809" s="30"/>
    </row>
    <row r="810" spans="1:10" hidden="1">
      <c r="A810" s="27">
        <v>80.5</v>
      </c>
      <c r="B810" s="27">
        <v>80.599999999999994</v>
      </c>
      <c r="C810" s="28"/>
      <c r="D810" s="29">
        <v>100</v>
      </c>
      <c r="E810" s="29">
        <v>800</v>
      </c>
      <c r="F810" s="29">
        <v>1439</v>
      </c>
      <c r="G810" s="29">
        <v>1300</v>
      </c>
      <c r="H810" s="29">
        <v>1898</v>
      </c>
      <c r="I810" s="29">
        <v>1669</v>
      </c>
      <c r="J810" s="30"/>
    </row>
    <row r="811" spans="1:10" hidden="1">
      <c r="A811" s="27">
        <v>80.599999999999994</v>
      </c>
      <c r="B811" s="27">
        <v>80.7</v>
      </c>
      <c r="C811" s="28"/>
      <c r="D811" s="29">
        <v>100</v>
      </c>
      <c r="E811" s="29">
        <v>600</v>
      </c>
      <c r="F811" s="29">
        <v>1256</v>
      </c>
      <c r="G811" s="29">
        <v>900</v>
      </c>
      <c r="H811" s="29">
        <v>1531</v>
      </c>
      <c r="I811" s="29">
        <v>1394</v>
      </c>
      <c r="J811" s="30"/>
    </row>
    <row r="812" spans="1:10" hidden="1">
      <c r="A812" s="27">
        <v>80.7</v>
      </c>
      <c r="B812" s="27">
        <v>80.8</v>
      </c>
      <c r="C812" s="28"/>
      <c r="D812" s="29">
        <v>100</v>
      </c>
      <c r="E812" s="29">
        <v>1200</v>
      </c>
      <c r="F812" s="29">
        <v>1806</v>
      </c>
      <c r="G812" s="29">
        <v>1000</v>
      </c>
      <c r="H812" s="29">
        <v>1623</v>
      </c>
      <c r="I812" s="29">
        <v>1715</v>
      </c>
      <c r="J812" s="30"/>
    </row>
    <row r="813" spans="1:10" hidden="1">
      <c r="A813" s="27">
        <v>80.8</v>
      </c>
      <c r="B813" s="27">
        <v>80.900000000000006</v>
      </c>
      <c r="C813" s="28"/>
      <c r="D813" s="29">
        <v>100</v>
      </c>
      <c r="E813" s="29">
        <v>800</v>
      </c>
      <c r="F813" s="29">
        <v>1439</v>
      </c>
      <c r="G813" s="29">
        <v>1100</v>
      </c>
      <c r="H813" s="29">
        <v>1715</v>
      </c>
      <c r="I813" s="29">
        <v>1577</v>
      </c>
      <c r="J813" s="30"/>
    </row>
    <row r="814" spans="1:10" hidden="1">
      <c r="A814" s="27">
        <v>80.900000000000006</v>
      </c>
      <c r="B814" s="27">
        <v>81</v>
      </c>
      <c r="C814" s="28"/>
      <c r="D814" s="29">
        <v>100</v>
      </c>
      <c r="E814" s="29">
        <v>900</v>
      </c>
      <c r="F814" s="29">
        <v>1531</v>
      </c>
      <c r="G814" s="29">
        <v>1100</v>
      </c>
      <c r="H814" s="29">
        <v>1715</v>
      </c>
      <c r="I814" s="29">
        <v>1623</v>
      </c>
      <c r="J814" s="30"/>
    </row>
    <row r="815" spans="1:10" hidden="1">
      <c r="A815" s="31">
        <v>81</v>
      </c>
      <c r="B815" s="31">
        <v>81.099999999999994</v>
      </c>
      <c r="C815" s="28" t="s">
        <v>17</v>
      </c>
      <c r="D815" s="32">
        <v>100</v>
      </c>
      <c r="E815" s="32">
        <v>1500</v>
      </c>
      <c r="F815" s="32">
        <v>2082</v>
      </c>
      <c r="G815" s="32">
        <v>1400</v>
      </c>
      <c r="H815" s="32">
        <v>1990</v>
      </c>
      <c r="I815" s="32">
        <v>2036</v>
      </c>
      <c r="J815" s="47" t="s">
        <v>104</v>
      </c>
    </row>
    <row r="816" spans="1:10" hidden="1">
      <c r="A816" s="27">
        <v>81.099999999999994</v>
      </c>
      <c r="B816" s="27">
        <v>81.2</v>
      </c>
      <c r="C816" s="28"/>
      <c r="D816" s="29">
        <v>100</v>
      </c>
      <c r="E816" s="29">
        <v>1800</v>
      </c>
      <c r="F816" s="29">
        <v>2357</v>
      </c>
      <c r="G816" s="29">
        <v>1500</v>
      </c>
      <c r="H816" s="29">
        <v>2082</v>
      </c>
      <c r="I816" s="29">
        <v>2220</v>
      </c>
      <c r="J816" s="47"/>
    </row>
    <row r="817" spans="1:10" hidden="1">
      <c r="A817" s="27">
        <v>81.2</v>
      </c>
      <c r="B817" s="27">
        <v>81.3</v>
      </c>
      <c r="C817" s="28"/>
      <c r="D817" s="29">
        <v>100</v>
      </c>
      <c r="E817" s="29">
        <v>1700</v>
      </c>
      <c r="F817" s="29">
        <v>2265</v>
      </c>
      <c r="G817" s="29">
        <v>1600</v>
      </c>
      <c r="H817" s="29">
        <v>2174</v>
      </c>
      <c r="I817" s="29">
        <v>2220</v>
      </c>
      <c r="J817" s="47"/>
    </row>
    <row r="818" spans="1:10" hidden="1">
      <c r="A818" s="27">
        <v>81.3</v>
      </c>
      <c r="B818" s="27">
        <v>81.400000000000006</v>
      </c>
      <c r="C818" s="28"/>
      <c r="D818" s="29">
        <v>100</v>
      </c>
      <c r="E818" s="29">
        <v>1800</v>
      </c>
      <c r="F818" s="29">
        <v>2357</v>
      </c>
      <c r="G818" s="29">
        <v>1900</v>
      </c>
      <c r="H818" s="29">
        <v>2449</v>
      </c>
      <c r="I818" s="29">
        <v>2403</v>
      </c>
      <c r="J818" s="47"/>
    </row>
    <row r="819" spans="1:10" hidden="1">
      <c r="A819" s="27">
        <v>81.400000000000006</v>
      </c>
      <c r="B819" s="27">
        <v>81.5</v>
      </c>
      <c r="C819" s="28"/>
      <c r="D819" s="29">
        <v>100</v>
      </c>
      <c r="E819" s="29">
        <v>800</v>
      </c>
      <c r="F819" s="29">
        <v>1439</v>
      </c>
      <c r="G819" s="29">
        <v>1000</v>
      </c>
      <c r="H819" s="29">
        <v>1623</v>
      </c>
      <c r="I819" s="29">
        <v>1531</v>
      </c>
      <c r="J819" s="47"/>
    </row>
    <row r="820" spans="1:10" hidden="1">
      <c r="A820" s="27">
        <v>81.5</v>
      </c>
      <c r="B820" s="27">
        <v>81.599999999999994</v>
      </c>
      <c r="C820" s="28"/>
      <c r="D820" s="29">
        <v>100</v>
      </c>
      <c r="E820" s="29">
        <v>600</v>
      </c>
      <c r="F820" s="29">
        <v>1256</v>
      </c>
      <c r="G820" s="29">
        <v>1000</v>
      </c>
      <c r="H820" s="29">
        <v>1623</v>
      </c>
      <c r="I820" s="29">
        <v>1440</v>
      </c>
      <c r="J820" s="47"/>
    </row>
    <row r="821" spans="1:10" hidden="1">
      <c r="A821" s="27">
        <v>81.599999999999994</v>
      </c>
      <c r="B821" s="27">
        <v>81.7</v>
      </c>
      <c r="C821" s="28"/>
      <c r="D821" s="29">
        <v>100</v>
      </c>
      <c r="E821" s="29">
        <v>1600</v>
      </c>
      <c r="F821" s="29">
        <v>2174</v>
      </c>
      <c r="G821" s="29">
        <v>1400</v>
      </c>
      <c r="H821" s="29">
        <v>1990</v>
      </c>
      <c r="I821" s="29">
        <v>2082</v>
      </c>
      <c r="J821" s="47"/>
    </row>
    <row r="822" spans="1:10" hidden="1">
      <c r="A822" s="27">
        <v>81.7</v>
      </c>
      <c r="B822" s="27">
        <v>81.8</v>
      </c>
      <c r="C822" s="28"/>
      <c r="D822" s="29">
        <v>100</v>
      </c>
      <c r="E822" s="29">
        <v>1000</v>
      </c>
      <c r="F822" s="29">
        <v>1623</v>
      </c>
      <c r="G822" s="29">
        <v>1100</v>
      </c>
      <c r="H822" s="29">
        <v>1715</v>
      </c>
      <c r="I822" s="29">
        <v>1669</v>
      </c>
      <c r="J822" s="47"/>
    </row>
    <row r="823" spans="1:10" hidden="1">
      <c r="A823" s="27">
        <v>81.8</v>
      </c>
      <c r="B823" s="27">
        <v>81.900000000000006</v>
      </c>
      <c r="C823" s="28"/>
      <c r="D823" s="29">
        <v>100</v>
      </c>
      <c r="E823" s="29">
        <v>1200</v>
      </c>
      <c r="F823" s="29">
        <v>1806</v>
      </c>
      <c r="G823" s="29">
        <v>1300</v>
      </c>
      <c r="H823" s="29">
        <v>1898</v>
      </c>
      <c r="I823" s="29">
        <v>1852</v>
      </c>
      <c r="J823" s="47"/>
    </row>
    <row r="824" spans="1:10" hidden="1">
      <c r="A824" s="27">
        <v>81.900000000000006</v>
      </c>
      <c r="B824" s="27">
        <v>82</v>
      </c>
      <c r="C824" s="28"/>
      <c r="D824" s="29">
        <v>100</v>
      </c>
      <c r="E824" s="29">
        <v>1400</v>
      </c>
      <c r="F824" s="29">
        <v>1990</v>
      </c>
      <c r="G824" s="29">
        <v>1200</v>
      </c>
      <c r="H824" s="29">
        <v>1806</v>
      </c>
      <c r="I824" s="29">
        <v>1898</v>
      </c>
      <c r="J824" s="47"/>
    </row>
    <row r="825" spans="1:10" hidden="1">
      <c r="A825" s="31">
        <v>82</v>
      </c>
      <c r="B825" s="31">
        <v>82.1</v>
      </c>
      <c r="C825" s="28" t="s">
        <v>17</v>
      </c>
      <c r="D825" s="32">
        <v>100</v>
      </c>
      <c r="E825" s="32">
        <v>800</v>
      </c>
      <c r="F825" s="32">
        <v>1439</v>
      </c>
      <c r="G825" s="32">
        <v>900</v>
      </c>
      <c r="H825" s="32">
        <v>1531</v>
      </c>
      <c r="I825" s="32">
        <v>1485</v>
      </c>
      <c r="J825" s="30"/>
    </row>
    <row r="826" spans="1:10" hidden="1">
      <c r="A826" s="27">
        <v>82.1</v>
      </c>
      <c r="B826" s="27">
        <v>82.2</v>
      </c>
      <c r="C826" s="28"/>
      <c r="D826" s="29">
        <v>100</v>
      </c>
      <c r="E826" s="29">
        <v>900</v>
      </c>
      <c r="F826" s="29">
        <v>1531</v>
      </c>
      <c r="G826" s="29">
        <v>1100</v>
      </c>
      <c r="H826" s="29">
        <v>1715</v>
      </c>
      <c r="I826" s="29">
        <v>1623</v>
      </c>
      <c r="J826" s="30"/>
    </row>
    <row r="827" spans="1:10" hidden="1">
      <c r="A827" s="27">
        <v>82.2</v>
      </c>
      <c r="B827" s="27">
        <v>82.3</v>
      </c>
      <c r="C827" s="28"/>
      <c r="D827" s="29">
        <v>100</v>
      </c>
      <c r="E827" s="29">
        <v>1000</v>
      </c>
      <c r="F827" s="29">
        <v>1623</v>
      </c>
      <c r="G827" s="29">
        <v>1200</v>
      </c>
      <c r="H827" s="29">
        <v>1806</v>
      </c>
      <c r="I827" s="29">
        <v>1715</v>
      </c>
      <c r="J827" s="30"/>
    </row>
    <row r="828" spans="1:10" hidden="1">
      <c r="A828" s="27">
        <v>82.3</v>
      </c>
      <c r="B828" s="27">
        <v>82.4</v>
      </c>
      <c r="C828" s="28"/>
      <c r="D828" s="29">
        <v>100</v>
      </c>
      <c r="E828" s="29">
        <v>1200</v>
      </c>
      <c r="F828" s="29">
        <v>1806</v>
      </c>
      <c r="G828" s="29">
        <v>1300</v>
      </c>
      <c r="H828" s="29">
        <v>1898</v>
      </c>
      <c r="I828" s="29">
        <v>1852</v>
      </c>
      <c r="J828" s="30"/>
    </row>
    <row r="829" spans="1:10" hidden="1">
      <c r="A829" s="27">
        <v>82.4</v>
      </c>
      <c r="B829" s="27">
        <v>82.5</v>
      </c>
      <c r="C829" s="28"/>
      <c r="D829" s="29">
        <v>100</v>
      </c>
      <c r="E829" s="29">
        <v>900</v>
      </c>
      <c r="F829" s="29">
        <v>1531</v>
      </c>
      <c r="G829" s="29">
        <v>1000</v>
      </c>
      <c r="H829" s="29">
        <v>1623</v>
      </c>
      <c r="I829" s="29">
        <v>1577</v>
      </c>
      <c r="J829" s="30"/>
    </row>
    <row r="830" spans="1:10" hidden="1">
      <c r="A830" s="27">
        <v>82.5</v>
      </c>
      <c r="B830" s="27">
        <v>82.6</v>
      </c>
      <c r="C830" s="28"/>
      <c r="D830" s="29">
        <v>100</v>
      </c>
      <c r="E830" s="29">
        <v>1300</v>
      </c>
      <c r="F830" s="29">
        <v>1898</v>
      </c>
      <c r="G830" s="29">
        <v>1100</v>
      </c>
      <c r="H830" s="29">
        <v>1715</v>
      </c>
      <c r="I830" s="29">
        <v>1807</v>
      </c>
      <c r="J830" s="30"/>
    </row>
    <row r="831" spans="1:10" hidden="1">
      <c r="A831" s="27">
        <v>82.6</v>
      </c>
      <c r="B831" s="27">
        <v>82.7</v>
      </c>
      <c r="C831" s="28"/>
      <c r="D831" s="29">
        <v>100</v>
      </c>
      <c r="E831" s="29">
        <v>1200</v>
      </c>
      <c r="F831" s="29">
        <v>1806</v>
      </c>
      <c r="G831" s="29">
        <v>1300</v>
      </c>
      <c r="H831" s="29">
        <v>1898</v>
      </c>
      <c r="I831" s="29">
        <v>1852</v>
      </c>
      <c r="J831" s="30"/>
    </row>
    <row r="832" spans="1:10" hidden="1">
      <c r="A832" s="27">
        <v>82.7</v>
      </c>
      <c r="B832" s="27">
        <v>82.8</v>
      </c>
      <c r="C832" s="28"/>
      <c r="D832" s="29">
        <v>100</v>
      </c>
      <c r="E832" s="29">
        <v>1000</v>
      </c>
      <c r="F832" s="29">
        <v>1623</v>
      </c>
      <c r="G832" s="29">
        <v>1100</v>
      </c>
      <c r="H832" s="29">
        <v>1715</v>
      </c>
      <c r="I832" s="29">
        <v>1669</v>
      </c>
      <c r="J832" s="30"/>
    </row>
    <row r="833" spans="1:10" hidden="1">
      <c r="A833" s="27">
        <v>82.8</v>
      </c>
      <c r="B833" s="27">
        <v>82.9</v>
      </c>
      <c r="C833" s="28"/>
      <c r="D833" s="29">
        <v>100</v>
      </c>
      <c r="E833" s="29">
        <v>700</v>
      </c>
      <c r="F833" s="29">
        <v>1347</v>
      </c>
      <c r="G833" s="29">
        <v>1100</v>
      </c>
      <c r="H833" s="29">
        <v>1715</v>
      </c>
      <c r="I833" s="29">
        <v>1531</v>
      </c>
      <c r="J833" s="30"/>
    </row>
    <row r="834" spans="1:10" hidden="1">
      <c r="A834" s="27">
        <v>82.9</v>
      </c>
      <c r="B834" s="27">
        <v>83</v>
      </c>
      <c r="C834" s="28"/>
      <c r="D834" s="29">
        <v>100</v>
      </c>
      <c r="E834" s="29">
        <v>1600</v>
      </c>
      <c r="F834" s="29">
        <v>2174</v>
      </c>
      <c r="G834" s="29">
        <v>1400</v>
      </c>
      <c r="H834" s="29">
        <v>1990</v>
      </c>
      <c r="I834" s="29">
        <v>2082</v>
      </c>
      <c r="J834" s="30"/>
    </row>
    <row r="835" spans="1:10" hidden="1">
      <c r="A835" s="31">
        <v>83</v>
      </c>
      <c r="B835" s="31">
        <v>83.1</v>
      </c>
      <c r="C835" s="28" t="s">
        <v>17</v>
      </c>
      <c r="D835" s="32">
        <v>100</v>
      </c>
      <c r="E835" s="32">
        <v>900</v>
      </c>
      <c r="F835" s="32">
        <v>1531</v>
      </c>
      <c r="G835" s="32">
        <v>1400</v>
      </c>
      <c r="H835" s="32">
        <v>1990</v>
      </c>
      <c r="I835" s="32">
        <v>1761</v>
      </c>
      <c r="J835" s="46" t="s">
        <v>97</v>
      </c>
    </row>
    <row r="836" spans="1:10" hidden="1">
      <c r="A836" s="27">
        <v>83.1</v>
      </c>
      <c r="B836" s="27">
        <v>83.2</v>
      </c>
      <c r="C836" s="28"/>
      <c r="D836" s="29">
        <v>100</v>
      </c>
      <c r="E836" s="29">
        <v>1200</v>
      </c>
      <c r="F836" s="29">
        <v>1806</v>
      </c>
      <c r="G836" s="29">
        <v>1300</v>
      </c>
      <c r="H836" s="29">
        <v>1898</v>
      </c>
      <c r="I836" s="29">
        <v>1852</v>
      </c>
      <c r="J836" s="34"/>
    </row>
    <row r="837" spans="1:10" hidden="1">
      <c r="A837" s="27">
        <v>83.2</v>
      </c>
      <c r="B837" s="27">
        <v>83.3</v>
      </c>
      <c r="C837" s="28"/>
      <c r="D837" s="29">
        <v>100</v>
      </c>
      <c r="E837" s="29">
        <v>1000</v>
      </c>
      <c r="F837" s="29">
        <v>1623</v>
      </c>
      <c r="G837" s="29">
        <v>1200</v>
      </c>
      <c r="H837" s="29">
        <v>1806</v>
      </c>
      <c r="I837" s="29">
        <v>1715</v>
      </c>
      <c r="J837" s="34"/>
    </row>
    <row r="838" spans="1:10" hidden="1">
      <c r="A838" s="27">
        <v>83.3</v>
      </c>
      <c r="B838" s="27">
        <v>83.4</v>
      </c>
      <c r="C838" s="28"/>
      <c r="D838" s="29">
        <v>100</v>
      </c>
      <c r="E838" s="29">
        <v>1000</v>
      </c>
      <c r="F838" s="29">
        <v>1623</v>
      </c>
      <c r="G838" s="29">
        <v>1100</v>
      </c>
      <c r="H838" s="29">
        <v>1715</v>
      </c>
      <c r="I838" s="29">
        <v>1669</v>
      </c>
      <c r="J838" s="34"/>
    </row>
    <row r="839" spans="1:10" hidden="1">
      <c r="A839" s="27">
        <v>83.4</v>
      </c>
      <c r="B839" s="27">
        <v>83.5</v>
      </c>
      <c r="C839" s="28"/>
      <c r="D839" s="29">
        <v>100</v>
      </c>
      <c r="E839" s="29">
        <v>1300</v>
      </c>
      <c r="F839" s="29">
        <v>1898</v>
      </c>
      <c r="G839" s="29">
        <v>1200</v>
      </c>
      <c r="H839" s="29">
        <v>1806</v>
      </c>
      <c r="I839" s="29">
        <v>1852</v>
      </c>
      <c r="J839" s="34"/>
    </row>
    <row r="840" spans="1:10" hidden="1">
      <c r="A840" s="27">
        <v>83.5</v>
      </c>
      <c r="B840" s="27">
        <v>83.6</v>
      </c>
      <c r="C840" s="28"/>
      <c r="D840" s="29">
        <v>100</v>
      </c>
      <c r="E840" s="29">
        <v>700</v>
      </c>
      <c r="F840" s="29">
        <v>1347</v>
      </c>
      <c r="G840" s="29">
        <v>1300</v>
      </c>
      <c r="H840" s="29">
        <v>1898</v>
      </c>
      <c r="I840" s="29">
        <v>1623</v>
      </c>
      <c r="J840" s="34"/>
    </row>
    <row r="841" spans="1:10" hidden="1">
      <c r="A841" s="27">
        <v>83.6</v>
      </c>
      <c r="B841" s="27">
        <v>83.7</v>
      </c>
      <c r="C841" s="28"/>
      <c r="D841" s="29">
        <v>100</v>
      </c>
      <c r="E841" s="29">
        <v>800</v>
      </c>
      <c r="F841" s="29">
        <v>1439</v>
      </c>
      <c r="G841" s="29">
        <v>1000</v>
      </c>
      <c r="H841" s="29">
        <v>1623</v>
      </c>
      <c r="I841" s="29">
        <v>1531</v>
      </c>
      <c r="J841" s="34"/>
    </row>
    <row r="842" spans="1:10" hidden="1">
      <c r="A842" s="27">
        <v>83.7</v>
      </c>
      <c r="B842" s="27">
        <v>83.8</v>
      </c>
      <c r="C842" s="28"/>
      <c r="D842" s="29">
        <v>100</v>
      </c>
      <c r="E842" s="29">
        <v>900</v>
      </c>
      <c r="F842" s="29">
        <v>1531</v>
      </c>
      <c r="G842" s="29">
        <v>1000</v>
      </c>
      <c r="H842" s="29">
        <v>1623</v>
      </c>
      <c r="I842" s="29">
        <v>1577</v>
      </c>
      <c r="J842" s="34"/>
    </row>
    <row r="843" spans="1:10" hidden="1">
      <c r="A843" s="27">
        <v>83.8</v>
      </c>
      <c r="B843" s="27">
        <v>83.9</v>
      </c>
      <c r="C843" s="28"/>
      <c r="D843" s="29">
        <v>100</v>
      </c>
      <c r="E843" s="29">
        <v>1500</v>
      </c>
      <c r="F843" s="29">
        <v>2082</v>
      </c>
      <c r="G843" s="29">
        <v>1400</v>
      </c>
      <c r="H843" s="29">
        <v>1990</v>
      </c>
      <c r="I843" s="29">
        <v>2036</v>
      </c>
      <c r="J843" s="34"/>
    </row>
    <row r="844" spans="1:10" hidden="1">
      <c r="A844" s="27">
        <v>83.9</v>
      </c>
      <c r="B844" s="27">
        <v>84</v>
      </c>
      <c r="C844" s="28"/>
      <c r="D844" s="29">
        <v>100</v>
      </c>
      <c r="E844" s="33"/>
      <c r="F844" s="33"/>
      <c r="G844" s="33"/>
      <c r="H844" s="33"/>
      <c r="I844" s="33"/>
      <c r="J844" s="28" t="s">
        <v>105</v>
      </c>
    </row>
    <row r="845" spans="1:10" hidden="1">
      <c r="A845" s="31">
        <v>84</v>
      </c>
      <c r="B845" s="31">
        <v>84.1</v>
      </c>
      <c r="C845" s="28" t="s">
        <v>17</v>
      </c>
      <c r="D845" s="32">
        <v>100</v>
      </c>
      <c r="E845" s="32">
        <v>700</v>
      </c>
      <c r="F845" s="32">
        <v>1347</v>
      </c>
      <c r="G845" s="32">
        <v>1000</v>
      </c>
      <c r="H845" s="32">
        <v>1623</v>
      </c>
      <c r="I845" s="32">
        <v>1485</v>
      </c>
      <c r="J845" s="28" t="s">
        <v>87</v>
      </c>
    </row>
    <row r="846" spans="1:10" hidden="1">
      <c r="A846" s="27">
        <v>84.1</v>
      </c>
      <c r="B846" s="27">
        <v>84.2</v>
      </c>
      <c r="C846" s="28"/>
      <c r="D846" s="29">
        <v>100</v>
      </c>
      <c r="E846" s="29">
        <v>700</v>
      </c>
      <c r="F846" s="29">
        <v>1347</v>
      </c>
      <c r="G846" s="29">
        <v>1000</v>
      </c>
      <c r="H846" s="29">
        <v>1623</v>
      </c>
      <c r="I846" s="29">
        <v>1485</v>
      </c>
      <c r="J846" s="28"/>
    </row>
    <row r="847" spans="1:10" hidden="1">
      <c r="A847" s="27">
        <v>84.2</v>
      </c>
      <c r="B847" s="27">
        <v>84.3</v>
      </c>
      <c r="C847" s="28"/>
      <c r="D847" s="29">
        <v>100</v>
      </c>
      <c r="E847" s="29">
        <v>1000</v>
      </c>
      <c r="F847" s="29">
        <v>1623</v>
      </c>
      <c r="G847" s="29">
        <v>1200</v>
      </c>
      <c r="H847" s="29">
        <v>1806</v>
      </c>
      <c r="I847" s="29">
        <v>1715</v>
      </c>
      <c r="J847" s="28"/>
    </row>
    <row r="848" spans="1:10" hidden="1">
      <c r="A848" s="27">
        <v>84.3</v>
      </c>
      <c r="B848" s="27">
        <v>84.4</v>
      </c>
      <c r="C848" s="28"/>
      <c r="D848" s="29">
        <v>100</v>
      </c>
      <c r="E848" s="29">
        <v>1200</v>
      </c>
      <c r="F848" s="29">
        <v>1806</v>
      </c>
      <c r="G848" s="29">
        <v>1100</v>
      </c>
      <c r="H848" s="29">
        <v>1715</v>
      </c>
      <c r="I848" s="29">
        <v>1761</v>
      </c>
      <c r="J848" s="28"/>
    </row>
    <row r="849" spans="1:10" hidden="1">
      <c r="A849" s="27">
        <v>84.4</v>
      </c>
      <c r="B849" s="27">
        <v>84.5</v>
      </c>
      <c r="C849" s="28"/>
      <c r="D849" s="29">
        <v>100</v>
      </c>
      <c r="E849" s="29">
        <v>1000</v>
      </c>
      <c r="F849" s="29">
        <v>1623</v>
      </c>
      <c r="G849" s="29">
        <v>1000</v>
      </c>
      <c r="H849" s="29">
        <v>1623</v>
      </c>
      <c r="I849" s="29">
        <v>1623</v>
      </c>
      <c r="J849" s="28"/>
    </row>
    <row r="850" spans="1:10" hidden="1">
      <c r="A850" s="27">
        <v>84.5</v>
      </c>
      <c r="B850" s="27">
        <v>84.6</v>
      </c>
      <c r="C850" s="28"/>
      <c r="D850" s="29">
        <v>100</v>
      </c>
      <c r="E850" s="29">
        <v>1200</v>
      </c>
      <c r="F850" s="29">
        <v>1806</v>
      </c>
      <c r="G850" s="29">
        <v>1000</v>
      </c>
      <c r="H850" s="29">
        <v>1623</v>
      </c>
      <c r="I850" s="29">
        <v>1715</v>
      </c>
      <c r="J850" s="28"/>
    </row>
    <row r="851" spans="1:10" hidden="1">
      <c r="A851" s="27">
        <v>84.6</v>
      </c>
      <c r="B851" s="27">
        <v>84.7</v>
      </c>
      <c r="C851" s="28"/>
      <c r="D851" s="29">
        <v>100</v>
      </c>
      <c r="E851" s="29">
        <v>1200</v>
      </c>
      <c r="F851" s="29">
        <v>1806</v>
      </c>
      <c r="G851" s="29">
        <v>1300</v>
      </c>
      <c r="H851" s="29">
        <v>1898</v>
      </c>
      <c r="I851" s="29">
        <v>1852</v>
      </c>
      <c r="J851" s="28"/>
    </row>
    <row r="852" spans="1:10" hidden="1">
      <c r="A852" s="27">
        <v>84.7</v>
      </c>
      <c r="B852" s="27">
        <v>84.8</v>
      </c>
      <c r="C852" s="28"/>
      <c r="D852" s="29">
        <v>100</v>
      </c>
      <c r="E852" s="29">
        <v>1300</v>
      </c>
      <c r="F852" s="29">
        <v>1898</v>
      </c>
      <c r="G852" s="29">
        <v>1400</v>
      </c>
      <c r="H852" s="29">
        <v>1990</v>
      </c>
      <c r="I852" s="29">
        <v>1944</v>
      </c>
      <c r="J852" s="28"/>
    </row>
    <row r="853" spans="1:10" hidden="1">
      <c r="A853" s="27">
        <v>84.8</v>
      </c>
      <c r="B853" s="27">
        <v>84.9</v>
      </c>
      <c r="C853" s="28"/>
      <c r="D853" s="29">
        <v>100</v>
      </c>
      <c r="E853" s="29">
        <v>1500</v>
      </c>
      <c r="F853" s="29">
        <v>2082</v>
      </c>
      <c r="G853" s="29">
        <v>1200</v>
      </c>
      <c r="H853" s="29">
        <v>1806</v>
      </c>
      <c r="I853" s="29">
        <v>1944</v>
      </c>
      <c r="J853" s="28"/>
    </row>
    <row r="854" spans="1:10" hidden="1">
      <c r="A854" s="27">
        <v>84.9</v>
      </c>
      <c r="B854" s="27">
        <v>85</v>
      </c>
      <c r="C854" s="28"/>
      <c r="D854" s="29">
        <v>100</v>
      </c>
      <c r="E854" s="29">
        <v>1500</v>
      </c>
      <c r="F854" s="29">
        <v>2082</v>
      </c>
      <c r="G854" s="29">
        <v>1100</v>
      </c>
      <c r="H854" s="29">
        <v>1715</v>
      </c>
      <c r="I854" s="29">
        <v>1899</v>
      </c>
      <c r="J854" s="28"/>
    </row>
    <row r="855" spans="1:10" hidden="1">
      <c r="A855" s="31">
        <v>85</v>
      </c>
      <c r="B855" s="31">
        <v>85.1</v>
      </c>
      <c r="C855" s="28" t="s">
        <v>17</v>
      </c>
      <c r="D855" s="32">
        <v>100</v>
      </c>
      <c r="E855" s="32">
        <v>1400</v>
      </c>
      <c r="F855" s="32">
        <v>1990</v>
      </c>
      <c r="G855" s="32">
        <v>1200</v>
      </c>
      <c r="H855" s="32">
        <v>1806</v>
      </c>
      <c r="I855" s="32">
        <v>1898</v>
      </c>
      <c r="J855" s="28" t="s">
        <v>106</v>
      </c>
    </row>
    <row r="856" spans="1:10" hidden="1">
      <c r="A856" s="27">
        <v>85.1</v>
      </c>
      <c r="B856" s="27">
        <v>85.2</v>
      </c>
      <c r="C856" s="28"/>
      <c r="D856" s="29">
        <v>100</v>
      </c>
      <c r="E856" s="29">
        <v>1200</v>
      </c>
      <c r="F856" s="29">
        <v>1806</v>
      </c>
      <c r="G856" s="29">
        <v>1300</v>
      </c>
      <c r="H856" s="29">
        <v>1898</v>
      </c>
      <c r="I856" s="29">
        <v>1852</v>
      </c>
      <c r="J856" s="28"/>
    </row>
    <row r="857" spans="1:10" hidden="1">
      <c r="A857" s="27">
        <v>85.2</v>
      </c>
      <c r="B857" s="27">
        <v>85.3</v>
      </c>
      <c r="C857" s="28"/>
      <c r="D857" s="29">
        <v>100</v>
      </c>
      <c r="E857" s="29">
        <v>1000</v>
      </c>
      <c r="F857" s="29">
        <v>1623</v>
      </c>
      <c r="G857" s="29">
        <v>1200</v>
      </c>
      <c r="H857" s="29">
        <v>1806</v>
      </c>
      <c r="I857" s="29">
        <v>1715</v>
      </c>
      <c r="J857" s="28"/>
    </row>
    <row r="858" spans="1:10" hidden="1">
      <c r="A858" s="27">
        <v>85.3</v>
      </c>
      <c r="B858" s="27">
        <v>85.4</v>
      </c>
      <c r="C858" s="28"/>
      <c r="D858" s="29">
        <v>100</v>
      </c>
      <c r="E858" s="29">
        <v>1700</v>
      </c>
      <c r="F858" s="29">
        <v>2265</v>
      </c>
      <c r="G858" s="29">
        <v>1200</v>
      </c>
      <c r="H858" s="29">
        <v>1806</v>
      </c>
      <c r="I858" s="29">
        <v>2036</v>
      </c>
      <c r="J858" s="28"/>
    </row>
    <row r="859" spans="1:10" hidden="1">
      <c r="A859" s="27">
        <v>85.4</v>
      </c>
      <c r="B859" s="27">
        <v>85.5</v>
      </c>
      <c r="C859" s="28"/>
      <c r="D859" s="29">
        <v>100</v>
      </c>
      <c r="E859" s="29">
        <v>800</v>
      </c>
      <c r="F859" s="29">
        <v>1439</v>
      </c>
      <c r="G859" s="29">
        <v>1000</v>
      </c>
      <c r="H859" s="29">
        <v>1623</v>
      </c>
      <c r="I859" s="29">
        <v>1531</v>
      </c>
      <c r="J859" s="28"/>
    </row>
    <row r="860" spans="1:10" hidden="1">
      <c r="A860" s="27">
        <v>85.5</v>
      </c>
      <c r="B860" s="27">
        <v>85.6</v>
      </c>
      <c r="C860" s="28"/>
      <c r="D860" s="29">
        <v>100</v>
      </c>
      <c r="E860" s="29">
        <v>1000</v>
      </c>
      <c r="F860" s="29">
        <v>1623</v>
      </c>
      <c r="G860" s="29">
        <v>1200</v>
      </c>
      <c r="H860" s="29">
        <v>1806</v>
      </c>
      <c r="I860" s="29">
        <v>1715</v>
      </c>
      <c r="J860" s="28"/>
    </row>
    <row r="861" spans="1:10" hidden="1">
      <c r="A861" s="27">
        <v>85.6</v>
      </c>
      <c r="B861" s="27">
        <v>85.7</v>
      </c>
      <c r="C861" s="28"/>
      <c r="D861" s="29">
        <v>100</v>
      </c>
      <c r="E861" s="29">
        <v>1000</v>
      </c>
      <c r="F861" s="29">
        <v>1623</v>
      </c>
      <c r="G861" s="29">
        <v>1300</v>
      </c>
      <c r="H861" s="29">
        <v>1898</v>
      </c>
      <c r="I861" s="29">
        <v>1761</v>
      </c>
      <c r="J861" s="28"/>
    </row>
    <row r="862" spans="1:10" hidden="1">
      <c r="A862" s="27">
        <v>85.7</v>
      </c>
      <c r="B862" s="27">
        <v>85.8</v>
      </c>
      <c r="C862" s="28"/>
      <c r="D862" s="29">
        <v>100</v>
      </c>
      <c r="E862" s="29">
        <v>1600</v>
      </c>
      <c r="F862" s="29">
        <v>2174</v>
      </c>
      <c r="G862" s="29">
        <v>1400</v>
      </c>
      <c r="H862" s="29">
        <v>1990</v>
      </c>
      <c r="I862" s="29">
        <v>2082</v>
      </c>
      <c r="J862" s="28"/>
    </row>
    <row r="863" spans="1:10" hidden="1">
      <c r="A863" s="27">
        <v>85.8</v>
      </c>
      <c r="B863" s="27">
        <v>85.9</v>
      </c>
      <c r="C863" s="28"/>
      <c r="D863" s="29">
        <v>100</v>
      </c>
      <c r="E863" s="29">
        <v>1300</v>
      </c>
      <c r="F863" s="29">
        <v>1898</v>
      </c>
      <c r="G863" s="29">
        <v>1100</v>
      </c>
      <c r="H863" s="29">
        <v>1715</v>
      </c>
      <c r="I863" s="29">
        <v>1807</v>
      </c>
      <c r="J863" s="28"/>
    </row>
    <row r="864" spans="1:10" hidden="1">
      <c r="A864" s="27">
        <v>85.9</v>
      </c>
      <c r="B864" s="27">
        <v>86</v>
      </c>
      <c r="C864" s="28"/>
      <c r="D864" s="29">
        <v>100</v>
      </c>
      <c r="E864" s="29">
        <v>800</v>
      </c>
      <c r="F864" s="29">
        <v>1439</v>
      </c>
      <c r="G864" s="29">
        <v>1000</v>
      </c>
      <c r="H864" s="29">
        <v>1623</v>
      </c>
      <c r="I864" s="29">
        <v>1531</v>
      </c>
      <c r="J864" s="28"/>
    </row>
    <row r="865" spans="1:10" hidden="1">
      <c r="A865" s="31">
        <v>86</v>
      </c>
      <c r="B865" s="31">
        <v>86.1</v>
      </c>
      <c r="C865" s="28" t="s">
        <v>17</v>
      </c>
      <c r="D865" s="32">
        <v>100</v>
      </c>
      <c r="E865" s="32">
        <v>1700</v>
      </c>
      <c r="F865" s="32">
        <v>2265</v>
      </c>
      <c r="G865" s="32">
        <v>1100</v>
      </c>
      <c r="H865" s="32">
        <v>1715</v>
      </c>
      <c r="I865" s="32">
        <v>1990</v>
      </c>
      <c r="J865" s="30"/>
    </row>
    <row r="866" spans="1:10" hidden="1">
      <c r="A866" s="27">
        <v>86.1</v>
      </c>
      <c r="B866" s="27">
        <v>86.2</v>
      </c>
      <c r="C866" s="28"/>
      <c r="D866" s="29">
        <v>100</v>
      </c>
      <c r="E866" s="29">
        <v>800</v>
      </c>
      <c r="F866" s="29">
        <v>1439</v>
      </c>
      <c r="G866" s="29">
        <v>1000</v>
      </c>
      <c r="H866" s="29">
        <v>1623</v>
      </c>
      <c r="I866" s="29">
        <v>1531</v>
      </c>
      <c r="J866" s="30"/>
    </row>
    <row r="867" spans="1:10" hidden="1">
      <c r="A867" s="27">
        <v>86.2</v>
      </c>
      <c r="B867" s="27">
        <v>86.3</v>
      </c>
      <c r="C867" s="28"/>
      <c r="D867" s="29">
        <v>100</v>
      </c>
      <c r="E867" s="29">
        <v>1500</v>
      </c>
      <c r="F867" s="29">
        <v>2082</v>
      </c>
      <c r="G867" s="29">
        <v>1200</v>
      </c>
      <c r="H867" s="29">
        <v>1806</v>
      </c>
      <c r="I867" s="29">
        <v>1944</v>
      </c>
      <c r="J867" s="30"/>
    </row>
    <row r="868" spans="1:10" hidden="1">
      <c r="A868" s="27">
        <v>86.3</v>
      </c>
      <c r="B868" s="27">
        <v>86.4</v>
      </c>
      <c r="C868" s="28"/>
      <c r="D868" s="29">
        <v>100</v>
      </c>
      <c r="E868" s="29">
        <v>1000</v>
      </c>
      <c r="F868" s="29">
        <v>1623</v>
      </c>
      <c r="G868" s="29">
        <v>1300</v>
      </c>
      <c r="H868" s="29">
        <v>1898</v>
      </c>
      <c r="I868" s="29">
        <v>1761</v>
      </c>
      <c r="J868" s="30"/>
    </row>
    <row r="869" spans="1:10" hidden="1">
      <c r="A869" s="27">
        <v>86.4</v>
      </c>
      <c r="B869" s="27">
        <v>86.5</v>
      </c>
      <c r="C869" s="28"/>
      <c r="D869" s="29">
        <v>100</v>
      </c>
      <c r="E869" s="29">
        <v>1200</v>
      </c>
      <c r="F869" s="29">
        <v>1806</v>
      </c>
      <c r="G869" s="29">
        <v>1100</v>
      </c>
      <c r="H869" s="29">
        <v>1715</v>
      </c>
      <c r="I869" s="29">
        <v>1761</v>
      </c>
      <c r="J869" s="30"/>
    </row>
    <row r="870" spans="1:10" hidden="1">
      <c r="A870" s="27">
        <v>86.5</v>
      </c>
      <c r="B870" s="27">
        <v>86.6</v>
      </c>
      <c r="C870" s="28"/>
      <c r="D870" s="29">
        <v>100</v>
      </c>
      <c r="E870" s="29">
        <v>1200</v>
      </c>
      <c r="F870" s="29">
        <v>1806</v>
      </c>
      <c r="G870" s="29">
        <v>1400</v>
      </c>
      <c r="H870" s="29">
        <v>1990</v>
      </c>
      <c r="I870" s="29">
        <v>1898</v>
      </c>
      <c r="J870" s="30"/>
    </row>
    <row r="871" spans="1:10" hidden="1">
      <c r="A871" s="27">
        <v>86.6</v>
      </c>
      <c r="B871" s="27">
        <v>86.7</v>
      </c>
      <c r="C871" s="30"/>
      <c r="D871" s="29">
        <v>100</v>
      </c>
      <c r="E871" s="29">
        <v>1100</v>
      </c>
      <c r="F871" s="29">
        <v>1715</v>
      </c>
      <c r="G871" s="29">
        <v>1300</v>
      </c>
      <c r="H871" s="29">
        <v>1898</v>
      </c>
      <c r="I871" s="29">
        <v>1807</v>
      </c>
      <c r="J871" s="34"/>
    </row>
    <row r="872" spans="1:10" hidden="1">
      <c r="A872" s="27">
        <v>86.7</v>
      </c>
      <c r="B872" s="27">
        <v>86.8</v>
      </c>
      <c r="C872" s="30"/>
      <c r="D872" s="29">
        <v>100</v>
      </c>
      <c r="E872" s="29">
        <v>1200</v>
      </c>
      <c r="F872" s="29">
        <v>1806</v>
      </c>
      <c r="G872" s="29">
        <v>1100</v>
      </c>
      <c r="H872" s="29">
        <v>1715</v>
      </c>
      <c r="I872" s="29">
        <v>1761</v>
      </c>
      <c r="J872" s="34"/>
    </row>
    <row r="873" spans="1:10" hidden="1">
      <c r="A873" s="27">
        <v>86.8</v>
      </c>
      <c r="B873" s="27">
        <v>86.9</v>
      </c>
      <c r="C873" s="30"/>
      <c r="D873" s="29">
        <v>100</v>
      </c>
      <c r="E873" s="34"/>
      <c r="F873" s="34"/>
      <c r="G873" s="34"/>
      <c r="H873" s="34"/>
      <c r="I873" s="34"/>
      <c r="J873" s="28" t="s">
        <v>26</v>
      </c>
    </row>
    <row r="874" spans="1:10" hidden="1">
      <c r="A874" s="27">
        <v>86.9</v>
      </c>
      <c r="B874" s="27">
        <v>87</v>
      </c>
      <c r="C874" s="30"/>
      <c r="D874" s="29">
        <v>100</v>
      </c>
      <c r="E874" s="33"/>
      <c r="F874" s="33"/>
      <c r="G874" s="33"/>
      <c r="H874" s="33"/>
      <c r="I874" s="33"/>
      <c r="J874" s="28" t="s">
        <v>26</v>
      </c>
    </row>
    <row r="875" spans="1:10" hidden="1">
      <c r="A875" s="31">
        <v>87</v>
      </c>
      <c r="B875" s="31">
        <v>87.1</v>
      </c>
      <c r="C875" s="28" t="s">
        <v>17</v>
      </c>
      <c r="D875" s="32">
        <v>100</v>
      </c>
      <c r="E875" s="32">
        <v>900</v>
      </c>
      <c r="F875" s="32">
        <v>1531</v>
      </c>
      <c r="G875" s="32">
        <v>1000</v>
      </c>
      <c r="H875" s="32">
        <v>1623</v>
      </c>
      <c r="I875" s="32">
        <v>1577</v>
      </c>
      <c r="J875" s="33"/>
    </row>
    <row r="876" spans="1:10" hidden="1">
      <c r="A876" s="27">
        <v>87.1</v>
      </c>
      <c r="B876" s="27">
        <v>87.2</v>
      </c>
      <c r="C876" s="28"/>
      <c r="D876" s="29">
        <v>100</v>
      </c>
      <c r="E876" s="29">
        <v>1200</v>
      </c>
      <c r="F876" s="29">
        <v>1806</v>
      </c>
      <c r="G876" s="29">
        <v>1100</v>
      </c>
      <c r="H876" s="29">
        <v>1715</v>
      </c>
      <c r="I876" s="29">
        <v>1761</v>
      </c>
      <c r="J876" s="34"/>
    </row>
    <row r="877" spans="1:10" hidden="1">
      <c r="A877" s="27">
        <v>87.2</v>
      </c>
      <c r="B877" s="27">
        <v>87.3</v>
      </c>
      <c r="C877" s="28"/>
      <c r="D877" s="29">
        <v>100</v>
      </c>
      <c r="E877" s="29">
        <v>1200</v>
      </c>
      <c r="F877" s="29">
        <v>1806</v>
      </c>
      <c r="G877" s="29">
        <v>1600</v>
      </c>
      <c r="H877" s="29">
        <v>2174</v>
      </c>
      <c r="I877" s="29">
        <v>1990</v>
      </c>
      <c r="J877" s="28" t="s">
        <v>86</v>
      </c>
    </row>
    <row r="878" spans="1:10" hidden="1">
      <c r="A878" s="27">
        <v>87.3</v>
      </c>
      <c r="B878" s="27">
        <v>87.4</v>
      </c>
      <c r="C878" s="28"/>
      <c r="D878" s="29">
        <v>100</v>
      </c>
      <c r="E878" s="29">
        <v>900</v>
      </c>
      <c r="F878" s="29">
        <v>1531</v>
      </c>
      <c r="G878" s="29">
        <v>1300</v>
      </c>
      <c r="H878" s="29">
        <v>1898</v>
      </c>
      <c r="I878" s="29">
        <v>1715</v>
      </c>
      <c r="J878" s="34"/>
    </row>
    <row r="879" spans="1:10" hidden="1">
      <c r="A879" s="27">
        <v>87.4</v>
      </c>
      <c r="B879" s="27">
        <v>87.5</v>
      </c>
      <c r="C879" s="28"/>
      <c r="D879" s="29">
        <v>100</v>
      </c>
      <c r="E879" s="29">
        <v>1400</v>
      </c>
      <c r="F879" s="29">
        <v>1990</v>
      </c>
      <c r="G879" s="29">
        <v>1300</v>
      </c>
      <c r="H879" s="29">
        <v>1898</v>
      </c>
      <c r="I879" s="29">
        <v>1944</v>
      </c>
      <c r="J879" s="34"/>
    </row>
    <row r="880" spans="1:10" hidden="1">
      <c r="A880" s="27">
        <v>87.5</v>
      </c>
      <c r="B880" s="27">
        <v>87.6</v>
      </c>
      <c r="C880" s="28"/>
      <c r="D880" s="29">
        <v>100</v>
      </c>
      <c r="E880" s="29">
        <v>900</v>
      </c>
      <c r="F880" s="29">
        <v>1531</v>
      </c>
      <c r="G880" s="29">
        <v>1000</v>
      </c>
      <c r="H880" s="29">
        <v>1623</v>
      </c>
      <c r="I880" s="29">
        <v>1577</v>
      </c>
      <c r="J880" s="34"/>
    </row>
    <row r="881" spans="1:10" hidden="1">
      <c r="A881" s="27">
        <v>87.6</v>
      </c>
      <c r="B881" s="27">
        <v>87.7</v>
      </c>
      <c r="C881" s="28"/>
      <c r="D881" s="29">
        <v>100</v>
      </c>
      <c r="E881" s="29">
        <v>1200</v>
      </c>
      <c r="F881" s="29">
        <v>1806</v>
      </c>
      <c r="G881" s="29">
        <v>1100</v>
      </c>
      <c r="H881" s="29">
        <v>1715</v>
      </c>
      <c r="I881" s="29">
        <v>1761</v>
      </c>
      <c r="J881" s="28" t="s">
        <v>81</v>
      </c>
    </row>
    <row r="882" spans="1:10" hidden="1">
      <c r="A882" s="27">
        <v>87.7</v>
      </c>
      <c r="B882" s="27">
        <v>87.8</v>
      </c>
      <c r="C882" s="28"/>
      <c r="D882" s="29">
        <v>100</v>
      </c>
      <c r="E882" s="29">
        <v>800</v>
      </c>
      <c r="F882" s="29">
        <v>1439</v>
      </c>
      <c r="G882" s="29">
        <v>1300</v>
      </c>
      <c r="H882" s="29">
        <v>1898</v>
      </c>
      <c r="I882" s="29">
        <v>1669</v>
      </c>
      <c r="J882" s="34"/>
    </row>
    <row r="883" spans="1:10" hidden="1">
      <c r="A883" s="27">
        <v>87.8</v>
      </c>
      <c r="B883" s="27">
        <v>87.9</v>
      </c>
      <c r="C883" s="28"/>
      <c r="D883" s="29">
        <v>100</v>
      </c>
      <c r="E883" s="29">
        <v>1200</v>
      </c>
      <c r="F883" s="29">
        <v>1806</v>
      </c>
      <c r="G883" s="29">
        <v>1400</v>
      </c>
      <c r="H883" s="29">
        <v>1990</v>
      </c>
      <c r="I883" s="29">
        <v>1898</v>
      </c>
      <c r="J883" s="34"/>
    </row>
    <row r="884" spans="1:10" hidden="1">
      <c r="A884" s="27">
        <v>87.9</v>
      </c>
      <c r="B884" s="27">
        <v>88</v>
      </c>
      <c r="C884" s="28"/>
      <c r="D884" s="29">
        <v>100</v>
      </c>
      <c r="E884" s="29">
        <v>1500</v>
      </c>
      <c r="F884" s="29">
        <v>2082</v>
      </c>
      <c r="G884" s="29">
        <v>1100</v>
      </c>
      <c r="H884" s="29">
        <v>1715</v>
      </c>
      <c r="I884" s="29">
        <v>1899</v>
      </c>
      <c r="J884" s="33"/>
    </row>
    <row r="885" spans="1:10" hidden="1">
      <c r="A885" s="31">
        <v>88</v>
      </c>
      <c r="B885" s="31">
        <v>88.1</v>
      </c>
      <c r="C885" s="28" t="s">
        <v>17</v>
      </c>
      <c r="D885" s="32">
        <v>100</v>
      </c>
      <c r="E885" s="32">
        <v>1500</v>
      </c>
      <c r="F885" s="32">
        <v>2082</v>
      </c>
      <c r="G885" s="32">
        <v>1200</v>
      </c>
      <c r="H885" s="32">
        <v>1806</v>
      </c>
      <c r="I885" s="32">
        <v>1944</v>
      </c>
      <c r="J885" s="46" t="s">
        <v>107</v>
      </c>
    </row>
    <row r="886" spans="1:10" hidden="1">
      <c r="A886" s="27">
        <v>88.1</v>
      </c>
      <c r="B886" s="27">
        <v>88.2</v>
      </c>
      <c r="C886" s="28"/>
      <c r="D886" s="29">
        <v>100</v>
      </c>
      <c r="E886" s="29">
        <v>1200</v>
      </c>
      <c r="F886" s="29">
        <v>1806</v>
      </c>
      <c r="G886" s="29">
        <v>1100</v>
      </c>
      <c r="H886" s="29">
        <v>1715</v>
      </c>
      <c r="I886" s="29">
        <v>1761</v>
      </c>
      <c r="J886" s="34"/>
    </row>
    <row r="887" spans="1:10" hidden="1">
      <c r="A887" s="27">
        <v>88.2</v>
      </c>
      <c r="B887" s="27">
        <v>88.3</v>
      </c>
      <c r="C887" s="28"/>
      <c r="D887" s="29">
        <v>100</v>
      </c>
      <c r="E887" s="29">
        <v>700</v>
      </c>
      <c r="F887" s="29">
        <v>1347</v>
      </c>
      <c r="G887" s="29">
        <v>900</v>
      </c>
      <c r="H887" s="29">
        <v>1531</v>
      </c>
      <c r="I887" s="29">
        <v>1439</v>
      </c>
      <c r="J887" s="34"/>
    </row>
    <row r="888" spans="1:10" hidden="1">
      <c r="A888" s="27">
        <v>88.3</v>
      </c>
      <c r="B888" s="27">
        <v>88.4</v>
      </c>
      <c r="C888" s="28"/>
      <c r="D888" s="29">
        <v>100</v>
      </c>
      <c r="E888" s="29">
        <v>1600</v>
      </c>
      <c r="F888" s="29">
        <v>2174</v>
      </c>
      <c r="G888" s="29">
        <v>1400</v>
      </c>
      <c r="H888" s="29">
        <v>1990</v>
      </c>
      <c r="I888" s="29">
        <v>2082</v>
      </c>
      <c r="J888" s="34"/>
    </row>
    <row r="889" spans="1:10" hidden="1">
      <c r="A889" s="27">
        <v>88.4</v>
      </c>
      <c r="B889" s="27">
        <v>88.5</v>
      </c>
      <c r="C889" s="28"/>
      <c r="D889" s="29">
        <v>100</v>
      </c>
      <c r="E889" s="29">
        <v>700</v>
      </c>
      <c r="F889" s="29">
        <v>1347</v>
      </c>
      <c r="G889" s="29">
        <v>1000</v>
      </c>
      <c r="H889" s="29">
        <v>1623</v>
      </c>
      <c r="I889" s="29">
        <v>1485</v>
      </c>
      <c r="J889" s="34"/>
    </row>
    <row r="890" spans="1:10" hidden="1">
      <c r="A890" s="27">
        <v>88.5</v>
      </c>
      <c r="B890" s="27">
        <v>88.6</v>
      </c>
      <c r="C890" s="28"/>
      <c r="D890" s="29">
        <v>100</v>
      </c>
      <c r="E890" s="29">
        <v>1600</v>
      </c>
      <c r="F890" s="29">
        <v>2174</v>
      </c>
      <c r="G890" s="29">
        <v>1400</v>
      </c>
      <c r="H890" s="29">
        <v>1990</v>
      </c>
      <c r="I890" s="29">
        <v>2082</v>
      </c>
      <c r="J890" s="34"/>
    </row>
    <row r="891" spans="1:10" hidden="1">
      <c r="A891" s="27">
        <v>88.6</v>
      </c>
      <c r="B891" s="27">
        <v>88.7</v>
      </c>
      <c r="C891" s="28"/>
      <c r="D891" s="29">
        <v>100</v>
      </c>
      <c r="E891" s="29">
        <v>1200</v>
      </c>
      <c r="F891" s="29">
        <v>1806</v>
      </c>
      <c r="G891" s="29">
        <v>1300</v>
      </c>
      <c r="H891" s="29">
        <v>1898</v>
      </c>
      <c r="I891" s="29">
        <v>1852</v>
      </c>
      <c r="J891" s="34"/>
    </row>
    <row r="892" spans="1:10" hidden="1">
      <c r="A892" s="27">
        <v>88.7</v>
      </c>
      <c r="B892" s="27">
        <v>88.8</v>
      </c>
      <c r="C892" s="28"/>
      <c r="D892" s="29">
        <v>101</v>
      </c>
      <c r="E892" s="29">
        <v>1300</v>
      </c>
      <c r="F892" s="29">
        <v>1886</v>
      </c>
      <c r="G892" s="29">
        <v>1400</v>
      </c>
      <c r="H892" s="29">
        <v>1977</v>
      </c>
      <c r="I892" s="29">
        <v>1932</v>
      </c>
      <c r="J892" s="28" t="s">
        <v>83</v>
      </c>
    </row>
    <row r="893" spans="1:10" hidden="1">
      <c r="A893" s="27">
        <v>88.8</v>
      </c>
      <c r="B893" s="27">
        <v>88.9</v>
      </c>
      <c r="C893" s="28"/>
      <c r="D893" s="29">
        <v>102</v>
      </c>
      <c r="E893" s="29">
        <v>1400</v>
      </c>
      <c r="F893" s="29">
        <v>1965</v>
      </c>
      <c r="G893" s="29">
        <v>1100</v>
      </c>
      <c r="H893" s="29">
        <v>1695</v>
      </c>
      <c r="I893" s="29">
        <v>1830</v>
      </c>
      <c r="J893" s="34"/>
    </row>
    <row r="894" spans="1:10" hidden="1">
      <c r="A894" s="27">
        <v>88.9</v>
      </c>
      <c r="B894" s="27">
        <v>89</v>
      </c>
      <c r="C894" s="28"/>
      <c r="D894" s="29">
        <v>103</v>
      </c>
      <c r="E894" s="29">
        <v>1700</v>
      </c>
      <c r="F894" s="29">
        <v>2220</v>
      </c>
      <c r="G894" s="29">
        <v>1300</v>
      </c>
      <c r="H894" s="29">
        <v>1863</v>
      </c>
      <c r="I894" s="29">
        <v>2042</v>
      </c>
      <c r="J894" s="33"/>
    </row>
    <row r="895" spans="1:10" hidden="1">
      <c r="A895" s="31">
        <v>89</v>
      </c>
      <c r="B895" s="31">
        <v>89.1</v>
      </c>
      <c r="C895" s="28" t="s">
        <v>17</v>
      </c>
      <c r="D895" s="32">
        <v>100</v>
      </c>
      <c r="E895" s="32">
        <v>1400</v>
      </c>
      <c r="F895" s="32">
        <v>1990</v>
      </c>
      <c r="G895" s="32">
        <v>1300</v>
      </c>
      <c r="H895" s="32">
        <v>1898</v>
      </c>
      <c r="I895" s="32">
        <v>1944</v>
      </c>
      <c r="J895" s="33"/>
    </row>
    <row r="896" spans="1:10" hidden="1">
      <c r="A896" s="27">
        <v>89.1</v>
      </c>
      <c r="B896" s="27">
        <v>89.2</v>
      </c>
      <c r="C896" s="28"/>
      <c r="D896" s="29">
        <v>100</v>
      </c>
      <c r="E896" s="29">
        <v>2000</v>
      </c>
      <c r="F896" s="29">
        <v>2541</v>
      </c>
      <c r="G896" s="29">
        <v>1200</v>
      </c>
      <c r="H896" s="29">
        <v>1806</v>
      </c>
      <c r="I896" s="29">
        <v>2174</v>
      </c>
      <c r="J896" s="34"/>
    </row>
    <row r="897" spans="1:10" hidden="1">
      <c r="A897" s="27">
        <v>89.2</v>
      </c>
      <c r="B897" s="27">
        <v>89.3</v>
      </c>
      <c r="C897" s="28"/>
      <c r="D897" s="29">
        <v>100</v>
      </c>
      <c r="E897" s="29">
        <v>1500</v>
      </c>
      <c r="F897" s="29">
        <v>2082</v>
      </c>
      <c r="G897" s="29">
        <v>1400</v>
      </c>
      <c r="H897" s="29">
        <v>1990</v>
      </c>
      <c r="I897" s="29">
        <v>2036</v>
      </c>
      <c r="J897" s="34"/>
    </row>
    <row r="898" spans="1:10" hidden="1">
      <c r="A898" s="27">
        <v>89.3</v>
      </c>
      <c r="B898" s="27">
        <v>89.4</v>
      </c>
      <c r="C898" s="28"/>
      <c r="D898" s="29">
        <v>100</v>
      </c>
      <c r="E898" s="29">
        <v>1400</v>
      </c>
      <c r="F898" s="29">
        <v>1990</v>
      </c>
      <c r="G898" s="29">
        <v>1300</v>
      </c>
      <c r="H898" s="29">
        <v>1898</v>
      </c>
      <c r="I898" s="29">
        <v>1944</v>
      </c>
      <c r="J898" s="34"/>
    </row>
    <row r="899" spans="1:10" hidden="1">
      <c r="A899" s="27">
        <v>89.4</v>
      </c>
      <c r="B899" s="27">
        <v>89.5</v>
      </c>
      <c r="C899" s="28"/>
      <c r="D899" s="29">
        <v>100</v>
      </c>
      <c r="E899" s="29">
        <v>1200</v>
      </c>
      <c r="F899" s="29">
        <v>1806</v>
      </c>
      <c r="G899" s="29">
        <v>1100</v>
      </c>
      <c r="H899" s="29">
        <v>1715</v>
      </c>
      <c r="I899" s="29">
        <v>1761</v>
      </c>
      <c r="J899" s="34"/>
    </row>
    <row r="900" spans="1:10" hidden="1">
      <c r="A900" s="27">
        <v>89.5</v>
      </c>
      <c r="B900" s="27">
        <v>89.6</v>
      </c>
      <c r="C900" s="28"/>
      <c r="D900" s="29">
        <v>100</v>
      </c>
      <c r="E900" s="29">
        <v>1800</v>
      </c>
      <c r="F900" s="29">
        <v>2357</v>
      </c>
      <c r="G900" s="29">
        <v>1100</v>
      </c>
      <c r="H900" s="29">
        <v>1715</v>
      </c>
      <c r="I900" s="29">
        <v>2036</v>
      </c>
      <c r="J900" s="34"/>
    </row>
    <row r="901" spans="1:10" hidden="1">
      <c r="A901" s="27">
        <v>89.6</v>
      </c>
      <c r="B901" s="27">
        <v>89.7</v>
      </c>
      <c r="C901" s="28"/>
      <c r="D901" s="29">
        <v>100</v>
      </c>
      <c r="E901" s="34"/>
      <c r="F901" s="34"/>
      <c r="G901" s="34"/>
      <c r="H901" s="34"/>
      <c r="I901" s="34"/>
      <c r="J901" s="28" t="s">
        <v>108</v>
      </c>
    </row>
    <row r="902" spans="1:10" hidden="1">
      <c r="A902" s="27">
        <v>89.7</v>
      </c>
      <c r="B902" s="27">
        <v>89.8</v>
      </c>
      <c r="C902" s="28"/>
      <c r="D902" s="29">
        <v>100</v>
      </c>
      <c r="E902" s="34"/>
      <c r="F902" s="34"/>
      <c r="G902" s="34"/>
      <c r="H902" s="34"/>
      <c r="I902" s="34"/>
      <c r="J902" s="28" t="s">
        <v>108</v>
      </c>
    </row>
    <row r="903" spans="1:10" hidden="1">
      <c r="A903" s="27">
        <v>89.8</v>
      </c>
      <c r="B903" s="27">
        <v>89.9</v>
      </c>
      <c r="C903" s="28"/>
      <c r="D903" s="29">
        <v>100</v>
      </c>
      <c r="E903" s="34"/>
      <c r="F903" s="34"/>
      <c r="G903" s="34"/>
      <c r="H903" s="34"/>
      <c r="I903" s="34"/>
      <c r="J903" s="28" t="s">
        <v>108</v>
      </c>
    </row>
    <row r="904" spans="1:10" hidden="1">
      <c r="A904" s="27">
        <v>89.9</v>
      </c>
      <c r="B904" s="27">
        <v>90</v>
      </c>
      <c r="C904" s="28"/>
      <c r="D904" s="29">
        <v>100</v>
      </c>
      <c r="E904" s="33"/>
      <c r="F904" s="33"/>
      <c r="G904" s="33"/>
      <c r="H904" s="33"/>
      <c r="I904" s="33"/>
      <c r="J904" s="28" t="s">
        <v>108</v>
      </c>
    </row>
    <row r="905" spans="1:10" hidden="1">
      <c r="A905" s="31">
        <v>90</v>
      </c>
      <c r="B905" s="31">
        <v>90.1</v>
      </c>
      <c r="C905" s="28" t="s">
        <v>17</v>
      </c>
      <c r="D905" s="32">
        <v>100</v>
      </c>
      <c r="E905" s="33"/>
      <c r="F905" s="33"/>
      <c r="G905" s="33"/>
      <c r="H905" s="33"/>
      <c r="I905" s="33"/>
      <c r="J905" s="35" t="s">
        <v>108</v>
      </c>
    </row>
    <row r="906" spans="1:10" hidden="1">
      <c r="A906" s="27">
        <v>90.1</v>
      </c>
      <c r="B906" s="27">
        <v>90.2</v>
      </c>
      <c r="C906" s="28"/>
      <c r="D906" s="29">
        <v>100</v>
      </c>
      <c r="E906" s="34"/>
      <c r="F906" s="34"/>
      <c r="G906" s="34"/>
      <c r="H906" s="34"/>
      <c r="I906" s="34"/>
      <c r="J906" s="28" t="s">
        <v>108</v>
      </c>
    </row>
    <row r="907" spans="1:10" hidden="1">
      <c r="A907" s="27">
        <v>90.2</v>
      </c>
      <c r="B907" s="27">
        <v>90.3</v>
      </c>
      <c r="C907" s="28"/>
      <c r="D907" s="29">
        <v>100</v>
      </c>
      <c r="E907" s="29">
        <v>900</v>
      </c>
      <c r="F907" s="29">
        <v>1531</v>
      </c>
      <c r="G907" s="29">
        <v>1000</v>
      </c>
      <c r="H907" s="29">
        <v>1623</v>
      </c>
      <c r="I907" s="29">
        <v>1577</v>
      </c>
      <c r="J907" s="34"/>
    </row>
    <row r="908" spans="1:10" hidden="1">
      <c r="A908" s="27">
        <v>90.3</v>
      </c>
      <c r="B908" s="27">
        <v>90.4</v>
      </c>
      <c r="C908" s="28"/>
      <c r="D908" s="29">
        <v>100</v>
      </c>
      <c r="E908" s="29">
        <v>1000</v>
      </c>
      <c r="F908" s="29">
        <v>1623</v>
      </c>
      <c r="G908" s="29">
        <v>1200</v>
      </c>
      <c r="H908" s="29">
        <v>1806</v>
      </c>
      <c r="I908" s="29">
        <v>1715</v>
      </c>
      <c r="J908" s="34"/>
    </row>
    <row r="909" spans="1:10" hidden="1">
      <c r="A909" s="27">
        <v>90.4</v>
      </c>
      <c r="B909" s="27">
        <v>90.5</v>
      </c>
      <c r="C909" s="28"/>
      <c r="D909" s="29">
        <v>100</v>
      </c>
      <c r="E909" s="29">
        <v>1000</v>
      </c>
      <c r="F909" s="29">
        <v>1623</v>
      </c>
      <c r="G909" s="29">
        <v>1300</v>
      </c>
      <c r="H909" s="29">
        <v>1898</v>
      </c>
      <c r="I909" s="29">
        <v>1761</v>
      </c>
      <c r="J909" s="28" t="s">
        <v>109</v>
      </c>
    </row>
    <row r="910" spans="1:10" hidden="1">
      <c r="A910" s="27">
        <v>90.5</v>
      </c>
      <c r="B910" s="27">
        <v>90.6</v>
      </c>
      <c r="C910" s="28"/>
      <c r="D910" s="29">
        <v>100</v>
      </c>
      <c r="E910" s="29">
        <v>1400</v>
      </c>
      <c r="F910" s="29">
        <v>1990</v>
      </c>
      <c r="G910" s="29">
        <v>1200</v>
      </c>
      <c r="H910" s="29">
        <v>1806</v>
      </c>
      <c r="I910" s="29">
        <v>1898</v>
      </c>
      <c r="J910" s="34"/>
    </row>
    <row r="911" spans="1:10" hidden="1">
      <c r="A911" s="27">
        <v>90.6</v>
      </c>
      <c r="B911" s="27">
        <v>90.7</v>
      </c>
      <c r="C911" s="28"/>
      <c r="D911" s="29">
        <v>100</v>
      </c>
      <c r="E911" s="29">
        <v>1500</v>
      </c>
      <c r="F911" s="29">
        <v>2082</v>
      </c>
      <c r="G911" s="29">
        <v>1500</v>
      </c>
      <c r="H911" s="29">
        <v>2082</v>
      </c>
      <c r="I911" s="29">
        <v>2082</v>
      </c>
      <c r="J911" s="34"/>
    </row>
    <row r="912" spans="1:10" hidden="1">
      <c r="A912" s="27">
        <v>90.7</v>
      </c>
      <c r="B912" s="27">
        <v>90.8</v>
      </c>
      <c r="C912" s="28"/>
      <c r="D912" s="29">
        <v>100</v>
      </c>
      <c r="E912" s="29">
        <v>1500</v>
      </c>
      <c r="F912" s="29">
        <v>2082</v>
      </c>
      <c r="G912" s="29">
        <v>1200</v>
      </c>
      <c r="H912" s="29">
        <v>1806</v>
      </c>
      <c r="I912" s="29">
        <v>1944</v>
      </c>
      <c r="J912" s="34"/>
    </row>
    <row r="913" spans="1:10" hidden="1">
      <c r="A913" s="27">
        <v>90.8</v>
      </c>
      <c r="B913" s="27">
        <v>90.9</v>
      </c>
      <c r="C913" s="28"/>
      <c r="D913" s="29">
        <v>100</v>
      </c>
      <c r="E913" s="29">
        <v>1500</v>
      </c>
      <c r="F913" s="29">
        <v>2082</v>
      </c>
      <c r="G913" s="29">
        <v>1300</v>
      </c>
      <c r="H913" s="29">
        <v>1898</v>
      </c>
      <c r="I913" s="29">
        <v>1990</v>
      </c>
      <c r="J913" s="34"/>
    </row>
    <row r="914" spans="1:10" hidden="1">
      <c r="A914" s="27">
        <v>90.9</v>
      </c>
      <c r="B914" s="27">
        <v>91</v>
      </c>
      <c r="C914" s="28"/>
      <c r="D914" s="29">
        <v>100</v>
      </c>
      <c r="E914" s="29">
        <v>1800</v>
      </c>
      <c r="F914" s="29">
        <v>2357</v>
      </c>
      <c r="G914" s="29">
        <v>1200</v>
      </c>
      <c r="H914" s="29">
        <v>1806</v>
      </c>
      <c r="I914" s="29">
        <v>2082</v>
      </c>
      <c r="J914" s="33"/>
    </row>
    <row r="915" spans="1:10" hidden="1">
      <c r="A915" s="31">
        <v>91</v>
      </c>
      <c r="B915" s="31">
        <v>91.1</v>
      </c>
      <c r="C915" s="28" t="s">
        <v>17</v>
      </c>
      <c r="D915" s="32">
        <v>100</v>
      </c>
      <c r="E915" s="32">
        <v>1500</v>
      </c>
      <c r="F915" s="32">
        <v>2082</v>
      </c>
      <c r="G915" s="32">
        <v>1200</v>
      </c>
      <c r="H915" s="32">
        <v>1806</v>
      </c>
      <c r="I915" s="32">
        <v>1944</v>
      </c>
      <c r="J915" s="30"/>
    </row>
    <row r="916" spans="1:10" hidden="1">
      <c r="A916" s="27">
        <v>91.1</v>
      </c>
      <c r="B916" s="27">
        <v>91.2</v>
      </c>
      <c r="C916" s="28"/>
      <c r="D916" s="29">
        <v>100</v>
      </c>
      <c r="E916" s="29">
        <v>1500</v>
      </c>
      <c r="F916" s="29">
        <v>2082</v>
      </c>
      <c r="G916" s="29">
        <v>1300</v>
      </c>
      <c r="H916" s="29">
        <v>1898</v>
      </c>
      <c r="I916" s="29">
        <v>1990</v>
      </c>
      <c r="J916" s="30"/>
    </row>
    <row r="917" spans="1:10" hidden="1">
      <c r="A917" s="27">
        <v>91.2</v>
      </c>
      <c r="B917" s="27">
        <v>91.3</v>
      </c>
      <c r="C917" s="28"/>
      <c r="D917" s="29">
        <v>100</v>
      </c>
      <c r="E917" s="29">
        <v>1300</v>
      </c>
      <c r="F917" s="29">
        <v>1898</v>
      </c>
      <c r="G917" s="29">
        <v>1200</v>
      </c>
      <c r="H917" s="29">
        <v>1806</v>
      </c>
      <c r="I917" s="29">
        <v>1852</v>
      </c>
      <c r="J917" s="30"/>
    </row>
    <row r="918" spans="1:10" hidden="1">
      <c r="A918" s="27">
        <v>91.3</v>
      </c>
      <c r="B918" s="27">
        <v>91.4</v>
      </c>
      <c r="C918" s="28"/>
      <c r="D918" s="29">
        <v>100</v>
      </c>
      <c r="E918" s="29">
        <v>1300</v>
      </c>
      <c r="F918" s="29">
        <v>1898</v>
      </c>
      <c r="G918" s="29">
        <v>1000</v>
      </c>
      <c r="H918" s="29">
        <v>1623</v>
      </c>
      <c r="I918" s="29">
        <v>1761</v>
      </c>
      <c r="J918" s="30"/>
    </row>
    <row r="919" spans="1:10" hidden="1">
      <c r="A919" s="27">
        <v>91.4</v>
      </c>
      <c r="B919" s="27">
        <v>91.5</v>
      </c>
      <c r="C919" s="28"/>
      <c r="D919" s="29">
        <v>100</v>
      </c>
      <c r="E919" s="29">
        <v>1300</v>
      </c>
      <c r="F919" s="29">
        <v>1898</v>
      </c>
      <c r="G919" s="29">
        <v>1300</v>
      </c>
      <c r="H919" s="29">
        <v>1898</v>
      </c>
      <c r="I919" s="29">
        <v>1898</v>
      </c>
      <c r="J919" s="30"/>
    </row>
    <row r="920" spans="1:10" hidden="1">
      <c r="A920" s="27">
        <v>91.5</v>
      </c>
      <c r="B920" s="27">
        <v>91.6</v>
      </c>
      <c r="C920" s="28"/>
      <c r="D920" s="29">
        <v>100</v>
      </c>
      <c r="E920" s="29">
        <v>1400</v>
      </c>
      <c r="F920" s="29">
        <v>1990</v>
      </c>
      <c r="G920" s="29">
        <v>1200</v>
      </c>
      <c r="H920" s="29">
        <v>1806</v>
      </c>
      <c r="I920" s="29">
        <v>1898</v>
      </c>
      <c r="J920" s="30"/>
    </row>
    <row r="921" spans="1:10" hidden="1">
      <c r="A921" s="27">
        <v>91.6</v>
      </c>
      <c r="B921" s="27">
        <v>91.7</v>
      </c>
      <c r="C921" s="28"/>
      <c r="D921" s="29">
        <v>100</v>
      </c>
      <c r="E921" s="29">
        <v>1400</v>
      </c>
      <c r="F921" s="29">
        <v>1990</v>
      </c>
      <c r="G921" s="29">
        <v>1400</v>
      </c>
      <c r="H921" s="29">
        <v>1990</v>
      </c>
      <c r="I921" s="29">
        <v>1990</v>
      </c>
      <c r="J921" s="30"/>
    </row>
    <row r="922" spans="1:10" hidden="1">
      <c r="A922" s="27">
        <v>91.7</v>
      </c>
      <c r="B922" s="27">
        <v>91.8</v>
      </c>
      <c r="C922" s="28"/>
      <c r="D922" s="29">
        <v>100</v>
      </c>
      <c r="E922" s="29">
        <v>1800</v>
      </c>
      <c r="F922" s="29">
        <v>2357</v>
      </c>
      <c r="G922" s="29">
        <v>1300</v>
      </c>
      <c r="H922" s="29">
        <v>1898</v>
      </c>
      <c r="I922" s="29">
        <v>2128</v>
      </c>
      <c r="J922" s="30"/>
    </row>
    <row r="923" spans="1:10" hidden="1">
      <c r="A923" s="27">
        <v>91.8</v>
      </c>
      <c r="B923" s="27">
        <v>91.9</v>
      </c>
      <c r="C923" s="28"/>
      <c r="D923" s="29">
        <v>100</v>
      </c>
      <c r="E923" s="29">
        <v>1500</v>
      </c>
      <c r="F923" s="29">
        <v>2082</v>
      </c>
      <c r="G923" s="29">
        <v>1200</v>
      </c>
      <c r="H923" s="29">
        <v>1806</v>
      </c>
      <c r="I923" s="29">
        <v>1944</v>
      </c>
      <c r="J923" s="30"/>
    </row>
    <row r="924" spans="1:10" hidden="1">
      <c r="A924" s="27">
        <v>91.9</v>
      </c>
      <c r="B924" s="27">
        <v>92</v>
      </c>
      <c r="C924" s="28"/>
      <c r="D924" s="29">
        <v>100</v>
      </c>
      <c r="E924" s="29">
        <v>1500</v>
      </c>
      <c r="F924" s="29">
        <v>2082</v>
      </c>
      <c r="G924" s="29">
        <v>1200</v>
      </c>
      <c r="H924" s="29">
        <v>1806</v>
      </c>
      <c r="I924" s="29">
        <v>1944</v>
      </c>
      <c r="J924" s="30"/>
    </row>
    <row r="925" spans="1:10" hidden="1">
      <c r="A925" s="31">
        <v>92</v>
      </c>
      <c r="B925" s="31">
        <v>92.1</v>
      </c>
      <c r="C925" s="28" t="s">
        <v>17</v>
      </c>
      <c r="D925" s="32">
        <v>100</v>
      </c>
      <c r="E925" s="32">
        <v>1600</v>
      </c>
      <c r="F925" s="32">
        <v>2174</v>
      </c>
      <c r="G925" s="32">
        <v>1000</v>
      </c>
      <c r="H925" s="32">
        <v>1623</v>
      </c>
      <c r="I925" s="32">
        <v>1899</v>
      </c>
      <c r="J925" s="46" t="s">
        <v>96</v>
      </c>
    </row>
    <row r="926" spans="1:10" hidden="1">
      <c r="A926" s="27">
        <v>92.1</v>
      </c>
      <c r="B926" s="27">
        <v>92.2</v>
      </c>
      <c r="C926" s="28"/>
      <c r="D926" s="29">
        <v>100</v>
      </c>
      <c r="E926" s="29">
        <v>1400</v>
      </c>
      <c r="F926" s="29">
        <v>1990</v>
      </c>
      <c r="G926" s="29">
        <v>1200</v>
      </c>
      <c r="H926" s="29">
        <v>1806</v>
      </c>
      <c r="I926" s="29">
        <v>1898</v>
      </c>
      <c r="J926" s="34"/>
    </row>
    <row r="927" spans="1:10" hidden="1">
      <c r="A927" s="27">
        <v>92.2</v>
      </c>
      <c r="B927" s="27">
        <v>92.3</v>
      </c>
      <c r="C927" s="28"/>
      <c r="D927" s="29">
        <v>100</v>
      </c>
      <c r="E927" s="29">
        <v>1300</v>
      </c>
      <c r="F927" s="29">
        <v>1898</v>
      </c>
      <c r="G927" s="29">
        <v>1000</v>
      </c>
      <c r="H927" s="29">
        <v>1623</v>
      </c>
      <c r="I927" s="29">
        <v>1761</v>
      </c>
      <c r="J927" s="34"/>
    </row>
    <row r="928" spans="1:10" hidden="1">
      <c r="A928" s="27">
        <v>92.3</v>
      </c>
      <c r="B928" s="27">
        <v>92.4</v>
      </c>
      <c r="C928" s="28"/>
      <c r="D928" s="29">
        <v>100</v>
      </c>
      <c r="E928" s="29">
        <v>1000</v>
      </c>
      <c r="F928" s="29">
        <v>1623</v>
      </c>
      <c r="G928" s="29">
        <v>1200</v>
      </c>
      <c r="H928" s="29">
        <v>1806</v>
      </c>
      <c r="I928" s="29">
        <v>1715</v>
      </c>
      <c r="J928" s="34"/>
    </row>
    <row r="929" spans="1:10" hidden="1">
      <c r="A929" s="27">
        <v>92.4</v>
      </c>
      <c r="B929" s="27">
        <v>92.5</v>
      </c>
      <c r="C929" s="28"/>
      <c r="D929" s="29">
        <v>100</v>
      </c>
      <c r="E929" s="29">
        <v>800</v>
      </c>
      <c r="F929" s="29">
        <v>1439</v>
      </c>
      <c r="G929" s="29">
        <v>1300</v>
      </c>
      <c r="H929" s="29">
        <v>1898</v>
      </c>
      <c r="I929" s="29">
        <v>1669</v>
      </c>
      <c r="J929" s="34"/>
    </row>
    <row r="930" spans="1:10" hidden="1">
      <c r="A930" s="27">
        <v>92.5</v>
      </c>
      <c r="B930" s="27">
        <v>92.6</v>
      </c>
      <c r="C930" s="28"/>
      <c r="D930" s="29">
        <v>100</v>
      </c>
      <c r="E930" s="29">
        <v>1400</v>
      </c>
      <c r="F930" s="29">
        <v>1990</v>
      </c>
      <c r="G930" s="29">
        <v>1800</v>
      </c>
      <c r="H930" s="29">
        <v>2357</v>
      </c>
      <c r="I930" s="29">
        <v>2174</v>
      </c>
      <c r="J930" s="34"/>
    </row>
    <row r="931" spans="1:10" hidden="1">
      <c r="A931" s="27">
        <v>92.6</v>
      </c>
      <c r="B931" s="27">
        <v>92.7</v>
      </c>
      <c r="C931" s="28"/>
      <c r="D931" s="29">
        <v>100</v>
      </c>
      <c r="E931" s="29">
        <v>1000</v>
      </c>
      <c r="F931" s="29">
        <v>1623</v>
      </c>
      <c r="G931" s="29">
        <v>1300</v>
      </c>
      <c r="H931" s="29">
        <v>1898</v>
      </c>
      <c r="I931" s="29">
        <v>1761</v>
      </c>
      <c r="J931" s="34"/>
    </row>
    <row r="932" spans="1:10" hidden="1">
      <c r="A932" s="27">
        <v>92.7</v>
      </c>
      <c r="B932" s="27">
        <v>92.8</v>
      </c>
      <c r="C932" s="28"/>
      <c r="D932" s="29">
        <v>100</v>
      </c>
      <c r="E932" s="29">
        <v>1000</v>
      </c>
      <c r="F932" s="29">
        <v>1623</v>
      </c>
      <c r="G932" s="29">
        <v>1200</v>
      </c>
      <c r="H932" s="29">
        <v>1806</v>
      </c>
      <c r="I932" s="29">
        <v>1715</v>
      </c>
      <c r="J932" s="34"/>
    </row>
    <row r="933" spans="1:10" hidden="1">
      <c r="A933" s="27">
        <v>92.8</v>
      </c>
      <c r="B933" s="27">
        <v>92.9</v>
      </c>
      <c r="C933" s="28"/>
      <c r="D933" s="29">
        <v>100</v>
      </c>
      <c r="E933" s="29">
        <v>700</v>
      </c>
      <c r="F933" s="29">
        <v>1347</v>
      </c>
      <c r="G933" s="29">
        <v>1000</v>
      </c>
      <c r="H933" s="29">
        <v>1623</v>
      </c>
      <c r="I933" s="29">
        <v>1485</v>
      </c>
      <c r="J933" s="28" t="s">
        <v>83</v>
      </c>
    </row>
    <row r="934" spans="1:10" hidden="1">
      <c r="A934" s="27">
        <v>92.9</v>
      </c>
      <c r="B934" s="27">
        <v>93</v>
      </c>
      <c r="C934" s="28"/>
      <c r="D934" s="29">
        <v>100</v>
      </c>
      <c r="E934" s="29">
        <v>800</v>
      </c>
      <c r="F934" s="29">
        <v>1439</v>
      </c>
      <c r="G934" s="29">
        <v>1200</v>
      </c>
      <c r="H934" s="29">
        <v>1806</v>
      </c>
      <c r="I934" s="29">
        <v>1623</v>
      </c>
      <c r="J934" s="33"/>
    </row>
    <row r="935" spans="1:10" hidden="1">
      <c r="A935" s="31">
        <v>93</v>
      </c>
      <c r="B935" s="31">
        <v>93.1</v>
      </c>
      <c r="C935" s="28" t="s">
        <v>17</v>
      </c>
      <c r="D935" s="32">
        <v>100</v>
      </c>
      <c r="E935" s="32">
        <v>1400</v>
      </c>
      <c r="F935" s="32">
        <v>1990</v>
      </c>
      <c r="G935" s="32">
        <v>1400</v>
      </c>
      <c r="H935" s="32">
        <v>1990</v>
      </c>
      <c r="I935" s="32">
        <v>1990</v>
      </c>
      <c r="J935" s="30"/>
    </row>
    <row r="936" spans="1:10" hidden="1">
      <c r="A936" s="27">
        <v>93.1</v>
      </c>
      <c r="B936" s="27">
        <v>93.2</v>
      </c>
      <c r="C936" s="28"/>
      <c r="D936" s="29">
        <v>100</v>
      </c>
      <c r="E936" s="29">
        <v>1000</v>
      </c>
      <c r="F936" s="29">
        <v>1623</v>
      </c>
      <c r="G936" s="29">
        <v>1200</v>
      </c>
      <c r="H936" s="29">
        <v>1806</v>
      </c>
      <c r="I936" s="29">
        <v>1715</v>
      </c>
      <c r="J936" s="30"/>
    </row>
    <row r="937" spans="1:10" hidden="1">
      <c r="A937" s="27">
        <v>93.2</v>
      </c>
      <c r="B937" s="27">
        <v>93.3</v>
      </c>
      <c r="C937" s="28"/>
      <c r="D937" s="29">
        <v>100</v>
      </c>
      <c r="E937" s="29">
        <v>1200</v>
      </c>
      <c r="F937" s="29">
        <v>1806</v>
      </c>
      <c r="G937" s="29">
        <v>1000</v>
      </c>
      <c r="H937" s="29">
        <v>1623</v>
      </c>
      <c r="I937" s="29">
        <v>1715</v>
      </c>
      <c r="J937" s="30"/>
    </row>
    <row r="938" spans="1:10" hidden="1">
      <c r="A938" s="27">
        <v>93.3</v>
      </c>
      <c r="B938" s="27">
        <v>93.4</v>
      </c>
      <c r="C938" s="28"/>
      <c r="D938" s="29">
        <v>100</v>
      </c>
      <c r="E938" s="29">
        <v>1100</v>
      </c>
      <c r="F938" s="29">
        <v>1715</v>
      </c>
      <c r="G938" s="29">
        <v>1300</v>
      </c>
      <c r="H938" s="29">
        <v>1898</v>
      </c>
      <c r="I938" s="29">
        <v>1807</v>
      </c>
      <c r="J938" s="30"/>
    </row>
    <row r="939" spans="1:10" hidden="1">
      <c r="A939" s="27">
        <v>93.4</v>
      </c>
      <c r="B939" s="27">
        <v>93.5</v>
      </c>
      <c r="C939" s="28"/>
      <c r="D939" s="29">
        <v>100</v>
      </c>
      <c r="E939" s="29">
        <v>1400</v>
      </c>
      <c r="F939" s="29">
        <v>1990</v>
      </c>
      <c r="G939" s="29">
        <v>1200</v>
      </c>
      <c r="H939" s="29">
        <v>1806</v>
      </c>
      <c r="I939" s="29">
        <v>1898</v>
      </c>
      <c r="J939" s="30"/>
    </row>
    <row r="940" spans="1:10" hidden="1">
      <c r="A940" s="27">
        <v>93.5</v>
      </c>
      <c r="B940" s="27">
        <v>93.6</v>
      </c>
      <c r="C940" s="28"/>
      <c r="D940" s="29">
        <v>100</v>
      </c>
      <c r="E940" s="29">
        <v>1200</v>
      </c>
      <c r="F940" s="29">
        <v>1806</v>
      </c>
      <c r="G940" s="29">
        <v>1400</v>
      </c>
      <c r="H940" s="29">
        <v>1990</v>
      </c>
      <c r="I940" s="29">
        <v>1898</v>
      </c>
      <c r="J940" s="30"/>
    </row>
    <row r="941" spans="1:10" hidden="1">
      <c r="A941" s="27">
        <v>93.6</v>
      </c>
      <c r="B941" s="27">
        <v>93.7</v>
      </c>
      <c r="C941" s="30"/>
      <c r="D941" s="29">
        <v>100</v>
      </c>
      <c r="E941" s="29">
        <v>1300</v>
      </c>
      <c r="F941" s="29">
        <v>1898</v>
      </c>
      <c r="G941" s="29">
        <v>1200</v>
      </c>
      <c r="H941" s="29">
        <v>1806</v>
      </c>
      <c r="I941" s="29">
        <v>1852</v>
      </c>
      <c r="J941" s="30"/>
    </row>
    <row r="942" spans="1:10" hidden="1">
      <c r="A942" s="27">
        <v>93.7</v>
      </c>
      <c r="B942" s="27">
        <v>93.8</v>
      </c>
      <c r="C942" s="30"/>
      <c r="D942" s="29">
        <v>100</v>
      </c>
      <c r="E942" s="29">
        <v>1400</v>
      </c>
      <c r="F942" s="29">
        <v>1990</v>
      </c>
      <c r="G942" s="29">
        <v>1400</v>
      </c>
      <c r="H942" s="29">
        <v>1990</v>
      </c>
      <c r="I942" s="29">
        <v>1990</v>
      </c>
      <c r="J942" s="30"/>
    </row>
    <row r="943" spans="1:10" hidden="1">
      <c r="A943" s="27">
        <v>93.8</v>
      </c>
      <c r="B943" s="27">
        <v>93.9</v>
      </c>
      <c r="C943" s="30"/>
      <c r="D943" s="29">
        <v>100</v>
      </c>
      <c r="E943" s="29">
        <v>1500</v>
      </c>
      <c r="F943" s="29">
        <v>2082</v>
      </c>
      <c r="G943" s="29">
        <v>1200</v>
      </c>
      <c r="H943" s="29">
        <v>1806</v>
      </c>
      <c r="I943" s="29">
        <v>1944</v>
      </c>
      <c r="J943" s="30"/>
    </row>
    <row r="944" spans="1:10" hidden="1">
      <c r="A944" s="27">
        <v>93.9</v>
      </c>
      <c r="B944" s="27">
        <v>94</v>
      </c>
      <c r="C944" s="30"/>
      <c r="D944" s="29">
        <v>100</v>
      </c>
      <c r="E944" s="29">
        <v>1300</v>
      </c>
      <c r="F944" s="29">
        <v>1898</v>
      </c>
      <c r="G944" s="29">
        <v>1300</v>
      </c>
      <c r="H944" s="29">
        <v>1898</v>
      </c>
      <c r="I944" s="29">
        <v>1898</v>
      </c>
      <c r="J944" s="30"/>
    </row>
    <row r="945" spans="1:10" hidden="1">
      <c r="A945" s="31">
        <v>94</v>
      </c>
      <c r="B945" s="31">
        <v>94.1</v>
      </c>
      <c r="C945" s="28" t="s">
        <v>17</v>
      </c>
      <c r="D945" s="32">
        <v>100</v>
      </c>
      <c r="E945" s="32">
        <v>1600</v>
      </c>
      <c r="F945" s="32">
        <v>2174</v>
      </c>
      <c r="G945" s="32">
        <v>1300</v>
      </c>
      <c r="H945" s="32">
        <v>1898</v>
      </c>
      <c r="I945" s="32">
        <v>2036</v>
      </c>
      <c r="J945" s="28" t="s">
        <v>86</v>
      </c>
    </row>
    <row r="946" spans="1:10" hidden="1">
      <c r="A946" s="27">
        <v>94.1</v>
      </c>
      <c r="B946" s="27">
        <v>94.2</v>
      </c>
      <c r="C946" s="28"/>
      <c r="D946" s="29">
        <v>100</v>
      </c>
      <c r="E946" s="29">
        <v>1000</v>
      </c>
      <c r="F946" s="29">
        <v>1623</v>
      </c>
      <c r="G946" s="29">
        <v>1500</v>
      </c>
      <c r="H946" s="29">
        <v>2082</v>
      </c>
      <c r="I946" s="29">
        <v>1853</v>
      </c>
      <c r="J946" s="28"/>
    </row>
    <row r="947" spans="1:10" hidden="1">
      <c r="A947" s="27">
        <v>94.2</v>
      </c>
      <c r="B947" s="27">
        <v>94.3</v>
      </c>
      <c r="C947" s="28"/>
      <c r="D947" s="29">
        <v>100</v>
      </c>
      <c r="E947" s="29">
        <v>900</v>
      </c>
      <c r="F947" s="29">
        <v>1531</v>
      </c>
      <c r="G947" s="29">
        <v>1000</v>
      </c>
      <c r="H947" s="29">
        <v>1623</v>
      </c>
      <c r="I947" s="29">
        <v>1577</v>
      </c>
      <c r="J947" s="28"/>
    </row>
    <row r="948" spans="1:10" hidden="1">
      <c r="A948" s="27">
        <v>94.3</v>
      </c>
      <c r="B948" s="27">
        <v>94.4</v>
      </c>
      <c r="C948" s="28"/>
      <c r="D948" s="29">
        <v>100</v>
      </c>
      <c r="E948" s="29">
        <v>1300</v>
      </c>
      <c r="F948" s="29">
        <v>1898</v>
      </c>
      <c r="G948" s="29">
        <v>1200</v>
      </c>
      <c r="H948" s="29">
        <v>1806</v>
      </c>
      <c r="I948" s="29">
        <v>1852</v>
      </c>
      <c r="J948" s="28"/>
    </row>
    <row r="949" spans="1:10" hidden="1">
      <c r="A949" s="27">
        <v>94.4</v>
      </c>
      <c r="B949" s="27">
        <v>94.5</v>
      </c>
      <c r="C949" s="28"/>
      <c r="D949" s="29">
        <v>100</v>
      </c>
      <c r="E949" s="29">
        <v>1200</v>
      </c>
      <c r="F949" s="29">
        <v>1806</v>
      </c>
      <c r="G949" s="29">
        <v>1400</v>
      </c>
      <c r="H949" s="29">
        <v>1990</v>
      </c>
      <c r="I949" s="29">
        <v>1898</v>
      </c>
      <c r="J949" s="28"/>
    </row>
    <row r="950" spans="1:10" hidden="1">
      <c r="A950" s="27">
        <v>94.5</v>
      </c>
      <c r="B950" s="27">
        <v>94.6</v>
      </c>
      <c r="C950" s="28"/>
      <c r="D950" s="29">
        <v>100</v>
      </c>
      <c r="E950" s="29">
        <v>700</v>
      </c>
      <c r="F950" s="29">
        <v>1347</v>
      </c>
      <c r="G950" s="29">
        <v>1200</v>
      </c>
      <c r="H950" s="29">
        <v>1806</v>
      </c>
      <c r="I950" s="29">
        <v>1577</v>
      </c>
      <c r="J950" s="28"/>
    </row>
    <row r="951" spans="1:10" hidden="1">
      <c r="A951" s="27">
        <v>94.6</v>
      </c>
      <c r="B951" s="27">
        <v>94.7</v>
      </c>
      <c r="C951" s="28"/>
      <c r="D951" s="29">
        <v>100</v>
      </c>
      <c r="E951" s="29">
        <v>1200</v>
      </c>
      <c r="F951" s="29">
        <v>1806</v>
      </c>
      <c r="G951" s="29">
        <v>1000</v>
      </c>
      <c r="H951" s="29">
        <v>1623</v>
      </c>
      <c r="I951" s="29">
        <v>1715</v>
      </c>
      <c r="J951" s="28"/>
    </row>
    <row r="952" spans="1:10" hidden="1">
      <c r="A952" s="27">
        <v>94.7</v>
      </c>
      <c r="B952" s="27">
        <v>94.8</v>
      </c>
      <c r="C952" s="28"/>
      <c r="D952" s="29">
        <v>100</v>
      </c>
      <c r="E952" s="29">
        <v>1000</v>
      </c>
      <c r="F952" s="29">
        <v>1623</v>
      </c>
      <c r="G952" s="29">
        <v>1100</v>
      </c>
      <c r="H952" s="29">
        <v>1715</v>
      </c>
      <c r="I952" s="29">
        <v>1669</v>
      </c>
      <c r="J952" s="28"/>
    </row>
    <row r="953" spans="1:10" hidden="1">
      <c r="A953" s="27">
        <v>94.8</v>
      </c>
      <c r="B953" s="27">
        <v>94.9</v>
      </c>
      <c r="C953" s="28"/>
      <c r="D953" s="29">
        <v>100</v>
      </c>
      <c r="E953" s="29">
        <v>1200</v>
      </c>
      <c r="F953" s="29">
        <v>1806</v>
      </c>
      <c r="G953" s="29">
        <v>1300</v>
      </c>
      <c r="H953" s="29">
        <v>1898</v>
      </c>
      <c r="I953" s="29">
        <v>1852</v>
      </c>
      <c r="J953" s="28"/>
    </row>
    <row r="954" spans="1:10" hidden="1">
      <c r="A954" s="27">
        <v>94.9</v>
      </c>
      <c r="B954" s="27">
        <v>95</v>
      </c>
      <c r="C954" s="28"/>
      <c r="D954" s="29">
        <v>100</v>
      </c>
      <c r="E954" s="29">
        <v>1200</v>
      </c>
      <c r="F954" s="29">
        <v>1806</v>
      </c>
      <c r="G954" s="29">
        <v>1500</v>
      </c>
      <c r="H954" s="29">
        <v>2082</v>
      </c>
      <c r="I954" s="29">
        <v>1944</v>
      </c>
      <c r="J954" s="28"/>
    </row>
    <row r="955" spans="1:10" hidden="1">
      <c r="A955" s="31">
        <v>95</v>
      </c>
      <c r="B955" s="31">
        <v>95.1</v>
      </c>
      <c r="C955" s="28" t="s">
        <v>17</v>
      </c>
      <c r="D955" s="32">
        <v>100</v>
      </c>
      <c r="E955" s="32">
        <v>1800</v>
      </c>
      <c r="F955" s="32">
        <v>2357</v>
      </c>
      <c r="G955" s="32">
        <v>1400</v>
      </c>
      <c r="H955" s="32">
        <v>1990</v>
      </c>
      <c r="I955" s="32">
        <v>2174</v>
      </c>
      <c r="J955" s="33"/>
    </row>
    <row r="956" spans="1:10" hidden="1">
      <c r="A956" s="27">
        <v>95.1</v>
      </c>
      <c r="B956" s="27">
        <v>95.2</v>
      </c>
      <c r="C956" s="28"/>
      <c r="D956" s="29">
        <v>100</v>
      </c>
      <c r="E956" s="29">
        <v>1000</v>
      </c>
      <c r="F956" s="29">
        <v>1623</v>
      </c>
      <c r="G956" s="29">
        <v>1200</v>
      </c>
      <c r="H956" s="29">
        <v>1806</v>
      </c>
      <c r="I956" s="29">
        <v>1715</v>
      </c>
      <c r="J956" s="34"/>
    </row>
    <row r="957" spans="1:10" hidden="1">
      <c r="A957" s="27">
        <v>95.2</v>
      </c>
      <c r="B957" s="27">
        <v>95.3</v>
      </c>
      <c r="C957" s="28"/>
      <c r="D957" s="29">
        <v>100</v>
      </c>
      <c r="E957" s="29">
        <v>1200</v>
      </c>
      <c r="F957" s="29">
        <v>1806</v>
      </c>
      <c r="G957" s="29">
        <v>1300</v>
      </c>
      <c r="H957" s="29">
        <v>1898</v>
      </c>
      <c r="I957" s="29">
        <v>1852</v>
      </c>
      <c r="J957" s="34"/>
    </row>
    <row r="958" spans="1:10" hidden="1">
      <c r="A958" s="27">
        <v>95.3</v>
      </c>
      <c r="B958" s="27">
        <v>95.4</v>
      </c>
      <c r="C958" s="28"/>
      <c r="D958" s="29">
        <v>100</v>
      </c>
      <c r="E958" s="29">
        <v>1400</v>
      </c>
      <c r="F958" s="29">
        <v>1990</v>
      </c>
      <c r="G958" s="29">
        <v>1300</v>
      </c>
      <c r="H958" s="29">
        <v>1898</v>
      </c>
      <c r="I958" s="29">
        <v>1944</v>
      </c>
      <c r="J958" s="34"/>
    </row>
    <row r="959" spans="1:10" hidden="1">
      <c r="A959" s="27">
        <v>95.4</v>
      </c>
      <c r="B959" s="27">
        <v>95.5</v>
      </c>
      <c r="C959" s="28"/>
      <c r="D959" s="29">
        <v>100</v>
      </c>
      <c r="E959" s="29">
        <v>1500</v>
      </c>
      <c r="F959" s="29">
        <v>2082</v>
      </c>
      <c r="G959" s="29">
        <v>1500</v>
      </c>
      <c r="H959" s="29">
        <v>2082</v>
      </c>
      <c r="I959" s="29">
        <v>2082</v>
      </c>
      <c r="J959" s="28" t="s">
        <v>110</v>
      </c>
    </row>
    <row r="960" spans="1:10" hidden="1">
      <c r="A960" s="27">
        <v>95.5</v>
      </c>
      <c r="B960" s="27">
        <v>95.6</v>
      </c>
      <c r="C960" s="28"/>
      <c r="D960" s="29">
        <v>100</v>
      </c>
      <c r="E960" s="29">
        <v>1500</v>
      </c>
      <c r="F960" s="29">
        <v>2082</v>
      </c>
      <c r="G960" s="29">
        <v>1300</v>
      </c>
      <c r="H960" s="29">
        <v>1898</v>
      </c>
      <c r="I960" s="29">
        <v>1990</v>
      </c>
      <c r="J960" s="34"/>
    </row>
    <row r="961" spans="1:10" hidden="1">
      <c r="A961" s="27">
        <v>95.6</v>
      </c>
      <c r="B961" s="27">
        <v>95.7</v>
      </c>
      <c r="C961" s="28"/>
      <c r="D961" s="29">
        <v>100</v>
      </c>
      <c r="E961" s="29">
        <v>1300</v>
      </c>
      <c r="F961" s="29">
        <v>1898</v>
      </c>
      <c r="G961" s="29">
        <v>1800</v>
      </c>
      <c r="H961" s="29">
        <v>2357</v>
      </c>
      <c r="I961" s="29">
        <v>2128</v>
      </c>
      <c r="J961" s="34"/>
    </row>
    <row r="962" spans="1:10" hidden="1">
      <c r="A962" s="27">
        <v>95.7</v>
      </c>
      <c r="B962" s="27">
        <v>95.8</v>
      </c>
      <c r="C962" s="28"/>
      <c r="D962" s="29">
        <v>100</v>
      </c>
      <c r="E962" s="29">
        <v>1900</v>
      </c>
      <c r="F962" s="29">
        <v>2449</v>
      </c>
      <c r="G962" s="29">
        <v>1500</v>
      </c>
      <c r="H962" s="29">
        <v>2082</v>
      </c>
      <c r="I962" s="29">
        <v>2266</v>
      </c>
      <c r="J962" s="34"/>
    </row>
    <row r="963" spans="1:10" hidden="1">
      <c r="A963" s="27">
        <v>95.8</v>
      </c>
      <c r="B963" s="27">
        <v>95.9</v>
      </c>
      <c r="C963" s="28"/>
      <c r="D963" s="29">
        <v>100</v>
      </c>
      <c r="E963" s="29">
        <v>1900</v>
      </c>
      <c r="F963" s="29">
        <v>2449</v>
      </c>
      <c r="G963" s="29">
        <v>1700</v>
      </c>
      <c r="H963" s="29">
        <v>2265</v>
      </c>
      <c r="I963" s="29">
        <v>2357</v>
      </c>
      <c r="J963" s="34"/>
    </row>
    <row r="964" spans="1:10" hidden="1">
      <c r="A964" s="27">
        <v>95.9</v>
      </c>
      <c r="B964" s="27">
        <v>96</v>
      </c>
      <c r="C964" s="28"/>
      <c r="D964" s="29">
        <v>100</v>
      </c>
      <c r="E964" s="29">
        <v>1400</v>
      </c>
      <c r="F964" s="29">
        <v>1990</v>
      </c>
      <c r="G964" s="29">
        <v>1500</v>
      </c>
      <c r="H964" s="29">
        <v>2082</v>
      </c>
      <c r="I964" s="29">
        <v>2036</v>
      </c>
      <c r="J964" s="28" t="s">
        <v>84</v>
      </c>
    </row>
    <row r="965" spans="1:10" hidden="1">
      <c r="A965" s="31">
        <v>96</v>
      </c>
      <c r="B965" s="31">
        <v>96.1</v>
      </c>
      <c r="C965" s="28" t="s">
        <v>17</v>
      </c>
      <c r="D965" s="32">
        <v>100</v>
      </c>
      <c r="E965" s="32">
        <v>1200</v>
      </c>
      <c r="F965" s="32">
        <v>1806</v>
      </c>
      <c r="G965" s="32">
        <v>1300</v>
      </c>
      <c r="H965" s="32">
        <v>1898</v>
      </c>
      <c r="I965" s="32">
        <v>1852</v>
      </c>
      <c r="J965" s="35" t="s">
        <v>111</v>
      </c>
    </row>
    <row r="966" spans="1:10" hidden="1">
      <c r="A966" s="27">
        <v>96.1</v>
      </c>
      <c r="B966" s="27">
        <v>96.2</v>
      </c>
      <c r="C966" s="28"/>
      <c r="D966" s="29">
        <v>100</v>
      </c>
      <c r="E966" s="29">
        <v>1700</v>
      </c>
      <c r="F966" s="29">
        <v>2265</v>
      </c>
      <c r="G966" s="29">
        <v>1000</v>
      </c>
      <c r="H966" s="29">
        <v>1623</v>
      </c>
      <c r="I966" s="29">
        <v>1944</v>
      </c>
      <c r="J966" s="35"/>
    </row>
    <row r="967" spans="1:10" hidden="1">
      <c r="A967" s="27">
        <v>96.2</v>
      </c>
      <c r="B967" s="27">
        <v>96.3</v>
      </c>
      <c r="C967" s="28"/>
      <c r="D967" s="29">
        <v>100</v>
      </c>
      <c r="E967" s="29">
        <v>1500</v>
      </c>
      <c r="F967" s="29">
        <v>2082</v>
      </c>
      <c r="G967" s="29">
        <v>1300</v>
      </c>
      <c r="H967" s="29">
        <v>1898</v>
      </c>
      <c r="I967" s="29">
        <v>1990</v>
      </c>
      <c r="J967" s="35"/>
    </row>
    <row r="968" spans="1:10" hidden="1">
      <c r="A968" s="27">
        <v>96.3</v>
      </c>
      <c r="B968" s="27">
        <v>96.4</v>
      </c>
      <c r="C968" s="28"/>
      <c r="D968" s="29">
        <v>100</v>
      </c>
      <c r="E968" s="29">
        <v>1400</v>
      </c>
      <c r="F968" s="29">
        <v>1990</v>
      </c>
      <c r="G968" s="29">
        <v>1400</v>
      </c>
      <c r="H968" s="29">
        <v>1990</v>
      </c>
      <c r="I968" s="29">
        <v>1990</v>
      </c>
      <c r="J968" s="35"/>
    </row>
    <row r="969" spans="1:10" hidden="1">
      <c r="A969" s="27">
        <v>96.4</v>
      </c>
      <c r="B969" s="27">
        <v>96.5</v>
      </c>
      <c r="C969" s="28"/>
      <c r="D969" s="29">
        <v>100</v>
      </c>
      <c r="E969" s="29">
        <v>1300</v>
      </c>
      <c r="F969" s="29">
        <v>1898</v>
      </c>
      <c r="G969" s="29">
        <v>1400</v>
      </c>
      <c r="H969" s="29">
        <v>1990</v>
      </c>
      <c r="I969" s="29">
        <v>1944</v>
      </c>
      <c r="J969" s="35"/>
    </row>
    <row r="970" spans="1:10" hidden="1">
      <c r="A970" s="27">
        <v>96.5</v>
      </c>
      <c r="B970" s="27">
        <v>96.6</v>
      </c>
      <c r="C970" s="28"/>
      <c r="D970" s="29">
        <v>100</v>
      </c>
      <c r="E970" s="29">
        <v>1500</v>
      </c>
      <c r="F970" s="29">
        <v>2082</v>
      </c>
      <c r="G970" s="29">
        <v>1000</v>
      </c>
      <c r="H970" s="29">
        <v>1623</v>
      </c>
      <c r="I970" s="29">
        <v>1853</v>
      </c>
      <c r="J970" s="35"/>
    </row>
    <row r="971" spans="1:10" hidden="1">
      <c r="A971" s="27">
        <v>96.6</v>
      </c>
      <c r="B971" s="27">
        <v>96.7</v>
      </c>
      <c r="C971" s="28"/>
      <c r="D971" s="29">
        <v>100</v>
      </c>
      <c r="E971" s="29">
        <v>600</v>
      </c>
      <c r="F971" s="29">
        <v>1256</v>
      </c>
      <c r="G971" s="29">
        <v>1200</v>
      </c>
      <c r="H971" s="29">
        <v>1806</v>
      </c>
      <c r="I971" s="29">
        <v>1531</v>
      </c>
      <c r="J971" s="35"/>
    </row>
    <row r="972" spans="1:10" hidden="1">
      <c r="A972" s="27">
        <v>96.7</v>
      </c>
      <c r="B972" s="27">
        <v>96.8</v>
      </c>
      <c r="C972" s="28"/>
      <c r="D972" s="29">
        <v>100</v>
      </c>
      <c r="E972" s="29">
        <v>1200</v>
      </c>
      <c r="F972" s="29">
        <v>1806</v>
      </c>
      <c r="G972" s="29">
        <v>1000</v>
      </c>
      <c r="H972" s="29">
        <v>1623</v>
      </c>
      <c r="I972" s="29">
        <v>1715</v>
      </c>
      <c r="J972" s="35"/>
    </row>
    <row r="973" spans="1:10" hidden="1">
      <c r="A973" s="27">
        <v>96.8</v>
      </c>
      <c r="B973" s="27">
        <v>96.9</v>
      </c>
      <c r="C973" s="28"/>
      <c r="D973" s="29">
        <v>100</v>
      </c>
      <c r="E973" s="29">
        <v>1200</v>
      </c>
      <c r="F973" s="29">
        <v>1806</v>
      </c>
      <c r="G973" s="29">
        <v>1200</v>
      </c>
      <c r="H973" s="29">
        <v>1806</v>
      </c>
      <c r="I973" s="29">
        <v>1806</v>
      </c>
      <c r="J973" s="35"/>
    </row>
    <row r="974" spans="1:10" hidden="1">
      <c r="A974" s="27">
        <v>96.9</v>
      </c>
      <c r="B974" s="27">
        <v>97</v>
      </c>
      <c r="C974" s="28"/>
      <c r="D974" s="29">
        <v>100</v>
      </c>
      <c r="E974" s="29">
        <v>1600</v>
      </c>
      <c r="F974" s="29">
        <v>2174</v>
      </c>
      <c r="G974" s="29">
        <v>1300</v>
      </c>
      <c r="H974" s="29">
        <v>1898</v>
      </c>
      <c r="I974" s="29">
        <v>2036</v>
      </c>
      <c r="J974" s="35"/>
    </row>
    <row r="975" spans="1:10" hidden="1">
      <c r="A975" s="31">
        <v>97</v>
      </c>
      <c r="B975" s="31">
        <v>97.1</v>
      </c>
      <c r="C975" s="28" t="s">
        <v>17</v>
      </c>
      <c r="D975" s="32">
        <v>100</v>
      </c>
      <c r="E975" s="32">
        <v>1800</v>
      </c>
      <c r="F975" s="32">
        <v>2357</v>
      </c>
      <c r="G975" s="32">
        <v>1800</v>
      </c>
      <c r="H975" s="32">
        <v>2357</v>
      </c>
      <c r="I975" s="32">
        <v>2357</v>
      </c>
      <c r="J975" s="33"/>
    </row>
    <row r="976" spans="1:10" hidden="1">
      <c r="A976" s="27">
        <v>97.1</v>
      </c>
      <c r="B976" s="27">
        <v>97.2</v>
      </c>
      <c r="C976" s="28"/>
      <c r="D976" s="29">
        <v>100</v>
      </c>
      <c r="E976" s="29">
        <v>1300</v>
      </c>
      <c r="F976" s="29">
        <v>1898</v>
      </c>
      <c r="G976" s="29">
        <v>1200</v>
      </c>
      <c r="H976" s="29">
        <v>1806</v>
      </c>
      <c r="I976" s="29">
        <v>1852</v>
      </c>
      <c r="J976" s="34"/>
    </row>
    <row r="977" spans="1:10" hidden="1">
      <c r="A977" s="27">
        <v>97.2</v>
      </c>
      <c r="B977" s="27">
        <v>97.3</v>
      </c>
      <c r="C977" s="28"/>
      <c r="D977" s="29">
        <v>100</v>
      </c>
      <c r="E977" s="29">
        <v>1800</v>
      </c>
      <c r="F977" s="29">
        <v>2357</v>
      </c>
      <c r="G977" s="29">
        <v>1400</v>
      </c>
      <c r="H977" s="29">
        <v>1990</v>
      </c>
      <c r="I977" s="29">
        <v>2174</v>
      </c>
      <c r="J977" s="34"/>
    </row>
    <row r="978" spans="1:10" hidden="1">
      <c r="A978" s="27">
        <v>97.3</v>
      </c>
      <c r="B978" s="27">
        <v>97.4</v>
      </c>
      <c r="C978" s="28"/>
      <c r="D978" s="29">
        <v>100</v>
      </c>
      <c r="E978" s="29">
        <v>900</v>
      </c>
      <c r="F978" s="29">
        <v>1531</v>
      </c>
      <c r="G978" s="29">
        <v>1000</v>
      </c>
      <c r="H978" s="29">
        <v>1623</v>
      </c>
      <c r="I978" s="29">
        <v>1577</v>
      </c>
      <c r="J978" s="34"/>
    </row>
    <row r="979" spans="1:10" hidden="1">
      <c r="A979" s="27">
        <v>97.4</v>
      </c>
      <c r="B979" s="27">
        <v>97.5</v>
      </c>
      <c r="C979" s="28"/>
      <c r="D979" s="29">
        <v>100</v>
      </c>
      <c r="E979" s="29">
        <v>1300</v>
      </c>
      <c r="F979" s="29">
        <v>1898</v>
      </c>
      <c r="G979" s="29">
        <v>1200</v>
      </c>
      <c r="H979" s="29">
        <v>1806</v>
      </c>
      <c r="I979" s="29">
        <v>1852</v>
      </c>
      <c r="J979" s="34"/>
    </row>
    <row r="980" spans="1:10" hidden="1">
      <c r="A980" s="27">
        <v>97.5</v>
      </c>
      <c r="B980" s="27">
        <v>97.6</v>
      </c>
      <c r="C980" s="28"/>
      <c r="D980" s="29">
        <v>100</v>
      </c>
      <c r="E980" s="29">
        <v>1200</v>
      </c>
      <c r="F980" s="29">
        <v>1806</v>
      </c>
      <c r="G980" s="29">
        <v>1000</v>
      </c>
      <c r="H980" s="29">
        <v>1623</v>
      </c>
      <c r="I980" s="29">
        <v>1715</v>
      </c>
      <c r="J980" s="34"/>
    </row>
    <row r="981" spans="1:10" hidden="1">
      <c r="A981" s="27">
        <v>97.6</v>
      </c>
      <c r="B981" s="27">
        <v>97.7</v>
      </c>
      <c r="C981" s="28"/>
      <c r="D981" s="29">
        <v>100</v>
      </c>
      <c r="E981" s="29">
        <v>1000</v>
      </c>
      <c r="F981" s="29">
        <v>1623</v>
      </c>
      <c r="G981" s="29">
        <v>1200</v>
      </c>
      <c r="H981" s="29">
        <v>1806</v>
      </c>
      <c r="I981" s="29">
        <v>1715</v>
      </c>
      <c r="J981" s="34"/>
    </row>
    <row r="982" spans="1:10" hidden="1">
      <c r="A982" s="27">
        <v>97.7</v>
      </c>
      <c r="B982" s="27">
        <v>97.8</v>
      </c>
      <c r="C982" s="28"/>
      <c r="D982" s="29">
        <v>100</v>
      </c>
      <c r="E982" s="29">
        <v>1800</v>
      </c>
      <c r="F982" s="29">
        <v>2357</v>
      </c>
      <c r="G982" s="29">
        <v>1400</v>
      </c>
      <c r="H982" s="29">
        <v>1990</v>
      </c>
      <c r="I982" s="29">
        <v>2174</v>
      </c>
      <c r="J982" s="34"/>
    </row>
    <row r="983" spans="1:10" hidden="1">
      <c r="A983" s="27">
        <v>97.8</v>
      </c>
      <c r="B983" s="27">
        <v>97.9</v>
      </c>
      <c r="C983" s="28"/>
      <c r="D983" s="29">
        <v>100</v>
      </c>
      <c r="E983" s="34"/>
      <c r="F983" s="34"/>
      <c r="G983" s="34"/>
      <c r="H983" s="34"/>
      <c r="I983" s="34"/>
      <c r="J983" s="28" t="s">
        <v>26</v>
      </c>
    </row>
    <row r="984" spans="1:10" hidden="1">
      <c r="A984" s="27">
        <v>97.9</v>
      </c>
      <c r="B984" s="27">
        <v>98</v>
      </c>
      <c r="C984" s="28"/>
      <c r="D984" s="29">
        <v>100</v>
      </c>
      <c r="E984" s="33"/>
      <c r="F984" s="33"/>
      <c r="G984" s="33"/>
      <c r="H984" s="33"/>
      <c r="I984" s="33"/>
      <c r="J984" s="28" t="s">
        <v>26</v>
      </c>
    </row>
    <row r="985" spans="1:10" hidden="1">
      <c r="A985" s="31">
        <v>98</v>
      </c>
      <c r="B985" s="31">
        <v>98.1</v>
      </c>
      <c r="C985" s="28" t="s">
        <v>17</v>
      </c>
      <c r="D985" s="32">
        <v>100</v>
      </c>
      <c r="E985" s="32">
        <v>1200</v>
      </c>
      <c r="F985" s="32">
        <v>1806</v>
      </c>
      <c r="G985" s="32">
        <v>1000</v>
      </c>
      <c r="H985" s="32">
        <v>1623</v>
      </c>
      <c r="I985" s="32">
        <v>1715</v>
      </c>
      <c r="J985" s="33"/>
    </row>
    <row r="986" spans="1:10" hidden="1">
      <c r="A986" s="27">
        <v>98.1</v>
      </c>
      <c r="B986" s="27">
        <v>98.2</v>
      </c>
      <c r="C986" s="28"/>
      <c r="D986" s="29">
        <v>100</v>
      </c>
      <c r="E986" s="29">
        <v>1000</v>
      </c>
      <c r="F986" s="29">
        <v>1623</v>
      </c>
      <c r="G986" s="29">
        <v>1500</v>
      </c>
      <c r="H986" s="29">
        <v>2082</v>
      </c>
      <c r="I986" s="29">
        <v>1853</v>
      </c>
      <c r="J986" s="34"/>
    </row>
    <row r="987" spans="1:10" hidden="1">
      <c r="A987" s="27">
        <v>98.2</v>
      </c>
      <c r="B987" s="27">
        <v>98.3</v>
      </c>
      <c r="C987" s="28"/>
      <c r="D987" s="29">
        <v>100</v>
      </c>
      <c r="E987" s="29">
        <v>1200</v>
      </c>
      <c r="F987" s="29">
        <v>1806</v>
      </c>
      <c r="G987" s="29">
        <v>1100</v>
      </c>
      <c r="H987" s="29">
        <v>1715</v>
      </c>
      <c r="I987" s="29">
        <v>1761</v>
      </c>
      <c r="J987" s="34"/>
    </row>
    <row r="988" spans="1:10" hidden="1">
      <c r="A988" s="27">
        <v>98.3</v>
      </c>
      <c r="B988" s="27">
        <v>98.4</v>
      </c>
      <c r="C988" s="28"/>
      <c r="D988" s="29">
        <v>100</v>
      </c>
      <c r="E988" s="29">
        <v>1000</v>
      </c>
      <c r="F988" s="29">
        <v>1623</v>
      </c>
      <c r="G988" s="29">
        <v>1300</v>
      </c>
      <c r="H988" s="29">
        <v>1898</v>
      </c>
      <c r="I988" s="29">
        <v>1761</v>
      </c>
      <c r="J988" s="34"/>
    </row>
    <row r="989" spans="1:10" hidden="1">
      <c r="A989" s="27">
        <v>98.4</v>
      </c>
      <c r="B989" s="27">
        <v>98.5</v>
      </c>
      <c r="C989" s="28"/>
      <c r="D989" s="29">
        <v>100</v>
      </c>
      <c r="E989" s="29">
        <v>1700</v>
      </c>
      <c r="F989" s="29">
        <v>2265</v>
      </c>
      <c r="G989" s="29">
        <v>1500</v>
      </c>
      <c r="H989" s="29">
        <v>2082</v>
      </c>
      <c r="I989" s="29">
        <v>2174</v>
      </c>
      <c r="J989" s="34"/>
    </row>
    <row r="990" spans="1:10" hidden="1">
      <c r="A990" s="27">
        <v>98.5</v>
      </c>
      <c r="B990" s="27">
        <v>98.6</v>
      </c>
      <c r="C990" s="28"/>
      <c r="D990" s="29">
        <v>100</v>
      </c>
      <c r="E990" s="29">
        <v>1900</v>
      </c>
      <c r="F990" s="29">
        <v>2449</v>
      </c>
      <c r="G990" s="29">
        <v>1700</v>
      </c>
      <c r="H990" s="29">
        <v>2265</v>
      </c>
      <c r="I990" s="29">
        <v>2357</v>
      </c>
      <c r="J990" s="28" t="s">
        <v>19</v>
      </c>
    </row>
    <row r="991" spans="1:10" hidden="1">
      <c r="A991" s="27">
        <v>98.6</v>
      </c>
      <c r="B991" s="27">
        <v>98.7</v>
      </c>
      <c r="C991" s="28"/>
      <c r="D991" s="29">
        <v>100</v>
      </c>
      <c r="E991" s="29">
        <v>1600</v>
      </c>
      <c r="F991" s="29">
        <v>2174</v>
      </c>
      <c r="G991" s="29">
        <v>1100</v>
      </c>
      <c r="H991" s="29">
        <v>1715</v>
      </c>
      <c r="I991" s="29">
        <v>1945</v>
      </c>
      <c r="J991" s="28" t="s">
        <v>19</v>
      </c>
    </row>
    <row r="992" spans="1:10" hidden="1">
      <c r="A992" s="27">
        <v>98.7</v>
      </c>
      <c r="B992" s="27">
        <v>98.8</v>
      </c>
      <c r="C992" s="28"/>
      <c r="D992" s="29">
        <v>100</v>
      </c>
      <c r="E992" s="29">
        <v>1200</v>
      </c>
      <c r="F992" s="29">
        <v>1806</v>
      </c>
      <c r="G992" s="29">
        <v>1200</v>
      </c>
      <c r="H992" s="29">
        <v>1806</v>
      </c>
      <c r="I992" s="29">
        <v>1806</v>
      </c>
      <c r="J992" s="34"/>
    </row>
    <row r="993" spans="1:10" hidden="1">
      <c r="A993" s="27">
        <v>98.8</v>
      </c>
      <c r="B993" s="27">
        <v>98.9</v>
      </c>
      <c r="C993" s="28"/>
      <c r="D993" s="29">
        <v>100</v>
      </c>
      <c r="E993" s="29">
        <v>1300</v>
      </c>
      <c r="F993" s="29">
        <v>1898</v>
      </c>
      <c r="G993" s="29">
        <v>1300</v>
      </c>
      <c r="H993" s="29">
        <v>1898</v>
      </c>
      <c r="I993" s="29">
        <v>1898</v>
      </c>
      <c r="J993" s="34"/>
    </row>
    <row r="994" spans="1:10" hidden="1">
      <c r="A994" s="27">
        <v>98.9</v>
      </c>
      <c r="B994" s="27">
        <v>99</v>
      </c>
      <c r="C994" s="28"/>
      <c r="D994" s="29">
        <v>100</v>
      </c>
      <c r="E994" s="29">
        <v>1900</v>
      </c>
      <c r="F994" s="29">
        <v>2449</v>
      </c>
      <c r="G994" s="29">
        <v>1400</v>
      </c>
      <c r="H994" s="29">
        <v>1990</v>
      </c>
      <c r="I994" s="29">
        <v>2220</v>
      </c>
      <c r="J994" s="33"/>
    </row>
    <row r="995" spans="1:10" hidden="1">
      <c r="A995" s="31">
        <v>99</v>
      </c>
      <c r="B995" s="31">
        <v>99.1</v>
      </c>
      <c r="C995" s="28" t="s">
        <v>17</v>
      </c>
      <c r="D995" s="32">
        <v>100</v>
      </c>
      <c r="E995" s="32">
        <v>800</v>
      </c>
      <c r="F995" s="32">
        <v>1439</v>
      </c>
      <c r="G995" s="32">
        <v>1000</v>
      </c>
      <c r="H995" s="32">
        <v>1623</v>
      </c>
      <c r="I995" s="32">
        <v>1531</v>
      </c>
      <c r="J995" s="30"/>
    </row>
    <row r="996" spans="1:10" hidden="1">
      <c r="A996" s="27">
        <v>99.1</v>
      </c>
      <c r="B996" s="27">
        <v>99.2</v>
      </c>
      <c r="C996" s="28"/>
      <c r="D996" s="29">
        <v>100</v>
      </c>
      <c r="E996" s="29">
        <v>1700</v>
      </c>
      <c r="F996" s="29">
        <v>2265</v>
      </c>
      <c r="G996" s="29">
        <v>1200</v>
      </c>
      <c r="H996" s="29">
        <v>1806</v>
      </c>
      <c r="I996" s="29">
        <v>2036</v>
      </c>
      <c r="J996" s="30"/>
    </row>
    <row r="997" spans="1:10" hidden="1">
      <c r="A997" s="27">
        <v>99.2</v>
      </c>
      <c r="B997" s="27">
        <v>99.3</v>
      </c>
      <c r="C997" s="28"/>
      <c r="D997" s="29">
        <v>100</v>
      </c>
      <c r="E997" s="29">
        <v>1700</v>
      </c>
      <c r="F997" s="29">
        <v>2265</v>
      </c>
      <c r="G997" s="29">
        <v>1100</v>
      </c>
      <c r="H997" s="29">
        <v>1715</v>
      </c>
      <c r="I997" s="29">
        <v>1990</v>
      </c>
      <c r="J997" s="30"/>
    </row>
    <row r="998" spans="1:10" hidden="1">
      <c r="A998" s="27">
        <v>99.3</v>
      </c>
      <c r="B998" s="27">
        <v>99.4</v>
      </c>
      <c r="C998" s="28"/>
      <c r="D998" s="29">
        <v>100</v>
      </c>
      <c r="E998" s="29">
        <v>800</v>
      </c>
      <c r="F998" s="29">
        <v>1439</v>
      </c>
      <c r="G998" s="29">
        <v>1000</v>
      </c>
      <c r="H998" s="29">
        <v>1623</v>
      </c>
      <c r="I998" s="29">
        <v>1531</v>
      </c>
      <c r="J998" s="30"/>
    </row>
    <row r="999" spans="1:10" hidden="1">
      <c r="A999" s="27">
        <v>99.4</v>
      </c>
      <c r="B999" s="27">
        <v>99.5</v>
      </c>
      <c r="C999" s="28"/>
      <c r="D999" s="29">
        <v>100</v>
      </c>
      <c r="E999" s="29">
        <v>900</v>
      </c>
      <c r="F999" s="29">
        <v>1531</v>
      </c>
      <c r="G999" s="29">
        <v>900</v>
      </c>
      <c r="H999" s="29">
        <v>1531</v>
      </c>
      <c r="I999" s="29">
        <v>1531</v>
      </c>
      <c r="J999" s="30"/>
    </row>
    <row r="1000" spans="1:10" hidden="1">
      <c r="A1000" s="27">
        <v>99.5</v>
      </c>
      <c r="B1000" s="27">
        <v>99.6</v>
      </c>
      <c r="C1000" s="28"/>
      <c r="D1000" s="29">
        <v>100</v>
      </c>
      <c r="E1000" s="29">
        <v>1000</v>
      </c>
      <c r="F1000" s="29">
        <v>1623</v>
      </c>
      <c r="G1000" s="29">
        <v>1500</v>
      </c>
      <c r="H1000" s="29">
        <v>2082</v>
      </c>
      <c r="I1000" s="29">
        <v>1853</v>
      </c>
      <c r="J1000" s="30"/>
    </row>
    <row r="1001" spans="1:10" hidden="1">
      <c r="A1001" s="27">
        <v>99.6</v>
      </c>
      <c r="B1001" s="27">
        <v>99.7</v>
      </c>
      <c r="C1001" s="28"/>
      <c r="D1001" s="29">
        <v>100</v>
      </c>
      <c r="E1001" s="29">
        <v>800</v>
      </c>
      <c r="F1001" s="29">
        <v>1439</v>
      </c>
      <c r="G1001" s="29">
        <v>1000</v>
      </c>
      <c r="H1001" s="29">
        <v>1623</v>
      </c>
      <c r="I1001" s="29">
        <v>1531</v>
      </c>
      <c r="J1001" s="30"/>
    </row>
    <row r="1002" spans="1:10" hidden="1">
      <c r="A1002" s="27">
        <v>99.7</v>
      </c>
      <c r="B1002" s="27">
        <v>99.8</v>
      </c>
      <c r="C1002" s="28"/>
      <c r="D1002" s="29">
        <v>100</v>
      </c>
      <c r="E1002" s="29">
        <v>800</v>
      </c>
      <c r="F1002" s="29">
        <v>1439</v>
      </c>
      <c r="G1002" s="29">
        <v>1200</v>
      </c>
      <c r="H1002" s="29">
        <v>1806</v>
      </c>
      <c r="I1002" s="29">
        <v>1623</v>
      </c>
      <c r="J1002" s="30"/>
    </row>
    <row r="1003" spans="1:10" hidden="1">
      <c r="A1003" s="27">
        <v>99.8</v>
      </c>
      <c r="B1003" s="27">
        <v>99.9</v>
      </c>
      <c r="C1003" s="28"/>
      <c r="D1003" s="29">
        <v>100</v>
      </c>
      <c r="E1003" s="29">
        <v>1700</v>
      </c>
      <c r="F1003" s="29">
        <v>2265</v>
      </c>
      <c r="G1003" s="29">
        <v>1000</v>
      </c>
      <c r="H1003" s="29">
        <v>1623</v>
      </c>
      <c r="I1003" s="29">
        <v>1944</v>
      </c>
      <c r="J1003" s="30"/>
    </row>
    <row r="1004" spans="1:10" hidden="1">
      <c r="A1004" s="27">
        <v>99.9</v>
      </c>
      <c r="B1004" s="27">
        <v>100</v>
      </c>
      <c r="C1004" s="28"/>
      <c r="D1004" s="29">
        <v>100</v>
      </c>
      <c r="E1004" s="29">
        <v>800</v>
      </c>
      <c r="F1004" s="29">
        <v>1439</v>
      </c>
      <c r="G1004" s="29">
        <v>1100</v>
      </c>
      <c r="H1004" s="29">
        <v>1715</v>
      </c>
      <c r="I1004" s="29">
        <v>1577</v>
      </c>
      <c r="J1004" s="30"/>
    </row>
    <row r="1005" spans="1:10" hidden="1">
      <c r="A1005" s="31">
        <v>100</v>
      </c>
      <c r="B1005" s="31">
        <v>100.1</v>
      </c>
      <c r="C1005" s="28" t="s">
        <v>17</v>
      </c>
      <c r="D1005" s="32">
        <v>100</v>
      </c>
      <c r="E1005" s="32">
        <v>900</v>
      </c>
      <c r="F1005" s="32">
        <v>1531</v>
      </c>
      <c r="G1005" s="32">
        <v>1000</v>
      </c>
      <c r="H1005" s="32">
        <v>1623</v>
      </c>
      <c r="I1005" s="32">
        <v>1577</v>
      </c>
      <c r="J1005" s="35" t="s">
        <v>26</v>
      </c>
    </row>
    <row r="1006" spans="1:10" hidden="1">
      <c r="A1006" s="27">
        <v>100.1</v>
      </c>
      <c r="B1006" s="27">
        <v>100.2</v>
      </c>
      <c r="C1006" s="28"/>
      <c r="D1006" s="29">
        <v>100</v>
      </c>
      <c r="E1006" s="29">
        <v>1300</v>
      </c>
      <c r="F1006" s="29">
        <v>1898</v>
      </c>
      <c r="G1006" s="29">
        <v>1000</v>
      </c>
      <c r="H1006" s="29">
        <v>1623</v>
      </c>
      <c r="I1006" s="29">
        <v>1761</v>
      </c>
      <c r="J1006" s="35"/>
    </row>
    <row r="1007" spans="1:10" hidden="1">
      <c r="A1007" s="27">
        <v>100.2</v>
      </c>
      <c r="B1007" s="27">
        <v>100.3</v>
      </c>
      <c r="C1007" s="28"/>
      <c r="D1007" s="29">
        <v>100</v>
      </c>
      <c r="E1007" s="29">
        <v>900</v>
      </c>
      <c r="F1007" s="29">
        <v>1531</v>
      </c>
      <c r="G1007" s="29">
        <v>1300</v>
      </c>
      <c r="H1007" s="29">
        <v>1898</v>
      </c>
      <c r="I1007" s="29">
        <v>1715</v>
      </c>
      <c r="J1007" s="35"/>
    </row>
    <row r="1008" spans="1:10" hidden="1">
      <c r="A1008" s="27">
        <v>100.3</v>
      </c>
      <c r="B1008" s="27">
        <v>100.4</v>
      </c>
      <c r="C1008" s="28"/>
      <c r="D1008" s="29">
        <v>100</v>
      </c>
      <c r="E1008" s="34"/>
      <c r="F1008" s="34"/>
      <c r="G1008" s="34"/>
      <c r="H1008" s="34"/>
      <c r="I1008" s="34"/>
      <c r="J1008" s="35"/>
    </row>
    <row r="1009" spans="1:10" hidden="1">
      <c r="A1009" s="27">
        <v>100.4</v>
      </c>
      <c r="B1009" s="27">
        <v>100.5</v>
      </c>
      <c r="C1009" s="28"/>
      <c r="D1009" s="29">
        <v>100</v>
      </c>
      <c r="E1009" s="29">
        <v>1000</v>
      </c>
      <c r="F1009" s="29">
        <v>1623</v>
      </c>
      <c r="G1009" s="29">
        <v>1200</v>
      </c>
      <c r="H1009" s="29">
        <v>1806</v>
      </c>
      <c r="I1009" s="29">
        <v>1715</v>
      </c>
      <c r="J1009" s="35"/>
    </row>
    <row r="1010" spans="1:10" hidden="1">
      <c r="A1010" s="27">
        <v>100.5</v>
      </c>
      <c r="B1010" s="27">
        <v>100.6</v>
      </c>
      <c r="C1010" s="28"/>
      <c r="D1010" s="29">
        <v>100</v>
      </c>
      <c r="E1010" s="29">
        <v>1200</v>
      </c>
      <c r="F1010" s="29">
        <v>1806</v>
      </c>
      <c r="G1010" s="29">
        <v>1000</v>
      </c>
      <c r="H1010" s="29">
        <v>1623</v>
      </c>
      <c r="I1010" s="29">
        <v>1715</v>
      </c>
      <c r="J1010" s="35"/>
    </row>
    <row r="1011" spans="1:10" hidden="1">
      <c r="A1011" s="27">
        <v>100.6</v>
      </c>
      <c r="B1011" s="27">
        <v>100.7</v>
      </c>
      <c r="C1011" s="30"/>
      <c r="D1011" s="29">
        <v>100</v>
      </c>
      <c r="E1011" s="29">
        <v>1800</v>
      </c>
      <c r="F1011" s="29">
        <v>2357</v>
      </c>
      <c r="G1011" s="29">
        <v>1500</v>
      </c>
      <c r="H1011" s="29">
        <v>2082</v>
      </c>
      <c r="I1011" s="29">
        <v>2220</v>
      </c>
      <c r="J1011" s="28" t="s">
        <v>26</v>
      </c>
    </row>
    <row r="1012" spans="1:10" hidden="1">
      <c r="A1012" s="27">
        <v>100.7</v>
      </c>
      <c r="B1012" s="27">
        <v>100.8</v>
      </c>
      <c r="C1012" s="30"/>
      <c r="D1012" s="29">
        <v>100</v>
      </c>
      <c r="E1012" s="34"/>
      <c r="F1012" s="34"/>
      <c r="G1012" s="34"/>
      <c r="H1012" s="34"/>
      <c r="I1012" s="34"/>
      <c r="J1012" s="28"/>
    </row>
    <row r="1013" spans="1:10" hidden="1">
      <c r="A1013" s="27">
        <v>100.8</v>
      </c>
      <c r="B1013" s="27">
        <v>100.9</v>
      </c>
      <c r="C1013" s="30"/>
      <c r="D1013" s="29">
        <v>100</v>
      </c>
      <c r="E1013" s="29">
        <v>800</v>
      </c>
      <c r="F1013" s="29">
        <v>1439</v>
      </c>
      <c r="G1013" s="29">
        <v>1200</v>
      </c>
      <c r="H1013" s="29">
        <v>1806</v>
      </c>
      <c r="I1013" s="29">
        <v>1623</v>
      </c>
      <c r="J1013" s="28"/>
    </row>
    <row r="1014" spans="1:10" hidden="1">
      <c r="A1014" s="27">
        <v>100.9</v>
      </c>
      <c r="B1014" s="27">
        <v>101</v>
      </c>
      <c r="C1014" s="30"/>
      <c r="D1014" s="29">
        <v>100</v>
      </c>
      <c r="E1014" s="29">
        <v>1000</v>
      </c>
      <c r="F1014" s="29">
        <v>1623</v>
      </c>
      <c r="G1014" s="29">
        <v>1200</v>
      </c>
      <c r="H1014" s="29">
        <v>1806</v>
      </c>
      <c r="I1014" s="29">
        <v>1715</v>
      </c>
      <c r="J1014" s="28"/>
    </row>
    <row r="1015" spans="1:10" hidden="1">
      <c r="A1015" s="31">
        <v>101</v>
      </c>
      <c r="B1015" s="31">
        <v>101.1</v>
      </c>
      <c r="C1015" s="28" t="s">
        <v>17</v>
      </c>
      <c r="D1015" s="32">
        <v>100</v>
      </c>
      <c r="E1015" s="32">
        <v>900</v>
      </c>
      <c r="F1015" s="32">
        <v>1531</v>
      </c>
      <c r="G1015" s="32">
        <v>1200</v>
      </c>
      <c r="H1015" s="32">
        <v>1806</v>
      </c>
      <c r="I1015" s="32">
        <v>1669</v>
      </c>
      <c r="J1015" s="30"/>
    </row>
    <row r="1016" spans="1:10" hidden="1">
      <c r="A1016" s="27">
        <v>101.1</v>
      </c>
      <c r="B1016" s="27">
        <v>101.2</v>
      </c>
      <c r="C1016" s="28"/>
      <c r="D1016" s="29">
        <v>100</v>
      </c>
      <c r="E1016" s="29">
        <v>600</v>
      </c>
      <c r="F1016" s="29">
        <v>1256</v>
      </c>
      <c r="G1016" s="29">
        <v>800</v>
      </c>
      <c r="H1016" s="29">
        <v>1439</v>
      </c>
      <c r="I1016" s="29">
        <v>1348</v>
      </c>
      <c r="J1016" s="30"/>
    </row>
    <row r="1017" spans="1:10" hidden="1">
      <c r="A1017" s="27">
        <v>101.2</v>
      </c>
      <c r="B1017" s="27">
        <v>101.3</v>
      </c>
      <c r="C1017" s="28"/>
      <c r="D1017" s="29">
        <v>100</v>
      </c>
      <c r="E1017" s="29">
        <v>800</v>
      </c>
      <c r="F1017" s="29">
        <v>1439</v>
      </c>
      <c r="G1017" s="29">
        <v>1000</v>
      </c>
      <c r="H1017" s="29">
        <v>1623</v>
      </c>
      <c r="I1017" s="29">
        <v>1531</v>
      </c>
      <c r="J1017" s="30"/>
    </row>
    <row r="1018" spans="1:10" hidden="1">
      <c r="A1018" s="27">
        <v>101.3</v>
      </c>
      <c r="B1018" s="27">
        <v>101.4</v>
      </c>
      <c r="C1018" s="28"/>
      <c r="D1018" s="29">
        <v>100</v>
      </c>
      <c r="E1018" s="29">
        <v>1300</v>
      </c>
      <c r="F1018" s="29">
        <v>1898</v>
      </c>
      <c r="G1018" s="29">
        <v>1300</v>
      </c>
      <c r="H1018" s="29">
        <v>1898</v>
      </c>
      <c r="I1018" s="29">
        <v>1898</v>
      </c>
      <c r="J1018" s="30"/>
    </row>
    <row r="1019" spans="1:10" hidden="1">
      <c r="A1019" s="27">
        <v>101.4</v>
      </c>
      <c r="B1019" s="27">
        <v>101.5</v>
      </c>
      <c r="C1019" s="28"/>
      <c r="D1019" s="29">
        <v>100</v>
      </c>
      <c r="E1019" s="29">
        <v>1700</v>
      </c>
      <c r="F1019" s="29">
        <v>2265</v>
      </c>
      <c r="G1019" s="29">
        <v>1200</v>
      </c>
      <c r="H1019" s="29">
        <v>1806</v>
      </c>
      <c r="I1019" s="29">
        <v>2036</v>
      </c>
      <c r="J1019" s="30"/>
    </row>
    <row r="1020" spans="1:10" hidden="1">
      <c r="A1020" s="27">
        <v>101.5</v>
      </c>
      <c r="B1020" s="27">
        <v>101.6</v>
      </c>
      <c r="C1020" s="28"/>
      <c r="D1020" s="29">
        <v>100</v>
      </c>
      <c r="E1020" s="29">
        <v>1500</v>
      </c>
      <c r="F1020" s="29">
        <v>2082</v>
      </c>
      <c r="G1020" s="29">
        <v>1700</v>
      </c>
      <c r="H1020" s="29">
        <v>2265</v>
      </c>
      <c r="I1020" s="29">
        <v>2174</v>
      </c>
      <c r="J1020" s="30"/>
    </row>
    <row r="1021" spans="1:10" hidden="1">
      <c r="A1021" s="27">
        <v>101.6</v>
      </c>
      <c r="B1021" s="27">
        <v>101.7</v>
      </c>
      <c r="C1021" s="28"/>
      <c r="D1021" s="29">
        <v>100</v>
      </c>
      <c r="E1021" s="29">
        <v>800</v>
      </c>
      <c r="F1021" s="29">
        <v>1439</v>
      </c>
      <c r="G1021" s="29">
        <v>1000</v>
      </c>
      <c r="H1021" s="29">
        <v>1623</v>
      </c>
      <c r="I1021" s="29">
        <v>1531</v>
      </c>
      <c r="J1021" s="30"/>
    </row>
    <row r="1022" spans="1:10" hidden="1">
      <c r="A1022" s="27">
        <v>101.7</v>
      </c>
      <c r="B1022" s="27">
        <v>101.8</v>
      </c>
      <c r="C1022" s="28"/>
      <c r="D1022" s="29">
        <v>100</v>
      </c>
      <c r="E1022" s="29">
        <v>800</v>
      </c>
      <c r="F1022" s="29">
        <v>1439</v>
      </c>
      <c r="G1022" s="29">
        <v>1000</v>
      </c>
      <c r="H1022" s="29">
        <v>1623</v>
      </c>
      <c r="I1022" s="29">
        <v>1531</v>
      </c>
      <c r="J1022" s="30"/>
    </row>
    <row r="1023" spans="1:10" hidden="1">
      <c r="A1023" s="27">
        <v>101.8</v>
      </c>
      <c r="B1023" s="27">
        <v>101.9</v>
      </c>
      <c r="C1023" s="28"/>
      <c r="D1023" s="29">
        <v>100</v>
      </c>
      <c r="E1023" s="29">
        <v>700</v>
      </c>
      <c r="F1023" s="29">
        <v>1347</v>
      </c>
      <c r="G1023" s="29">
        <v>900</v>
      </c>
      <c r="H1023" s="29">
        <v>1531</v>
      </c>
      <c r="I1023" s="29">
        <v>1439</v>
      </c>
      <c r="J1023" s="30"/>
    </row>
    <row r="1024" spans="1:10" hidden="1">
      <c r="A1024" s="27">
        <v>101.9</v>
      </c>
      <c r="B1024" s="27">
        <v>102</v>
      </c>
      <c r="C1024" s="28"/>
      <c r="D1024" s="29">
        <v>100</v>
      </c>
      <c r="E1024" s="29">
        <v>1700</v>
      </c>
      <c r="F1024" s="29">
        <v>2265</v>
      </c>
      <c r="G1024" s="29">
        <v>1500</v>
      </c>
      <c r="H1024" s="29">
        <v>2082</v>
      </c>
      <c r="I1024" s="29">
        <v>2174</v>
      </c>
      <c r="J1024" s="30"/>
    </row>
    <row r="1025" spans="1:10" hidden="1">
      <c r="A1025" s="31">
        <v>102</v>
      </c>
      <c r="B1025" s="31">
        <v>102.1</v>
      </c>
      <c r="C1025" s="28" t="s">
        <v>17</v>
      </c>
      <c r="D1025" s="32">
        <v>100</v>
      </c>
      <c r="E1025" s="32">
        <v>1100</v>
      </c>
      <c r="F1025" s="32">
        <v>1715</v>
      </c>
      <c r="G1025" s="32">
        <v>1200</v>
      </c>
      <c r="H1025" s="32">
        <v>1806</v>
      </c>
      <c r="I1025" s="32">
        <v>1761</v>
      </c>
      <c r="J1025" s="30"/>
    </row>
    <row r="1026" spans="1:10" hidden="1">
      <c r="A1026" s="27">
        <v>102.1</v>
      </c>
      <c r="B1026" s="27">
        <v>102.2</v>
      </c>
      <c r="C1026" s="28"/>
      <c r="D1026" s="29">
        <v>100</v>
      </c>
      <c r="E1026" s="29">
        <v>800</v>
      </c>
      <c r="F1026" s="29">
        <v>1439</v>
      </c>
      <c r="G1026" s="29">
        <v>1000</v>
      </c>
      <c r="H1026" s="29">
        <v>1623</v>
      </c>
      <c r="I1026" s="29">
        <v>1531</v>
      </c>
      <c r="J1026" s="30"/>
    </row>
    <row r="1027" spans="1:10" hidden="1">
      <c r="A1027" s="27">
        <v>102.2</v>
      </c>
      <c r="B1027" s="27">
        <v>102.3</v>
      </c>
      <c r="C1027" s="28"/>
      <c r="D1027" s="29">
        <v>100</v>
      </c>
      <c r="E1027" s="29">
        <v>900</v>
      </c>
      <c r="F1027" s="29">
        <v>1531</v>
      </c>
      <c r="G1027" s="29">
        <v>1000</v>
      </c>
      <c r="H1027" s="29">
        <v>1623</v>
      </c>
      <c r="I1027" s="29">
        <v>1577</v>
      </c>
      <c r="J1027" s="30"/>
    </row>
    <row r="1028" spans="1:10" hidden="1">
      <c r="A1028" s="27">
        <v>102.3</v>
      </c>
      <c r="B1028" s="27">
        <v>102.4</v>
      </c>
      <c r="C1028" s="28"/>
      <c r="D1028" s="29">
        <v>100</v>
      </c>
      <c r="E1028" s="29">
        <v>900</v>
      </c>
      <c r="F1028" s="29">
        <v>1531</v>
      </c>
      <c r="G1028" s="29">
        <v>1200</v>
      </c>
      <c r="H1028" s="29">
        <v>1806</v>
      </c>
      <c r="I1028" s="29">
        <v>1669</v>
      </c>
      <c r="J1028" s="30"/>
    </row>
    <row r="1029" spans="1:10" hidden="1">
      <c r="A1029" s="27">
        <v>102.4</v>
      </c>
      <c r="B1029" s="27">
        <v>102.5</v>
      </c>
      <c r="C1029" s="28"/>
      <c r="D1029" s="29">
        <v>100</v>
      </c>
      <c r="E1029" s="29">
        <v>1200</v>
      </c>
      <c r="F1029" s="29">
        <v>1806</v>
      </c>
      <c r="G1029" s="29">
        <v>1000</v>
      </c>
      <c r="H1029" s="29">
        <v>1623</v>
      </c>
      <c r="I1029" s="29">
        <v>1715</v>
      </c>
      <c r="J1029" s="30"/>
    </row>
    <row r="1030" spans="1:10" hidden="1">
      <c r="A1030" s="27">
        <v>102.5</v>
      </c>
      <c r="B1030" s="27">
        <v>102.6</v>
      </c>
      <c r="C1030" s="28"/>
      <c r="D1030" s="29">
        <v>100</v>
      </c>
      <c r="E1030" s="29">
        <v>2000</v>
      </c>
      <c r="F1030" s="29">
        <v>2541</v>
      </c>
      <c r="G1030" s="29">
        <v>1900</v>
      </c>
      <c r="H1030" s="29">
        <v>2449</v>
      </c>
      <c r="I1030" s="29">
        <v>2495</v>
      </c>
      <c r="J1030" s="30"/>
    </row>
    <row r="1031" spans="1:10" hidden="1">
      <c r="A1031" s="27">
        <v>102.6</v>
      </c>
      <c r="B1031" s="27">
        <v>102.7</v>
      </c>
      <c r="C1031" s="28"/>
      <c r="D1031" s="29">
        <v>100</v>
      </c>
      <c r="E1031" s="29">
        <v>1800</v>
      </c>
      <c r="F1031" s="29">
        <v>2357</v>
      </c>
      <c r="G1031" s="29">
        <v>1700</v>
      </c>
      <c r="H1031" s="29">
        <v>2265</v>
      </c>
      <c r="I1031" s="29">
        <v>2311</v>
      </c>
      <c r="J1031" s="30"/>
    </row>
    <row r="1032" spans="1:10" hidden="1">
      <c r="A1032" s="27">
        <v>102.7</v>
      </c>
      <c r="B1032" s="27">
        <v>102.8</v>
      </c>
      <c r="C1032" s="28"/>
      <c r="D1032" s="29">
        <v>100</v>
      </c>
      <c r="E1032" s="29">
        <v>1200</v>
      </c>
      <c r="F1032" s="29">
        <v>1806</v>
      </c>
      <c r="G1032" s="29">
        <v>1100</v>
      </c>
      <c r="H1032" s="29">
        <v>1715</v>
      </c>
      <c r="I1032" s="29">
        <v>1761</v>
      </c>
      <c r="J1032" s="30"/>
    </row>
    <row r="1033" spans="1:10" hidden="1">
      <c r="A1033" s="27">
        <v>102.8</v>
      </c>
      <c r="B1033" s="27">
        <v>102.9</v>
      </c>
      <c r="C1033" s="28"/>
      <c r="D1033" s="29">
        <v>100</v>
      </c>
      <c r="E1033" s="29">
        <v>800</v>
      </c>
      <c r="F1033" s="29">
        <v>1439</v>
      </c>
      <c r="G1033" s="29">
        <v>900</v>
      </c>
      <c r="H1033" s="29">
        <v>1531</v>
      </c>
      <c r="I1033" s="29">
        <v>1485</v>
      </c>
      <c r="J1033" s="30"/>
    </row>
    <row r="1034" spans="1:10" hidden="1">
      <c r="A1034" s="27">
        <v>102.9</v>
      </c>
      <c r="B1034" s="27">
        <v>103</v>
      </c>
      <c r="C1034" s="28"/>
      <c r="D1034" s="29">
        <v>100</v>
      </c>
      <c r="E1034" s="29">
        <v>1000</v>
      </c>
      <c r="F1034" s="29">
        <v>1623</v>
      </c>
      <c r="G1034" s="29">
        <v>1100</v>
      </c>
      <c r="H1034" s="29">
        <v>1715</v>
      </c>
      <c r="I1034" s="29">
        <v>1669</v>
      </c>
      <c r="J1034" s="30"/>
    </row>
    <row r="1035" spans="1:10" hidden="1">
      <c r="A1035" s="31">
        <v>103</v>
      </c>
      <c r="B1035" s="31">
        <v>103.1</v>
      </c>
      <c r="C1035" s="28" t="s">
        <v>17</v>
      </c>
      <c r="D1035" s="32">
        <v>100</v>
      </c>
      <c r="E1035" s="32">
        <v>900</v>
      </c>
      <c r="F1035" s="32">
        <v>1531</v>
      </c>
      <c r="G1035" s="32">
        <v>1000</v>
      </c>
      <c r="H1035" s="32">
        <v>1623</v>
      </c>
      <c r="I1035" s="32">
        <v>1577</v>
      </c>
      <c r="J1035" s="47" t="s">
        <v>95</v>
      </c>
    </row>
    <row r="1036" spans="1:10" hidden="1">
      <c r="A1036" s="27">
        <v>103.1</v>
      </c>
      <c r="B1036" s="27">
        <v>103.2</v>
      </c>
      <c r="C1036" s="28"/>
      <c r="D1036" s="29">
        <v>100</v>
      </c>
      <c r="E1036" s="29">
        <v>1100</v>
      </c>
      <c r="F1036" s="29">
        <v>1715</v>
      </c>
      <c r="G1036" s="29">
        <v>1200</v>
      </c>
      <c r="H1036" s="29">
        <v>1806</v>
      </c>
      <c r="I1036" s="29">
        <v>1761</v>
      </c>
      <c r="J1036" s="47"/>
    </row>
    <row r="1037" spans="1:10" hidden="1">
      <c r="A1037" s="27">
        <v>103.2</v>
      </c>
      <c r="B1037" s="27">
        <v>103.3</v>
      </c>
      <c r="C1037" s="28"/>
      <c r="D1037" s="29">
        <v>100</v>
      </c>
      <c r="E1037" s="29">
        <v>900</v>
      </c>
      <c r="F1037" s="29">
        <v>1531</v>
      </c>
      <c r="G1037" s="29">
        <v>1100</v>
      </c>
      <c r="H1037" s="29">
        <v>1715</v>
      </c>
      <c r="I1037" s="29">
        <v>1623</v>
      </c>
      <c r="J1037" s="47"/>
    </row>
    <row r="1038" spans="1:10" hidden="1">
      <c r="A1038" s="27">
        <v>103.3</v>
      </c>
      <c r="B1038" s="27">
        <v>103.4</v>
      </c>
      <c r="C1038" s="28"/>
      <c r="D1038" s="29">
        <v>100</v>
      </c>
      <c r="E1038" s="29">
        <v>900</v>
      </c>
      <c r="F1038" s="29">
        <v>1531</v>
      </c>
      <c r="G1038" s="29">
        <v>1300</v>
      </c>
      <c r="H1038" s="29">
        <v>1898</v>
      </c>
      <c r="I1038" s="29">
        <v>1715</v>
      </c>
      <c r="J1038" s="47"/>
    </row>
    <row r="1039" spans="1:10" hidden="1">
      <c r="A1039" s="27">
        <v>103.4</v>
      </c>
      <c r="B1039" s="27">
        <v>103.5</v>
      </c>
      <c r="C1039" s="28"/>
      <c r="D1039" s="29">
        <v>100</v>
      </c>
      <c r="E1039" s="29">
        <v>1000</v>
      </c>
      <c r="F1039" s="29">
        <v>1623</v>
      </c>
      <c r="G1039" s="29">
        <v>1200</v>
      </c>
      <c r="H1039" s="29">
        <v>1806</v>
      </c>
      <c r="I1039" s="29">
        <v>1715</v>
      </c>
      <c r="J1039" s="47"/>
    </row>
    <row r="1040" spans="1:10" hidden="1">
      <c r="A1040" s="27">
        <v>103.5</v>
      </c>
      <c r="B1040" s="27">
        <v>103.6</v>
      </c>
      <c r="C1040" s="28"/>
      <c r="D1040" s="29">
        <v>100</v>
      </c>
      <c r="E1040" s="29">
        <v>800</v>
      </c>
      <c r="F1040" s="29">
        <v>1439</v>
      </c>
      <c r="G1040" s="29">
        <v>1200</v>
      </c>
      <c r="H1040" s="29">
        <v>1806</v>
      </c>
      <c r="I1040" s="29">
        <v>1623</v>
      </c>
      <c r="J1040" s="47"/>
    </row>
    <row r="1041" spans="1:10" hidden="1">
      <c r="A1041" s="27">
        <v>103.6</v>
      </c>
      <c r="B1041" s="27">
        <v>103.7</v>
      </c>
      <c r="C1041" s="28"/>
      <c r="D1041" s="29">
        <v>100</v>
      </c>
      <c r="E1041" s="29">
        <v>900</v>
      </c>
      <c r="F1041" s="29">
        <v>1531</v>
      </c>
      <c r="G1041" s="29">
        <v>1000</v>
      </c>
      <c r="H1041" s="29">
        <v>1623</v>
      </c>
      <c r="I1041" s="29">
        <v>1577</v>
      </c>
      <c r="J1041" s="47"/>
    </row>
    <row r="1042" spans="1:10" hidden="1">
      <c r="A1042" s="27">
        <v>103.7</v>
      </c>
      <c r="B1042" s="27">
        <v>103.8</v>
      </c>
      <c r="C1042" s="28"/>
      <c r="D1042" s="29">
        <v>100</v>
      </c>
      <c r="E1042" s="29">
        <v>1100</v>
      </c>
      <c r="F1042" s="29">
        <v>1715</v>
      </c>
      <c r="G1042" s="29">
        <v>1200</v>
      </c>
      <c r="H1042" s="29">
        <v>1806</v>
      </c>
      <c r="I1042" s="29">
        <v>1761</v>
      </c>
      <c r="J1042" s="47"/>
    </row>
    <row r="1043" spans="1:10" hidden="1">
      <c r="A1043" s="27">
        <v>103.8</v>
      </c>
      <c r="B1043" s="27">
        <v>103.9</v>
      </c>
      <c r="C1043" s="28"/>
      <c r="D1043" s="29">
        <v>100</v>
      </c>
      <c r="E1043" s="29">
        <v>900</v>
      </c>
      <c r="F1043" s="29">
        <v>1531</v>
      </c>
      <c r="G1043" s="29">
        <v>1300</v>
      </c>
      <c r="H1043" s="29">
        <v>1898</v>
      </c>
      <c r="I1043" s="29">
        <v>1715</v>
      </c>
      <c r="J1043" s="47"/>
    </row>
    <row r="1044" spans="1:10" hidden="1">
      <c r="A1044" s="27">
        <v>103.9</v>
      </c>
      <c r="B1044" s="27">
        <v>104</v>
      </c>
      <c r="C1044" s="28"/>
      <c r="D1044" s="29">
        <v>100</v>
      </c>
      <c r="E1044" s="29">
        <v>1000</v>
      </c>
      <c r="F1044" s="29">
        <v>1623</v>
      </c>
      <c r="G1044" s="29">
        <v>1000</v>
      </c>
      <c r="H1044" s="29">
        <v>1623</v>
      </c>
      <c r="I1044" s="29">
        <v>1623</v>
      </c>
      <c r="J1044" s="47"/>
    </row>
    <row r="1045" spans="1:10" hidden="1">
      <c r="A1045" s="31">
        <v>104</v>
      </c>
      <c r="B1045" s="31">
        <v>104.1</v>
      </c>
      <c r="C1045" s="28" t="s">
        <v>17</v>
      </c>
      <c r="D1045" s="32">
        <v>100</v>
      </c>
      <c r="E1045" s="32">
        <v>800</v>
      </c>
      <c r="F1045" s="32">
        <v>1439</v>
      </c>
      <c r="G1045" s="32">
        <v>1200</v>
      </c>
      <c r="H1045" s="32">
        <v>1806</v>
      </c>
      <c r="I1045" s="32">
        <v>1623</v>
      </c>
      <c r="J1045" s="47" t="s">
        <v>112</v>
      </c>
    </row>
    <row r="1046" spans="1:10" hidden="1">
      <c r="A1046" s="27">
        <v>104.1</v>
      </c>
      <c r="B1046" s="27">
        <v>104.2</v>
      </c>
      <c r="C1046" s="28"/>
      <c r="D1046" s="29">
        <v>100</v>
      </c>
      <c r="E1046" s="34"/>
      <c r="F1046" s="34"/>
      <c r="G1046" s="34"/>
      <c r="H1046" s="34"/>
      <c r="I1046" s="34"/>
      <c r="J1046" s="47"/>
    </row>
    <row r="1047" spans="1:10" hidden="1">
      <c r="A1047" s="27">
        <v>104.2</v>
      </c>
      <c r="B1047" s="27">
        <v>104.3</v>
      </c>
      <c r="C1047" s="28"/>
      <c r="D1047" s="29">
        <v>100</v>
      </c>
      <c r="E1047" s="29">
        <v>1200</v>
      </c>
      <c r="F1047" s="29">
        <v>1806</v>
      </c>
      <c r="G1047" s="29">
        <v>1100</v>
      </c>
      <c r="H1047" s="29">
        <v>1715</v>
      </c>
      <c r="I1047" s="29">
        <v>1761</v>
      </c>
      <c r="J1047" s="47"/>
    </row>
    <row r="1048" spans="1:10" hidden="1">
      <c r="A1048" s="27">
        <v>104.3</v>
      </c>
      <c r="B1048" s="27">
        <v>104.4</v>
      </c>
      <c r="C1048" s="28"/>
      <c r="D1048" s="29">
        <v>100</v>
      </c>
      <c r="E1048" s="29">
        <v>1300</v>
      </c>
      <c r="F1048" s="29">
        <v>1898</v>
      </c>
      <c r="G1048" s="29">
        <v>1400</v>
      </c>
      <c r="H1048" s="29">
        <v>1990</v>
      </c>
      <c r="I1048" s="29">
        <v>1944</v>
      </c>
      <c r="J1048" s="47"/>
    </row>
    <row r="1049" spans="1:10" hidden="1">
      <c r="A1049" s="27">
        <v>104.4</v>
      </c>
      <c r="B1049" s="27">
        <v>104.5</v>
      </c>
      <c r="C1049" s="28"/>
      <c r="D1049" s="29">
        <v>100</v>
      </c>
      <c r="E1049" s="29">
        <v>1200</v>
      </c>
      <c r="F1049" s="29">
        <v>1806</v>
      </c>
      <c r="G1049" s="29">
        <v>1100</v>
      </c>
      <c r="H1049" s="29">
        <v>1715</v>
      </c>
      <c r="I1049" s="29">
        <v>1761</v>
      </c>
      <c r="J1049" s="47"/>
    </row>
    <row r="1050" spans="1:10" hidden="1">
      <c r="A1050" s="27">
        <v>104.5</v>
      </c>
      <c r="B1050" s="27">
        <v>104.6</v>
      </c>
      <c r="C1050" s="28"/>
      <c r="D1050" s="29">
        <v>100</v>
      </c>
      <c r="E1050" s="29">
        <v>1000</v>
      </c>
      <c r="F1050" s="29">
        <v>1623</v>
      </c>
      <c r="G1050" s="29">
        <v>1200</v>
      </c>
      <c r="H1050" s="29">
        <v>1806</v>
      </c>
      <c r="I1050" s="29">
        <v>1715</v>
      </c>
      <c r="J1050" s="47"/>
    </row>
    <row r="1051" spans="1:10" hidden="1">
      <c r="A1051" s="27">
        <v>104.6</v>
      </c>
      <c r="B1051" s="27">
        <v>104.7</v>
      </c>
      <c r="C1051" s="28"/>
      <c r="D1051" s="29">
        <v>100</v>
      </c>
      <c r="E1051" s="29">
        <v>700</v>
      </c>
      <c r="F1051" s="29">
        <v>1347</v>
      </c>
      <c r="G1051" s="29">
        <v>1200</v>
      </c>
      <c r="H1051" s="29">
        <v>1806</v>
      </c>
      <c r="I1051" s="29">
        <v>1577</v>
      </c>
      <c r="J1051" s="47"/>
    </row>
    <row r="1052" spans="1:10" hidden="1">
      <c r="A1052" s="27">
        <v>104.7</v>
      </c>
      <c r="B1052" s="27">
        <v>104.8</v>
      </c>
      <c r="C1052" s="28"/>
      <c r="D1052" s="29">
        <v>100</v>
      </c>
      <c r="E1052" s="29">
        <v>800</v>
      </c>
      <c r="F1052" s="29">
        <v>1439</v>
      </c>
      <c r="G1052" s="29">
        <v>1000</v>
      </c>
      <c r="H1052" s="29">
        <v>1623</v>
      </c>
      <c r="I1052" s="29">
        <v>1531</v>
      </c>
      <c r="J1052" s="47"/>
    </row>
    <row r="1053" spans="1:10" hidden="1">
      <c r="A1053" s="27">
        <v>104.8</v>
      </c>
      <c r="B1053" s="27">
        <v>104.9</v>
      </c>
      <c r="C1053" s="28"/>
      <c r="D1053" s="29">
        <v>100</v>
      </c>
      <c r="E1053" s="29">
        <v>1000</v>
      </c>
      <c r="F1053" s="29">
        <v>1623</v>
      </c>
      <c r="G1053" s="29">
        <v>1100</v>
      </c>
      <c r="H1053" s="29">
        <v>1715</v>
      </c>
      <c r="I1053" s="29">
        <v>1669</v>
      </c>
      <c r="J1053" s="47"/>
    </row>
    <row r="1054" spans="1:10" hidden="1">
      <c r="A1054" s="27">
        <v>104.9</v>
      </c>
      <c r="B1054" s="27">
        <v>105</v>
      </c>
      <c r="C1054" s="28"/>
      <c r="D1054" s="29">
        <v>100</v>
      </c>
      <c r="E1054" s="29">
        <v>1600</v>
      </c>
      <c r="F1054" s="29">
        <v>2174</v>
      </c>
      <c r="G1054" s="29">
        <v>1500</v>
      </c>
      <c r="H1054" s="29">
        <v>2082</v>
      </c>
      <c r="I1054" s="29">
        <v>2128</v>
      </c>
      <c r="J1054" s="47"/>
    </row>
    <row r="1055" spans="1:10" hidden="1">
      <c r="A1055" s="31">
        <v>105</v>
      </c>
      <c r="B1055" s="31">
        <v>105.1</v>
      </c>
      <c r="C1055" s="28" t="s">
        <v>17</v>
      </c>
      <c r="D1055" s="32">
        <v>100</v>
      </c>
      <c r="E1055" s="32">
        <v>1000</v>
      </c>
      <c r="F1055" s="32">
        <v>1623</v>
      </c>
      <c r="G1055" s="32">
        <v>1200</v>
      </c>
      <c r="H1055" s="32">
        <v>1806</v>
      </c>
      <c r="I1055" s="32">
        <v>1715</v>
      </c>
      <c r="J1055" s="36" t="s">
        <v>81</v>
      </c>
    </row>
    <row r="1056" spans="1:10" hidden="1">
      <c r="A1056" s="27">
        <v>105.1</v>
      </c>
      <c r="B1056" s="27">
        <v>105.2</v>
      </c>
      <c r="C1056" s="28"/>
      <c r="D1056" s="29">
        <v>100</v>
      </c>
      <c r="E1056" s="29">
        <v>1400</v>
      </c>
      <c r="F1056" s="29">
        <v>1990</v>
      </c>
      <c r="G1056" s="29">
        <v>1600</v>
      </c>
      <c r="H1056" s="29">
        <v>2174</v>
      </c>
      <c r="I1056" s="29">
        <v>2082</v>
      </c>
      <c r="J1056" s="36"/>
    </row>
    <row r="1057" spans="1:10" hidden="1">
      <c r="A1057" s="27">
        <v>105.2</v>
      </c>
      <c r="B1057" s="27">
        <v>105.3</v>
      </c>
      <c r="C1057" s="28"/>
      <c r="D1057" s="29">
        <v>100</v>
      </c>
      <c r="E1057" s="29">
        <v>900</v>
      </c>
      <c r="F1057" s="29">
        <v>1531</v>
      </c>
      <c r="G1057" s="29">
        <v>1100</v>
      </c>
      <c r="H1057" s="29">
        <v>1715</v>
      </c>
      <c r="I1057" s="29">
        <v>1623</v>
      </c>
      <c r="J1057" s="36"/>
    </row>
    <row r="1058" spans="1:10" hidden="1">
      <c r="A1058" s="27">
        <v>105.3</v>
      </c>
      <c r="B1058" s="27">
        <v>105.4</v>
      </c>
      <c r="C1058" s="28"/>
      <c r="D1058" s="29">
        <v>100</v>
      </c>
      <c r="E1058" s="29">
        <v>900</v>
      </c>
      <c r="F1058" s="29">
        <v>1531</v>
      </c>
      <c r="G1058" s="29">
        <v>1200</v>
      </c>
      <c r="H1058" s="29">
        <v>1806</v>
      </c>
      <c r="I1058" s="29">
        <v>1669</v>
      </c>
      <c r="J1058" s="36"/>
    </row>
    <row r="1059" spans="1:10" hidden="1">
      <c r="A1059" s="27">
        <v>105.4</v>
      </c>
      <c r="B1059" s="27">
        <v>105.5</v>
      </c>
      <c r="C1059" s="28"/>
      <c r="D1059" s="29">
        <v>100</v>
      </c>
      <c r="E1059" s="29">
        <v>1500</v>
      </c>
      <c r="F1059" s="29">
        <v>2082</v>
      </c>
      <c r="G1059" s="29">
        <v>1400</v>
      </c>
      <c r="H1059" s="29">
        <v>1990</v>
      </c>
      <c r="I1059" s="29">
        <v>2036</v>
      </c>
      <c r="J1059" s="36"/>
    </row>
    <row r="1060" spans="1:10" hidden="1">
      <c r="A1060" s="27">
        <v>105.5</v>
      </c>
      <c r="B1060" s="27">
        <v>105.6</v>
      </c>
      <c r="C1060" s="28"/>
      <c r="D1060" s="29">
        <v>100</v>
      </c>
      <c r="E1060" s="29">
        <v>800</v>
      </c>
      <c r="F1060" s="29">
        <v>1439</v>
      </c>
      <c r="G1060" s="29">
        <v>1200</v>
      </c>
      <c r="H1060" s="29">
        <v>1806</v>
      </c>
      <c r="I1060" s="29">
        <v>1623</v>
      </c>
      <c r="J1060" s="36"/>
    </row>
    <row r="1061" spans="1:10" hidden="1">
      <c r="A1061" s="27">
        <v>105.6</v>
      </c>
      <c r="B1061" s="27">
        <v>105.7</v>
      </c>
      <c r="C1061" s="28"/>
      <c r="D1061" s="29">
        <v>100</v>
      </c>
      <c r="E1061" s="29">
        <v>800</v>
      </c>
      <c r="F1061" s="29">
        <v>1439</v>
      </c>
      <c r="G1061" s="29">
        <v>1900</v>
      </c>
      <c r="H1061" s="29">
        <v>2449</v>
      </c>
      <c r="I1061" s="29">
        <v>1944</v>
      </c>
      <c r="J1061" s="36"/>
    </row>
    <row r="1062" spans="1:10" hidden="1">
      <c r="A1062" s="27">
        <v>105.7</v>
      </c>
      <c r="B1062" s="27">
        <v>105.8</v>
      </c>
      <c r="C1062" s="28"/>
      <c r="D1062" s="29">
        <v>100</v>
      </c>
      <c r="E1062" s="29">
        <v>900</v>
      </c>
      <c r="F1062" s="29">
        <v>1531</v>
      </c>
      <c r="G1062" s="29">
        <v>1100</v>
      </c>
      <c r="H1062" s="29">
        <v>1715</v>
      </c>
      <c r="I1062" s="29">
        <v>1623</v>
      </c>
      <c r="J1062" s="36"/>
    </row>
    <row r="1063" spans="1:10" hidden="1">
      <c r="A1063" s="27">
        <v>105.8</v>
      </c>
      <c r="B1063" s="27">
        <v>105.9</v>
      </c>
      <c r="C1063" s="28"/>
      <c r="D1063" s="29">
        <v>100</v>
      </c>
      <c r="E1063" s="29">
        <v>1700</v>
      </c>
      <c r="F1063" s="29">
        <v>2265</v>
      </c>
      <c r="G1063" s="29">
        <v>1500</v>
      </c>
      <c r="H1063" s="29">
        <v>2082</v>
      </c>
      <c r="I1063" s="29">
        <v>2174</v>
      </c>
      <c r="J1063" s="36"/>
    </row>
    <row r="1064" spans="1:10" hidden="1">
      <c r="A1064" s="27">
        <v>105.9</v>
      </c>
      <c r="B1064" s="27">
        <v>106</v>
      </c>
      <c r="C1064" s="28"/>
      <c r="D1064" s="29">
        <v>100</v>
      </c>
      <c r="E1064" s="29">
        <v>1000</v>
      </c>
      <c r="F1064" s="29">
        <v>1623</v>
      </c>
      <c r="G1064" s="29">
        <v>1200</v>
      </c>
      <c r="H1064" s="29">
        <v>1806</v>
      </c>
      <c r="I1064" s="29">
        <v>1715</v>
      </c>
      <c r="J1064" s="36"/>
    </row>
    <row r="1065" spans="1:10" hidden="1">
      <c r="A1065" s="31">
        <v>106</v>
      </c>
      <c r="B1065" s="31">
        <v>106.1</v>
      </c>
      <c r="C1065" s="28" t="s">
        <v>17</v>
      </c>
      <c r="D1065" s="32">
        <v>100</v>
      </c>
      <c r="E1065" s="32">
        <v>900</v>
      </c>
      <c r="F1065" s="32">
        <v>1531</v>
      </c>
      <c r="G1065" s="32">
        <v>1000</v>
      </c>
      <c r="H1065" s="32">
        <v>1623</v>
      </c>
      <c r="I1065" s="32">
        <v>1577</v>
      </c>
      <c r="J1065" s="33"/>
    </row>
    <row r="1066" spans="1:10" hidden="1">
      <c r="A1066" s="27">
        <v>106.1</v>
      </c>
      <c r="B1066" s="27">
        <v>106.2</v>
      </c>
      <c r="C1066" s="28"/>
      <c r="D1066" s="29">
        <v>100</v>
      </c>
      <c r="E1066" s="29">
        <v>700</v>
      </c>
      <c r="F1066" s="29">
        <v>1347</v>
      </c>
      <c r="G1066" s="29">
        <v>900</v>
      </c>
      <c r="H1066" s="29">
        <v>1531</v>
      </c>
      <c r="I1066" s="29">
        <v>1439</v>
      </c>
      <c r="J1066" s="34"/>
    </row>
    <row r="1067" spans="1:10" hidden="1">
      <c r="A1067" s="27">
        <v>106.2</v>
      </c>
      <c r="B1067" s="27">
        <v>106.3</v>
      </c>
      <c r="C1067" s="28"/>
      <c r="D1067" s="29">
        <v>100</v>
      </c>
      <c r="E1067" s="29">
        <v>800</v>
      </c>
      <c r="F1067" s="29">
        <v>1439</v>
      </c>
      <c r="G1067" s="29">
        <v>900</v>
      </c>
      <c r="H1067" s="29">
        <v>1531</v>
      </c>
      <c r="I1067" s="29">
        <v>1485</v>
      </c>
      <c r="J1067" s="34"/>
    </row>
    <row r="1068" spans="1:10" hidden="1">
      <c r="A1068" s="27">
        <v>106.3</v>
      </c>
      <c r="B1068" s="27">
        <v>106.4</v>
      </c>
      <c r="C1068" s="28"/>
      <c r="D1068" s="29">
        <v>100</v>
      </c>
      <c r="E1068" s="29">
        <v>900</v>
      </c>
      <c r="F1068" s="29">
        <v>1531</v>
      </c>
      <c r="G1068" s="29">
        <v>1000</v>
      </c>
      <c r="H1068" s="29">
        <v>1623</v>
      </c>
      <c r="I1068" s="29">
        <v>1577</v>
      </c>
      <c r="J1068" s="34"/>
    </row>
    <row r="1069" spans="1:10" hidden="1">
      <c r="A1069" s="27">
        <v>106.4</v>
      </c>
      <c r="B1069" s="27">
        <v>106.5</v>
      </c>
      <c r="C1069" s="28"/>
      <c r="D1069" s="29">
        <v>100</v>
      </c>
      <c r="E1069" s="29">
        <v>900</v>
      </c>
      <c r="F1069" s="29">
        <v>1531</v>
      </c>
      <c r="G1069" s="29">
        <v>1200</v>
      </c>
      <c r="H1069" s="29">
        <v>1806</v>
      </c>
      <c r="I1069" s="29">
        <v>1669</v>
      </c>
      <c r="J1069" s="34"/>
    </row>
    <row r="1070" spans="1:10" hidden="1">
      <c r="A1070" s="27">
        <v>106.5</v>
      </c>
      <c r="B1070" s="27">
        <v>106.6</v>
      </c>
      <c r="C1070" s="28"/>
      <c r="D1070" s="29">
        <v>100</v>
      </c>
      <c r="E1070" s="34"/>
      <c r="F1070" s="34"/>
      <c r="G1070" s="34"/>
      <c r="H1070" s="34"/>
      <c r="I1070" s="34"/>
      <c r="J1070" s="28" t="s">
        <v>26</v>
      </c>
    </row>
    <row r="1071" spans="1:10" hidden="1">
      <c r="A1071" s="27">
        <v>106.6</v>
      </c>
      <c r="B1071" s="27">
        <v>106.7</v>
      </c>
      <c r="C1071" s="28"/>
      <c r="D1071" s="29">
        <v>100</v>
      </c>
      <c r="E1071" s="34"/>
      <c r="F1071" s="34"/>
      <c r="G1071" s="34"/>
      <c r="H1071" s="34"/>
      <c r="I1071" s="34"/>
      <c r="J1071" s="28" t="s">
        <v>26</v>
      </c>
    </row>
    <row r="1072" spans="1:10" hidden="1">
      <c r="A1072" s="27">
        <v>106.7</v>
      </c>
      <c r="B1072" s="27">
        <v>106.8</v>
      </c>
      <c r="C1072" s="28"/>
      <c r="D1072" s="29">
        <v>100</v>
      </c>
      <c r="E1072" s="29">
        <v>800</v>
      </c>
      <c r="F1072" s="29">
        <v>1439</v>
      </c>
      <c r="G1072" s="29">
        <v>1000</v>
      </c>
      <c r="H1072" s="29">
        <v>1623</v>
      </c>
      <c r="I1072" s="29">
        <v>1531</v>
      </c>
      <c r="J1072" s="34"/>
    </row>
    <row r="1073" spans="1:10" hidden="1">
      <c r="A1073" s="27">
        <v>106.8</v>
      </c>
      <c r="B1073" s="27">
        <v>106.9</v>
      </c>
      <c r="C1073" s="28"/>
      <c r="D1073" s="29">
        <v>100</v>
      </c>
      <c r="E1073" s="29">
        <v>800</v>
      </c>
      <c r="F1073" s="29">
        <v>1439</v>
      </c>
      <c r="G1073" s="29">
        <v>1100</v>
      </c>
      <c r="H1073" s="29">
        <v>1715</v>
      </c>
      <c r="I1073" s="29">
        <v>1577</v>
      </c>
      <c r="J1073" s="34"/>
    </row>
    <row r="1074" spans="1:10" hidden="1">
      <c r="A1074" s="27">
        <v>106.9</v>
      </c>
      <c r="B1074" s="27">
        <v>107</v>
      </c>
      <c r="C1074" s="28"/>
      <c r="D1074" s="29">
        <v>100</v>
      </c>
      <c r="E1074" s="29">
        <v>1600</v>
      </c>
      <c r="F1074" s="29">
        <v>2174</v>
      </c>
      <c r="G1074" s="29">
        <v>1200</v>
      </c>
      <c r="H1074" s="29">
        <v>1806</v>
      </c>
      <c r="I1074" s="29">
        <v>1990</v>
      </c>
      <c r="J1074" s="33"/>
    </row>
    <row r="1075" spans="1:10" hidden="1">
      <c r="A1075" s="31">
        <v>107</v>
      </c>
      <c r="B1075" s="31">
        <v>107.1</v>
      </c>
      <c r="C1075" s="28" t="s">
        <v>17</v>
      </c>
      <c r="D1075" s="32">
        <v>100</v>
      </c>
      <c r="E1075" s="32">
        <v>800</v>
      </c>
      <c r="F1075" s="32">
        <v>1439</v>
      </c>
      <c r="G1075" s="32">
        <v>1300</v>
      </c>
      <c r="H1075" s="32">
        <v>1898</v>
      </c>
      <c r="I1075" s="32">
        <v>1669</v>
      </c>
      <c r="J1075" s="30"/>
    </row>
    <row r="1076" spans="1:10" hidden="1">
      <c r="A1076" s="27">
        <v>107.1</v>
      </c>
      <c r="B1076" s="27">
        <v>107.2</v>
      </c>
      <c r="C1076" s="28"/>
      <c r="D1076" s="29">
        <v>100</v>
      </c>
      <c r="E1076" s="29">
        <v>900</v>
      </c>
      <c r="F1076" s="29">
        <v>1531</v>
      </c>
      <c r="G1076" s="29">
        <v>1000</v>
      </c>
      <c r="H1076" s="29">
        <v>1623</v>
      </c>
      <c r="I1076" s="29">
        <v>1577</v>
      </c>
      <c r="J1076" s="30"/>
    </row>
    <row r="1077" spans="1:10" hidden="1">
      <c r="A1077" s="27">
        <v>107.2</v>
      </c>
      <c r="B1077" s="27">
        <v>107.3</v>
      </c>
      <c r="C1077" s="28"/>
      <c r="D1077" s="29">
        <v>100</v>
      </c>
      <c r="E1077" s="29">
        <v>700</v>
      </c>
      <c r="F1077" s="29">
        <v>1347</v>
      </c>
      <c r="G1077" s="29">
        <v>1200</v>
      </c>
      <c r="H1077" s="29">
        <v>1806</v>
      </c>
      <c r="I1077" s="29">
        <v>1577</v>
      </c>
      <c r="J1077" s="30"/>
    </row>
    <row r="1078" spans="1:10" hidden="1">
      <c r="A1078" s="27">
        <v>107.3</v>
      </c>
      <c r="B1078" s="27">
        <v>107.4</v>
      </c>
      <c r="C1078" s="28"/>
      <c r="D1078" s="29">
        <v>100</v>
      </c>
      <c r="E1078" s="29">
        <v>700</v>
      </c>
      <c r="F1078" s="29">
        <v>1347</v>
      </c>
      <c r="G1078" s="29">
        <v>1300</v>
      </c>
      <c r="H1078" s="29">
        <v>1898</v>
      </c>
      <c r="I1078" s="29">
        <v>1623</v>
      </c>
      <c r="J1078" s="30"/>
    </row>
    <row r="1079" spans="1:10" hidden="1">
      <c r="A1079" s="27">
        <v>107.4</v>
      </c>
      <c r="B1079" s="27">
        <v>107.5</v>
      </c>
      <c r="C1079" s="28"/>
      <c r="D1079" s="29">
        <v>100</v>
      </c>
      <c r="E1079" s="29">
        <v>1000</v>
      </c>
      <c r="F1079" s="29">
        <v>1623</v>
      </c>
      <c r="G1079" s="29">
        <v>1100</v>
      </c>
      <c r="H1079" s="29">
        <v>1715</v>
      </c>
      <c r="I1079" s="29">
        <v>1669</v>
      </c>
      <c r="J1079" s="30"/>
    </row>
    <row r="1080" spans="1:10" hidden="1">
      <c r="A1080" s="27">
        <v>107.5</v>
      </c>
      <c r="B1080" s="27">
        <v>107.6</v>
      </c>
      <c r="C1080" s="28"/>
      <c r="D1080" s="29">
        <v>100</v>
      </c>
      <c r="E1080" s="29">
        <v>800</v>
      </c>
      <c r="F1080" s="29">
        <v>1439</v>
      </c>
      <c r="G1080" s="29">
        <v>900</v>
      </c>
      <c r="H1080" s="29">
        <v>1531</v>
      </c>
      <c r="I1080" s="29">
        <v>1485</v>
      </c>
      <c r="J1080" s="30"/>
    </row>
    <row r="1081" spans="1:10" hidden="1">
      <c r="A1081" s="27">
        <v>107.6</v>
      </c>
      <c r="B1081" s="27">
        <v>107.7</v>
      </c>
      <c r="C1081" s="30"/>
      <c r="D1081" s="29">
        <v>100</v>
      </c>
      <c r="E1081" s="29">
        <v>900</v>
      </c>
      <c r="F1081" s="29">
        <v>1531</v>
      </c>
      <c r="G1081" s="29">
        <v>1000</v>
      </c>
      <c r="H1081" s="29">
        <v>1623</v>
      </c>
      <c r="I1081" s="29">
        <v>1577</v>
      </c>
      <c r="J1081" s="28" t="s">
        <v>81</v>
      </c>
    </row>
    <row r="1082" spans="1:10" hidden="1">
      <c r="A1082" s="27">
        <v>107.7</v>
      </c>
      <c r="B1082" s="27">
        <v>107.8</v>
      </c>
      <c r="C1082" s="30"/>
      <c r="D1082" s="29">
        <v>100</v>
      </c>
      <c r="E1082" s="29">
        <v>800</v>
      </c>
      <c r="F1082" s="29">
        <v>1439</v>
      </c>
      <c r="G1082" s="29">
        <v>1200</v>
      </c>
      <c r="H1082" s="29">
        <v>1806</v>
      </c>
      <c r="I1082" s="29">
        <v>1623</v>
      </c>
      <c r="J1082" s="28"/>
    </row>
    <row r="1083" spans="1:10" hidden="1">
      <c r="A1083" s="27">
        <v>107.8</v>
      </c>
      <c r="B1083" s="27">
        <v>107.9</v>
      </c>
      <c r="C1083" s="30"/>
      <c r="D1083" s="29">
        <v>100</v>
      </c>
      <c r="E1083" s="29">
        <v>900</v>
      </c>
      <c r="F1083" s="29">
        <v>1531</v>
      </c>
      <c r="G1083" s="29">
        <v>1100</v>
      </c>
      <c r="H1083" s="29">
        <v>1715</v>
      </c>
      <c r="I1083" s="29">
        <v>1623</v>
      </c>
      <c r="J1083" s="28"/>
    </row>
    <row r="1084" spans="1:10" hidden="1">
      <c r="A1084" s="27">
        <v>107.9</v>
      </c>
      <c r="B1084" s="27">
        <v>108</v>
      </c>
      <c r="C1084" s="30"/>
      <c r="D1084" s="29">
        <v>100</v>
      </c>
      <c r="E1084" s="29">
        <v>1000</v>
      </c>
      <c r="F1084" s="29">
        <v>1623</v>
      </c>
      <c r="G1084" s="29">
        <v>1200</v>
      </c>
      <c r="H1084" s="29">
        <v>1806</v>
      </c>
      <c r="I1084" s="29">
        <v>1715</v>
      </c>
      <c r="J1084" s="28"/>
    </row>
    <row r="1085" spans="1:10" hidden="1">
      <c r="A1085" s="31">
        <v>108</v>
      </c>
      <c r="B1085" s="31">
        <v>108.1</v>
      </c>
      <c r="C1085" s="28" t="s">
        <v>17</v>
      </c>
      <c r="D1085" s="32">
        <v>100</v>
      </c>
      <c r="E1085" s="32">
        <v>800</v>
      </c>
      <c r="F1085" s="32">
        <v>1439</v>
      </c>
      <c r="G1085" s="32">
        <v>1100</v>
      </c>
      <c r="H1085" s="32">
        <v>1715</v>
      </c>
      <c r="I1085" s="32">
        <v>1577</v>
      </c>
      <c r="J1085" s="36" t="s">
        <v>81</v>
      </c>
    </row>
    <row r="1086" spans="1:10" hidden="1">
      <c r="A1086" s="27">
        <v>108.1</v>
      </c>
      <c r="B1086" s="27">
        <v>108.2</v>
      </c>
      <c r="C1086" s="28"/>
      <c r="D1086" s="29">
        <v>100</v>
      </c>
      <c r="E1086" s="29">
        <v>800</v>
      </c>
      <c r="F1086" s="29">
        <v>1439</v>
      </c>
      <c r="G1086" s="29">
        <v>1100</v>
      </c>
      <c r="H1086" s="29">
        <v>1715</v>
      </c>
      <c r="I1086" s="29">
        <v>1577</v>
      </c>
      <c r="J1086" s="36"/>
    </row>
    <row r="1087" spans="1:10" hidden="1">
      <c r="A1087" s="27">
        <v>108.2</v>
      </c>
      <c r="B1087" s="27">
        <v>108.3</v>
      </c>
      <c r="C1087" s="28"/>
      <c r="D1087" s="29">
        <v>100</v>
      </c>
      <c r="E1087" s="29">
        <v>1000</v>
      </c>
      <c r="F1087" s="29">
        <v>1623</v>
      </c>
      <c r="G1087" s="29">
        <v>1200</v>
      </c>
      <c r="H1087" s="29">
        <v>1806</v>
      </c>
      <c r="I1087" s="29">
        <v>1715</v>
      </c>
      <c r="J1087" s="36"/>
    </row>
    <row r="1088" spans="1:10" hidden="1">
      <c r="A1088" s="27">
        <v>108.3</v>
      </c>
      <c r="B1088" s="27">
        <v>108.4</v>
      </c>
      <c r="C1088" s="28"/>
      <c r="D1088" s="29">
        <v>100</v>
      </c>
      <c r="E1088" s="29">
        <v>1000</v>
      </c>
      <c r="F1088" s="29">
        <v>1623</v>
      </c>
      <c r="G1088" s="29">
        <v>1100</v>
      </c>
      <c r="H1088" s="29">
        <v>1715</v>
      </c>
      <c r="I1088" s="29">
        <v>1669</v>
      </c>
      <c r="J1088" s="36"/>
    </row>
    <row r="1089" spans="1:10" hidden="1">
      <c r="A1089" s="27">
        <v>108.4</v>
      </c>
      <c r="B1089" s="27">
        <v>108.5</v>
      </c>
      <c r="C1089" s="28"/>
      <c r="D1089" s="29">
        <v>100</v>
      </c>
      <c r="E1089" s="29">
        <v>1500</v>
      </c>
      <c r="F1089" s="29">
        <v>2082</v>
      </c>
      <c r="G1089" s="29">
        <v>1300</v>
      </c>
      <c r="H1089" s="29">
        <v>1898</v>
      </c>
      <c r="I1089" s="29">
        <v>1990</v>
      </c>
      <c r="J1089" s="36"/>
    </row>
    <row r="1090" spans="1:10" hidden="1">
      <c r="A1090" s="27">
        <v>108.5</v>
      </c>
      <c r="B1090" s="27">
        <v>108.6</v>
      </c>
      <c r="C1090" s="28"/>
      <c r="D1090" s="29">
        <v>100</v>
      </c>
      <c r="E1090" s="29">
        <v>1500</v>
      </c>
      <c r="F1090" s="29">
        <v>2082</v>
      </c>
      <c r="G1090" s="29">
        <v>1200</v>
      </c>
      <c r="H1090" s="29">
        <v>1806</v>
      </c>
      <c r="I1090" s="29">
        <v>1944</v>
      </c>
      <c r="J1090" s="36"/>
    </row>
    <row r="1091" spans="1:10" hidden="1">
      <c r="A1091" s="27">
        <v>108.6</v>
      </c>
      <c r="B1091" s="27">
        <v>108.7</v>
      </c>
      <c r="C1091" s="28"/>
      <c r="D1091" s="29">
        <v>100</v>
      </c>
      <c r="E1091" s="29">
        <v>800</v>
      </c>
      <c r="F1091" s="29">
        <v>1439</v>
      </c>
      <c r="G1091" s="29">
        <v>900</v>
      </c>
      <c r="H1091" s="29">
        <v>1531</v>
      </c>
      <c r="I1091" s="29">
        <v>1485</v>
      </c>
      <c r="J1091" s="36"/>
    </row>
    <row r="1092" spans="1:10" hidden="1">
      <c r="A1092" s="27">
        <v>108.7</v>
      </c>
      <c r="B1092" s="27">
        <v>108.8</v>
      </c>
      <c r="C1092" s="28"/>
      <c r="D1092" s="29">
        <v>100</v>
      </c>
      <c r="E1092" s="29">
        <v>1200</v>
      </c>
      <c r="F1092" s="29">
        <v>1806</v>
      </c>
      <c r="G1092" s="29">
        <v>1100</v>
      </c>
      <c r="H1092" s="29">
        <v>1715</v>
      </c>
      <c r="I1092" s="29">
        <v>1761</v>
      </c>
      <c r="J1092" s="36"/>
    </row>
    <row r="1093" spans="1:10" hidden="1">
      <c r="A1093" s="27">
        <v>108.8</v>
      </c>
      <c r="B1093" s="27">
        <v>108.9</v>
      </c>
      <c r="C1093" s="28"/>
      <c r="D1093" s="29">
        <v>100</v>
      </c>
      <c r="E1093" s="29">
        <v>1400</v>
      </c>
      <c r="F1093" s="29">
        <v>1990</v>
      </c>
      <c r="G1093" s="29">
        <v>1200</v>
      </c>
      <c r="H1093" s="29">
        <v>1806</v>
      </c>
      <c r="I1093" s="29">
        <v>1898</v>
      </c>
      <c r="J1093" s="36"/>
    </row>
    <row r="1094" spans="1:10" hidden="1">
      <c r="A1094" s="27">
        <v>108.9</v>
      </c>
      <c r="B1094" s="27">
        <v>109</v>
      </c>
      <c r="C1094" s="28"/>
      <c r="D1094" s="29">
        <v>100</v>
      </c>
      <c r="E1094" s="29">
        <v>1500</v>
      </c>
      <c r="F1094" s="29">
        <v>2082</v>
      </c>
      <c r="G1094" s="29">
        <v>1300</v>
      </c>
      <c r="H1094" s="29">
        <v>1898</v>
      </c>
      <c r="I1094" s="29">
        <v>1990</v>
      </c>
      <c r="J1094" s="36"/>
    </row>
    <row r="1095" spans="1:10" hidden="1">
      <c r="A1095" s="31">
        <v>109</v>
      </c>
      <c r="B1095" s="31">
        <v>109.1</v>
      </c>
      <c r="C1095" s="28" t="s">
        <v>17</v>
      </c>
      <c r="D1095" s="32">
        <v>100</v>
      </c>
      <c r="E1095" s="32">
        <v>900</v>
      </c>
      <c r="F1095" s="32">
        <v>1531</v>
      </c>
      <c r="G1095" s="32">
        <v>1000</v>
      </c>
      <c r="H1095" s="32">
        <v>1623</v>
      </c>
      <c r="I1095" s="32">
        <v>1577</v>
      </c>
      <c r="J1095" s="33"/>
    </row>
    <row r="1096" spans="1:10" hidden="1">
      <c r="A1096" s="27">
        <v>109.1</v>
      </c>
      <c r="B1096" s="27">
        <v>109.2</v>
      </c>
      <c r="C1096" s="28"/>
      <c r="D1096" s="29">
        <v>100</v>
      </c>
      <c r="E1096" s="29">
        <v>800</v>
      </c>
      <c r="F1096" s="29">
        <v>1439</v>
      </c>
      <c r="G1096" s="29">
        <v>900</v>
      </c>
      <c r="H1096" s="29">
        <v>1531</v>
      </c>
      <c r="I1096" s="29">
        <v>1485</v>
      </c>
      <c r="J1096" s="34"/>
    </row>
    <row r="1097" spans="1:10" hidden="1">
      <c r="A1097" s="27">
        <v>109.2</v>
      </c>
      <c r="B1097" s="27">
        <v>109.3</v>
      </c>
      <c r="C1097" s="28"/>
      <c r="D1097" s="29">
        <v>100</v>
      </c>
      <c r="E1097" s="29">
        <v>1100</v>
      </c>
      <c r="F1097" s="29">
        <v>1715</v>
      </c>
      <c r="G1097" s="29">
        <v>1400</v>
      </c>
      <c r="H1097" s="29">
        <v>1990</v>
      </c>
      <c r="I1097" s="29">
        <v>1853</v>
      </c>
      <c r="J1097" s="34"/>
    </row>
    <row r="1098" spans="1:10" hidden="1">
      <c r="A1098" s="27">
        <v>109.3</v>
      </c>
      <c r="B1098" s="27">
        <v>109.4</v>
      </c>
      <c r="C1098" s="28"/>
      <c r="D1098" s="29">
        <v>100</v>
      </c>
      <c r="E1098" s="29">
        <v>1700</v>
      </c>
      <c r="F1098" s="29">
        <v>2265</v>
      </c>
      <c r="G1098" s="29">
        <v>1500</v>
      </c>
      <c r="H1098" s="29">
        <v>2082</v>
      </c>
      <c r="I1098" s="29">
        <v>2174</v>
      </c>
      <c r="J1098" s="28" t="s">
        <v>80</v>
      </c>
    </row>
    <row r="1099" spans="1:10" hidden="1">
      <c r="A1099" s="27">
        <v>109.4</v>
      </c>
      <c r="B1099" s="27">
        <v>109.5</v>
      </c>
      <c r="C1099" s="28"/>
      <c r="D1099" s="29">
        <v>100</v>
      </c>
      <c r="E1099" s="29">
        <v>800</v>
      </c>
      <c r="F1099" s="29">
        <v>1439</v>
      </c>
      <c r="G1099" s="29">
        <v>1300</v>
      </c>
      <c r="H1099" s="29">
        <v>1898</v>
      </c>
      <c r="I1099" s="29">
        <v>1669</v>
      </c>
      <c r="J1099" s="28" t="s">
        <v>80</v>
      </c>
    </row>
    <row r="1100" spans="1:10" hidden="1">
      <c r="A1100" s="27">
        <v>109.5</v>
      </c>
      <c r="B1100" s="27">
        <v>109.6</v>
      </c>
      <c r="C1100" s="28"/>
      <c r="D1100" s="29">
        <v>100</v>
      </c>
      <c r="E1100" s="29">
        <v>1700</v>
      </c>
      <c r="F1100" s="29">
        <v>2265</v>
      </c>
      <c r="G1100" s="29">
        <v>1100</v>
      </c>
      <c r="H1100" s="29">
        <v>1715</v>
      </c>
      <c r="I1100" s="29">
        <v>1990</v>
      </c>
      <c r="J1100" s="34"/>
    </row>
    <row r="1101" spans="1:10" hidden="1">
      <c r="A1101" s="27">
        <v>109.6</v>
      </c>
      <c r="B1101" s="27">
        <v>109.7</v>
      </c>
      <c r="C1101" s="28"/>
      <c r="D1101" s="29">
        <v>101</v>
      </c>
      <c r="E1101" s="29">
        <v>700</v>
      </c>
      <c r="F1101" s="29">
        <v>1341</v>
      </c>
      <c r="G1101" s="29">
        <v>1200</v>
      </c>
      <c r="H1101" s="29">
        <v>1795</v>
      </c>
      <c r="I1101" s="29">
        <v>1568</v>
      </c>
      <c r="J1101" s="34"/>
    </row>
    <row r="1102" spans="1:10" hidden="1">
      <c r="A1102" s="27">
        <v>109.7</v>
      </c>
      <c r="B1102" s="27">
        <v>109.8</v>
      </c>
      <c r="C1102" s="28"/>
      <c r="D1102" s="29">
        <v>102</v>
      </c>
      <c r="E1102" s="29">
        <v>1000</v>
      </c>
      <c r="F1102" s="29">
        <v>1605</v>
      </c>
      <c r="G1102" s="29">
        <v>1100</v>
      </c>
      <c r="H1102" s="29">
        <v>1695</v>
      </c>
      <c r="I1102" s="29">
        <v>1650</v>
      </c>
      <c r="J1102" s="34"/>
    </row>
    <row r="1103" spans="1:10" hidden="1">
      <c r="A1103" s="27">
        <v>109.8</v>
      </c>
      <c r="B1103" s="27">
        <v>109.9</v>
      </c>
      <c r="C1103" s="28"/>
      <c r="D1103" s="29">
        <v>103</v>
      </c>
      <c r="E1103" s="29">
        <v>800</v>
      </c>
      <c r="F1103" s="29">
        <v>1418</v>
      </c>
      <c r="G1103" s="29">
        <v>1000</v>
      </c>
      <c r="H1103" s="29">
        <v>1596</v>
      </c>
      <c r="I1103" s="29">
        <v>1507</v>
      </c>
      <c r="J1103" s="34"/>
    </row>
    <row r="1104" spans="1:10" hidden="1">
      <c r="A1104" s="27">
        <v>109.9</v>
      </c>
      <c r="B1104" s="27">
        <v>110</v>
      </c>
      <c r="C1104" s="28"/>
      <c r="D1104" s="29">
        <v>104</v>
      </c>
      <c r="E1104" s="29">
        <v>1000</v>
      </c>
      <c r="F1104" s="29">
        <v>1587</v>
      </c>
      <c r="G1104" s="29">
        <v>1200</v>
      </c>
      <c r="H1104" s="29">
        <v>1764</v>
      </c>
      <c r="I1104" s="29">
        <v>1676</v>
      </c>
      <c r="J1104" s="33"/>
    </row>
    <row r="1105" spans="1:10" hidden="1">
      <c r="A1105" s="31">
        <v>110</v>
      </c>
      <c r="B1105" s="31">
        <v>110.1</v>
      </c>
      <c r="C1105" s="28" t="s">
        <v>17</v>
      </c>
      <c r="D1105" s="32">
        <v>100</v>
      </c>
      <c r="E1105" s="32">
        <v>1000</v>
      </c>
      <c r="F1105" s="32">
        <v>1623</v>
      </c>
      <c r="G1105" s="32">
        <v>1300</v>
      </c>
      <c r="H1105" s="32">
        <v>1898</v>
      </c>
      <c r="I1105" s="32">
        <v>1761</v>
      </c>
      <c r="J1105" s="33"/>
    </row>
    <row r="1106" spans="1:10" hidden="1">
      <c r="A1106" s="27">
        <v>110.1</v>
      </c>
      <c r="B1106" s="27">
        <v>110.2</v>
      </c>
      <c r="C1106" s="28"/>
      <c r="D1106" s="29">
        <v>100</v>
      </c>
      <c r="E1106" s="29">
        <v>1500</v>
      </c>
      <c r="F1106" s="29">
        <v>2082</v>
      </c>
      <c r="G1106" s="29">
        <v>1400</v>
      </c>
      <c r="H1106" s="29">
        <v>1990</v>
      </c>
      <c r="I1106" s="29">
        <v>2036</v>
      </c>
      <c r="J1106" s="34"/>
    </row>
    <row r="1107" spans="1:10" hidden="1">
      <c r="A1107" s="27">
        <v>110.2</v>
      </c>
      <c r="B1107" s="27">
        <v>110.3</v>
      </c>
      <c r="C1107" s="28"/>
      <c r="D1107" s="29">
        <v>100</v>
      </c>
      <c r="E1107" s="29">
        <v>900</v>
      </c>
      <c r="F1107" s="29">
        <v>1531</v>
      </c>
      <c r="G1107" s="29">
        <v>1000</v>
      </c>
      <c r="H1107" s="29">
        <v>1623</v>
      </c>
      <c r="I1107" s="29">
        <v>1577</v>
      </c>
      <c r="J1107" s="28" t="s">
        <v>19</v>
      </c>
    </row>
    <row r="1108" spans="1:10" hidden="1">
      <c r="A1108" s="27">
        <v>110.3</v>
      </c>
      <c r="B1108" s="27">
        <v>110.4</v>
      </c>
      <c r="C1108" s="28"/>
      <c r="D1108" s="29">
        <v>100</v>
      </c>
      <c r="E1108" s="29">
        <v>1300</v>
      </c>
      <c r="F1108" s="29">
        <v>1898</v>
      </c>
      <c r="G1108" s="29">
        <v>1200</v>
      </c>
      <c r="H1108" s="29">
        <v>1806</v>
      </c>
      <c r="I1108" s="29">
        <v>1852</v>
      </c>
      <c r="J1108" s="28" t="s">
        <v>19</v>
      </c>
    </row>
    <row r="1109" spans="1:10" hidden="1">
      <c r="A1109" s="27">
        <v>110.4</v>
      </c>
      <c r="B1109" s="27">
        <v>110.5</v>
      </c>
      <c r="C1109" s="28"/>
      <c r="D1109" s="29">
        <v>100</v>
      </c>
      <c r="E1109" s="29">
        <v>1200</v>
      </c>
      <c r="F1109" s="29">
        <v>1806</v>
      </c>
      <c r="G1109" s="29">
        <v>1000</v>
      </c>
      <c r="H1109" s="29">
        <v>1623</v>
      </c>
      <c r="I1109" s="29">
        <v>1715</v>
      </c>
      <c r="J1109" s="28" t="s">
        <v>19</v>
      </c>
    </row>
    <row r="1110" spans="1:10" hidden="1">
      <c r="A1110" s="27">
        <v>110.5</v>
      </c>
      <c r="B1110" s="27">
        <v>110.6</v>
      </c>
      <c r="C1110" s="28"/>
      <c r="D1110" s="29">
        <v>100</v>
      </c>
      <c r="E1110" s="29">
        <v>1200</v>
      </c>
      <c r="F1110" s="29">
        <v>1806</v>
      </c>
      <c r="G1110" s="29">
        <v>1300</v>
      </c>
      <c r="H1110" s="29">
        <v>1898</v>
      </c>
      <c r="I1110" s="29">
        <v>1852</v>
      </c>
      <c r="J1110" s="28" t="s">
        <v>19</v>
      </c>
    </row>
    <row r="1111" spans="1:10" hidden="1">
      <c r="A1111" s="27">
        <v>110.6</v>
      </c>
      <c r="B1111" s="27">
        <v>110.7</v>
      </c>
      <c r="C1111" s="28"/>
      <c r="D1111" s="29">
        <v>100</v>
      </c>
      <c r="E1111" s="29">
        <v>1100</v>
      </c>
      <c r="F1111" s="29">
        <v>1715</v>
      </c>
      <c r="G1111" s="29">
        <v>1100</v>
      </c>
      <c r="H1111" s="29">
        <v>1715</v>
      </c>
      <c r="I1111" s="29">
        <v>1715</v>
      </c>
      <c r="J1111" s="28" t="s">
        <v>19</v>
      </c>
    </row>
    <row r="1112" spans="1:10" hidden="1">
      <c r="A1112" s="27">
        <v>110.7</v>
      </c>
      <c r="B1112" s="27">
        <v>110.8</v>
      </c>
      <c r="C1112" s="28"/>
      <c r="D1112" s="29">
        <v>100</v>
      </c>
      <c r="E1112" s="29">
        <v>1200</v>
      </c>
      <c r="F1112" s="29">
        <v>1806</v>
      </c>
      <c r="G1112" s="29">
        <v>1100</v>
      </c>
      <c r="H1112" s="29">
        <v>1715</v>
      </c>
      <c r="I1112" s="29">
        <v>1761</v>
      </c>
      <c r="J1112" s="28" t="s">
        <v>19</v>
      </c>
    </row>
    <row r="1113" spans="1:10" hidden="1">
      <c r="A1113" s="27">
        <v>110.8</v>
      </c>
      <c r="B1113" s="27">
        <v>110.9</v>
      </c>
      <c r="C1113" s="28"/>
      <c r="D1113" s="29">
        <v>100</v>
      </c>
      <c r="E1113" s="29">
        <v>1100</v>
      </c>
      <c r="F1113" s="29">
        <v>1715</v>
      </c>
      <c r="G1113" s="29">
        <v>900</v>
      </c>
      <c r="H1113" s="29">
        <v>1531</v>
      </c>
      <c r="I1113" s="29">
        <v>1623</v>
      </c>
      <c r="J1113" s="28" t="s">
        <v>19</v>
      </c>
    </row>
    <row r="1114" spans="1:10" hidden="1">
      <c r="A1114" s="27">
        <v>110.9</v>
      </c>
      <c r="B1114" s="27">
        <v>111</v>
      </c>
      <c r="C1114" s="28"/>
      <c r="D1114" s="29">
        <v>100</v>
      </c>
      <c r="E1114" s="29">
        <v>1300</v>
      </c>
      <c r="F1114" s="29">
        <v>1898</v>
      </c>
      <c r="G1114" s="29">
        <v>1200</v>
      </c>
      <c r="H1114" s="29">
        <v>1806</v>
      </c>
      <c r="I1114" s="29">
        <v>1852</v>
      </c>
      <c r="J1114" s="28" t="s">
        <v>19</v>
      </c>
    </row>
    <row r="1115" spans="1:10" hidden="1">
      <c r="A1115" s="31">
        <v>111</v>
      </c>
      <c r="B1115" s="31">
        <v>111.1</v>
      </c>
      <c r="C1115" s="28" t="s">
        <v>17</v>
      </c>
      <c r="D1115" s="32">
        <v>100</v>
      </c>
      <c r="E1115" s="32">
        <v>1300</v>
      </c>
      <c r="F1115" s="32">
        <v>1898</v>
      </c>
      <c r="G1115" s="32">
        <v>1300</v>
      </c>
      <c r="H1115" s="32">
        <v>1898</v>
      </c>
      <c r="I1115" s="32">
        <v>1898</v>
      </c>
      <c r="J1115" s="35" t="s">
        <v>19</v>
      </c>
    </row>
    <row r="1116" spans="1:10" hidden="1">
      <c r="A1116" s="27">
        <v>111.1</v>
      </c>
      <c r="B1116" s="27">
        <v>111.2</v>
      </c>
      <c r="C1116" s="28"/>
      <c r="D1116" s="29">
        <v>100</v>
      </c>
      <c r="E1116" s="29">
        <v>700</v>
      </c>
      <c r="F1116" s="29">
        <v>1347</v>
      </c>
      <c r="G1116" s="29">
        <v>1100</v>
      </c>
      <c r="H1116" s="29">
        <v>1715</v>
      </c>
      <c r="I1116" s="29">
        <v>1531</v>
      </c>
      <c r="J1116" s="28" t="s">
        <v>19</v>
      </c>
    </row>
    <row r="1117" spans="1:10" hidden="1">
      <c r="A1117" s="27">
        <v>111.2</v>
      </c>
      <c r="B1117" s="27">
        <v>111.3</v>
      </c>
      <c r="C1117" s="28"/>
      <c r="D1117" s="29">
        <v>100</v>
      </c>
      <c r="E1117" s="29">
        <v>1000</v>
      </c>
      <c r="F1117" s="29">
        <v>1623</v>
      </c>
      <c r="G1117" s="29">
        <v>1100</v>
      </c>
      <c r="H1117" s="29">
        <v>1715</v>
      </c>
      <c r="I1117" s="29">
        <v>1669</v>
      </c>
      <c r="J1117" s="34"/>
    </row>
    <row r="1118" spans="1:10" hidden="1">
      <c r="A1118" s="27">
        <v>111.3</v>
      </c>
      <c r="B1118" s="27">
        <v>111.4</v>
      </c>
      <c r="C1118" s="28"/>
      <c r="D1118" s="29">
        <v>100</v>
      </c>
      <c r="E1118" s="29">
        <v>1000</v>
      </c>
      <c r="F1118" s="29">
        <v>1623</v>
      </c>
      <c r="G1118" s="29">
        <v>1000</v>
      </c>
      <c r="H1118" s="29">
        <v>1623</v>
      </c>
      <c r="I1118" s="29">
        <v>1623</v>
      </c>
      <c r="J1118" s="34"/>
    </row>
    <row r="1119" spans="1:10" hidden="1">
      <c r="A1119" s="27">
        <v>111.4</v>
      </c>
      <c r="B1119" s="27">
        <v>111.5</v>
      </c>
      <c r="C1119" s="28"/>
      <c r="D1119" s="29">
        <v>100</v>
      </c>
      <c r="E1119" s="29">
        <v>800</v>
      </c>
      <c r="F1119" s="29">
        <v>1439</v>
      </c>
      <c r="G1119" s="29">
        <v>1100</v>
      </c>
      <c r="H1119" s="29">
        <v>1715</v>
      </c>
      <c r="I1119" s="29">
        <v>1577</v>
      </c>
      <c r="J1119" s="34"/>
    </row>
    <row r="1120" spans="1:10" hidden="1">
      <c r="A1120" s="27">
        <v>111.5</v>
      </c>
      <c r="B1120" s="27">
        <v>111.6</v>
      </c>
      <c r="C1120" s="28"/>
      <c r="D1120" s="29">
        <v>100</v>
      </c>
      <c r="E1120" s="29">
        <v>1200</v>
      </c>
      <c r="F1120" s="29">
        <v>1806</v>
      </c>
      <c r="G1120" s="29">
        <v>1300</v>
      </c>
      <c r="H1120" s="29">
        <v>1898</v>
      </c>
      <c r="I1120" s="29">
        <v>1852</v>
      </c>
      <c r="J1120" s="34"/>
    </row>
    <row r="1121" spans="1:10" hidden="1">
      <c r="A1121" s="27">
        <v>111.6</v>
      </c>
      <c r="B1121" s="27">
        <v>111.7</v>
      </c>
      <c r="C1121" s="28"/>
      <c r="D1121" s="29">
        <v>100</v>
      </c>
      <c r="E1121" s="29">
        <v>800</v>
      </c>
      <c r="F1121" s="29">
        <v>1439</v>
      </c>
      <c r="G1121" s="29">
        <v>1100</v>
      </c>
      <c r="H1121" s="29">
        <v>1715</v>
      </c>
      <c r="I1121" s="29">
        <v>1577</v>
      </c>
      <c r="J1121" s="28" t="s">
        <v>113</v>
      </c>
    </row>
    <row r="1122" spans="1:10" hidden="1">
      <c r="A1122" s="27">
        <v>111.7</v>
      </c>
      <c r="B1122" s="27">
        <v>111.8</v>
      </c>
      <c r="C1122" s="28"/>
      <c r="D1122" s="29">
        <v>100</v>
      </c>
      <c r="E1122" s="29">
        <v>1000</v>
      </c>
      <c r="F1122" s="29">
        <v>1623</v>
      </c>
      <c r="G1122" s="29">
        <v>1200</v>
      </c>
      <c r="H1122" s="29">
        <v>1806</v>
      </c>
      <c r="I1122" s="29">
        <v>1715</v>
      </c>
      <c r="J1122" s="34"/>
    </row>
    <row r="1123" spans="1:10" hidden="1">
      <c r="A1123" s="27">
        <v>111.8</v>
      </c>
      <c r="B1123" s="27">
        <v>111.9</v>
      </c>
      <c r="C1123" s="28"/>
      <c r="D1123" s="29">
        <v>100</v>
      </c>
      <c r="E1123" s="29">
        <v>600</v>
      </c>
      <c r="F1123" s="29">
        <v>1256</v>
      </c>
      <c r="G1123" s="29">
        <v>900</v>
      </c>
      <c r="H1123" s="29">
        <v>1531</v>
      </c>
      <c r="I1123" s="29">
        <v>1394</v>
      </c>
      <c r="J1123" s="34"/>
    </row>
    <row r="1124" spans="1:10" hidden="1">
      <c r="A1124" s="27">
        <v>111.9</v>
      </c>
      <c r="B1124" s="27">
        <v>112</v>
      </c>
      <c r="C1124" s="28"/>
      <c r="D1124" s="29">
        <v>100</v>
      </c>
      <c r="E1124" s="29">
        <v>800</v>
      </c>
      <c r="F1124" s="29">
        <v>1439</v>
      </c>
      <c r="G1124" s="29">
        <v>1000</v>
      </c>
      <c r="H1124" s="29">
        <v>1623</v>
      </c>
      <c r="I1124" s="29">
        <v>1531</v>
      </c>
      <c r="J1124" s="33"/>
    </row>
    <row r="1125" spans="1:10" hidden="1">
      <c r="A1125" s="31">
        <v>112</v>
      </c>
      <c r="B1125" s="31">
        <v>112.1</v>
      </c>
      <c r="C1125" s="28" t="s">
        <v>17</v>
      </c>
      <c r="D1125" s="32">
        <v>100</v>
      </c>
      <c r="E1125" s="32">
        <v>900</v>
      </c>
      <c r="F1125" s="32">
        <v>1531</v>
      </c>
      <c r="G1125" s="32">
        <v>1200</v>
      </c>
      <c r="H1125" s="32">
        <v>1806</v>
      </c>
      <c r="I1125" s="32">
        <v>1669</v>
      </c>
      <c r="J1125" s="30"/>
    </row>
    <row r="1126" spans="1:10" hidden="1">
      <c r="A1126" s="27">
        <v>112.1</v>
      </c>
      <c r="B1126" s="27">
        <v>112.2</v>
      </c>
      <c r="C1126" s="28"/>
      <c r="D1126" s="29">
        <v>100</v>
      </c>
      <c r="E1126" s="29">
        <v>1000</v>
      </c>
      <c r="F1126" s="29">
        <v>1623</v>
      </c>
      <c r="G1126" s="29">
        <v>1200</v>
      </c>
      <c r="H1126" s="29">
        <v>1806</v>
      </c>
      <c r="I1126" s="29">
        <v>1715</v>
      </c>
      <c r="J1126" s="30"/>
    </row>
    <row r="1127" spans="1:10" hidden="1">
      <c r="A1127" s="27">
        <v>112.2</v>
      </c>
      <c r="B1127" s="27">
        <v>112.3</v>
      </c>
      <c r="C1127" s="28"/>
      <c r="D1127" s="29">
        <v>100</v>
      </c>
      <c r="E1127" s="29">
        <v>700</v>
      </c>
      <c r="F1127" s="29">
        <v>1347</v>
      </c>
      <c r="G1127" s="29">
        <v>900</v>
      </c>
      <c r="H1127" s="29">
        <v>1531</v>
      </c>
      <c r="I1127" s="29">
        <v>1439</v>
      </c>
      <c r="J1127" s="30"/>
    </row>
    <row r="1128" spans="1:10" hidden="1">
      <c r="A1128" s="27">
        <v>112.3</v>
      </c>
      <c r="B1128" s="27">
        <v>112.4</v>
      </c>
      <c r="C1128" s="28"/>
      <c r="D1128" s="29">
        <v>100</v>
      </c>
      <c r="E1128" s="29">
        <v>1000</v>
      </c>
      <c r="F1128" s="29">
        <v>1623</v>
      </c>
      <c r="G1128" s="29">
        <v>1100</v>
      </c>
      <c r="H1128" s="29">
        <v>1715</v>
      </c>
      <c r="I1128" s="29">
        <v>1669</v>
      </c>
      <c r="J1128" s="30"/>
    </row>
    <row r="1129" spans="1:10" hidden="1">
      <c r="A1129" s="27">
        <v>112.4</v>
      </c>
      <c r="B1129" s="27">
        <v>112.5</v>
      </c>
      <c r="C1129" s="28"/>
      <c r="D1129" s="29">
        <v>100</v>
      </c>
      <c r="E1129" s="29">
        <v>1200</v>
      </c>
      <c r="F1129" s="29">
        <v>1806</v>
      </c>
      <c r="G1129" s="29">
        <v>1300</v>
      </c>
      <c r="H1129" s="29">
        <v>1898</v>
      </c>
      <c r="I1129" s="29">
        <v>1852</v>
      </c>
      <c r="J1129" s="30"/>
    </row>
    <row r="1130" spans="1:10" hidden="1">
      <c r="A1130" s="27">
        <v>112.5</v>
      </c>
      <c r="B1130" s="27">
        <v>112.6</v>
      </c>
      <c r="C1130" s="28"/>
      <c r="D1130" s="29">
        <v>100</v>
      </c>
      <c r="E1130" s="29">
        <v>900</v>
      </c>
      <c r="F1130" s="29">
        <v>1531</v>
      </c>
      <c r="G1130" s="29">
        <v>1000</v>
      </c>
      <c r="H1130" s="29">
        <v>1623</v>
      </c>
      <c r="I1130" s="29">
        <v>1577</v>
      </c>
      <c r="J1130" s="30"/>
    </row>
    <row r="1131" spans="1:10" hidden="1">
      <c r="A1131" s="27">
        <v>112.6</v>
      </c>
      <c r="B1131" s="27">
        <v>112.7</v>
      </c>
      <c r="C1131" s="28"/>
      <c r="D1131" s="29">
        <v>100</v>
      </c>
      <c r="E1131" s="29">
        <v>1200</v>
      </c>
      <c r="F1131" s="29">
        <v>1806</v>
      </c>
      <c r="G1131" s="29">
        <v>1200</v>
      </c>
      <c r="H1131" s="29">
        <v>1806</v>
      </c>
      <c r="I1131" s="29">
        <v>1806</v>
      </c>
      <c r="J1131" s="30"/>
    </row>
    <row r="1132" spans="1:10" hidden="1">
      <c r="A1132" s="27">
        <v>112.7</v>
      </c>
      <c r="B1132" s="27">
        <v>112.8</v>
      </c>
      <c r="C1132" s="28"/>
      <c r="D1132" s="29">
        <v>100</v>
      </c>
      <c r="E1132" s="29">
        <v>1000</v>
      </c>
      <c r="F1132" s="29">
        <v>1623</v>
      </c>
      <c r="G1132" s="29">
        <v>1300</v>
      </c>
      <c r="H1132" s="29">
        <v>1898</v>
      </c>
      <c r="I1132" s="29">
        <v>1761</v>
      </c>
      <c r="J1132" s="30"/>
    </row>
    <row r="1133" spans="1:10" hidden="1">
      <c r="A1133" s="27">
        <v>112.8</v>
      </c>
      <c r="B1133" s="27">
        <v>112.9</v>
      </c>
      <c r="C1133" s="28"/>
      <c r="D1133" s="29">
        <v>100</v>
      </c>
      <c r="E1133" s="29">
        <v>1100</v>
      </c>
      <c r="F1133" s="29">
        <v>1715</v>
      </c>
      <c r="G1133" s="29">
        <v>1200</v>
      </c>
      <c r="H1133" s="29">
        <v>1806</v>
      </c>
      <c r="I1133" s="29">
        <v>1761</v>
      </c>
      <c r="J1133" s="30"/>
    </row>
    <row r="1134" spans="1:10" hidden="1">
      <c r="A1134" s="27">
        <v>112.9</v>
      </c>
      <c r="B1134" s="27">
        <v>113</v>
      </c>
      <c r="C1134" s="28"/>
      <c r="D1134" s="29">
        <v>100</v>
      </c>
      <c r="E1134" s="29">
        <v>1200</v>
      </c>
      <c r="F1134" s="29">
        <v>1806</v>
      </c>
      <c r="G1134" s="29">
        <v>1000</v>
      </c>
      <c r="H1134" s="29">
        <v>1623</v>
      </c>
      <c r="I1134" s="29">
        <v>1715</v>
      </c>
      <c r="J1134" s="30"/>
    </row>
    <row r="1135" spans="1:10" hidden="1">
      <c r="A1135" s="31">
        <v>113</v>
      </c>
      <c r="B1135" s="31">
        <v>113.1</v>
      </c>
      <c r="C1135" s="28" t="s">
        <v>17</v>
      </c>
      <c r="D1135" s="32">
        <v>100</v>
      </c>
      <c r="E1135" s="32">
        <v>800</v>
      </c>
      <c r="F1135" s="32">
        <v>1439</v>
      </c>
      <c r="G1135" s="32">
        <v>1100</v>
      </c>
      <c r="H1135" s="32">
        <v>1715</v>
      </c>
      <c r="I1135" s="32">
        <v>1577</v>
      </c>
      <c r="J1135" s="30"/>
    </row>
    <row r="1136" spans="1:10" hidden="1">
      <c r="A1136" s="27">
        <v>113.1</v>
      </c>
      <c r="B1136" s="27">
        <v>113.2</v>
      </c>
      <c r="C1136" s="28"/>
      <c r="D1136" s="29">
        <v>100</v>
      </c>
      <c r="E1136" s="29">
        <v>900</v>
      </c>
      <c r="F1136" s="29">
        <v>1531</v>
      </c>
      <c r="G1136" s="29">
        <v>1100</v>
      </c>
      <c r="H1136" s="29">
        <v>1715</v>
      </c>
      <c r="I1136" s="29">
        <v>1623</v>
      </c>
      <c r="J1136" s="30"/>
    </row>
    <row r="1137" spans="1:10" hidden="1">
      <c r="A1137" s="27">
        <v>113.2</v>
      </c>
      <c r="B1137" s="27">
        <v>113.3</v>
      </c>
      <c r="C1137" s="28"/>
      <c r="D1137" s="29">
        <v>100</v>
      </c>
      <c r="E1137" s="29">
        <v>1000</v>
      </c>
      <c r="F1137" s="29">
        <v>1623</v>
      </c>
      <c r="G1137" s="29">
        <v>1300</v>
      </c>
      <c r="H1137" s="29">
        <v>1898</v>
      </c>
      <c r="I1137" s="29">
        <v>1761</v>
      </c>
      <c r="J1137" s="30"/>
    </row>
    <row r="1138" spans="1:10" hidden="1">
      <c r="A1138" s="27">
        <v>113.3</v>
      </c>
      <c r="B1138" s="27">
        <v>113.4</v>
      </c>
      <c r="C1138" s="28"/>
      <c r="D1138" s="29">
        <v>100</v>
      </c>
      <c r="E1138" s="29">
        <v>700</v>
      </c>
      <c r="F1138" s="29">
        <v>1347</v>
      </c>
      <c r="G1138" s="29">
        <v>1300</v>
      </c>
      <c r="H1138" s="29">
        <v>1898</v>
      </c>
      <c r="I1138" s="29">
        <v>1623</v>
      </c>
      <c r="J1138" s="30"/>
    </row>
    <row r="1139" spans="1:10" hidden="1">
      <c r="A1139" s="27">
        <v>113.4</v>
      </c>
      <c r="B1139" s="27">
        <v>113.5</v>
      </c>
      <c r="C1139" s="28"/>
      <c r="D1139" s="29">
        <v>100</v>
      </c>
      <c r="E1139" s="29">
        <v>800</v>
      </c>
      <c r="F1139" s="29">
        <v>1439</v>
      </c>
      <c r="G1139" s="29">
        <v>1000</v>
      </c>
      <c r="H1139" s="29">
        <v>1623</v>
      </c>
      <c r="I1139" s="29">
        <v>1531</v>
      </c>
      <c r="J1139" s="30"/>
    </row>
    <row r="1140" spans="1:10" hidden="1">
      <c r="A1140" s="27">
        <v>113.5</v>
      </c>
      <c r="B1140" s="27">
        <v>113.6</v>
      </c>
      <c r="C1140" s="28"/>
      <c r="D1140" s="29">
        <v>100</v>
      </c>
      <c r="E1140" s="29">
        <v>1000</v>
      </c>
      <c r="F1140" s="29">
        <v>1623</v>
      </c>
      <c r="G1140" s="29">
        <v>1100</v>
      </c>
      <c r="H1140" s="29">
        <v>1715</v>
      </c>
      <c r="I1140" s="29">
        <v>1669</v>
      </c>
      <c r="J1140" s="30"/>
    </row>
    <row r="1141" spans="1:10" hidden="1">
      <c r="A1141" s="27">
        <v>113.6</v>
      </c>
      <c r="B1141" s="27">
        <v>113.7</v>
      </c>
      <c r="C1141" s="28"/>
      <c r="D1141" s="29">
        <v>100</v>
      </c>
      <c r="E1141" s="29">
        <v>900</v>
      </c>
      <c r="F1141" s="29">
        <v>1531</v>
      </c>
      <c r="G1141" s="29">
        <v>1000</v>
      </c>
      <c r="H1141" s="29">
        <v>1623</v>
      </c>
      <c r="I1141" s="29">
        <v>1577</v>
      </c>
      <c r="J1141" s="30"/>
    </row>
    <row r="1142" spans="1:10" hidden="1">
      <c r="A1142" s="27">
        <v>113.7</v>
      </c>
      <c r="B1142" s="27">
        <v>113.8</v>
      </c>
      <c r="C1142" s="28"/>
      <c r="D1142" s="29">
        <v>100</v>
      </c>
      <c r="E1142" s="29">
        <v>1000</v>
      </c>
      <c r="F1142" s="29">
        <v>1623</v>
      </c>
      <c r="G1142" s="29">
        <v>1100</v>
      </c>
      <c r="H1142" s="29">
        <v>1715</v>
      </c>
      <c r="I1142" s="29">
        <v>1669</v>
      </c>
      <c r="J1142" s="30"/>
    </row>
    <row r="1143" spans="1:10" hidden="1">
      <c r="A1143" s="27">
        <v>113.8</v>
      </c>
      <c r="B1143" s="27">
        <v>113.9</v>
      </c>
      <c r="C1143" s="28"/>
      <c r="D1143" s="29">
        <v>100</v>
      </c>
      <c r="E1143" s="29">
        <v>900</v>
      </c>
      <c r="F1143" s="29">
        <v>1531</v>
      </c>
      <c r="G1143" s="29">
        <v>1200</v>
      </c>
      <c r="H1143" s="29">
        <v>1806</v>
      </c>
      <c r="I1143" s="29">
        <v>1669</v>
      </c>
      <c r="J1143" s="30"/>
    </row>
    <row r="1144" spans="1:10" hidden="1">
      <c r="A1144" s="27">
        <v>113.9</v>
      </c>
      <c r="B1144" s="27">
        <v>114</v>
      </c>
      <c r="C1144" s="28"/>
      <c r="D1144" s="29">
        <v>100</v>
      </c>
      <c r="E1144" s="29">
        <v>1600</v>
      </c>
      <c r="F1144" s="29">
        <v>2174</v>
      </c>
      <c r="G1144" s="29">
        <v>1300</v>
      </c>
      <c r="H1144" s="29">
        <v>1898</v>
      </c>
      <c r="I1144" s="29">
        <v>2036</v>
      </c>
      <c r="J1144" s="30"/>
    </row>
    <row r="1145" spans="1:10" hidden="1">
      <c r="A1145" s="31">
        <v>114</v>
      </c>
      <c r="B1145" s="31">
        <v>114.1</v>
      </c>
      <c r="C1145" s="28" t="s">
        <v>17</v>
      </c>
      <c r="D1145" s="32">
        <v>100</v>
      </c>
      <c r="E1145" s="32">
        <v>900</v>
      </c>
      <c r="F1145" s="32">
        <v>1531</v>
      </c>
      <c r="G1145" s="32">
        <v>1000</v>
      </c>
      <c r="H1145" s="32">
        <v>1623</v>
      </c>
      <c r="I1145" s="32">
        <v>1577</v>
      </c>
      <c r="J1145" s="30"/>
    </row>
    <row r="1146" spans="1:10" hidden="1">
      <c r="A1146" s="27">
        <v>114.1</v>
      </c>
      <c r="B1146" s="27">
        <v>114.2</v>
      </c>
      <c r="C1146" s="28"/>
      <c r="D1146" s="29">
        <v>100</v>
      </c>
      <c r="E1146" s="29">
        <v>1300</v>
      </c>
      <c r="F1146" s="29">
        <v>1898</v>
      </c>
      <c r="G1146" s="29">
        <v>1400</v>
      </c>
      <c r="H1146" s="29">
        <v>1990</v>
      </c>
      <c r="I1146" s="29">
        <v>1944</v>
      </c>
      <c r="J1146" s="30"/>
    </row>
    <row r="1147" spans="1:10" hidden="1">
      <c r="A1147" s="27">
        <v>114.2</v>
      </c>
      <c r="B1147" s="27">
        <v>114.3</v>
      </c>
      <c r="C1147" s="28"/>
      <c r="D1147" s="29">
        <v>100</v>
      </c>
      <c r="E1147" s="29">
        <v>700</v>
      </c>
      <c r="F1147" s="29">
        <v>1347</v>
      </c>
      <c r="G1147" s="29">
        <v>800</v>
      </c>
      <c r="H1147" s="29">
        <v>1439</v>
      </c>
      <c r="I1147" s="29">
        <v>1393</v>
      </c>
      <c r="J1147" s="30"/>
    </row>
    <row r="1148" spans="1:10" hidden="1">
      <c r="A1148" s="27">
        <v>114.3</v>
      </c>
      <c r="B1148" s="27">
        <v>114.4</v>
      </c>
      <c r="C1148" s="28"/>
      <c r="D1148" s="29">
        <v>100</v>
      </c>
      <c r="E1148" s="29">
        <v>800</v>
      </c>
      <c r="F1148" s="29">
        <v>1439</v>
      </c>
      <c r="G1148" s="29">
        <v>1200</v>
      </c>
      <c r="H1148" s="29">
        <v>1806</v>
      </c>
      <c r="I1148" s="29">
        <v>1623</v>
      </c>
      <c r="J1148" s="30"/>
    </row>
    <row r="1149" spans="1:10" hidden="1">
      <c r="A1149" s="27">
        <v>114.4</v>
      </c>
      <c r="B1149" s="27">
        <v>114.5</v>
      </c>
      <c r="C1149" s="28"/>
      <c r="D1149" s="29">
        <v>100</v>
      </c>
      <c r="E1149" s="29">
        <v>900</v>
      </c>
      <c r="F1149" s="29">
        <v>1531</v>
      </c>
      <c r="G1149" s="29">
        <v>1000</v>
      </c>
      <c r="H1149" s="29">
        <v>1623</v>
      </c>
      <c r="I1149" s="29">
        <v>1577</v>
      </c>
      <c r="J1149" s="30"/>
    </row>
    <row r="1150" spans="1:10" hidden="1">
      <c r="A1150" s="27">
        <v>114.5</v>
      </c>
      <c r="B1150" s="27">
        <v>114.6</v>
      </c>
      <c r="C1150" s="28"/>
      <c r="D1150" s="29">
        <v>100</v>
      </c>
      <c r="E1150" s="29">
        <v>700</v>
      </c>
      <c r="F1150" s="29">
        <v>1347</v>
      </c>
      <c r="G1150" s="29">
        <v>1000</v>
      </c>
      <c r="H1150" s="29">
        <v>1623</v>
      </c>
      <c r="I1150" s="29">
        <v>1485</v>
      </c>
      <c r="J1150" s="30"/>
    </row>
    <row r="1151" spans="1:10" hidden="1">
      <c r="A1151" s="27">
        <v>114.6</v>
      </c>
      <c r="B1151" s="27">
        <v>114.7</v>
      </c>
      <c r="C1151" s="30"/>
      <c r="D1151" s="29">
        <v>100</v>
      </c>
      <c r="E1151" s="29">
        <v>700</v>
      </c>
      <c r="F1151" s="29">
        <v>1347</v>
      </c>
      <c r="G1151" s="29">
        <v>1100</v>
      </c>
      <c r="H1151" s="29">
        <v>1715</v>
      </c>
      <c r="I1151" s="29">
        <v>1531</v>
      </c>
      <c r="J1151" s="30"/>
    </row>
    <row r="1152" spans="1:10" hidden="1">
      <c r="A1152" s="27">
        <v>114.7</v>
      </c>
      <c r="B1152" s="27">
        <v>114.8</v>
      </c>
      <c r="C1152" s="30"/>
      <c r="D1152" s="29">
        <v>100</v>
      </c>
      <c r="E1152" s="29">
        <v>800</v>
      </c>
      <c r="F1152" s="29">
        <v>1439</v>
      </c>
      <c r="G1152" s="29">
        <v>900</v>
      </c>
      <c r="H1152" s="29">
        <v>1531</v>
      </c>
      <c r="I1152" s="29">
        <v>1485</v>
      </c>
      <c r="J1152" s="30"/>
    </row>
    <row r="1153" spans="1:10" hidden="1">
      <c r="A1153" s="27">
        <v>114.8</v>
      </c>
      <c r="B1153" s="27">
        <v>114.9</v>
      </c>
      <c r="C1153" s="30"/>
      <c r="D1153" s="29">
        <v>100</v>
      </c>
      <c r="E1153" s="29">
        <v>1000</v>
      </c>
      <c r="F1153" s="29">
        <v>1623</v>
      </c>
      <c r="G1153" s="29">
        <v>1200</v>
      </c>
      <c r="H1153" s="29">
        <v>1806</v>
      </c>
      <c r="I1153" s="29">
        <v>1715</v>
      </c>
      <c r="J1153" s="30"/>
    </row>
    <row r="1154" spans="1:10" hidden="1">
      <c r="A1154" s="27">
        <v>114.9</v>
      </c>
      <c r="B1154" s="27">
        <v>115</v>
      </c>
      <c r="C1154" s="30"/>
      <c r="D1154" s="29">
        <v>100</v>
      </c>
      <c r="E1154" s="29">
        <v>1200</v>
      </c>
      <c r="F1154" s="29">
        <v>1806</v>
      </c>
      <c r="G1154" s="29">
        <v>1100</v>
      </c>
      <c r="H1154" s="29">
        <v>1715</v>
      </c>
      <c r="I1154" s="29">
        <v>1761</v>
      </c>
      <c r="J1154" s="30"/>
    </row>
    <row r="1155" spans="1:10" hidden="1">
      <c r="A1155" s="31">
        <v>115</v>
      </c>
      <c r="B1155" s="31">
        <v>115.1</v>
      </c>
      <c r="C1155" s="28" t="s">
        <v>17</v>
      </c>
      <c r="D1155" s="32">
        <v>100</v>
      </c>
      <c r="E1155" s="32">
        <v>800</v>
      </c>
      <c r="F1155" s="32">
        <v>1439</v>
      </c>
      <c r="G1155" s="32">
        <v>1000</v>
      </c>
      <c r="H1155" s="32">
        <v>1623</v>
      </c>
      <c r="I1155" s="32">
        <v>1531</v>
      </c>
      <c r="J1155" s="36" t="s">
        <v>110</v>
      </c>
    </row>
    <row r="1156" spans="1:10" hidden="1">
      <c r="A1156" s="27">
        <v>115.1</v>
      </c>
      <c r="B1156" s="27">
        <v>115.2</v>
      </c>
      <c r="C1156" s="28"/>
      <c r="D1156" s="29">
        <v>100</v>
      </c>
      <c r="E1156" s="29">
        <v>1000</v>
      </c>
      <c r="F1156" s="29">
        <v>1623</v>
      </c>
      <c r="G1156" s="29">
        <v>1100</v>
      </c>
      <c r="H1156" s="29">
        <v>1715</v>
      </c>
      <c r="I1156" s="29">
        <v>1669</v>
      </c>
      <c r="J1156" s="36"/>
    </row>
    <row r="1157" spans="1:10" hidden="1">
      <c r="A1157" s="27">
        <v>115.2</v>
      </c>
      <c r="B1157" s="27">
        <v>115.3</v>
      </c>
      <c r="C1157" s="28"/>
      <c r="D1157" s="29">
        <v>100</v>
      </c>
      <c r="E1157" s="29">
        <v>1900</v>
      </c>
      <c r="F1157" s="29">
        <v>2449</v>
      </c>
      <c r="G1157" s="29">
        <v>1500</v>
      </c>
      <c r="H1157" s="29">
        <v>2082</v>
      </c>
      <c r="I1157" s="29">
        <v>2266</v>
      </c>
      <c r="J1157" s="36"/>
    </row>
    <row r="1158" spans="1:10" hidden="1">
      <c r="A1158" s="27">
        <v>115.3</v>
      </c>
      <c r="B1158" s="27">
        <v>115.4</v>
      </c>
      <c r="C1158" s="28"/>
      <c r="D1158" s="29">
        <v>100</v>
      </c>
      <c r="E1158" s="29">
        <v>1700</v>
      </c>
      <c r="F1158" s="29">
        <v>2265</v>
      </c>
      <c r="G1158" s="29">
        <v>1400</v>
      </c>
      <c r="H1158" s="29">
        <v>1990</v>
      </c>
      <c r="I1158" s="29">
        <v>2128</v>
      </c>
      <c r="J1158" s="36"/>
    </row>
    <row r="1159" spans="1:10" hidden="1">
      <c r="A1159" s="27">
        <v>115.4</v>
      </c>
      <c r="B1159" s="27">
        <v>115.5</v>
      </c>
      <c r="C1159" s="28"/>
      <c r="D1159" s="29">
        <v>100</v>
      </c>
      <c r="E1159" s="29">
        <v>800</v>
      </c>
      <c r="F1159" s="29">
        <v>1439</v>
      </c>
      <c r="G1159" s="29">
        <v>1200</v>
      </c>
      <c r="H1159" s="29">
        <v>1806</v>
      </c>
      <c r="I1159" s="29">
        <v>1623</v>
      </c>
      <c r="J1159" s="36"/>
    </row>
    <row r="1160" spans="1:10" hidden="1">
      <c r="A1160" s="27">
        <v>115.5</v>
      </c>
      <c r="B1160" s="27">
        <v>115.6</v>
      </c>
      <c r="C1160" s="28"/>
      <c r="D1160" s="29">
        <v>100</v>
      </c>
      <c r="E1160" s="29">
        <v>1200</v>
      </c>
      <c r="F1160" s="29">
        <v>1806</v>
      </c>
      <c r="G1160" s="29">
        <v>1100</v>
      </c>
      <c r="H1160" s="29">
        <v>1715</v>
      </c>
      <c r="I1160" s="29">
        <v>1761</v>
      </c>
      <c r="J1160" s="36"/>
    </row>
    <row r="1161" spans="1:10" hidden="1">
      <c r="A1161" s="27">
        <v>115.6</v>
      </c>
      <c r="B1161" s="27">
        <v>115.7</v>
      </c>
      <c r="C1161" s="28"/>
      <c r="D1161" s="29">
        <v>100</v>
      </c>
      <c r="E1161" s="29">
        <v>2100</v>
      </c>
      <c r="F1161" s="29">
        <v>2633</v>
      </c>
      <c r="G1161" s="29">
        <v>1400</v>
      </c>
      <c r="H1161" s="29">
        <v>1990</v>
      </c>
      <c r="I1161" s="29">
        <v>2312</v>
      </c>
      <c r="J1161" s="36"/>
    </row>
    <row r="1162" spans="1:10" hidden="1">
      <c r="A1162" s="27">
        <v>115.7</v>
      </c>
      <c r="B1162" s="27">
        <v>115.8</v>
      </c>
      <c r="C1162" s="28"/>
      <c r="D1162" s="29">
        <v>100</v>
      </c>
      <c r="E1162" s="29">
        <v>1500</v>
      </c>
      <c r="F1162" s="29">
        <v>2082</v>
      </c>
      <c r="G1162" s="29">
        <v>1900</v>
      </c>
      <c r="H1162" s="29">
        <v>2449</v>
      </c>
      <c r="I1162" s="29">
        <v>2266</v>
      </c>
      <c r="J1162" s="36"/>
    </row>
    <row r="1163" spans="1:10">
      <c r="A1163" s="27">
        <v>115.8</v>
      </c>
      <c r="B1163" s="27">
        <v>115.9</v>
      </c>
      <c r="C1163" s="28"/>
      <c r="D1163" s="29">
        <v>100</v>
      </c>
      <c r="E1163" s="29">
        <v>2200</v>
      </c>
      <c r="F1163" s="158">
        <v>2724</v>
      </c>
      <c r="G1163" s="29">
        <v>2000</v>
      </c>
      <c r="H1163" s="217">
        <v>2541</v>
      </c>
      <c r="I1163" s="29">
        <v>2633</v>
      </c>
      <c r="J1163" s="36"/>
    </row>
    <row r="1164" spans="1:10">
      <c r="A1164" s="27">
        <v>115.9</v>
      </c>
      <c r="B1164" s="27">
        <v>116</v>
      </c>
      <c r="C1164" s="28"/>
      <c r="D1164" s="29">
        <v>100</v>
      </c>
      <c r="E1164" s="29">
        <v>1700</v>
      </c>
      <c r="F1164" s="29">
        <v>2265</v>
      </c>
      <c r="G1164" s="29">
        <v>2200</v>
      </c>
      <c r="H1164" s="217">
        <v>2724</v>
      </c>
      <c r="I1164" s="29">
        <v>2495</v>
      </c>
      <c r="J1164" s="36"/>
    </row>
    <row r="1165" spans="1:10" hidden="1">
      <c r="A1165" s="31">
        <v>116</v>
      </c>
      <c r="B1165" s="31">
        <v>116.1</v>
      </c>
      <c r="C1165" s="28" t="s">
        <v>17</v>
      </c>
      <c r="D1165" s="32">
        <v>100</v>
      </c>
      <c r="E1165" s="32">
        <v>2100</v>
      </c>
      <c r="F1165" s="32">
        <v>2633</v>
      </c>
      <c r="G1165" s="32">
        <v>1500</v>
      </c>
      <c r="H1165" s="32">
        <v>2082</v>
      </c>
      <c r="I1165" s="32">
        <v>2358</v>
      </c>
      <c r="J1165" s="47" t="s">
        <v>114</v>
      </c>
    </row>
    <row r="1166" spans="1:10" hidden="1">
      <c r="A1166" s="27">
        <v>116.1</v>
      </c>
      <c r="B1166" s="27">
        <v>116.2</v>
      </c>
      <c r="C1166" s="28"/>
      <c r="D1166" s="29">
        <v>100</v>
      </c>
      <c r="E1166" s="29">
        <v>800</v>
      </c>
      <c r="F1166" s="29">
        <v>1439</v>
      </c>
      <c r="G1166" s="29">
        <v>1000</v>
      </c>
      <c r="H1166" s="29">
        <v>1623</v>
      </c>
      <c r="I1166" s="29">
        <v>1531</v>
      </c>
      <c r="J1166" s="47"/>
    </row>
    <row r="1167" spans="1:10" hidden="1">
      <c r="A1167" s="27">
        <v>116.2</v>
      </c>
      <c r="B1167" s="27">
        <v>116.3</v>
      </c>
      <c r="C1167" s="28"/>
      <c r="D1167" s="29">
        <v>100</v>
      </c>
      <c r="E1167" s="29">
        <v>1000</v>
      </c>
      <c r="F1167" s="29">
        <v>1623</v>
      </c>
      <c r="G1167" s="29">
        <v>1200</v>
      </c>
      <c r="H1167" s="29">
        <v>1806</v>
      </c>
      <c r="I1167" s="29">
        <v>1715</v>
      </c>
      <c r="J1167" s="47"/>
    </row>
    <row r="1168" spans="1:10" hidden="1">
      <c r="A1168" s="27">
        <v>116.3</v>
      </c>
      <c r="B1168" s="27">
        <v>116.4</v>
      </c>
      <c r="C1168" s="28"/>
      <c r="D1168" s="29">
        <v>100</v>
      </c>
      <c r="E1168" s="29">
        <v>700</v>
      </c>
      <c r="F1168" s="29">
        <v>1347</v>
      </c>
      <c r="G1168" s="29">
        <v>1000</v>
      </c>
      <c r="H1168" s="29">
        <v>1623</v>
      </c>
      <c r="I1168" s="29">
        <v>1485</v>
      </c>
      <c r="J1168" s="47"/>
    </row>
    <row r="1169" spans="1:10" hidden="1">
      <c r="A1169" s="27">
        <v>116.4</v>
      </c>
      <c r="B1169" s="27">
        <v>116.5</v>
      </c>
      <c r="C1169" s="28"/>
      <c r="D1169" s="29">
        <v>100</v>
      </c>
      <c r="E1169" s="29">
        <v>1000</v>
      </c>
      <c r="F1169" s="29">
        <v>1623</v>
      </c>
      <c r="G1169" s="29">
        <v>1200</v>
      </c>
      <c r="H1169" s="29">
        <v>1806</v>
      </c>
      <c r="I1169" s="29">
        <v>1715</v>
      </c>
      <c r="J1169" s="47"/>
    </row>
    <row r="1170" spans="1:10" hidden="1">
      <c r="A1170" s="27">
        <v>116.5</v>
      </c>
      <c r="B1170" s="27">
        <v>116.6</v>
      </c>
      <c r="C1170" s="28"/>
      <c r="D1170" s="29">
        <v>100</v>
      </c>
      <c r="E1170" s="29">
        <v>600</v>
      </c>
      <c r="F1170" s="29">
        <v>1256</v>
      </c>
      <c r="G1170" s="29">
        <v>900</v>
      </c>
      <c r="H1170" s="29">
        <v>1531</v>
      </c>
      <c r="I1170" s="29">
        <v>1394</v>
      </c>
      <c r="J1170" s="47"/>
    </row>
    <row r="1171" spans="1:10" hidden="1">
      <c r="A1171" s="27">
        <v>116.6</v>
      </c>
      <c r="B1171" s="27">
        <v>116.7</v>
      </c>
      <c r="C1171" s="28"/>
      <c r="D1171" s="29">
        <v>100</v>
      </c>
      <c r="E1171" s="29">
        <v>1000</v>
      </c>
      <c r="F1171" s="29">
        <v>1623</v>
      </c>
      <c r="G1171" s="29">
        <v>1100</v>
      </c>
      <c r="H1171" s="29">
        <v>1715</v>
      </c>
      <c r="I1171" s="29">
        <v>1669</v>
      </c>
      <c r="J1171" s="47"/>
    </row>
    <row r="1172" spans="1:10" hidden="1">
      <c r="A1172" s="27">
        <v>116.7</v>
      </c>
      <c r="B1172" s="27">
        <v>116.8</v>
      </c>
      <c r="C1172" s="28"/>
      <c r="D1172" s="29">
        <v>100</v>
      </c>
      <c r="E1172" s="29">
        <v>1400</v>
      </c>
      <c r="F1172" s="29">
        <v>1990</v>
      </c>
      <c r="G1172" s="29">
        <v>1400</v>
      </c>
      <c r="H1172" s="29">
        <v>1990</v>
      </c>
      <c r="I1172" s="29">
        <v>1990</v>
      </c>
      <c r="J1172" s="47"/>
    </row>
    <row r="1173" spans="1:10" hidden="1">
      <c r="A1173" s="27">
        <v>116.8</v>
      </c>
      <c r="B1173" s="27">
        <v>116.9</v>
      </c>
      <c r="C1173" s="28"/>
      <c r="D1173" s="29">
        <v>100</v>
      </c>
      <c r="E1173" s="29">
        <v>1300</v>
      </c>
      <c r="F1173" s="29">
        <v>1898</v>
      </c>
      <c r="G1173" s="29">
        <v>1000</v>
      </c>
      <c r="H1173" s="29">
        <v>1623</v>
      </c>
      <c r="I1173" s="29">
        <v>1761</v>
      </c>
      <c r="J1173" s="47"/>
    </row>
    <row r="1174" spans="1:10">
      <c r="A1174" s="27">
        <v>116.9</v>
      </c>
      <c r="B1174" s="27">
        <v>117</v>
      </c>
      <c r="C1174" s="28"/>
      <c r="D1174" s="29">
        <v>100</v>
      </c>
      <c r="E1174" s="29">
        <v>1500</v>
      </c>
      <c r="F1174" s="29">
        <v>2082</v>
      </c>
      <c r="G1174" s="29">
        <v>2100</v>
      </c>
      <c r="H1174" s="217">
        <v>2633</v>
      </c>
      <c r="I1174" s="29">
        <v>2358</v>
      </c>
      <c r="J1174" s="47"/>
    </row>
    <row r="1175" spans="1:10" hidden="1">
      <c r="A1175" s="31">
        <v>117</v>
      </c>
      <c r="B1175" s="31">
        <v>117.1</v>
      </c>
      <c r="C1175" s="28" t="s">
        <v>17</v>
      </c>
      <c r="D1175" s="32">
        <v>100</v>
      </c>
      <c r="E1175" s="32">
        <v>4300</v>
      </c>
      <c r="F1175" s="33"/>
      <c r="G1175" s="32">
        <v>3500</v>
      </c>
      <c r="H1175" s="33"/>
      <c r="I1175" s="33"/>
      <c r="J1175" s="46" t="s">
        <v>115</v>
      </c>
    </row>
    <row r="1176" spans="1:10" hidden="1">
      <c r="A1176" s="27">
        <v>117.1</v>
      </c>
      <c r="B1176" s="27">
        <v>117.2</v>
      </c>
      <c r="C1176" s="28"/>
      <c r="D1176" s="29">
        <v>100</v>
      </c>
      <c r="E1176" s="29">
        <v>900</v>
      </c>
      <c r="F1176" s="29">
        <v>1531</v>
      </c>
      <c r="G1176" s="29">
        <v>1000</v>
      </c>
      <c r="H1176" s="29">
        <v>1623</v>
      </c>
      <c r="I1176" s="29">
        <v>1577</v>
      </c>
      <c r="J1176" s="47" t="s">
        <v>116</v>
      </c>
    </row>
    <row r="1177" spans="1:10" hidden="1">
      <c r="A1177" s="27">
        <v>117.2</v>
      </c>
      <c r="B1177" s="27">
        <v>117.3</v>
      </c>
      <c r="C1177" s="28"/>
      <c r="D1177" s="29">
        <v>100</v>
      </c>
      <c r="E1177" s="29">
        <v>800</v>
      </c>
      <c r="F1177" s="29">
        <v>1439</v>
      </c>
      <c r="G1177" s="29">
        <v>1100</v>
      </c>
      <c r="H1177" s="29">
        <v>1715</v>
      </c>
      <c r="I1177" s="29">
        <v>1577</v>
      </c>
      <c r="J1177" s="34"/>
    </row>
    <row r="1178" spans="1:10" hidden="1">
      <c r="A1178" s="27">
        <v>117.3</v>
      </c>
      <c r="B1178" s="27">
        <v>117.4</v>
      </c>
      <c r="C1178" s="28"/>
      <c r="D1178" s="29">
        <v>100</v>
      </c>
      <c r="E1178" s="29">
        <v>600</v>
      </c>
      <c r="F1178" s="29">
        <v>1256</v>
      </c>
      <c r="G1178" s="29">
        <v>1000</v>
      </c>
      <c r="H1178" s="29">
        <v>1623</v>
      </c>
      <c r="I1178" s="29">
        <v>1440</v>
      </c>
      <c r="J1178" s="34"/>
    </row>
    <row r="1179" spans="1:10" hidden="1">
      <c r="A1179" s="27">
        <v>117.4</v>
      </c>
      <c r="B1179" s="27">
        <v>117.5</v>
      </c>
      <c r="C1179" s="28"/>
      <c r="D1179" s="29">
        <v>100</v>
      </c>
      <c r="E1179" s="29">
        <v>1500</v>
      </c>
      <c r="F1179" s="29">
        <v>2082</v>
      </c>
      <c r="G1179" s="29">
        <v>1400</v>
      </c>
      <c r="H1179" s="29">
        <v>1990</v>
      </c>
      <c r="I1179" s="29">
        <v>2036</v>
      </c>
      <c r="J1179" s="34"/>
    </row>
    <row r="1180" spans="1:10" hidden="1">
      <c r="A1180" s="27">
        <v>117.5</v>
      </c>
      <c r="B1180" s="27">
        <v>117.6</v>
      </c>
      <c r="C1180" s="28"/>
      <c r="D1180" s="29">
        <v>100</v>
      </c>
      <c r="E1180" s="29">
        <v>1600</v>
      </c>
      <c r="F1180" s="29">
        <v>2174</v>
      </c>
      <c r="G1180" s="29">
        <v>1300</v>
      </c>
      <c r="H1180" s="29">
        <v>1898</v>
      </c>
      <c r="I1180" s="29">
        <v>2036</v>
      </c>
      <c r="J1180" s="34"/>
    </row>
    <row r="1181" spans="1:10" hidden="1">
      <c r="A1181" s="27">
        <v>117.6</v>
      </c>
      <c r="B1181" s="27">
        <v>117.7</v>
      </c>
      <c r="C1181" s="28"/>
      <c r="D1181" s="29">
        <v>100</v>
      </c>
      <c r="E1181" s="29">
        <v>1900</v>
      </c>
      <c r="F1181" s="29">
        <v>2449</v>
      </c>
      <c r="G1181" s="29">
        <v>1500</v>
      </c>
      <c r="H1181" s="29">
        <v>2082</v>
      </c>
      <c r="I1181" s="29">
        <v>2266</v>
      </c>
      <c r="J1181" s="34"/>
    </row>
    <row r="1182" spans="1:10" hidden="1">
      <c r="A1182" s="27">
        <v>117.7</v>
      </c>
      <c r="B1182" s="27">
        <v>117.8</v>
      </c>
      <c r="C1182" s="28"/>
      <c r="D1182" s="29">
        <v>100</v>
      </c>
      <c r="E1182" s="29">
        <v>800</v>
      </c>
      <c r="F1182" s="29">
        <v>1439</v>
      </c>
      <c r="G1182" s="29">
        <v>1100</v>
      </c>
      <c r="H1182" s="29">
        <v>1715</v>
      </c>
      <c r="I1182" s="29">
        <v>1577</v>
      </c>
      <c r="J1182" s="34"/>
    </row>
    <row r="1183" spans="1:10" hidden="1">
      <c r="A1183" s="27">
        <v>117.8</v>
      </c>
      <c r="B1183" s="27">
        <v>117.9</v>
      </c>
      <c r="C1183" s="28"/>
      <c r="D1183" s="29">
        <v>100</v>
      </c>
      <c r="E1183" s="29">
        <v>1700</v>
      </c>
      <c r="F1183" s="29">
        <v>2265</v>
      </c>
      <c r="G1183" s="29">
        <v>1100</v>
      </c>
      <c r="H1183" s="29">
        <v>1715</v>
      </c>
      <c r="I1183" s="29">
        <v>1990</v>
      </c>
      <c r="J1183" s="34"/>
    </row>
    <row r="1184" spans="1:10" hidden="1">
      <c r="A1184" s="27">
        <v>117.9</v>
      </c>
      <c r="B1184" s="27">
        <v>118</v>
      </c>
      <c r="C1184" s="28"/>
      <c r="D1184" s="29">
        <v>100</v>
      </c>
      <c r="E1184" s="29">
        <v>1000</v>
      </c>
      <c r="F1184" s="29">
        <v>1623</v>
      </c>
      <c r="G1184" s="29">
        <v>1300</v>
      </c>
      <c r="H1184" s="29">
        <v>1898</v>
      </c>
      <c r="I1184" s="29">
        <v>1761</v>
      </c>
      <c r="J1184" s="33"/>
    </row>
    <row r="1185" spans="1:10" hidden="1">
      <c r="A1185" s="31">
        <v>118</v>
      </c>
      <c r="B1185" s="31">
        <v>118.1</v>
      </c>
      <c r="C1185" s="28" t="s">
        <v>17</v>
      </c>
      <c r="D1185" s="32">
        <v>100</v>
      </c>
      <c r="E1185" s="32">
        <v>900</v>
      </c>
      <c r="F1185" s="32">
        <v>1531</v>
      </c>
      <c r="G1185" s="32">
        <v>1000</v>
      </c>
      <c r="H1185" s="32">
        <v>1623</v>
      </c>
      <c r="I1185" s="32">
        <v>1577</v>
      </c>
      <c r="J1185" s="33"/>
    </row>
    <row r="1186" spans="1:10" hidden="1">
      <c r="A1186" s="27">
        <v>118.1</v>
      </c>
      <c r="B1186" s="27">
        <v>118.2</v>
      </c>
      <c r="C1186" s="28"/>
      <c r="D1186" s="29">
        <v>100</v>
      </c>
      <c r="E1186" s="29">
        <v>1600</v>
      </c>
      <c r="F1186" s="29">
        <v>2174</v>
      </c>
      <c r="G1186" s="29">
        <v>1400</v>
      </c>
      <c r="H1186" s="29">
        <v>1990</v>
      </c>
      <c r="I1186" s="29">
        <v>2082</v>
      </c>
      <c r="J1186" s="34"/>
    </row>
    <row r="1187" spans="1:10" hidden="1">
      <c r="A1187" s="27">
        <v>118.2</v>
      </c>
      <c r="B1187" s="27">
        <v>118.3</v>
      </c>
      <c r="C1187" s="28"/>
      <c r="D1187" s="29">
        <v>100</v>
      </c>
      <c r="E1187" s="29">
        <v>900</v>
      </c>
      <c r="F1187" s="29">
        <v>1531</v>
      </c>
      <c r="G1187" s="29">
        <v>1000</v>
      </c>
      <c r="H1187" s="29">
        <v>1623</v>
      </c>
      <c r="I1187" s="29">
        <v>1577</v>
      </c>
      <c r="J1187" s="34"/>
    </row>
    <row r="1188" spans="1:10" hidden="1">
      <c r="A1188" s="27">
        <v>118.3</v>
      </c>
      <c r="B1188" s="27">
        <v>118.4</v>
      </c>
      <c r="C1188" s="28"/>
      <c r="D1188" s="29">
        <v>100</v>
      </c>
      <c r="E1188" s="29">
        <v>1800</v>
      </c>
      <c r="F1188" s="29">
        <v>2357</v>
      </c>
      <c r="G1188" s="29">
        <v>1400</v>
      </c>
      <c r="H1188" s="29">
        <v>1990</v>
      </c>
      <c r="I1188" s="29">
        <v>2174</v>
      </c>
      <c r="J1188" s="34"/>
    </row>
    <row r="1189" spans="1:10">
      <c r="A1189" s="27">
        <v>118.4</v>
      </c>
      <c r="B1189" s="27">
        <v>118.5</v>
      </c>
      <c r="C1189" s="28"/>
      <c r="D1189" s="29">
        <v>100</v>
      </c>
      <c r="E1189" s="29">
        <v>2100</v>
      </c>
      <c r="F1189" s="158">
        <v>2633</v>
      </c>
      <c r="G1189" s="29">
        <v>2000</v>
      </c>
      <c r="H1189" s="217">
        <v>2541</v>
      </c>
      <c r="I1189" s="29">
        <v>2587</v>
      </c>
      <c r="J1189" s="34"/>
    </row>
    <row r="1190" spans="1:10" hidden="1">
      <c r="A1190" s="27">
        <v>118.5</v>
      </c>
      <c r="B1190" s="27">
        <v>118.6</v>
      </c>
      <c r="C1190" s="28"/>
      <c r="D1190" s="29">
        <v>100</v>
      </c>
      <c r="E1190" s="29">
        <v>1600</v>
      </c>
      <c r="F1190" s="29">
        <v>2174</v>
      </c>
      <c r="G1190" s="29">
        <v>1400</v>
      </c>
      <c r="H1190" s="29">
        <v>1990</v>
      </c>
      <c r="I1190" s="29">
        <v>2082</v>
      </c>
      <c r="J1190" s="28" t="s">
        <v>84</v>
      </c>
    </row>
    <row r="1191" spans="1:10" hidden="1">
      <c r="A1191" s="27">
        <v>118.6</v>
      </c>
      <c r="B1191" s="27">
        <v>118.7</v>
      </c>
      <c r="C1191" s="28"/>
      <c r="D1191" s="29">
        <v>100</v>
      </c>
      <c r="E1191" s="29">
        <v>1200</v>
      </c>
      <c r="F1191" s="29">
        <v>1806</v>
      </c>
      <c r="G1191" s="29">
        <v>1000</v>
      </c>
      <c r="H1191" s="29">
        <v>1623</v>
      </c>
      <c r="I1191" s="29">
        <v>1715</v>
      </c>
      <c r="J1191" s="28" t="s">
        <v>84</v>
      </c>
    </row>
    <row r="1192" spans="1:10" hidden="1">
      <c r="A1192" s="27">
        <v>118.7</v>
      </c>
      <c r="B1192" s="27">
        <v>118.8</v>
      </c>
      <c r="C1192" s="28"/>
      <c r="D1192" s="29">
        <v>100</v>
      </c>
      <c r="E1192" s="29">
        <v>800</v>
      </c>
      <c r="F1192" s="29">
        <v>1439</v>
      </c>
      <c r="G1192" s="29">
        <v>1000</v>
      </c>
      <c r="H1192" s="29">
        <v>1623</v>
      </c>
      <c r="I1192" s="29">
        <v>1531</v>
      </c>
      <c r="J1192" s="34"/>
    </row>
    <row r="1193" spans="1:10" hidden="1">
      <c r="A1193" s="27">
        <v>118.8</v>
      </c>
      <c r="B1193" s="27">
        <v>118.9</v>
      </c>
      <c r="C1193" s="28"/>
      <c r="D1193" s="29">
        <v>100</v>
      </c>
      <c r="E1193" s="29">
        <v>900</v>
      </c>
      <c r="F1193" s="29">
        <v>1531</v>
      </c>
      <c r="G1193" s="29">
        <v>1200</v>
      </c>
      <c r="H1193" s="29">
        <v>1806</v>
      </c>
      <c r="I1193" s="29">
        <v>1669</v>
      </c>
      <c r="J1193" s="34"/>
    </row>
    <row r="1194" spans="1:10" hidden="1">
      <c r="A1194" s="27">
        <v>118.9</v>
      </c>
      <c r="B1194" s="27">
        <v>119</v>
      </c>
      <c r="C1194" s="28"/>
      <c r="D1194" s="29">
        <v>100</v>
      </c>
      <c r="E1194" s="29">
        <v>1500</v>
      </c>
      <c r="F1194" s="29">
        <v>2082</v>
      </c>
      <c r="G1194" s="29">
        <v>1400</v>
      </c>
      <c r="H1194" s="29">
        <v>1990</v>
      </c>
      <c r="I1194" s="29">
        <v>2036</v>
      </c>
      <c r="J1194" s="33"/>
    </row>
    <row r="1195" spans="1:10" hidden="1">
      <c r="A1195" s="31">
        <v>119</v>
      </c>
      <c r="B1195" s="31">
        <v>119.1</v>
      </c>
      <c r="C1195" s="28" t="s">
        <v>17</v>
      </c>
      <c r="D1195" s="32">
        <v>100</v>
      </c>
      <c r="E1195" s="32">
        <v>800</v>
      </c>
      <c r="F1195" s="32">
        <v>1439</v>
      </c>
      <c r="G1195" s="32">
        <v>1000</v>
      </c>
      <c r="H1195" s="32">
        <v>1623</v>
      </c>
      <c r="I1195" s="32">
        <v>1531</v>
      </c>
      <c r="J1195" s="47" t="s">
        <v>117</v>
      </c>
    </row>
    <row r="1196" spans="1:10" hidden="1">
      <c r="A1196" s="27">
        <v>119.1</v>
      </c>
      <c r="B1196" s="27">
        <v>119.2</v>
      </c>
      <c r="C1196" s="28"/>
      <c r="D1196" s="29">
        <v>100</v>
      </c>
      <c r="E1196" s="29">
        <v>1300</v>
      </c>
      <c r="F1196" s="29">
        <v>1898</v>
      </c>
      <c r="G1196" s="29">
        <v>1100</v>
      </c>
      <c r="H1196" s="29">
        <v>1715</v>
      </c>
      <c r="I1196" s="29">
        <v>1807</v>
      </c>
      <c r="J1196" s="47"/>
    </row>
    <row r="1197" spans="1:10" hidden="1">
      <c r="A1197" s="27">
        <v>119.2</v>
      </c>
      <c r="B1197" s="27">
        <v>119.3</v>
      </c>
      <c r="C1197" s="28"/>
      <c r="D1197" s="29">
        <v>100</v>
      </c>
      <c r="E1197" s="29">
        <v>900</v>
      </c>
      <c r="F1197" s="29">
        <v>1531</v>
      </c>
      <c r="G1197" s="29">
        <v>1000</v>
      </c>
      <c r="H1197" s="29">
        <v>1623</v>
      </c>
      <c r="I1197" s="29">
        <v>1577</v>
      </c>
      <c r="J1197" s="47"/>
    </row>
    <row r="1198" spans="1:10" hidden="1">
      <c r="A1198" s="27">
        <v>119.3</v>
      </c>
      <c r="B1198" s="27">
        <v>119.4</v>
      </c>
      <c r="C1198" s="28"/>
      <c r="D1198" s="29">
        <v>100</v>
      </c>
      <c r="E1198" s="29">
        <v>1200</v>
      </c>
      <c r="F1198" s="29">
        <v>1806</v>
      </c>
      <c r="G1198" s="29">
        <v>1200</v>
      </c>
      <c r="H1198" s="29">
        <v>1806</v>
      </c>
      <c r="I1198" s="29">
        <v>1806</v>
      </c>
      <c r="J1198" s="47"/>
    </row>
    <row r="1199" spans="1:10" hidden="1">
      <c r="A1199" s="27">
        <v>119.4</v>
      </c>
      <c r="B1199" s="27">
        <v>119.5</v>
      </c>
      <c r="C1199" s="28"/>
      <c r="D1199" s="29">
        <v>100</v>
      </c>
      <c r="E1199" s="29">
        <v>1600</v>
      </c>
      <c r="F1199" s="29">
        <v>2174</v>
      </c>
      <c r="G1199" s="29">
        <v>1700</v>
      </c>
      <c r="H1199" s="29">
        <v>2265</v>
      </c>
      <c r="I1199" s="29">
        <v>2220</v>
      </c>
      <c r="J1199" s="47"/>
    </row>
    <row r="1200" spans="1:10" hidden="1">
      <c r="A1200" s="27">
        <v>119.5</v>
      </c>
      <c r="B1200" s="27">
        <v>119.6</v>
      </c>
      <c r="C1200" s="28"/>
      <c r="D1200" s="29">
        <v>100</v>
      </c>
      <c r="E1200" s="29">
        <v>800</v>
      </c>
      <c r="F1200" s="29">
        <v>1439</v>
      </c>
      <c r="G1200" s="29">
        <v>1100</v>
      </c>
      <c r="H1200" s="29">
        <v>1715</v>
      </c>
      <c r="I1200" s="29">
        <v>1577</v>
      </c>
      <c r="J1200" s="47"/>
    </row>
    <row r="1201" spans="1:10" hidden="1">
      <c r="A1201" s="27">
        <v>119.6</v>
      </c>
      <c r="B1201" s="27">
        <v>119.7</v>
      </c>
      <c r="C1201" s="28"/>
      <c r="D1201" s="29">
        <v>100</v>
      </c>
      <c r="E1201" s="29">
        <v>600</v>
      </c>
      <c r="F1201" s="29">
        <v>1256</v>
      </c>
      <c r="G1201" s="29">
        <v>1000</v>
      </c>
      <c r="H1201" s="29">
        <v>1623</v>
      </c>
      <c r="I1201" s="29">
        <v>1440</v>
      </c>
      <c r="J1201" s="47"/>
    </row>
    <row r="1202" spans="1:10" hidden="1">
      <c r="A1202" s="27">
        <v>119.7</v>
      </c>
      <c r="B1202" s="27">
        <v>119.8</v>
      </c>
      <c r="C1202" s="28"/>
      <c r="D1202" s="29">
        <v>100</v>
      </c>
      <c r="E1202" s="29">
        <v>800</v>
      </c>
      <c r="F1202" s="29">
        <v>1439</v>
      </c>
      <c r="G1202" s="29">
        <v>1100</v>
      </c>
      <c r="H1202" s="29">
        <v>1715</v>
      </c>
      <c r="I1202" s="29">
        <v>1577</v>
      </c>
      <c r="J1202" s="47"/>
    </row>
    <row r="1203" spans="1:10" hidden="1">
      <c r="A1203" s="27">
        <v>119.8</v>
      </c>
      <c r="B1203" s="27">
        <v>119.9</v>
      </c>
      <c r="C1203" s="28"/>
      <c r="D1203" s="29">
        <v>100</v>
      </c>
      <c r="E1203" s="29">
        <v>1600</v>
      </c>
      <c r="F1203" s="29">
        <v>2174</v>
      </c>
      <c r="G1203" s="29">
        <v>1200</v>
      </c>
      <c r="H1203" s="29">
        <v>1806</v>
      </c>
      <c r="I1203" s="29">
        <v>1990</v>
      </c>
      <c r="J1203" s="47"/>
    </row>
    <row r="1204" spans="1:10" hidden="1">
      <c r="A1204" s="27">
        <v>119.9</v>
      </c>
      <c r="B1204" s="27">
        <v>120</v>
      </c>
      <c r="C1204" s="28"/>
      <c r="D1204" s="29">
        <v>100</v>
      </c>
      <c r="E1204" s="29">
        <v>900</v>
      </c>
      <c r="F1204" s="29">
        <v>1531</v>
      </c>
      <c r="G1204" s="29">
        <v>1000</v>
      </c>
      <c r="H1204" s="29">
        <v>1623</v>
      </c>
      <c r="I1204" s="29">
        <v>1577</v>
      </c>
      <c r="J1204" s="47"/>
    </row>
    <row r="1205" spans="1:10" hidden="1">
      <c r="A1205" s="31">
        <v>120</v>
      </c>
      <c r="B1205" s="31">
        <v>120.1</v>
      </c>
      <c r="C1205" s="28" t="s">
        <v>17</v>
      </c>
      <c r="D1205" s="32">
        <v>100</v>
      </c>
      <c r="E1205" s="32">
        <v>900</v>
      </c>
      <c r="F1205" s="32">
        <v>1531</v>
      </c>
      <c r="G1205" s="32">
        <v>1100</v>
      </c>
      <c r="H1205" s="32">
        <v>1715</v>
      </c>
      <c r="I1205" s="32">
        <v>1623</v>
      </c>
      <c r="J1205" s="47" t="s">
        <v>118</v>
      </c>
    </row>
    <row r="1206" spans="1:10" hidden="1">
      <c r="A1206" s="27">
        <v>120.1</v>
      </c>
      <c r="B1206" s="27">
        <v>120.2</v>
      </c>
      <c r="C1206" s="28"/>
      <c r="D1206" s="29">
        <v>100</v>
      </c>
      <c r="E1206" s="34"/>
      <c r="F1206" s="34"/>
      <c r="G1206" s="34"/>
      <c r="H1206" s="34"/>
      <c r="I1206" s="34"/>
      <c r="J1206" s="47"/>
    </row>
    <row r="1207" spans="1:10" hidden="1">
      <c r="A1207" s="27">
        <v>120.2</v>
      </c>
      <c r="B1207" s="27">
        <v>120.3</v>
      </c>
      <c r="C1207" s="28"/>
      <c r="D1207" s="29">
        <v>100</v>
      </c>
      <c r="E1207" s="29">
        <v>1600</v>
      </c>
      <c r="F1207" s="29">
        <v>2174</v>
      </c>
      <c r="G1207" s="29">
        <v>1400</v>
      </c>
      <c r="H1207" s="29">
        <v>1990</v>
      </c>
      <c r="I1207" s="29">
        <v>2082</v>
      </c>
      <c r="J1207" s="47"/>
    </row>
    <row r="1208" spans="1:10" hidden="1">
      <c r="A1208" s="27">
        <v>120.3</v>
      </c>
      <c r="B1208" s="27">
        <v>120.4</v>
      </c>
      <c r="C1208" s="28"/>
      <c r="D1208" s="29">
        <v>100</v>
      </c>
      <c r="E1208" s="29">
        <v>900</v>
      </c>
      <c r="F1208" s="29">
        <v>1531</v>
      </c>
      <c r="G1208" s="29">
        <v>1000</v>
      </c>
      <c r="H1208" s="29">
        <v>1623</v>
      </c>
      <c r="I1208" s="29">
        <v>1577</v>
      </c>
      <c r="J1208" s="47"/>
    </row>
    <row r="1209" spans="1:10" hidden="1">
      <c r="A1209" s="27">
        <v>120.4</v>
      </c>
      <c r="B1209" s="27">
        <v>120.5</v>
      </c>
      <c r="C1209" s="28"/>
      <c r="D1209" s="29">
        <v>100</v>
      </c>
      <c r="E1209" s="29">
        <v>1000</v>
      </c>
      <c r="F1209" s="29">
        <v>1623</v>
      </c>
      <c r="G1209" s="29">
        <v>1400</v>
      </c>
      <c r="H1209" s="29">
        <v>1990</v>
      </c>
      <c r="I1209" s="29">
        <v>1807</v>
      </c>
      <c r="J1209" s="47"/>
    </row>
    <row r="1210" spans="1:10" hidden="1">
      <c r="A1210" s="27">
        <v>120.5</v>
      </c>
      <c r="B1210" s="27">
        <v>120.6</v>
      </c>
      <c r="C1210" s="28"/>
      <c r="D1210" s="29">
        <v>100</v>
      </c>
      <c r="E1210" s="29">
        <v>1200</v>
      </c>
      <c r="F1210" s="29">
        <v>1806</v>
      </c>
      <c r="G1210" s="29">
        <v>1100</v>
      </c>
      <c r="H1210" s="29">
        <v>1715</v>
      </c>
      <c r="I1210" s="29">
        <v>1761</v>
      </c>
      <c r="J1210" s="47"/>
    </row>
    <row r="1211" spans="1:10" hidden="1">
      <c r="A1211" s="27">
        <v>120.6</v>
      </c>
      <c r="B1211" s="27">
        <v>120.7</v>
      </c>
      <c r="C1211" s="28"/>
      <c r="D1211" s="29">
        <v>100</v>
      </c>
      <c r="E1211" s="29">
        <v>900</v>
      </c>
      <c r="F1211" s="29">
        <v>1531</v>
      </c>
      <c r="G1211" s="29">
        <v>1000</v>
      </c>
      <c r="H1211" s="29">
        <v>1623</v>
      </c>
      <c r="I1211" s="29">
        <v>1577</v>
      </c>
      <c r="J1211" s="47"/>
    </row>
    <row r="1212" spans="1:10" hidden="1">
      <c r="A1212" s="27">
        <v>120.7</v>
      </c>
      <c r="B1212" s="27">
        <v>120.8</v>
      </c>
      <c r="C1212" s="28"/>
      <c r="D1212" s="29">
        <v>100</v>
      </c>
      <c r="E1212" s="29">
        <v>1000</v>
      </c>
      <c r="F1212" s="29">
        <v>1623</v>
      </c>
      <c r="G1212" s="29">
        <v>1100</v>
      </c>
      <c r="H1212" s="29">
        <v>1715</v>
      </c>
      <c r="I1212" s="29">
        <v>1669</v>
      </c>
      <c r="J1212" s="47"/>
    </row>
    <row r="1213" spans="1:10" hidden="1">
      <c r="A1213" s="27">
        <v>120.8</v>
      </c>
      <c r="B1213" s="27">
        <v>120.9</v>
      </c>
      <c r="C1213" s="28"/>
      <c r="D1213" s="29">
        <v>100</v>
      </c>
      <c r="E1213" s="29">
        <v>1200</v>
      </c>
      <c r="F1213" s="29">
        <v>1806</v>
      </c>
      <c r="G1213" s="29">
        <v>1100</v>
      </c>
      <c r="H1213" s="29">
        <v>1715</v>
      </c>
      <c r="I1213" s="29">
        <v>1761</v>
      </c>
      <c r="J1213" s="47"/>
    </row>
    <row r="1214" spans="1:10" hidden="1">
      <c r="A1214" s="27">
        <v>120.9</v>
      </c>
      <c r="B1214" s="27">
        <v>121</v>
      </c>
      <c r="C1214" s="28"/>
      <c r="D1214" s="29">
        <v>100</v>
      </c>
      <c r="E1214" s="29">
        <v>1000</v>
      </c>
      <c r="F1214" s="29">
        <v>1623</v>
      </c>
      <c r="G1214" s="29">
        <v>1100</v>
      </c>
      <c r="H1214" s="29">
        <v>1715</v>
      </c>
      <c r="I1214" s="29">
        <v>1669</v>
      </c>
      <c r="J1214" s="47"/>
    </row>
    <row r="1215" spans="1:10" hidden="1">
      <c r="A1215" s="31">
        <v>121</v>
      </c>
      <c r="B1215" s="31">
        <v>121.1</v>
      </c>
      <c r="C1215" s="28" t="s">
        <v>17</v>
      </c>
      <c r="D1215" s="32">
        <v>100</v>
      </c>
      <c r="E1215" s="32">
        <v>1200</v>
      </c>
      <c r="F1215" s="32">
        <v>1806</v>
      </c>
      <c r="G1215" s="32">
        <v>1300</v>
      </c>
      <c r="H1215" s="32">
        <v>1898</v>
      </c>
      <c r="I1215" s="32">
        <v>1852</v>
      </c>
      <c r="J1215" s="36" t="s">
        <v>119</v>
      </c>
    </row>
    <row r="1216" spans="1:10" hidden="1">
      <c r="A1216" s="27">
        <v>121.1</v>
      </c>
      <c r="B1216" s="27">
        <v>121.2</v>
      </c>
      <c r="C1216" s="28"/>
      <c r="D1216" s="29">
        <v>100</v>
      </c>
      <c r="E1216" s="29">
        <v>900</v>
      </c>
      <c r="F1216" s="29">
        <v>1531</v>
      </c>
      <c r="G1216" s="29">
        <v>900</v>
      </c>
      <c r="H1216" s="29">
        <v>1531</v>
      </c>
      <c r="I1216" s="29">
        <v>1531</v>
      </c>
      <c r="J1216" s="36"/>
    </row>
    <row r="1217" spans="1:10" hidden="1">
      <c r="A1217" s="27">
        <v>121.2</v>
      </c>
      <c r="B1217" s="27">
        <v>121.3</v>
      </c>
      <c r="C1217" s="28"/>
      <c r="D1217" s="29">
        <v>100</v>
      </c>
      <c r="E1217" s="29">
        <v>1000</v>
      </c>
      <c r="F1217" s="29">
        <v>1623</v>
      </c>
      <c r="G1217" s="29">
        <v>1100</v>
      </c>
      <c r="H1217" s="29">
        <v>1715</v>
      </c>
      <c r="I1217" s="29">
        <v>1669</v>
      </c>
      <c r="J1217" s="36"/>
    </row>
    <row r="1218" spans="1:10" hidden="1">
      <c r="A1218" s="27">
        <v>121.3</v>
      </c>
      <c r="B1218" s="27">
        <v>121.4</v>
      </c>
      <c r="C1218" s="28"/>
      <c r="D1218" s="29">
        <v>100</v>
      </c>
      <c r="E1218" s="29">
        <v>900</v>
      </c>
      <c r="F1218" s="29">
        <v>1531</v>
      </c>
      <c r="G1218" s="29">
        <v>1200</v>
      </c>
      <c r="H1218" s="29">
        <v>1806</v>
      </c>
      <c r="I1218" s="29">
        <v>1669</v>
      </c>
      <c r="J1218" s="36"/>
    </row>
    <row r="1219" spans="1:10" hidden="1">
      <c r="A1219" s="27">
        <v>121.4</v>
      </c>
      <c r="B1219" s="27">
        <v>121.5</v>
      </c>
      <c r="C1219" s="28"/>
      <c r="D1219" s="29">
        <v>100</v>
      </c>
      <c r="E1219" s="34"/>
      <c r="F1219" s="34"/>
      <c r="G1219" s="34"/>
      <c r="H1219" s="34"/>
      <c r="I1219" s="34"/>
      <c r="J1219" s="36"/>
    </row>
    <row r="1220" spans="1:10" hidden="1">
      <c r="A1220" s="27">
        <v>121.5</v>
      </c>
      <c r="B1220" s="27">
        <v>121.6</v>
      </c>
      <c r="C1220" s="28"/>
      <c r="D1220" s="29">
        <v>100</v>
      </c>
      <c r="E1220" s="29">
        <v>800</v>
      </c>
      <c r="F1220" s="29">
        <v>1439</v>
      </c>
      <c r="G1220" s="29">
        <v>1000</v>
      </c>
      <c r="H1220" s="29">
        <v>1623</v>
      </c>
      <c r="I1220" s="29">
        <v>1531</v>
      </c>
      <c r="J1220" s="28" t="s">
        <v>119</v>
      </c>
    </row>
    <row r="1221" spans="1:10" hidden="1">
      <c r="A1221" s="27">
        <v>121.6</v>
      </c>
      <c r="B1221" s="27">
        <v>121.7</v>
      </c>
      <c r="C1221" s="30"/>
      <c r="D1221" s="29">
        <v>101</v>
      </c>
      <c r="E1221" s="29">
        <v>900</v>
      </c>
      <c r="F1221" s="29">
        <v>1523</v>
      </c>
      <c r="G1221" s="29">
        <v>1100</v>
      </c>
      <c r="H1221" s="29">
        <v>1705</v>
      </c>
      <c r="I1221" s="29">
        <v>1614</v>
      </c>
      <c r="J1221" s="30"/>
    </row>
    <row r="1222" spans="1:10" hidden="1">
      <c r="A1222" s="27">
        <v>121.7</v>
      </c>
      <c r="B1222" s="27">
        <v>121.8</v>
      </c>
      <c r="C1222" s="30"/>
      <c r="D1222" s="29">
        <v>102</v>
      </c>
      <c r="E1222" s="29">
        <v>1000</v>
      </c>
      <c r="F1222" s="29">
        <v>1605</v>
      </c>
      <c r="G1222" s="29">
        <v>1700</v>
      </c>
      <c r="H1222" s="29">
        <v>2235</v>
      </c>
      <c r="I1222" s="29">
        <v>1920</v>
      </c>
      <c r="J1222" s="30"/>
    </row>
    <row r="1223" spans="1:10" hidden="1">
      <c r="A1223" s="27">
        <v>121.8</v>
      </c>
      <c r="B1223" s="27">
        <v>121.9</v>
      </c>
      <c r="C1223" s="30"/>
      <c r="D1223" s="29">
        <v>103</v>
      </c>
      <c r="E1223" s="29">
        <v>900</v>
      </c>
      <c r="F1223" s="29">
        <v>1507</v>
      </c>
      <c r="G1223" s="29">
        <v>1100</v>
      </c>
      <c r="H1223" s="29">
        <v>1685</v>
      </c>
      <c r="I1223" s="29">
        <v>1596</v>
      </c>
      <c r="J1223" s="30"/>
    </row>
    <row r="1224" spans="1:10" hidden="1">
      <c r="A1224" s="27">
        <v>121.9</v>
      </c>
      <c r="B1224" s="27">
        <v>122</v>
      </c>
      <c r="C1224" s="30"/>
      <c r="D1224" s="29">
        <v>104</v>
      </c>
      <c r="E1224" s="29">
        <v>1000</v>
      </c>
      <c r="F1224" s="33"/>
      <c r="G1224" s="29">
        <v>1300</v>
      </c>
      <c r="H1224" s="33"/>
      <c r="I1224" s="33"/>
      <c r="J1224" s="30"/>
    </row>
    <row r="1225" spans="1:10" hidden="1">
      <c r="A1225" s="31">
        <v>122</v>
      </c>
      <c r="B1225" s="31">
        <v>122.1</v>
      </c>
      <c r="C1225" s="28" t="s">
        <v>17</v>
      </c>
      <c r="D1225" s="32">
        <v>100</v>
      </c>
      <c r="E1225" s="32">
        <v>900</v>
      </c>
      <c r="F1225" s="32">
        <v>1531</v>
      </c>
      <c r="G1225" s="32">
        <v>1100</v>
      </c>
      <c r="H1225" s="32">
        <v>1715</v>
      </c>
      <c r="I1225" s="32">
        <v>1623</v>
      </c>
      <c r="J1225" s="30"/>
    </row>
    <row r="1226" spans="1:10" hidden="1">
      <c r="A1226" s="27">
        <v>122.1</v>
      </c>
      <c r="B1226" s="27">
        <v>122.2</v>
      </c>
      <c r="C1226" s="28"/>
      <c r="D1226" s="29">
        <v>100</v>
      </c>
      <c r="E1226" s="29">
        <v>900</v>
      </c>
      <c r="F1226" s="29">
        <v>1531</v>
      </c>
      <c r="G1226" s="29">
        <v>1000</v>
      </c>
      <c r="H1226" s="29">
        <v>1623</v>
      </c>
      <c r="I1226" s="29">
        <v>1577</v>
      </c>
      <c r="J1226" s="30"/>
    </row>
    <row r="1227" spans="1:10" hidden="1">
      <c r="A1227" s="27">
        <v>122.2</v>
      </c>
      <c r="B1227" s="27">
        <v>122.3</v>
      </c>
      <c r="C1227" s="28"/>
      <c r="D1227" s="29">
        <v>100</v>
      </c>
      <c r="E1227" s="29">
        <v>1000</v>
      </c>
      <c r="F1227" s="29">
        <v>1623</v>
      </c>
      <c r="G1227" s="29">
        <v>1000</v>
      </c>
      <c r="H1227" s="29">
        <v>1623</v>
      </c>
      <c r="I1227" s="29">
        <v>1623</v>
      </c>
      <c r="J1227" s="30"/>
    </row>
    <row r="1228" spans="1:10" hidden="1">
      <c r="A1228" s="27">
        <v>122.3</v>
      </c>
      <c r="B1228" s="27">
        <v>122.4</v>
      </c>
      <c r="C1228" s="28"/>
      <c r="D1228" s="29">
        <v>100</v>
      </c>
      <c r="E1228" s="29">
        <v>1200</v>
      </c>
      <c r="F1228" s="29">
        <v>1806</v>
      </c>
      <c r="G1228" s="29">
        <v>1000</v>
      </c>
      <c r="H1228" s="29">
        <v>1623</v>
      </c>
      <c r="I1228" s="29">
        <v>1715</v>
      </c>
      <c r="J1228" s="30"/>
    </row>
    <row r="1229" spans="1:10" hidden="1">
      <c r="A1229" s="27">
        <v>122.4</v>
      </c>
      <c r="B1229" s="27">
        <v>122.5</v>
      </c>
      <c r="C1229" s="28"/>
      <c r="D1229" s="29">
        <v>100</v>
      </c>
      <c r="E1229" s="29">
        <v>900</v>
      </c>
      <c r="F1229" s="29">
        <v>1531</v>
      </c>
      <c r="G1229" s="29">
        <v>1100</v>
      </c>
      <c r="H1229" s="29">
        <v>1715</v>
      </c>
      <c r="I1229" s="29">
        <v>1623</v>
      </c>
      <c r="J1229" s="30"/>
    </row>
    <row r="1230" spans="1:10" hidden="1">
      <c r="A1230" s="27">
        <v>122.5</v>
      </c>
      <c r="B1230" s="27">
        <v>122.6</v>
      </c>
      <c r="C1230" s="28"/>
      <c r="D1230" s="29">
        <v>100</v>
      </c>
      <c r="E1230" s="29">
        <v>1000</v>
      </c>
      <c r="F1230" s="29">
        <v>1623</v>
      </c>
      <c r="G1230" s="29">
        <v>1400</v>
      </c>
      <c r="H1230" s="29">
        <v>1990</v>
      </c>
      <c r="I1230" s="29">
        <v>1807</v>
      </c>
      <c r="J1230" s="30"/>
    </row>
    <row r="1231" spans="1:10" hidden="1">
      <c r="A1231" s="27">
        <v>122.6</v>
      </c>
      <c r="B1231" s="27">
        <v>122.7</v>
      </c>
      <c r="C1231" s="28"/>
      <c r="D1231" s="29">
        <v>100</v>
      </c>
      <c r="E1231" s="29">
        <v>800</v>
      </c>
      <c r="F1231" s="29">
        <v>1439</v>
      </c>
      <c r="G1231" s="29">
        <v>1100</v>
      </c>
      <c r="H1231" s="29">
        <v>1715</v>
      </c>
      <c r="I1231" s="29">
        <v>1577</v>
      </c>
      <c r="J1231" s="30"/>
    </row>
    <row r="1232" spans="1:10" hidden="1">
      <c r="A1232" s="27">
        <v>122.7</v>
      </c>
      <c r="B1232" s="27">
        <v>122.8</v>
      </c>
      <c r="C1232" s="28"/>
      <c r="D1232" s="29">
        <v>100</v>
      </c>
      <c r="E1232" s="29">
        <v>900</v>
      </c>
      <c r="F1232" s="29">
        <v>1531</v>
      </c>
      <c r="G1232" s="29">
        <v>1000</v>
      </c>
      <c r="H1232" s="29">
        <v>1623</v>
      </c>
      <c r="I1232" s="29">
        <v>1577</v>
      </c>
      <c r="J1232" s="30"/>
    </row>
    <row r="1233" spans="1:10" hidden="1">
      <c r="A1233" s="27">
        <v>122.8</v>
      </c>
      <c r="B1233" s="27">
        <v>122.9</v>
      </c>
      <c r="C1233" s="28"/>
      <c r="D1233" s="29">
        <v>100</v>
      </c>
      <c r="E1233" s="29">
        <v>800</v>
      </c>
      <c r="F1233" s="29">
        <v>1439</v>
      </c>
      <c r="G1233" s="29">
        <v>900</v>
      </c>
      <c r="H1233" s="29">
        <v>1531</v>
      </c>
      <c r="I1233" s="29">
        <v>1485</v>
      </c>
      <c r="J1233" s="30"/>
    </row>
    <row r="1234" spans="1:10" hidden="1">
      <c r="A1234" s="27">
        <v>122.9</v>
      </c>
      <c r="B1234" s="27">
        <v>123</v>
      </c>
      <c r="C1234" s="28"/>
      <c r="D1234" s="29">
        <v>100</v>
      </c>
      <c r="E1234" s="29">
        <v>1000</v>
      </c>
      <c r="F1234" s="29">
        <v>1623</v>
      </c>
      <c r="G1234" s="29">
        <v>1200</v>
      </c>
      <c r="H1234" s="29">
        <v>1806</v>
      </c>
      <c r="I1234" s="29">
        <v>1715</v>
      </c>
      <c r="J1234" s="30"/>
    </row>
    <row r="1235" spans="1:10" hidden="1">
      <c r="A1235" s="31">
        <v>123</v>
      </c>
      <c r="B1235" s="31">
        <v>123.1</v>
      </c>
      <c r="C1235" s="28" t="s">
        <v>17</v>
      </c>
      <c r="D1235" s="32">
        <v>100</v>
      </c>
      <c r="E1235" s="32">
        <v>800</v>
      </c>
      <c r="F1235" s="32">
        <v>1439</v>
      </c>
      <c r="G1235" s="32">
        <v>1000</v>
      </c>
      <c r="H1235" s="32">
        <v>1623</v>
      </c>
      <c r="I1235" s="32">
        <v>1531</v>
      </c>
      <c r="J1235" s="30"/>
    </row>
    <row r="1236" spans="1:10" hidden="1">
      <c r="A1236" s="27">
        <v>123.1</v>
      </c>
      <c r="B1236" s="27">
        <v>123.2</v>
      </c>
      <c r="C1236" s="28"/>
      <c r="D1236" s="29">
        <v>100</v>
      </c>
      <c r="E1236" s="29">
        <v>900</v>
      </c>
      <c r="F1236" s="29">
        <v>1531</v>
      </c>
      <c r="G1236" s="29">
        <v>1100</v>
      </c>
      <c r="H1236" s="29">
        <v>1715</v>
      </c>
      <c r="I1236" s="29">
        <v>1623</v>
      </c>
      <c r="J1236" s="30"/>
    </row>
    <row r="1237" spans="1:10" hidden="1">
      <c r="A1237" s="27">
        <v>123.2</v>
      </c>
      <c r="B1237" s="27">
        <v>123.3</v>
      </c>
      <c r="C1237" s="28"/>
      <c r="D1237" s="29">
        <v>100</v>
      </c>
      <c r="E1237" s="29">
        <v>1000</v>
      </c>
      <c r="F1237" s="29">
        <v>1623</v>
      </c>
      <c r="G1237" s="29">
        <v>1200</v>
      </c>
      <c r="H1237" s="29">
        <v>1806</v>
      </c>
      <c r="I1237" s="29">
        <v>1715</v>
      </c>
      <c r="J1237" s="30"/>
    </row>
    <row r="1238" spans="1:10" hidden="1">
      <c r="A1238" s="27">
        <v>123.3</v>
      </c>
      <c r="B1238" s="27">
        <v>123.4</v>
      </c>
      <c r="C1238" s="28"/>
      <c r="D1238" s="29">
        <v>100</v>
      </c>
      <c r="E1238" s="29">
        <v>900</v>
      </c>
      <c r="F1238" s="29">
        <v>1531</v>
      </c>
      <c r="G1238" s="29">
        <v>1000</v>
      </c>
      <c r="H1238" s="29">
        <v>1623</v>
      </c>
      <c r="I1238" s="29">
        <v>1577</v>
      </c>
      <c r="J1238" s="30"/>
    </row>
    <row r="1239" spans="1:10" hidden="1">
      <c r="A1239" s="27">
        <v>123.4</v>
      </c>
      <c r="B1239" s="27">
        <v>123.5</v>
      </c>
      <c r="C1239" s="28"/>
      <c r="D1239" s="29">
        <v>100</v>
      </c>
      <c r="E1239" s="29">
        <v>1100</v>
      </c>
      <c r="F1239" s="29">
        <v>1715</v>
      </c>
      <c r="G1239" s="29">
        <v>1000</v>
      </c>
      <c r="H1239" s="29">
        <v>1623</v>
      </c>
      <c r="I1239" s="29">
        <v>1669</v>
      </c>
      <c r="J1239" s="30"/>
    </row>
    <row r="1240" spans="1:10" hidden="1">
      <c r="A1240" s="27">
        <v>123.5</v>
      </c>
      <c r="B1240" s="27">
        <v>123.6</v>
      </c>
      <c r="C1240" s="28"/>
      <c r="D1240" s="29">
        <v>100</v>
      </c>
      <c r="E1240" s="29">
        <v>900</v>
      </c>
      <c r="F1240" s="29">
        <v>1531</v>
      </c>
      <c r="G1240" s="29">
        <v>1200</v>
      </c>
      <c r="H1240" s="29">
        <v>1806</v>
      </c>
      <c r="I1240" s="29">
        <v>1669</v>
      </c>
      <c r="J1240" s="30"/>
    </row>
    <row r="1241" spans="1:10" hidden="1">
      <c r="A1241" s="27">
        <v>123.6</v>
      </c>
      <c r="B1241" s="27">
        <v>123.7</v>
      </c>
      <c r="C1241" s="28"/>
      <c r="D1241" s="29">
        <v>100</v>
      </c>
      <c r="E1241" s="29">
        <v>1000</v>
      </c>
      <c r="F1241" s="29">
        <v>1623</v>
      </c>
      <c r="G1241" s="29">
        <v>1000</v>
      </c>
      <c r="H1241" s="29">
        <v>1623</v>
      </c>
      <c r="I1241" s="29">
        <v>1623</v>
      </c>
      <c r="J1241" s="30"/>
    </row>
    <row r="1242" spans="1:10" hidden="1">
      <c r="A1242" s="27">
        <v>123.7</v>
      </c>
      <c r="B1242" s="27">
        <v>123.8</v>
      </c>
      <c r="C1242" s="28"/>
      <c r="D1242" s="29">
        <v>100</v>
      </c>
      <c r="E1242" s="29">
        <v>1200</v>
      </c>
      <c r="F1242" s="29">
        <v>1806</v>
      </c>
      <c r="G1242" s="29">
        <v>1100</v>
      </c>
      <c r="H1242" s="29">
        <v>1715</v>
      </c>
      <c r="I1242" s="29">
        <v>1761</v>
      </c>
      <c r="J1242" s="30"/>
    </row>
    <row r="1243" spans="1:10" hidden="1">
      <c r="A1243" s="27">
        <v>123.8</v>
      </c>
      <c r="B1243" s="27">
        <v>123.9</v>
      </c>
      <c r="C1243" s="28"/>
      <c r="D1243" s="29">
        <v>100</v>
      </c>
      <c r="E1243" s="29">
        <v>1400</v>
      </c>
      <c r="F1243" s="29">
        <v>1990</v>
      </c>
      <c r="G1243" s="29">
        <v>1500</v>
      </c>
      <c r="H1243" s="29">
        <v>2082</v>
      </c>
      <c r="I1243" s="29">
        <v>2036</v>
      </c>
      <c r="J1243" s="30"/>
    </row>
    <row r="1244" spans="1:10" hidden="1">
      <c r="A1244" s="27">
        <v>123.9</v>
      </c>
      <c r="B1244" s="27">
        <v>124</v>
      </c>
      <c r="C1244" s="28"/>
      <c r="D1244" s="29">
        <v>100</v>
      </c>
      <c r="E1244" s="29">
        <v>900</v>
      </c>
      <c r="F1244" s="29">
        <v>1531</v>
      </c>
      <c r="G1244" s="29">
        <v>1000</v>
      </c>
      <c r="H1244" s="29">
        <v>1623</v>
      </c>
      <c r="I1244" s="29">
        <v>1577</v>
      </c>
      <c r="J1244" s="30"/>
    </row>
    <row r="1245" spans="1:10" hidden="1">
      <c r="A1245" s="31">
        <v>124</v>
      </c>
      <c r="B1245" s="31">
        <v>124.1</v>
      </c>
      <c r="C1245" s="28" t="s">
        <v>17</v>
      </c>
      <c r="D1245" s="32">
        <v>100</v>
      </c>
      <c r="E1245" s="32">
        <v>1000</v>
      </c>
      <c r="F1245" s="32">
        <v>1623</v>
      </c>
      <c r="G1245" s="32">
        <v>1100</v>
      </c>
      <c r="H1245" s="32">
        <v>1715</v>
      </c>
      <c r="I1245" s="32">
        <v>1669</v>
      </c>
      <c r="J1245" s="30"/>
    </row>
    <row r="1246" spans="1:10" hidden="1">
      <c r="A1246" s="27">
        <v>124.1</v>
      </c>
      <c r="B1246" s="27">
        <v>124.2</v>
      </c>
      <c r="C1246" s="28"/>
      <c r="D1246" s="29">
        <v>100</v>
      </c>
      <c r="E1246" s="29">
        <v>1000</v>
      </c>
      <c r="F1246" s="29">
        <v>1623</v>
      </c>
      <c r="G1246" s="29">
        <v>1100</v>
      </c>
      <c r="H1246" s="29">
        <v>1715</v>
      </c>
      <c r="I1246" s="29">
        <v>1669</v>
      </c>
      <c r="J1246" s="30"/>
    </row>
    <row r="1247" spans="1:10" hidden="1">
      <c r="A1247" s="27">
        <v>124.2</v>
      </c>
      <c r="B1247" s="27">
        <v>124.3</v>
      </c>
      <c r="C1247" s="28"/>
      <c r="D1247" s="29">
        <v>100</v>
      </c>
      <c r="E1247" s="29">
        <v>1200</v>
      </c>
      <c r="F1247" s="29">
        <v>1806</v>
      </c>
      <c r="G1247" s="29">
        <v>1300</v>
      </c>
      <c r="H1247" s="29">
        <v>1898</v>
      </c>
      <c r="I1247" s="29">
        <v>1852</v>
      </c>
      <c r="J1247" s="30"/>
    </row>
    <row r="1248" spans="1:10" hidden="1">
      <c r="A1248" s="27">
        <v>124.3</v>
      </c>
      <c r="B1248" s="27">
        <v>124.4</v>
      </c>
      <c r="C1248" s="28"/>
      <c r="D1248" s="29">
        <v>100</v>
      </c>
      <c r="E1248" s="29">
        <v>800</v>
      </c>
      <c r="F1248" s="29">
        <v>1439</v>
      </c>
      <c r="G1248" s="29">
        <v>1000</v>
      </c>
      <c r="H1248" s="29">
        <v>1623</v>
      </c>
      <c r="I1248" s="29">
        <v>1531</v>
      </c>
      <c r="J1248" s="30"/>
    </row>
    <row r="1249" spans="1:10" hidden="1">
      <c r="A1249" s="27">
        <v>124.4</v>
      </c>
      <c r="B1249" s="27">
        <v>124.5</v>
      </c>
      <c r="C1249" s="28"/>
      <c r="D1249" s="29">
        <v>100</v>
      </c>
      <c r="E1249" s="29">
        <v>700</v>
      </c>
      <c r="F1249" s="29">
        <v>1347</v>
      </c>
      <c r="G1249" s="29">
        <v>1000</v>
      </c>
      <c r="H1249" s="29">
        <v>1623</v>
      </c>
      <c r="I1249" s="29">
        <v>1485</v>
      </c>
      <c r="J1249" s="30"/>
    </row>
    <row r="1250" spans="1:10" hidden="1">
      <c r="A1250" s="27">
        <v>124.5</v>
      </c>
      <c r="B1250" s="27">
        <v>124.6</v>
      </c>
      <c r="C1250" s="28"/>
      <c r="D1250" s="29">
        <v>100</v>
      </c>
      <c r="E1250" s="29">
        <v>900</v>
      </c>
      <c r="F1250" s="29">
        <v>1531</v>
      </c>
      <c r="G1250" s="29">
        <v>1100</v>
      </c>
      <c r="H1250" s="29">
        <v>1715</v>
      </c>
      <c r="I1250" s="29">
        <v>1623</v>
      </c>
      <c r="J1250" s="30"/>
    </row>
    <row r="1251" spans="1:10" hidden="1">
      <c r="A1251" s="27">
        <v>124.6</v>
      </c>
      <c r="B1251" s="27">
        <v>124.7</v>
      </c>
      <c r="C1251" s="28"/>
      <c r="D1251" s="29">
        <v>100</v>
      </c>
      <c r="E1251" s="29">
        <v>1200</v>
      </c>
      <c r="F1251" s="29">
        <v>1806</v>
      </c>
      <c r="G1251" s="29">
        <v>1800</v>
      </c>
      <c r="H1251" s="29">
        <v>2357</v>
      </c>
      <c r="I1251" s="29">
        <v>2082</v>
      </c>
      <c r="J1251" s="30"/>
    </row>
    <row r="1252" spans="1:10" hidden="1">
      <c r="A1252" s="27">
        <v>124.7</v>
      </c>
      <c r="B1252" s="27">
        <v>124.8</v>
      </c>
      <c r="C1252" s="28"/>
      <c r="D1252" s="29">
        <v>100</v>
      </c>
      <c r="E1252" s="29">
        <v>1000</v>
      </c>
      <c r="F1252" s="29">
        <v>1623</v>
      </c>
      <c r="G1252" s="29">
        <v>1200</v>
      </c>
      <c r="H1252" s="29">
        <v>1806</v>
      </c>
      <c r="I1252" s="29">
        <v>1715</v>
      </c>
      <c r="J1252" s="30"/>
    </row>
    <row r="1253" spans="1:10" hidden="1">
      <c r="A1253" s="27">
        <v>124.8</v>
      </c>
      <c r="B1253" s="27">
        <v>124.9</v>
      </c>
      <c r="C1253" s="28"/>
      <c r="D1253" s="29">
        <v>100</v>
      </c>
      <c r="E1253" s="29">
        <v>1200</v>
      </c>
      <c r="F1253" s="29">
        <v>1806</v>
      </c>
      <c r="G1253" s="29">
        <v>1000</v>
      </c>
      <c r="H1253" s="29">
        <v>1623</v>
      </c>
      <c r="I1253" s="29">
        <v>1715</v>
      </c>
      <c r="J1253" s="30"/>
    </row>
    <row r="1254" spans="1:10" hidden="1">
      <c r="A1254" s="27">
        <v>124.9</v>
      </c>
      <c r="B1254" s="27">
        <v>125</v>
      </c>
      <c r="C1254" s="28"/>
      <c r="D1254" s="29">
        <v>100</v>
      </c>
      <c r="E1254" s="29">
        <v>1100</v>
      </c>
      <c r="F1254" s="29">
        <v>1715</v>
      </c>
      <c r="G1254" s="29">
        <v>1000</v>
      </c>
      <c r="H1254" s="29">
        <v>1623</v>
      </c>
      <c r="I1254" s="29">
        <v>1669</v>
      </c>
      <c r="J1254" s="30"/>
    </row>
    <row r="1255" spans="1:10" hidden="1">
      <c r="A1255" s="31">
        <v>125</v>
      </c>
      <c r="B1255" s="31">
        <v>125.1</v>
      </c>
      <c r="C1255" s="28" t="s">
        <v>17</v>
      </c>
      <c r="D1255" s="32">
        <v>100</v>
      </c>
      <c r="E1255" s="32">
        <v>2000</v>
      </c>
      <c r="F1255" s="32">
        <v>2541</v>
      </c>
      <c r="G1255" s="32">
        <v>1500</v>
      </c>
      <c r="H1255" s="32">
        <v>2082</v>
      </c>
      <c r="I1255" s="32">
        <v>2312</v>
      </c>
      <c r="J1255" s="47" t="s">
        <v>120</v>
      </c>
    </row>
    <row r="1256" spans="1:10" hidden="1">
      <c r="A1256" s="27">
        <v>125.1</v>
      </c>
      <c r="B1256" s="27">
        <v>125.2</v>
      </c>
      <c r="C1256" s="28"/>
      <c r="D1256" s="29">
        <v>100</v>
      </c>
      <c r="E1256" s="29">
        <v>1000</v>
      </c>
      <c r="F1256" s="29">
        <v>1623</v>
      </c>
      <c r="G1256" s="29">
        <v>1100</v>
      </c>
      <c r="H1256" s="29">
        <v>1715</v>
      </c>
      <c r="I1256" s="29">
        <v>1669</v>
      </c>
      <c r="J1256" s="47"/>
    </row>
    <row r="1257" spans="1:10" hidden="1">
      <c r="A1257" s="27">
        <v>125.2</v>
      </c>
      <c r="B1257" s="27">
        <v>125.3</v>
      </c>
      <c r="C1257" s="28"/>
      <c r="D1257" s="29">
        <v>100</v>
      </c>
      <c r="E1257" s="29">
        <v>900</v>
      </c>
      <c r="F1257" s="29">
        <v>1531</v>
      </c>
      <c r="G1257" s="29">
        <v>1000</v>
      </c>
      <c r="H1257" s="29">
        <v>1623</v>
      </c>
      <c r="I1257" s="29">
        <v>1577</v>
      </c>
      <c r="J1257" s="47"/>
    </row>
    <row r="1258" spans="1:10" hidden="1">
      <c r="A1258" s="27">
        <v>125.3</v>
      </c>
      <c r="B1258" s="27">
        <v>125.4</v>
      </c>
      <c r="C1258" s="28"/>
      <c r="D1258" s="29">
        <v>100</v>
      </c>
      <c r="E1258" s="29">
        <v>1000</v>
      </c>
      <c r="F1258" s="29">
        <v>1623</v>
      </c>
      <c r="G1258" s="29">
        <v>1100</v>
      </c>
      <c r="H1258" s="29">
        <v>1715</v>
      </c>
      <c r="I1258" s="29">
        <v>1669</v>
      </c>
      <c r="J1258" s="47"/>
    </row>
    <row r="1259" spans="1:10" hidden="1">
      <c r="A1259" s="27">
        <v>125.4</v>
      </c>
      <c r="B1259" s="27">
        <v>125.5</v>
      </c>
      <c r="C1259" s="28"/>
      <c r="D1259" s="29">
        <v>100</v>
      </c>
      <c r="E1259" s="29">
        <v>1200</v>
      </c>
      <c r="F1259" s="29">
        <v>1806</v>
      </c>
      <c r="G1259" s="29">
        <v>1000</v>
      </c>
      <c r="H1259" s="29">
        <v>1623</v>
      </c>
      <c r="I1259" s="29">
        <v>1715</v>
      </c>
      <c r="J1259" s="47"/>
    </row>
    <row r="1260" spans="1:10" hidden="1">
      <c r="A1260" s="27">
        <v>125.5</v>
      </c>
      <c r="B1260" s="27">
        <v>125.6</v>
      </c>
      <c r="C1260" s="28"/>
      <c r="D1260" s="29">
        <v>100</v>
      </c>
      <c r="E1260" s="29">
        <v>1000</v>
      </c>
      <c r="F1260" s="29">
        <v>1623</v>
      </c>
      <c r="G1260" s="29">
        <v>1200</v>
      </c>
      <c r="H1260" s="29">
        <v>1806</v>
      </c>
      <c r="I1260" s="29">
        <v>1715</v>
      </c>
      <c r="J1260" s="47"/>
    </row>
    <row r="1261" spans="1:10" hidden="1">
      <c r="A1261" s="27">
        <v>125.6</v>
      </c>
      <c r="B1261" s="27">
        <v>125.7</v>
      </c>
      <c r="C1261" s="28"/>
      <c r="D1261" s="29">
        <v>100</v>
      </c>
      <c r="E1261" s="29">
        <v>1400</v>
      </c>
      <c r="F1261" s="29">
        <v>1990</v>
      </c>
      <c r="G1261" s="29">
        <v>1300</v>
      </c>
      <c r="H1261" s="29">
        <v>1898</v>
      </c>
      <c r="I1261" s="29">
        <v>1944</v>
      </c>
      <c r="J1261" s="47"/>
    </row>
    <row r="1262" spans="1:10" hidden="1">
      <c r="A1262" s="27">
        <v>125.7</v>
      </c>
      <c r="B1262" s="27">
        <v>125.8</v>
      </c>
      <c r="C1262" s="28"/>
      <c r="D1262" s="29">
        <v>100</v>
      </c>
      <c r="E1262" s="29">
        <v>1500</v>
      </c>
      <c r="F1262" s="29">
        <v>2082</v>
      </c>
      <c r="G1262" s="29">
        <v>1400</v>
      </c>
      <c r="H1262" s="29">
        <v>1990</v>
      </c>
      <c r="I1262" s="29">
        <v>2036</v>
      </c>
      <c r="J1262" s="47"/>
    </row>
    <row r="1263" spans="1:10" hidden="1">
      <c r="A1263" s="27">
        <v>125.8</v>
      </c>
      <c r="B1263" s="27">
        <v>125.9</v>
      </c>
      <c r="C1263" s="28"/>
      <c r="D1263" s="29">
        <v>100</v>
      </c>
      <c r="E1263" s="29">
        <v>1200</v>
      </c>
      <c r="F1263" s="29">
        <v>1806</v>
      </c>
      <c r="G1263" s="29">
        <v>1100</v>
      </c>
      <c r="H1263" s="29">
        <v>1715</v>
      </c>
      <c r="I1263" s="29">
        <v>1761</v>
      </c>
      <c r="J1263" s="47"/>
    </row>
    <row r="1264" spans="1:10" hidden="1">
      <c r="A1264" s="27">
        <v>125.9</v>
      </c>
      <c r="B1264" s="27">
        <v>126</v>
      </c>
      <c r="C1264" s="28"/>
      <c r="D1264" s="29">
        <v>100</v>
      </c>
      <c r="E1264" s="29">
        <v>1000</v>
      </c>
      <c r="F1264" s="29">
        <v>1623</v>
      </c>
      <c r="G1264" s="29">
        <v>1200</v>
      </c>
      <c r="H1264" s="29">
        <v>1806</v>
      </c>
      <c r="I1264" s="29">
        <v>1715</v>
      </c>
      <c r="J1264" s="47"/>
    </row>
    <row r="1265" spans="1:10" hidden="1">
      <c r="A1265" s="31">
        <v>126</v>
      </c>
      <c r="B1265" s="31">
        <v>126.1</v>
      </c>
      <c r="C1265" s="28" t="s">
        <v>17</v>
      </c>
      <c r="D1265" s="32">
        <v>100</v>
      </c>
      <c r="E1265" s="32">
        <v>900</v>
      </c>
      <c r="F1265" s="32">
        <v>1531</v>
      </c>
      <c r="G1265" s="32">
        <v>1000</v>
      </c>
      <c r="H1265" s="32">
        <v>1623</v>
      </c>
      <c r="I1265" s="32">
        <v>1577</v>
      </c>
      <c r="J1265" s="30"/>
    </row>
    <row r="1266" spans="1:10" hidden="1">
      <c r="A1266" s="27">
        <v>126.1</v>
      </c>
      <c r="B1266" s="27">
        <v>126.2</v>
      </c>
      <c r="C1266" s="28"/>
      <c r="D1266" s="29">
        <v>100</v>
      </c>
      <c r="E1266" s="29">
        <v>900</v>
      </c>
      <c r="F1266" s="29">
        <v>1531</v>
      </c>
      <c r="G1266" s="29">
        <v>1000</v>
      </c>
      <c r="H1266" s="29">
        <v>1623</v>
      </c>
      <c r="I1266" s="29">
        <v>1577</v>
      </c>
      <c r="J1266" s="30"/>
    </row>
    <row r="1267" spans="1:10" hidden="1">
      <c r="A1267" s="27">
        <v>126.2</v>
      </c>
      <c r="B1267" s="27">
        <v>126.3</v>
      </c>
      <c r="C1267" s="28"/>
      <c r="D1267" s="29">
        <v>100</v>
      </c>
      <c r="E1267" s="29">
        <v>1000</v>
      </c>
      <c r="F1267" s="29">
        <v>1623</v>
      </c>
      <c r="G1267" s="29">
        <v>1100</v>
      </c>
      <c r="H1267" s="29">
        <v>1715</v>
      </c>
      <c r="I1267" s="29">
        <v>1669</v>
      </c>
      <c r="J1267" s="30"/>
    </row>
    <row r="1268" spans="1:10" hidden="1">
      <c r="A1268" s="27">
        <v>126.3</v>
      </c>
      <c r="B1268" s="27">
        <v>126.4</v>
      </c>
      <c r="C1268" s="28"/>
      <c r="D1268" s="29">
        <v>100</v>
      </c>
      <c r="E1268" s="29">
        <v>1400</v>
      </c>
      <c r="F1268" s="29">
        <v>1990</v>
      </c>
      <c r="G1268" s="29">
        <v>1300</v>
      </c>
      <c r="H1268" s="29">
        <v>1898</v>
      </c>
      <c r="I1268" s="29">
        <v>1944</v>
      </c>
      <c r="J1268" s="30"/>
    </row>
    <row r="1269" spans="1:10" hidden="1">
      <c r="A1269" s="27">
        <v>126.4</v>
      </c>
      <c r="B1269" s="27">
        <v>126.5</v>
      </c>
      <c r="C1269" s="28"/>
      <c r="D1269" s="29">
        <v>100</v>
      </c>
      <c r="E1269" s="29">
        <v>1600</v>
      </c>
      <c r="F1269" s="29">
        <v>2174</v>
      </c>
      <c r="G1269" s="29">
        <v>1300</v>
      </c>
      <c r="H1269" s="29">
        <v>1898</v>
      </c>
      <c r="I1269" s="29">
        <v>2036</v>
      </c>
      <c r="J1269" s="30"/>
    </row>
    <row r="1270" spans="1:10" hidden="1">
      <c r="A1270" s="27">
        <v>126.5</v>
      </c>
      <c r="B1270" s="27">
        <v>126.6</v>
      </c>
      <c r="C1270" s="28"/>
      <c r="D1270" s="29">
        <v>101</v>
      </c>
      <c r="E1270" s="29">
        <v>900</v>
      </c>
      <c r="F1270" s="29">
        <v>1523</v>
      </c>
      <c r="G1270" s="29">
        <v>1000</v>
      </c>
      <c r="H1270" s="29">
        <v>1614</v>
      </c>
      <c r="I1270" s="29">
        <v>1569</v>
      </c>
      <c r="J1270" s="30"/>
    </row>
    <row r="1271" spans="1:10" hidden="1">
      <c r="A1271" s="27">
        <v>126.6</v>
      </c>
      <c r="B1271" s="27">
        <v>126.7</v>
      </c>
      <c r="C1271" s="28"/>
      <c r="D1271" s="29">
        <v>102</v>
      </c>
      <c r="E1271" s="29">
        <v>1000</v>
      </c>
      <c r="F1271" s="29">
        <v>1605</v>
      </c>
      <c r="G1271" s="29">
        <v>1200</v>
      </c>
      <c r="H1271" s="29">
        <v>1785</v>
      </c>
      <c r="I1271" s="29">
        <v>1695</v>
      </c>
      <c r="J1271" s="30"/>
    </row>
    <row r="1272" spans="1:10" hidden="1">
      <c r="A1272" s="27">
        <v>126.7</v>
      </c>
      <c r="B1272" s="27">
        <v>126.8</v>
      </c>
      <c r="C1272" s="28"/>
      <c r="D1272" s="29">
        <v>103</v>
      </c>
      <c r="E1272" s="29">
        <v>900</v>
      </c>
      <c r="F1272" s="29">
        <v>1507</v>
      </c>
      <c r="G1272" s="29">
        <v>1000</v>
      </c>
      <c r="H1272" s="29">
        <v>1596</v>
      </c>
      <c r="I1272" s="29">
        <v>1552</v>
      </c>
      <c r="J1272" s="30"/>
    </row>
    <row r="1273" spans="1:10" hidden="1">
      <c r="A1273" s="27">
        <v>126.8</v>
      </c>
      <c r="B1273" s="27">
        <v>126.9</v>
      </c>
      <c r="C1273" s="28"/>
      <c r="D1273" s="29">
        <v>104</v>
      </c>
      <c r="E1273" s="29">
        <v>900</v>
      </c>
      <c r="F1273" s="29">
        <v>1499</v>
      </c>
      <c r="G1273" s="29">
        <v>1100</v>
      </c>
      <c r="H1273" s="29">
        <v>1676</v>
      </c>
      <c r="I1273" s="29">
        <v>1588</v>
      </c>
      <c r="J1273" s="30"/>
    </row>
    <row r="1274" spans="1:10" hidden="1">
      <c r="A1274" s="27">
        <v>126.9</v>
      </c>
      <c r="B1274" s="27">
        <v>127</v>
      </c>
      <c r="C1274" s="28"/>
      <c r="D1274" s="29">
        <v>105</v>
      </c>
      <c r="E1274" s="29">
        <v>1000</v>
      </c>
      <c r="F1274" s="29">
        <v>1579</v>
      </c>
      <c r="G1274" s="29">
        <v>1400</v>
      </c>
      <c r="H1274" s="29">
        <v>1929</v>
      </c>
      <c r="I1274" s="29">
        <v>1754</v>
      </c>
      <c r="J1274" s="30"/>
    </row>
    <row r="1275" spans="1:10" hidden="1">
      <c r="A1275" s="31">
        <v>127</v>
      </c>
      <c r="B1275" s="31">
        <v>127.1</v>
      </c>
      <c r="C1275" s="28" t="s">
        <v>17</v>
      </c>
      <c r="D1275" s="32">
        <v>100</v>
      </c>
      <c r="E1275" s="32">
        <v>1100</v>
      </c>
      <c r="F1275" s="32">
        <v>1715</v>
      </c>
      <c r="G1275" s="32">
        <v>1300</v>
      </c>
      <c r="H1275" s="32">
        <v>1898</v>
      </c>
      <c r="I1275" s="32">
        <v>1807</v>
      </c>
      <c r="J1275" s="36" t="s">
        <v>81</v>
      </c>
    </row>
    <row r="1276" spans="1:10" hidden="1">
      <c r="A1276" s="27">
        <v>127.1</v>
      </c>
      <c r="B1276" s="27">
        <v>127.2</v>
      </c>
      <c r="C1276" s="28"/>
      <c r="D1276" s="29">
        <v>100</v>
      </c>
      <c r="E1276" s="29">
        <v>1200</v>
      </c>
      <c r="F1276" s="29">
        <v>1806</v>
      </c>
      <c r="G1276" s="29">
        <v>1200</v>
      </c>
      <c r="H1276" s="29">
        <v>1806</v>
      </c>
      <c r="I1276" s="29">
        <v>1806</v>
      </c>
      <c r="J1276" s="36"/>
    </row>
    <row r="1277" spans="1:10" hidden="1">
      <c r="A1277" s="27">
        <v>127.2</v>
      </c>
      <c r="B1277" s="27">
        <v>127.3</v>
      </c>
      <c r="C1277" s="28"/>
      <c r="D1277" s="29">
        <v>100</v>
      </c>
      <c r="E1277" s="29">
        <v>1700</v>
      </c>
      <c r="F1277" s="29">
        <v>2265</v>
      </c>
      <c r="G1277" s="29">
        <v>1200</v>
      </c>
      <c r="H1277" s="29">
        <v>1806</v>
      </c>
      <c r="I1277" s="29">
        <v>2036</v>
      </c>
      <c r="J1277" s="36"/>
    </row>
    <row r="1278" spans="1:10" hidden="1">
      <c r="A1278" s="27">
        <v>127.3</v>
      </c>
      <c r="B1278" s="27">
        <v>127.4</v>
      </c>
      <c r="C1278" s="28"/>
      <c r="D1278" s="29">
        <v>100</v>
      </c>
      <c r="E1278" s="29">
        <v>900</v>
      </c>
      <c r="F1278" s="29">
        <v>1531</v>
      </c>
      <c r="G1278" s="29">
        <v>1000</v>
      </c>
      <c r="H1278" s="29">
        <v>1623</v>
      </c>
      <c r="I1278" s="29">
        <v>1577</v>
      </c>
      <c r="J1278" s="36"/>
    </row>
    <row r="1279" spans="1:10" hidden="1">
      <c r="A1279" s="27">
        <v>127.4</v>
      </c>
      <c r="B1279" s="27">
        <v>127.5</v>
      </c>
      <c r="C1279" s="28"/>
      <c r="D1279" s="29">
        <v>100</v>
      </c>
      <c r="E1279" s="29">
        <v>1100</v>
      </c>
      <c r="F1279" s="29">
        <v>1715</v>
      </c>
      <c r="G1279" s="29">
        <v>1400</v>
      </c>
      <c r="H1279" s="29">
        <v>1990</v>
      </c>
      <c r="I1279" s="29">
        <v>1853</v>
      </c>
      <c r="J1279" s="36"/>
    </row>
    <row r="1280" spans="1:10" hidden="1">
      <c r="A1280" s="27">
        <v>127.5</v>
      </c>
      <c r="B1280" s="27">
        <v>127.6</v>
      </c>
      <c r="C1280" s="28"/>
      <c r="D1280" s="29">
        <v>100</v>
      </c>
      <c r="E1280" s="29">
        <v>800</v>
      </c>
      <c r="F1280" s="29">
        <v>1439</v>
      </c>
      <c r="G1280" s="29">
        <v>1100</v>
      </c>
      <c r="H1280" s="29">
        <v>1715</v>
      </c>
      <c r="I1280" s="29">
        <v>1577</v>
      </c>
      <c r="J1280" s="36"/>
    </row>
    <row r="1281" spans="1:10" hidden="1">
      <c r="A1281" s="27">
        <v>127.6</v>
      </c>
      <c r="B1281" s="27">
        <v>127.7</v>
      </c>
      <c r="C1281" s="28"/>
      <c r="D1281" s="29">
        <v>100</v>
      </c>
      <c r="E1281" s="29">
        <v>700</v>
      </c>
      <c r="F1281" s="29">
        <v>1347</v>
      </c>
      <c r="G1281" s="29">
        <v>1000</v>
      </c>
      <c r="H1281" s="29">
        <v>1623</v>
      </c>
      <c r="I1281" s="29">
        <v>1485</v>
      </c>
      <c r="J1281" s="36"/>
    </row>
    <row r="1282" spans="1:10" hidden="1">
      <c r="A1282" s="27">
        <v>127.7</v>
      </c>
      <c r="B1282" s="27">
        <v>127.8</v>
      </c>
      <c r="C1282" s="28"/>
      <c r="D1282" s="29">
        <v>100</v>
      </c>
      <c r="E1282" s="29">
        <v>900</v>
      </c>
      <c r="F1282" s="29">
        <v>1531</v>
      </c>
      <c r="G1282" s="29">
        <v>1000</v>
      </c>
      <c r="H1282" s="29">
        <v>1623</v>
      </c>
      <c r="I1282" s="29">
        <v>1577</v>
      </c>
      <c r="J1282" s="36"/>
    </row>
    <row r="1283" spans="1:10" hidden="1">
      <c r="A1283" s="27">
        <v>127.8</v>
      </c>
      <c r="B1283" s="27">
        <v>127.9</v>
      </c>
      <c r="C1283" s="28"/>
      <c r="D1283" s="29">
        <v>100</v>
      </c>
      <c r="E1283" s="29">
        <v>1000</v>
      </c>
      <c r="F1283" s="29">
        <v>1623</v>
      </c>
      <c r="G1283" s="29">
        <v>1200</v>
      </c>
      <c r="H1283" s="29">
        <v>1806</v>
      </c>
      <c r="I1283" s="29">
        <v>1715</v>
      </c>
      <c r="J1283" s="36"/>
    </row>
    <row r="1284" spans="1:10" hidden="1">
      <c r="A1284" s="27">
        <v>127.9</v>
      </c>
      <c r="B1284" s="27">
        <v>128</v>
      </c>
      <c r="C1284" s="28"/>
      <c r="D1284" s="29">
        <v>100</v>
      </c>
      <c r="E1284" s="29">
        <v>700</v>
      </c>
      <c r="F1284" s="29">
        <v>1347</v>
      </c>
      <c r="G1284" s="29">
        <v>1100</v>
      </c>
      <c r="H1284" s="29">
        <v>1715</v>
      </c>
      <c r="I1284" s="29">
        <v>1531</v>
      </c>
      <c r="J1284" s="36"/>
    </row>
    <row r="1285" spans="1:10" hidden="1">
      <c r="A1285" s="31">
        <v>128</v>
      </c>
      <c r="B1285" s="31">
        <v>128.1</v>
      </c>
      <c r="C1285" s="28" t="s">
        <v>17</v>
      </c>
      <c r="D1285" s="32">
        <v>100</v>
      </c>
      <c r="E1285" s="32">
        <v>2000</v>
      </c>
      <c r="F1285" s="32">
        <v>2541</v>
      </c>
      <c r="G1285" s="32">
        <v>1800</v>
      </c>
      <c r="H1285" s="32">
        <v>2357</v>
      </c>
      <c r="I1285" s="32">
        <v>2449</v>
      </c>
      <c r="J1285" s="30"/>
    </row>
    <row r="1286" spans="1:10" hidden="1">
      <c r="A1286" s="27">
        <v>128.1</v>
      </c>
      <c r="B1286" s="27">
        <v>128.19999999999999</v>
      </c>
      <c r="C1286" s="28"/>
      <c r="D1286" s="29">
        <v>100</v>
      </c>
      <c r="E1286" s="29">
        <v>900</v>
      </c>
      <c r="F1286" s="29">
        <v>1531</v>
      </c>
      <c r="G1286" s="29">
        <v>1000</v>
      </c>
      <c r="H1286" s="29">
        <v>1623</v>
      </c>
      <c r="I1286" s="29">
        <v>1577</v>
      </c>
      <c r="J1286" s="30"/>
    </row>
    <row r="1287" spans="1:10" hidden="1">
      <c r="A1287" s="27">
        <v>128.19999999999999</v>
      </c>
      <c r="B1287" s="27">
        <v>128.30000000000001</v>
      </c>
      <c r="C1287" s="28"/>
      <c r="D1287" s="29">
        <v>100</v>
      </c>
      <c r="E1287" s="29">
        <v>900</v>
      </c>
      <c r="F1287" s="29">
        <v>1531</v>
      </c>
      <c r="G1287" s="29">
        <v>1100</v>
      </c>
      <c r="H1287" s="29">
        <v>1715</v>
      </c>
      <c r="I1287" s="29">
        <v>1623</v>
      </c>
      <c r="J1287" s="30"/>
    </row>
    <row r="1288" spans="1:10" hidden="1">
      <c r="A1288" s="27">
        <v>128.30000000000001</v>
      </c>
      <c r="B1288" s="27">
        <v>128.4</v>
      </c>
      <c r="C1288" s="28"/>
      <c r="D1288" s="29">
        <v>100</v>
      </c>
      <c r="E1288" s="29">
        <v>1000</v>
      </c>
      <c r="F1288" s="29">
        <v>1623</v>
      </c>
      <c r="G1288" s="29">
        <v>1300</v>
      </c>
      <c r="H1288" s="29">
        <v>1898</v>
      </c>
      <c r="I1288" s="29">
        <v>1761</v>
      </c>
      <c r="J1288" s="30"/>
    </row>
    <row r="1289" spans="1:10" hidden="1">
      <c r="A1289" s="27">
        <v>128.4</v>
      </c>
      <c r="B1289" s="27">
        <v>128.5</v>
      </c>
      <c r="C1289" s="28"/>
      <c r="D1289" s="29">
        <v>100</v>
      </c>
      <c r="E1289" s="29">
        <v>1200</v>
      </c>
      <c r="F1289" s="29">
        <v>1806</v>
      </c>
      <c r="G1289" s="29">
        <v>1100</v>
      </c>
      <c r="H1289" s="29">
        <v>1715</v>
      </c>
      <c r="I1289" s="29">
        <v>1761</v>
      </c>
      <c r="J1289" s="30"/>
    </row>
    <row r="1290" spans="1:10" hidden="1">
      <c r="A1290" s="27">
        <v>128.5</v>
      </c>
      <c r="B1290" s="27">
        <v>128.6</v>
      </c>
      <c r="C1290" s="28"/>
      <c r="D1290" s="29">
        <v>100</v>
      </c>
      <c r="E1290" s="29">
        <v>1000</v>
      </c>
      <c r="F1290" s="29">
        <v>1623</v>
      </c>
      <c r="G1290" s="29">
        <v>900</v>
      </c>
      <c r="H1290" s="29">
        <v>1531</v>
      </c>
      <c r="I1290" s="29">
        <v>1577</v>
      </c>
      <c r="J1290" s="30"/>
    </row>
    <row r="1291" spans="1:10" hidden="1">
      <c r="A1291" s="27">
        <v>128.6</v>
      </c>
      <c r="B1291" s="27">
        <v>128.69999999999999</v>
      </c>
      <c r="C1291" s="28"/>
      <c r="D1291" s="29">
        <v>100</v>
      </c>
      <c r="E1291" s="29">
        <v>1000</v>
      </c>
      <c r="F1291" s="29">
        <v>1623</v>
      </c>
      <c r="G1291" s="29">
        <v>1100</v>
      </c>
      <c r="H1291" s="29">
        <v>1715</v>
      </c>
      <c r="I1291" s="29">
        <v>1669</v>
      </c>
      <c r="J1291" s="30"/>
    </row>
    <row r="1292" spans="1:10" hidden="1">
      <c r="A1292" s="27">
        <v>128.69999999999999</v>
      </c>
      <c r="B1292" s="27">
        <v>128.80000000000001</v>
      </c>
      <c r="C1292" s="28"/>
      <c r="D1292" s="29">
        <v>100</v>
      </c>
      <c r="E1292" s="29">
        <v>1700</v>
      </c>
      <c r="F1292" s="29">
        <v>2265</v>
      </c>
      <c r="G1292" s="29">
        <v>1200</v>
      </c>
      <c r="H1292" s="29">
        <v>1806</v>
      </c>
      <c r="I1292" s="29">
        <v>2036</v>
      </c>
      <c r="J1292" s="30"/>
    </row>
    <row r="1293" spans="1:10" hidden="1">
      <c r="A1293" s="27">
        <v>128.80000000000001</v>
      </c>
      <c r="B1293" s="27">
        <v>128.9</v>
      </c>
      <c r="C1293" s="28"/>
      <c r="D1293" s="29">
        <v>100</v>
      </c>
      <c r="E1293" s="29">
        <v>800</v>
      </c>
      <c r="F1293" s="29">
        <v>1439</v>
      </c>
      <c r="G1293" s="29">
        <v>1000</v>
      </c>
      <c r="H1293" s="29">
        <v>1623</v>
      </c>
      <c r="I1293" s="29">
        <v>1531</v>
      </c>
      <c r="J1293" s="30"/>
    </row>
    <row r="1294" spans="1:10" hidden="1">
      <c r="A1294" s="27">
        <v>128.9</v>
      </c>
      <c r="B1294" s="27">
        <v>129</v>
      </c>
      <c r="C1294" s="28"/>
      <c r="D1294" s="29">
        <v>100</v>
      </c>
      <c r="E1294" s="29">
        <v>900</v>
      </c>
      <c r="F1294" s="29">
        <v>1531</v>
      </c>
      <c r="G1294" s="29">
        <v>1000</v>
      </c>
      <c r="H1294" s="29">
        <v>1623</v>
      </c>
      <c r="I1294" s="29">
        <v>1577</v>
      </c>
      <c r="J1294" s="30"/>
    </row>
    <row r="1295" spans="1:10" hidden="1">
      <c r="A1295" s="31">
        <v>129</v>
      </c>
      <c r="B1295" s="31">
        <v>129.1</v>
      </c>
      <c r="C1295" s="28" t="s">
        <v>17</v>
      </c>
      <c r="D1295" s="32">
        <v>100</v>
      </c>
      <c r="E1295" s="32">
        <v>1000</v>
      </c>
      <c r="F1295" s="32">
        <v>1623</v>
      </c>
      <c r="G1295" s="32">
        <v>1200</v>
      </c>
      <c r="H1295" s="32">
        <v>1806</v>
      </c>
      <c r="I1295" s="32">
        <v>1715</v>
      </c>
      <c r="J1295" s="36" t="s">
        <v>31</v>
      </c>
    </row>
    <row r="1296" spans="1:10" hidden="1">
      <c r="A1296" s="27">
        <v>129.1</v>
      </c>
      <c r="B1296" s="27">
        <v>129.19999999999999</v>
      </c>
      <c r="C1296" s="28"/>
      <c r="D1296" s="29">
        <v>100</v>
      </c>
      <c r="E1296" s="29">
        <v>1200</v>
      </c>
      <c r="F1296" s="29">
        <v>1806</v>
      </c>
      <c r="G1296" s="29">
        <v>1100</v>
      </c>
      <c r="H1296" s="29">
        <v>1715</v>
      </c>
      <c r="I1296" s="29">
        <v>1761</v>
      </c>
      <c r="J1296" s="36"/>
    </row>
    <row r="1297" spans="1:10" hidden="1">
      <c r="A1297" s="27">
        <v>129.19999999999999</v>
      </c>
      <c r="B1297" s="27">
        <v>129.30000000000001</v>
      </c>
      <c r="C1297" s="28"/>
      <c r="D1297" s="29">
        <v>100</v>
      </c>
      <c r="E1297" s="29">
        <v>700</v>
      </c>
      <c r="F1297" s="29">
        <v>1347</v>
      </c>
      <c r="G1297" s="29">
        <v>1300</v>
      </c>
      <c r="H1297" s="29">
        <v>1898</v>
      </c>
      <c r="I1297" s="29">
        <v>1623</v>
      </c>
      <c r="J1297" s="36"/>
    </row>
    <row r="1298" spans="1:10" hidden="1">
      <c r="A1298" s="27">
        <v>129.30000000000001</v>
      </c>
      <c r="B1298" s="27">
        <v>129.4</v>
      </c>
      <c r="C1298" s="28"/>
      <c r="D1298" s="29">
        <v>100</v>
      </c>
      <c r="E1298" s="29">
        <v>900</v>
      </c>
      <c r="F1298" s="29">
        <v>1531</v>
      </c>
      <c r="G1298" s="29">
        <v>1000</v>
      </c>
      <c r="H1298" s="29">
        <v>1623</v>
      </c>
      <c r="I1298" s="29">
        <v>1577</v>
      </c>
      <c r="J1298" s="36"/>
    </row>
    <row r="1299" spans="1:10" hidden="1">
      <c r="A1299" s="27">
        <v>129.4</v>
      </c>
      <c r="B1299" s="27">
        <v>129.5</v>
      </c>
      <c r="C1299" s="28"/>
      <c r="D1299" s="29">
        <v>100</v>
      </c>
      <c r="E1299" s="29">
        <v>1600</v>
      </c>
      <c r="F1299" s="29">
        <v>2174</v>
      </c>
      <c r="G1299" s="29">
        <v>1200</v>
      </c>
      <c r="H1299" s="29">
        <v>1806</v>
      </c>
      <c r="I1299" s="29">
        <v>1990</v>
      </c>
      <c r="J1299" s="36"/>
    </row>
    <row r="1300" spans="1:10" hidden="1">
      <c r="A1300" s="27">
        <v>129.5</v>
      </c>
      <c r="B1300" s="27">
        <v>129.6</v>
      </c>
      <c r="C1300" s="28"/>
      <c r="D1300" s="29">
        <v>100</v>
      </c>
      <c r="E1300" s="29">
        <v>1700</v>
      </c>
      <c r="F1300" s="29">
        <v>2265</v>
      </c>
      <c r="G1300" s="29">
        <v>1500</v>
      </c>
      <c r="H1300" s="29">
        <v>2082</v>
      </c>
      <c r="I1300" s="29">
        <v>2174</v>
      </c>
      <c r="J1300" s="36"/>
    </row>
    <row r="1301" spans="1:10" hidden="1">
      <c r="A1301" s="27">
        <v>129.6</v>
      </c>
      <c r="B1301" s="27">
        <v>129.69999999999999</v>
      </c>
      <c r="C1301" s="28"/>
      <c r="D1301" s="29">
        <v>100</v>
      </c>
      <c r="E1301" s="34"/>
      <c r="F1301" s="34"/>
      <c r="G1301" s="34"/>
      <c r="H1301" s="34"/>
      <c r="I1301" s="34"/>
      <c r="J1301" s="36"/>
    </row>
    <row r="1302" spans="1:10" hidden="1">
      <c r="A1302" s="27">
        <v>129.69999999999999</v>
      </c>
      <c r="B1302" s="27">
        <v>129.80000000000001</v>
      </c>
      <c r="C1302" s="28"/>
      <c r="D1302" s="29">
        <v>100</v>
      </c>
      <c r="E1302" s="29">
        <v>800</v>
      </c>
      <c r="F1302" s="29">
        <v>1439</v>
      </c>
      <c r="G1302" s="29">
        <v>1000</v>
      </c>
      <c r="H1302" s="29">
        <v>1623</v>
      </c>
      <c r="I1302" s="29">
        <v>1531</v>
      </c>
      <c r="J1302" s="36"/>
    </row>
    <row r="1303" spans="1:10" hidden="1">
      <c r="A1303" s="27">
        <v>129.80000000000001</v>
      </c>
      <c r="B1303" s="27">
        <v>129.9</v>
      </c>
      <c r="C1303" s="28"/>
      <c r="D1303" s="29">
        <v>100</v>
      </c>
      <c r="E1303" s="29">
        <v>1000</v>
      </c>
      <c r="F1303" s="29">
        <v>1623</v>
      </c>
      <c r="G1303" s="29">
        <v>1300</v>
      </c>
      <c r="H1303" s="29">
        <v>1898</v>
      </c>
      <c r="I1303" s="29">
        <v>1761</v>
      </c>
      <c r="J1303" s="36"/>
    </row>
    <row r="1304" spans="1:10" hidden="1">
      <c r="A1304" s="27">
        <v>129.9</v>
      </c>
      <c r="B1304" s="27">
        <v>130</v>
      </c>
      <c r="C1304" s="28"/>
      <c r="D1304" s="29">
        <v>100</v>
      </c>
      <c r="E1304" s="29">
        <v>600</v>
      </c>
      <c r="F1304" s="29">
        <v>1256</v>
      </c>
      <c r="G1304" s="29">
        <v>900</v>
      </c>
      <c r="H1304" s="29">
        <v>1531</v>
      </c>
      <c r="I1304" s="29">
        <v>1394</v>
      </c>
      <c r="J1304" s="36"/>
    </row>
    <row r="1305" spans="1:10" hidden="1">
      <c r="A1305" s="31">
        <v>130</v>
      </c>
      <c r="B1305" s="31">
        <v>130.1</v>
      </c>
      <c r="C1305" s="28" t="s">
        <v>17</v>
      </c>
      <c r="D1305" s="32">
        <v>100</v>
      </c>
      <c r="E1305" s="32">
        <v>1500</v>
      </c>
      <c r="F1305" s="32">
        <v>2082</v>
      </c>
      <c r="G1305" s="32">
        <v>1400</v>
      </c>
      <c r="H1305" s="32">
        <v>1990</v>
      </c>
      <c r="I1305" s="32">
        <v>2036</v>
      </c>
      <c r="J1305" s="30"/>
    </row>
    <row r="1306" spans="1:10" hidden="1">
      <c r="A1306" s="27">
        <v>130.1</v>
      </c>
      <c r="B1306" s="27">
        <v>130.19999999999999</v>
      </c>
      <c r="C1306" s="28"/>
      <c r="D1306" s="29">
        <v>100</v>
      </c>
      <c r="E1306" s="29">
        <v>1600</v>
      </c>
      <c r="F1306" s="29">
        <v>2174</v>
      </c>
      <c r="G1306" s="29">
        <v>1500</v>
      </c>
      <c r="H1306" s="29">
        <v>2082</v>
      </c>
      <c r="I1306" s="29">
        <v>2128</v>
      </c>
      <c r="J1306" s="30"/>
    </row>
    <row r="1307" spans="1:10" hidden="1">
      <c r="A1307" s="27">
        <v>130.19999999999999</v>
      </c>
      <c r="B1307" s="27">
        <v>130.30000000000001</v>
      </c>
      <c r="C1307" s="28"/>
      <c r="D1307" s="29">
        <v>100</v>
      </c>
      <c r="E1307" s="29">
        <v>1000</v>
      </c>
      <c r="F1307" s="29">
        <v>1623</v>
      </c>
      <c r="G1307" s="29">
        <v>1200</v>
      </c>
      <c r="H1307" s="29">
        <v>1806</v>
      </c>
      <c r="I1307" s="29">
        <v>1715</v>
      </c>
      <c r="J1307" s="30"/>
    </row>
    <row r="1308" spans="1:10" hidden="1">
      <c r="A1308" s="27">
        <v>130.30000000000001</v>
      </c>
      <c r="B1308" s="27">
        <v>130.4</v>
      </c>
      <c r="C1308" s="28"/>
      <c r="D1308" s="29">
        <v>100</v>
      </c>
      <c r="E1308" s="29">
        <v>1700</v>
      </c>
      <c r="F1308" s="29">
        <v>2265</v>
      </c>
      <c r="G1308" s="29">
        <v>1200</v>
      </c>
      <c r="H1308" s="29">
        <v>1806</v>
      </c>
      <c r="I1308" s="29">
        <v>2036</v>
      </c>
      <c r="J1308" s="30"/>
    </row>
    <row r="1309" spans="1:10" hidden="1">
      <c r="A1309" s="27">
        <v>130.4</v>
      </c>
      <c r="B1309" s="27">
        <v>130.5</v>
      </c>
      <c r="C1309" s="28"/>
      <c r="D1309" s="29">
        <v>100</v>
      </c>
      <c r="E1309" s="29">
        <v>900</v>
      </c>
      <c r="F1309" s="29">
        <v>1531</v>
      </c>
      <c r="G1309" s="29">
        <v>1000</v>
      </c>
      <c r="H1309" s="29">
        <v>1623</v>
      </c>
      <c r="I1309" s="29">
        <v>1577</v>
      </c>
      <c r="J1309" s="30"/>
    </row>
    <row r="1310" spans="1:10" hidden="1">
      <c r="A1310" s="27">
        <v>130.5</v>
      </c>
      <c r="B1310" s="27">
        <v>130.6</v>
      </c>
      <c r="C1310" s="28"/>
      <c r="D1310" s="29">
        <v>101</v>
      </c>
      <c r="E1310" s="29">
        <v>1100</v>
      </c>
      <c r="F1310" s="29">
        <v>1705</v>
      </c>
      <c r="G1310" s="29">
        <v>1200</v>
      </c>
      <c r="H1310" s="29">
        <v>1795</v>
      </c>
      <c r="I1310" s="29">
        <v>1750</v>
      </c>
      <c r="J1310" s="30"/>
    </row>
    <row r="1311" spans="1:10" hidden="1">
      <c r="A1311" s="27">
        <v>130.6</v>
      </c>
      <c r="B1311" s="27">
        <v>130.69999999999999</v>
      </c>
      <c r="C1311" s="28"/>
      <c r="D1311" s="29">
        <v>102</v>
      </c>
      <c r="E1311" s="29">
        <v>1700</v>
      </c>
      <c r="F1311" s="29">
        <v>2235</v>
      </c>
      <c r="G1311" s="29">
        <v>1200</v>
      </c>
      <c r="H1311" s="29">
        <v>1785</v>
      </c>
      <c r="I1311" s="29">
        <v>2010</v>
      </c>
      <c r="J1311" s="30"/>
    </row>
    <row r="1312" spans="1:10" hidden="1">
      <c r="A1312" s="27">
        <v>130.69999999999999</v>
      </c>
      <c r="B1312" s="27">
        <v>130.80000000000001</v>
      </c>
      <c r="C1312" s="28"/>
      <c r="D1312" s="29">
        <v>103</v>
      </c>
      <c r="E1312" s="29">
        <v>1000</v>
      </c>
      <c r="F1312" s="29">
        <v>1596</v>
      </c>
      <c r="G1312" s="29">
        <v>1200</v>
      </c>
      <c r="H1312" s="29">
        <v>1774</v>
      </c>
      <c r="I1312" s="29">
        <v>1685</v>
      </c>
      <c r="J1312" s="30"/>
    </row>
    <row r="1313" spans="1:10" hidden="1">
      <c r="A1313" s="27">
        <v>130.80000000000001</v>
      </c>
      <c r="B1313" s="27">
        <v>130.9</v>
      </c>
      <c r="C1313" s="28"/>
      <c r="D1313" s="29">
        <v>104</v>
      </c>
      <c r="E1313" s="29">
        <v>1500</v>
      </c>
      <c r="F1313" s="29">
        <v>2029</v>
      </c>
      <c r="G1313" s="29">
        <v>1200</v>
      </c>
      <c r="H1313" s="29">
        <v>1764</v>
      </c>
      <c r="I1313" s="29">
        <v>1897</v>
      </c>
      <c r="J1313" s="30"/>
    </row>
    <row r="1314" spans="1:10" hidden="1">
      <c r="A1314" s="27">
        <v>130.9</v>
      </c>
      <c r="B1314" s="27">
        <v>131</v>
      </c>
      <c r="C1314" s="28"/>
      <c r="D1314" s="29">
        <v>105</v>
      </c>
      <c r="E1314" s="29">
        <v>700</v>
      </c>
      <c r="F1314" s="29">
        <v>1317</v>
      </c>
      <c r="G1314" s="29">
        <v>900</v>
      </c>
      <c r="H1314" s="29">
        <v>1492</v>
      </c>
      <c r="I1314" s="29">
        <v>1405</v>
      </c>
      <c r="J1314" s="30"/>
    </row>
    <row r="1315" spans="1:10" hidden="1">
      <c r="A1315" s="31">
        <v>131</v>
      </c>
      <c r="B1315" s="31">
        <v>131.1</v>
      </c>
      <c r="C1315" s="28" t="s">
        <v>17</v>
      </c>
      <c r="D1315" s="32">
        <v>100</v>
      </c>
      <c r="E1315" s="32">
        <v>1500</v>
      </c>
      <c r="F1315" s="32">
        <v>2082</v>
      </c>
      <c r="G1315" s="32">
        <v>1000</v>
      </c>
      <c r="H1315" s="32">
        <v>1623</v>
      </c>
      <c r="I1315" s="32">
        <v>1853</v>
      </c>
      <c r="J1315" s="30"/>
    </row>
    <row r="1316" spans="1:10" hidden="1">
      <c r="A1316" s="27">
        <v>131.1</v>
      </c>
      <c r="B1316" s="27">
        <v>131.19999999999999</v>
      </c>
      <c r="C1316" s="28"/>
      <c r="D1316" s="29">
        <v>100</v>
      </c>
      <c r="E1316" s="29">
        <v>1200</v>
      </c>
      <c r="F1316" s="29">
        <v>1806</v>
      </c>
      <c r="G1316" s="29">
        <v>1300</v>
      </c>
      <c r="H1316" s="29">
        <v>1898</v>
      </c>
      <c r="I1316" s="29">
        <v>1852</v>
      </c>
      <c r="J1316" s="30"/>
    </row>
    <row r="1317" spans="1:10" hidden="1">
      <c r="A1317" s="27">
        <v>131.19999999999999</v>
      </c>
      <c r="B1317" s="27">
        <v>131.30000000000001</v>
      </c>
      <c r="C1317" s="28"/>
      <c r="D1317" s="29">
        <v>100</v>
      </c>
      <c r="E1317" s="29">
        <v>1000</v>
      </c>
      <c r="F1317" s="29">
        <v>1623</v>
      </c>
      <c r="G1317" s="29">
        <v>1100</v>
      </c>
      <c r="H1317" s="29">
        <v>1715</v>
      </c>
      <c r="I1317" s="29">
        <v>1669</v>
      </c>
      <c r="J1317" s="30"/>
    </row>
    <row r="1318" spans="1:10" hidden="1">
      <c r="A1318" s="27">
        <v>131.30000000000001</v>
      </c>
      <c r="B1318" s="27">
        <v>131.4</v>
      </c>
      <c r="C1318" s="28"/>
      <c r="D1318" s="29">
        <v>100</v>
      </c>
      <c r="E1318" s="29">
        <v>1500</v>
      </c>
      <c r="F1318" s="29">
        <v>2082</v>
      </c>
      <c r="G1318" s="29">
        <v>1400</v>
      </c>
      <c r="H1318" s="29">
        <v>1990</v>
      </c>
      <c r="I1318" s="29">
        <v>2036</v>
      </c>
      <c r="J1318" s="30"/>
    </row>
    <row r="1319" spans="1:10" hidden="1">
      <c r="A1319" s="27">
        <v>131.4</v>
      </c>
      <c r="B1319" s="27">
        <v>131.5</v>
      </c>
      <c r="C1319" s="28"/>
      <c r="D1319" s="29">
        <v>100</v>
      </c>
      <c r="E1319" s="29">
        <v>1200</v>
      </c>
      <c r="F1319" s="29">
        <v>1806</v>
      </c>
      <c r="G1319" s="29">
        <v>1100</v>
      </c>
      <c r="H1319" s="29">
        <v>1715</v>
      </c>
      <c r="I1319" s="29">
        <v>1761</v>
      </c>
      <c r="J1319" s="30"/>
    </row>
    <row r="1320" spans="1:10" hidden="1">
      <c r="A1320" s="37" t="s">
        <v>37</v>
      </c>
      <c r="B1320" s="38"/>
      <c r="C1320" s="38"/>
      <c r="D1320" s="38"/>
      <c r="E1320" s="38"/>
      <c r="F1320" s="38"/>
      <c r="G1320" s="38"/>
      <c r="H1320" s="38"/>
      <c r="I1320" s="38"/>
      <c r="J1320" s="38"/>
    </row>
    <row r="1321" spans="1:10" hidden="1">
      <c r="A1321" s="278" t="s">
        <v>38</v>
      </c>
      <c r="B1321" s="278"/>
      <c r="C1321" s="278"/>
      <c r="D1321" s="278"/>
      <c r="E1321" s="278"/>
      <c r="F1321" s="278"/>
      <c r="G1321" s="278"/>
      <c r="H1321" s="278"/>
      <c r="I1321" s="278"/>
      <c r="J1321" s="278"/>
    </row>
    <row r="1322" spans="1:10" hidden="1">
      <c r="A1322" s="278" t="s">
        <v>39</v>
      </c>
      <c r="B1322" s="278"/>
      <c r="C1322" s="278"/>
      <c r="D1322" s="278"/>
      <c r="E1322" s="278"/>
      <c r="F1322" s="278"/>
      <c r="G1322" s="278"/>
      <c r="H1322" s="278"/>
      <c r="I1322" s="278"/>
      <c r="J1322" s="278"/>
    </row>
    <row r="1323" spans="1:10" hidden="1">
      <c r="A1323" s="291" t="s">
        <v>40</v>
      </c>
      <c r="B1323" s="291"/>
      <c r="C1323" s="291"/>
      <c r="D1323" s="291"/>
      <c r="E1323" s="291"/>
      <c r="F1323" s="291"/>
      <c r="G1323" s="291"/>
      <c r="H1323" s="291"/>
      <c r="I1323" s="291"/>
      <c r="J1323" s="291"/>
    </row>
    <row r="1324" spans="1:10" hidden="1">
      <c r="A1324" s="278" t="s">
        <v>41</v>
      </c>
      <c r="B1324" s="278"/>
      <c r="C1324" s="278"/>
      <c r="D1324" s="278"/>
      <c r="E1324" s="278"/>
      <c r="F1324" s="278"/>
      <c r="G1324" s="278"/>
      <c r="H1324" s="278"/>
      <c r="I1324" s="278"/>
      <c r="J1324" s="278"/>
    </row>
    <row r="1325" spans="1:10" hidden="1">
      <c r="A1325" s="278" t="s">
        <v>121</v>
      </c>
      <c r="B1325" s="278"/>
      <c r="C1325" s="278"/>
      <c r="D1325" s="278"/>
      <c r="E1325" s="278"/>
      <c r="F1325" s="278"/>
      <c r="G1325" s="278"/>
      <c r="H1325" s="278"/>
      <c r="I1325" s="278"/>
      <c r="J1325" s="278"/>
    </row>
    <row r="1326" spans="1:10" hidden="1">
      <c r="A1326" s="292" t="s">
        <v>43</v>
      </c>
      <c r="B1326" s="292"/>
      <c r="C1326" s="292"/>
      <c r="D1326" s="292"/>
      <c r="E1326" s="292"/>
      <c r="F1326" s="292"/>
      <c r="G1326" s="292"/>
      <c r="H1326" s="292"/>
      <c r="I1326" s="292"/>
      <c r="J1326" s="292"/>
    </row>
    <row r="1327" spans="1:10" hidden="1">
      <c r="A1327" s="38"/>
      <c r="B1327" s="263" t="s">
        <v>44</v>
      </c>
      <c r="C1327" s="263"/>
      <c r="D1327" s="263"/>
      <c r="E1327" s="38"/>
      <c r="F1327" s="38"/>
      <c r="G1327" s="263" t="s">
        <v>45</v>
      </c>
      <c r="H1327" s="263"/>
      <c r="I1327" s="263"/>
      <c r="J1327" s="38"/>
    </row>
    <row r="1328" spans="1:10" hidden="1">
      <c r="A1328" s="38"/>
      <c r="B1328" s="263" t="s">
        <v>46</v>
      </c>
      <c r="C1328" s="263"/>
      <c r="D1328" s="263"/>
      <c r="E1328" s="38"/>
      <c r="F1328" s="38"/>
      <c r="G1328" s="263" t="s">
        <v>47</v>
      </c>
      <c r="H1328" s="263"/>
      <c r="I1328" s="38"/>
      <c r="J1328" s="38"/>
    </row>
    <row r="1329" spans="1:10" hidden="1">
      <c r="A1329" s="39"/>
      <c r="B1329" s="263" t="s">
        <v>48</v>
      </c>
      <c r="C1329" s="263"/>
      <c r="D1329" s="263"/>
      <c r="E1329" s="263"/>
      <c r="F1329" s="39"/>
      <c r="G1329" s="263" t="s">
        <v>49</v>
      </c>
      <c r="H1329" s="263"/>
      <c r="I1329" s="263"/>
      <c r="J1329" s="39"/>
    </row>
    <row r="1330" spans="1:10" hidden="1">
      <c r="A1330" s="293" t="s">
        <v>52</v>
      </c>
      <c r="B1330" s="293"/>
      <c r="C1330" s="293"/>
      <c r="D1330" s="293"/>
      <c r="E1330" s="293"/>
      <c r="F1330" s="293"/>
      <c r="G1330" s="293"/>
      <c r="H1330" s="293"/>
      <c r="I1330" s="293"/>
      <c r="J1330" s="293"/>
    </row>
    <row r="1331" spans="1:10" hidden="1">
      <c r="A1331" s="278" t="s">
        <v>53</v>
      </c>
      <c r="B1331" s="278"/>
      <c r="C1331" s="278"/>
      <c r="D1331" s="278"/>
      <c r="E1331" s="278"/>
      <c r="F1331" s="278"/>
      <c r="G1331" s="278"/>
      <c r="H1331" s="278"/>
      <c r="I1331" s="278"/>
      <c r="J1331" s="278"/>
    </row>
    <row r="1332" spans="1:10" hidden="1">
      <c r="A1332" s="279" t="s">
        <v>54</v>
      </c>
      <c r="B1332" s="280"/>
      <c r="C1332" s="280"/>
      <c r="D1332" s="280"/>
      <c r="E1332" s="281"/>
      <c r="F1332" s="285" t="s">
        <v>55</v>
      </c>
      <c r="G1332" s="286"/>
      <c r="H1332" s="286"/>
      <c r="I1332" s="286"/>
      <c r="J1332" s="286"/>
    </row>
    <row r="1333" spans="1:10" hidden="1">
      <c r="A1333" s="282"/>
      <c r="B1333" s="283"/>
      <c r="C1333" s="283"/>
      <c r="D1333" s="283"/>
      <c r="E1333" s="284"/>
      <c r="F1333" s="272" t="s">
        <v>56</v>
      </c>
      <c r="G1333" s="273"/>
      <c r="H1333" s="287" t="s">
        <v>57</v>
      </c>
      <c r="I1333" s="288"/>
      <c r="J1333" s="40" t="s">
        <v>58</v>
      </c>
    </row>
    <row r="1334" spans="1:10" hidden="1">
      <c r="A1334" s="269" t="s">
        <v>59</v>
      </c>
      <c r="B1334" s="270"/>
      <c r="C1334" s="270"/>
      <c r="D1334" s="270"/>
      <c r="E1334" s="271"/>
      <c r="F1334" s="272" t="s">
        <v>60</v>
      </c>
      <c r="G1334" s="273"/>
      <c r="H1334" s="274" t="s">
        <v>61</v>
      </c>
      <c r="I1334" s="275"/>
      <c r="J1334" s="40" t="s">
        <v>62</v>
      </c>
    </row>
    <row r="1335" spans="1:10" hidden="1">
      <c r="A1335" s="269" t="s">
        <v>63</v>
      </c>
      <c r="B1335" s="270"/>
      <c r="C1335" s="270"/>
      <c r="D1335" s="270"/>
      <c r="E1335" s="271"/>
      <c r="F1335" s="272" t="s">
        <v>64</v>
      </c>
      <c r="G1335" s="273"/>
      <c r="H1335" s="274" t="s">
        <v>65</v>
      </c>
      <c r="I1335" s="275"/>
      <c r="J1335" s="40" t="s">
        <v>66</v>
      </c>
    </row>
    <row r="1336" spans="1:10" hidden="1">
      <c r="A1336" s="269" t="s">
        <v>67</v>
      </c>
      <c r="B1336" s="270"/>
      <c r="C1336" s="270"/>
      <c r="D1336" s="270"/>
      <c r="E1336" s="271"/>
      <c r="F1336" s="272" t="s">
        <v>68</v>
      </c>
      <c r="G1336" s="273"/>
      <c r="H1336" s="274" t="s">
        <v>69</v>
      </c>
      <c r="I1336" s="275"/>
      <c r="J1336" s="40" t="s">
        <v>62</v>
      </c>
    </row>
    <row r="1337" spans="1:10" hidden="1">
      <c r="A1337" s="269" t="s">
        <v>70</v>
      </c>
      <c r="B1337" s="270"/>
      <c r="C1337" s="270"/>
      <c r="D1337" s="270"/>
      <c r="E1337" s="271"/>
      <c r="F1337" s="272" t="s">
        <v>71</v>
      </c>
      <c r="G1337" s="273"/>
      <c r="H1337" s="274" t="s">
        <v>72</v>
      </c>
      <c r="I1337" s="275"/>
      <c r="J1337" s="40" t="s">
        <v>73</v>
      </c>
    </row>
    <row r="1338" spans="1:10" hidden="1">
      <c r="A1338" s="269" t="s">
        <v>74</v>
      </c>
      <c r="B1338" s="270"/>
      <c r="C1338" s="270"/>
      <c r="D1338" s="270"/>
      <c r="E1338" s="271"/>
      <c r="F1338" s="272" t="s">
        <v>75</v>
      </c>
      <c r="G1338" s="273"/>
      <c r="H1338" s="274" t="s">
        <v>76</v>
      </c>
      <c r="I1338" s="275"/>
      <c r="J1338" s="40" t="s">
        <v>77</v>
      </c>
    </row>
    <row r="1339" spans="1:10" hidden="1">
      <c r="A1339" s="269" t="s">
        <v>78</v>
      </c>
      <c r="B1339" s="270"/>
      <c r="C1339" s="270"/>
      <c r="D1339" s="270"/>
      <c r="E1339" s="271"/>
      <c r="F1339" s="272" t="s">
        <v>75</v>
      </c>
      <c r="G1339" s="273"/>
      <c r="H1339" s="274" t="s">
        <v>76</v>
      </c>
      <c r="I1339" s="275"/>
      <c r="J1339" s="40" t="s">
        <v>77</v>
      </c>
    </row>
    <row r="1340" spans="1:10">
      <c r="H1340" s="18">
        <v>3600</v>
      </c>
    </row>
  </sheetData>
  <autoFilter ref="A4:J1339" xr:uid="{00000000-0009-0000-0000-000002000000}">
    <filterColumn colId="7">
      <customFilters and="1">
        <customFilter operator="greaterThanOrEqual" val="2500"/>
        <customFilter operator="lessThanOrEqual" val="2800"/>
      </customFilters>
    </filterColumn>
  </autoFilter>
  <mergeCells count="38">
    <mergeCell ref="A1:H1"/>
    <mergeCell ref="A1338:E1338"/>
    <mergeCell ref="F1338:G1338"/>
    <mergeCell ref="H1338:I1338"/>
    <mergeCell ref="A1339:E1339"/>
    <mergeCell ref="F1339:G1339"/>
    <mergeCell ref="H1339:I1339"/>
    <mergeCell ref="A1336:E1336"/>
    <mergeCell ref="F1336:G1336"/>
    <mergeCell ref="H1336:I1336"/>
    <mergeCell ref="A1337:E1337"/>
    <mergeCell ref="F1337:G1337"/>
    <mergeCell ref="H1337:I1337"/>
    <mergeCell ref="A1334:E1334"/>
    <mergeCell ref="F1334:G1334"/>
    <mergeCell ref="H1334:I1334"/>
    <mergeCell ref="A1335:E1335"/>
    <mergeCell ref="F1335:G1335"/>
    <mergeCell ref="H1335:I1335"/>
    <mergeCell ref="A1330:J1330"/>
    <mergeCell ref="A1331:J1331"/>
    <mergeCell ref="A1332:E1333"/>
    <mergeCell ref="F1332:J1332"/>
    <mergeCell ref="F1333:G1333"/>
    <mergeCell ref="H1333:I1333"/>
    <mergeCell ref="B1329:E1329"/>
    <mergeCell ref="G1329:I1329"/>
    <mergeCell ref="A2:B2"/>
    <mergeCell ref="A1321:J1321"/>
    <mergeCell ref="A1322:J1322"/>
    <mergeCell ref="A1323:J1323"/>
    <mergeCell ref="A1324:J1324"/>
    <mergeCell ref="A1325:J1325"/>
    <mergeCell ref="A1326:J1326"/>
    <mergeCell ref="B1327:D1327"/>
    <mergeCell ref="G1327:I1327"/>
    <mergeCell ref="B1328:D1328"/>
    <mergeCell ref="G1328:H1328"/>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7"/>
  <sheetViews>
    <sheetView workbookViewId="0">
      <selection activeCell="D11" sqref="D11"/>
    </sheetView>
  </sheetViews>
  <sheetFormatPr defaultRowHeight="18.75" customHeight="1"/>
  <cols>
    <col min="1" max="1" width="9.140625" style="61"/>
    <col min="2" max="2" width="57.140625" customWidth="1"/>
    <col min="3" max="3" width="11.5703125" customWidth="1"/>
    <col min="4" max="4" width="14.28515625" bestFit="1" customWidth="1"/>
    <col min="5" max="5" width="25.140625" customWidth="1"/>
  </cols>
  <sheetData>
    <row r="1" spans="1:5" ht="18.75" customHeight="1">
      <c r="A1" s="299" t="s">
        <v>528</v>
      </c>
      <c r="B1" s="299"/>
      <c r="C1" s="299"/>
      <c r="D1" s="299"/>
      <c r="E1" s="299"/>
    </row>
    <row r="2" spans="1:5" ht="18.75" customHeight="1">
      <c r="A2" s="63" t="s">
        <v>146</v>
      </c>
      <c r="B2" s="14" t="s">
        <v>322</v>
      </c>
      <c r="C2" s="14" t="s">
        <v>165</v>
      </c>
      <c r="D2" s="14" t="s">
        <v>175</v>
      </c>
      <c r="E2" s="14" t="s">
        <v>122</v>
      </c>
    </row>
    <row r="3" spans="1:5" s="147" customFormat="1" ht="31.5" customHeight="1">
      <c r="A3" s="152">
        <v>1</v>
      </c>
      <c r="B3" s="154" t="s">
        <v>324</v>
      </c>
      <c r="C3" s="153">
        <f>'BOQ -BC LHS'!K57</f>
        <v>1081242600</v>
      </c>
      <c r="D3" s="153">
        <f>'BOQ -BC LHS'!K58</f>
        <v>0</v>
      </c>
      <c r="E3" s="146" t="s">
        <v>529</v>
      </c>
    </row>
    <row r="4" spans="1:5" s="147" customFormat="1" ht="18.75" customHeight="1">
      <c r="A4" s="152"/>
      <c r="B4" s="146"/>
      <c r="C4" s="153"/>
      <c r="D4" s="153"/>
      <c r="E4" s="297"/>
    </row>
    <row r="5" spans="1:5" s="147" customFormat="1" ht="18.75" customHeight="1">
      <c r="A5" s="152"/>
      <c r="B5" s="146"/>
      <c r="C5" s="153"/>
      <c r="D5" s="153"/>
      <c r="E5" s="298"/>
    </row>
    <row r="6" spans="1:5" s="147" customFormat="1" ht="18.75" customHeight="1">
      <c r="A6" s="152"/>
      <c r="B6" s="146"/>
      <c r="C6" s="153"/>
      <c r="D6" s="153"/>
      <c r="E6" s="146"/>
    </row>
    <row r="7" spans="1:5" ht="18.75" customHeight="1">
      <c r="A7" s="56"/>
      <c r="B7" s="63" t="s">
        <v>325</v>
      </c>
      <c r="C7" s="150">
        <f>SUM(C3:C6)</f>
        <v>1081242600</v>
      </c>
      <c r="D7" s="150">
        <f>SUM(D3:D6)</f>
        <v>0</v>
      </c>
      <c r="E7" s="15"/>
    </row>
  </sheetData>
  <mergeCells count="2">
    <mergeCell ref="E4:E5"/>
    <mergeCell ref="A1:E1"/>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50"/>
  </sheetPr>
  <dimension ref="A2:L33"/>
  <sheetViews>
    <sheetView topLeftCell="A25" workbookViewId="0">
      <selection activeCell="E22" sqref="E22"/>
    </sheetView>
  </sheetViews>
  <sheetFormatPr defaultRowHeight="20.25" customHeight="1" outlineLevelRow="1"/>
  <cols>
    <col min="1" max="1" width="6.140625" style="61" bestFit="1" customWidth="1"/>
    <col min="2" max="2" width="28.7109375" bestFit="1" customWidth="1"/>
    <col min="3" max="3" width="15" bestFit="1" customWidth="1"/>
    <col min="4" max="4" width="7.42578125" customWidth="1"/>
    <col min="5" max="5" width="12" bestFit="1" customWidth="1"/>
    <col min="6" max="7" width="6.85546875" bestFit="1" customWidth="1"/>
    <col min="8" max="8" width="7" bestFit="1" customWidth="1"/>
    <col min="9" max="9" width="8.28515625" customWidth="1"/>
    <col min="10" max="10" width="7.42578125" style="61" customWidth="1"/>
    <col min="11" max="11" width="14.28515625" bestFit="1" customWidth="1"/>
  </cols>
  <sheetData>
    <row r="2" spans="1:12" ht="20.25" customHeight="1">
      <c r="A2" s="148" t="s">
        <v>323</v>
      </c>
    </row>
    <row r="3" spans="1:12" s="12" customFormat="1" ht="20.25" customHeight="1">
      <c r="A3" s="63" t="s">
        <v>146</v>
      </c>
      <c r="B3" s="14" t="s">
        <v>147</v>
      </c>
      <c r="C3" s="14" t="s">
        <v>154</v>
      </c>
      <c r="D3" s="14" t="s">
        <v>152</v>
      </c>
      <c r="E3" s="14" t="s">
        <v>148</v>
      </c>
      <c r="F3" s="14" t="s">
        <v>149</v>
      </c>
      <c r="G3" s="14" t="s">
        <v>150</v>
      </c>
      <c r="H3" s="14" t="s">
        <v>151</v>
      </c>
      <c r="I3" s="14" t="s">
        <v>153</v>
      </c>
      <c r="J3" s="63" t="s">
        <v>161</v>
      </c>
      <c r="K3" s="14" t="s">
        <v>165</v>
      </c>
      <c r="L3" s="14" t="s">
        <v>122</v>
      </c>
    </row>
    <row r="4" spans="1:12" s="12" customFormat="1" ht="20.25" customHeight="1">
      <c r="A4" s="64" t="s">
        <v>171</v>
      </c>
      <c r="B4" s="14"/>
      <c r="C4" s="14"/>
      <c r="D4" s="14"/>
      <c r="E4" s="14"/>
      <c r="F4" s="14"/>
      <c r="G4" s="14"/>
      <c r="H4" s="14"/>
      <c r="I4" s="14"/>
      <c r="J4" s="63"/>
      <c r="K4" s="14"/>
      <c r="L4" s="14"/>
    </row>
    <row r="5" spans="1:12" ht="20.25" customHeight="1">
      <c r="A5" s="56">
        <v>1</v>
      </c>
      <c r="B5" s="15" t="s">
        <v>162</v>
      </c>
      <c r="C5" s="15"/>
      <c r="D5" s="15"/>
      <c r="E5" s="14">
        <f>SUM(E6:E9)</f>
        <v>9300</v>
      </c>
      <c r="F5" s="15">
        <v>3.5</v>
      </c>
      <c r="G5" s="15">
        <v>0.05</v>
      </c>
      <c r="H5" s="15">
        <f>PRODUCT(E5:G5)</f>
        <v>1627.5</v>
      </c>
      <c r="I5" s="14" t="s">
        <v>160</v>
      </c>
      <c r="J5" s="63">
        <v>55</v>
      </c>
      <c r="K5" s="150">
        <f>H5*J5</f>
        <v>89512.5</v>
      </c>
      <c r="L5" s="15"/>
    </row>
    <row r="6" spans="1:12" ht="20.25" customHeight="1" outlineLevel="1">
      <c r="A6" s="56"/>
      <c r="B6" s="15"/>
      <c r="C6" s="15" t="s">
        <v>157</v>
      </c>
      <c r="D6" s="15">
        <v>1</v>
      </c>
      <c r="E6" s="15">
        <f>'BI&gt;2500 list'!I3</f>
        <v>900</v>
      </c>
      <c r="F6" s="15"/>
      <c r="G6" s="15"/>
      <c r="H6" s="15"/>
      <c r="I6" s="15"/>
      <c r="J6" s="56"/>
      <c r="K6" s="151"/>
      <c r="L6" s="15"/>
    </row>
    <row r="7" spans="1:12" ht="20.25" customHeight="1" outlineLevel="1">
      <c r="A7" s="56"/>
      <c r="B7" s="15"/>
      <c r="C7" s="15" t="s">
        <v>156</v>
      </c>
      <c r="D7" s="15">
        <v>1</v>
      </c>
      <c r="E7" s="15">
        <f>'BI&gt;2500 list'!I7</f>
        <v>2100</v>
      </c>
      <c r="F7" s="15"/>
      <c r="G7" s="15"/>
      <c r="H7" s="15"/>
      <c r="I7" s="15"/>
      <c r="J7" s="56"/>
      <c r="K7" s="151"/>
      <c r="L7" s="15"/>
    </row>
    <row r="8" spans="1:12" ht="20.25" customHeight="1" outlineLevel="1">
      <c r="A8" s="56"/>
      <c r="B8" s="15"/>
      <c r="C8" s="15" t="s">
        <v>158</v>
      </c>
      <c r="D8" s="15">
        <v>1</v>
      </c>
      <c r="E8" s="15">
        <f>'BI&gt;2500 list'!I13</f>
        <v>3700</v>
      </c>
      <c r="F8" s="15"/>
      <c r="G8" s="15"/>
      <c r="H8" s="15"/>
      <c r="I8" s="15"/>
      <c r="J8" s="56"/>
      <c r="K8" s="151"/>
      <c r="L8" s="15"/>
    </row>
    <row r="9" spans="1:12" ht="20.25" customHeight="1" outlineLevel="1">
      <c r="A9" s="56"/>
      <c r="B9" s="15"/>
      <c r="C9" s="15" t="s">
        <v>159</v>
      </c>
      <c r="D9" s="15">
        <v>1</v>
      </c>
      <c r="E9" s="15">
        <f>'BI&gt;2500 list'!I16</f>
        <v>2600</v>
      </c>
      <c r="F9" s="15"/>
      <c r="G9" s="15"/>
      <c r="H9" s="15"/>
      <c r="I9" s="15"/>
      <c r="J9" s="56"/>
      <c r="K9" s="151"/>
      <c r="L9" s="15"/>
    </row>
    <row r="10" spans="1:12" ht="20.25" customHeight="1">
      <c r="A10" s="56"/>
      <c r="B10" s="15"/>
      <c r="C10" s="15"/>
      <c r="D10" s="15"/>
      <c r="E10" s="15"/>
      <c r="F10" s="15"/>
      <c r="G10" s="15"/>
      <c r="H10" s="15"/>
      <c r="I10" s="15"/>
      <c r="J10" s="56"/>
      <c r="K10" s="151"/>
      <c r="L10" s="15"/>
    </row>
    <row r="11" spans="1:12" ht="20.25" customHeight="1">
      <c r="A11" s="56">
        <v>2</v>
      </c>
      <c r="B11" s="15" t="s">
        <v>163</v>
      </c>
      <c r="C11" s="15"/>
      <c r="D11" s="15"/>
      <c r="E11" s="14">
        <f>SUM(E12:E15)</f>
        <v>9300</v>
      </c>
      <c r="F11" s="15">
        <v>3.5</v>
      </c>
      <c r="G11" s="15"/>
      <c r="H11" s="15">
        <f>PRODUCT(E11:G11)</f>
        <v>32550</v>
      </c>
      <c r="I11" s="14" t="s">
        <v>164</v>
      </c>
      <c r="J11" s="56">
        <v>17</v>
      </c>
      <c r="K11" s="150">
        <f>H11*J11</f>
        <v>553350</v>
      </c>
      <c r="L11" s="15"/>
    </row>
    <row r="12" spans="1:12" ht="20.25" customHeight="1" outlineLevel="1">
      <c r="A12" s="56"/>
      <c r="B12" s="15"/>
      <c r="C12" s="15" t="s">
        <v>157</v>
      </c>
      <c r="D12" s="15">
        <v>1</v>
      </c>
      <c r="E12" s="15">
        <f>E6</f>
        <v>900</v>
      </c>
      <c r="F12" s="15"/>
      <c r="G12" s="15"/>
      <c r="H12" s="15"/>
      <c r="I12" s="15"/>
      <c r="J12" s="56"/>
      <c r="K12" s="151"/>
      <c r="L12" s="15"/>
    </row>
    <row r="13" spans="1:12" ht="20.25" customHeight="1" outlineLevel="1">
      <c r="A13" s="56"/>
      <c r="B13" s="15"/>
      <c r="C13" s="15" t="s">
        <v>156</v>
      </c>
      <c r="D13" s="15">
        <v>1</v>
      </c>
      <c r="E13" s="15">
        <f t="shared" ref="E13:E15" si="0">E7</f>
        <v>2100</v>
      </c>
      <c r="F13" s="15"/>
      <c r="G13" s="15"/>
      <c r="H13" s="15"/>
      <c r="I13" s="15"/>
      <c r="J13" s="56"/>
      <c r="K13" s="151"/>
      <c r="L13" s="15"/>
    </row>
    <row r="14" spans="1:12" ht="20.25" customHeight="1" outlineLevel="1">
      <c r="A14" s="56"/>
      <c r="B14" s="15"/>
      <c r="C14" s="15" t="s">
        <v>158</v>
      </c>
      <c r="D14" s="15">
        <v>1</v>
      </c>
      <c r="E14" s="15">
        <f t="shared" si="0"/>
        <v>3700</v>
      </c>
      <c r="F14" s="15"/>
      <c r="G14" s="15"/>
      <c r="H14" s="15"/>
      <c r="I14" s="15"/>
      <c r="J14" s="56"/>
      <c r="K14" s="151"/>
      <c r="L14" s="15"/>
    </row>
    <row r="15" spans="1:12" ht="20.25" customHeight="1" outlineLevel="1">
      <c r="A15" s="56"/>
      <c r="B15" s="15"/>
      <c r="C15" s="15" t="s">
        <v>159</v>
      </c>
      <c r="D15" s="15">
        <v>1</v>
      </c>
      <c r="E15" s="15">
        <f t="shared" si="0"/>
        <v>2600</v>
      </c>
      <c r="F15" s="15"/>
      <c r="G15" s="15"/>
      <c r="H15" s="15"/>
      <c r="I15" s="15"/>
      <c r="J15" s="56"/>
      <c r="K15" s="151"/>
      <c r="L15" s="15"/>
    </row>
    <row r="16" spans="1:12" ht="20.25" customHeight="1">
      <c r="A16" s="56"/>
      <c r="B16" s="15"/>
      <c r="C16" s="15"/>
      <c r="D16" s="15"/>
      <c r="E16" s="15"/>
      <c r="F16" s="15"/>
      <c r="G16" s="15"/>
      <c r="H16" s="15"/>
      <c r="I16" s="15"/>
      <c r="J16" s="56"/>
      <c r="K16" s="151"/>
      <c r="L16" s="15"/>
    </row>
    <row r="17" spans="1:12" ht="20.25" customHeight="1">
      <c r="A17" s="56">
        <v>3</v>
      </c>
      <c r="B17" s="15" t="s">
        <v>155</v>
      </c>
      <c r="C17" s="15"/>
      <c r="D17" s="15"/>
      <c r="E17" s="14">
        <f>SUM(E18:E21)</f>
        <v>9300</v>
      </c>
      <c r="F17" s="15">
        <v>3.5</v>
      </c>
      <c r="G17" s="15">
        <v>0.05</v>
      </c>
      <c r="H17" s="15">
        <f>PRODUCT(E17:G17)</f>
        <v>1627.5</v>
      </c>
      <c r="I17" s="14" t="s">
        <v>160</v>
      </c>
      <c r="J17" s="56">
        <v>8100</v>
      </c>
      <c r="K17" s="150">
        <f>H17*J17</f>
        <v>13182750</v>
      </c>
      <c r="L17" s="15"/>
    </row>
    <row r="18" spans="1:12" ht="20.25" customHeight="1" outlineLevel="1">
      <c r="A18" s="56"/>
      <c r="B18" s="15"/>
      <c r="C18" s="15" t="s">
        <v>157</v>
      </c>
      <c r="D18" s="15">
        <v>1</v>
      </c>
      <c r="E18" s="15">
        <f>E12</f>
        <v>900</v>
      </c>
      <c r="F18" s="15"/>
      <c r="G18" s="15"/>
      <c r="H18" s="15"/>
      <c r="I18" s="15"/>
      <c r="J18" s="56"/>
      <c r="K18" s="151"/>
      <c r="L18" s="15"/>
    </row>
    <row r="19" spans="1:12" ht="20.25" customHeight="1" outlineLevel="1">
      <c r="A19" s="56"/>
      <c r="B19" s="15"/>
      <c r="C19" s="15" t="s">
        <v>156</v>
      </c>
      <c r="D19" s="15">
        <v>1</v>
      </c>
      <c r="E19" s="15">
        <f t="shared" ref="E19:E21" si="1">E13</f>
        <v>2100</v>
      </c>
      <c r="F19" s="15"/>
      <c r="G19" s="15"/>
      <c r="H19" s="15"/>
      <c r="I19" s="15"/>
      <c r="J19" s="56"/>
      <c r="K19" s="151"/>
      <c r="L19" s="15"/>
    </row>
    <row r="20" spans="1:12" ht="20.25" customHeight="1" outlineLevel="1">
      <c r="A20" s="56"/>
      <c r="B20" s="15"/>
      <c r="C20" s="15" t="s">
        <v>158</v>
      </c>
      <c r="D20" s="15">
        <v>1</v>
      </c>
      <c r="E20" s="15">
        <f t="shared" si="1"/>
        <v>3700</v>
      </c>
      <c r="F20" s="15"/>
      <c r="G20" s="15"/>
      <c r="H20" s="15"/>
      <c r="I20" s="15"/>
      <c r="J20" s="56"/>
      <c r="K20" s="151"/>
      <c r="L20" s="15"/>
    </row>
    <row r="21" spans="1:12" ht="20.25" customHeight="1" outlineLevel="1">
      <c r="A21" s="56"/>
      <c r="B21" s="15"/>
      <c r="C21" s="15" t="s">
        <v>159</v>
      </c>
      <c r="D21" s="15">
        <v>1</v>
      </c>
      <c r="E21" s="15">
        <f t="shared" si="1"/>
        <v>2600</v>
      </c>
      <c r="F21" s="15"/>
      <c r="G21" s="15"/>
      <c r="H21" s="15"/>
      <c r="I21" s="15"/>
      <c r="J21" s="56"/>
      <c r="K21" s="151"/>
      <c r="L21" s="15"/>
    </row>
    <row r="22" spans="1:12" ht="20.25" customHeight="1">
      <c r="A22" s="56"/>
      <c r="B22" s="15"/>
      <c r="C22" s="15"/>
      <c r="D22" s="15"/>
      <c r="E22" s="15"/>
      <c r="F22" s="15"/>
      <c r="G22" s="15"/>
      <c r="H22" s="15"/>
      <c r="I22" s="15"/>
      <c r="J22" s="56"/>
      <c r="K22" s="151"/>
      <c r="L22" s="15"/>
    </row>
    <row r="23" spans="1:12" ht="20.25" customHeight="1">
      <c r="A23" s="56">
        <v>4</v>
      </c>
      <c r="B23" s="15" t="s">
        <v>168</v>
      </c>
      <c r="C23" s="15"/>
      <c r="D23" s="15"/>
      <c r="E23" s="14">
        <f>SUM(E24:E27)</f>
        <v>27800</v>
      </c>
      <c r="F23" s="15">
        <v>3.5</v>
      </c>
      <c r="G23" s="15"/>
      <c r="H23" s="15">
        <f>PRODUCT(E23:G23)</f>
        <v>97300</v>
      </c>
      <c r="I23" s="14" t="s">
        <v>164</v>
      </c>
      <c r="J23" s="56">
        <v>175</v>
      </c>
      <c r="K23" s="150">
        <f>H23*J23</f>
        <v>17027500</v>
      </c>
      <c r="L23" s="15"/>
    </row>
    <row r="24" spans="1:12" ht="20.25" customHeight="1" outlineLevel="1">
      <c r="A24" s="56"/>
      <c r="B24" s="15"/>
      <c r="C24" s="15" t="s">
        <v>157</v>
      </c>
      <c r="D24" s="15">
        <v>1</v>
      </c>
      <c r="E24" s="53">
        <f>'BI&gt;2500 list'!J3</f>
        <v>5300</v>
      </c>
      <c r="F24" s="15"/>
      <c r="G24" s="15"/>
      <c r="H24" s="15"/>
      <c r="I24" s="15"/>
      <c r="J24" s="56"/>
      <c r="K24" s="151"/>
      <c r="L24" s="15"/>
    </row>
    <row r="25" spans="1:12" ht="20.25" customHeight="1" outlineLevel="1">
      <c r="A25" s="56"/>
      <c r="B25" s="15"/>
      <c r="C25" s="15" t="s">
        <v>156</v>
      </c>
      <c r="D25" s="15">
        <v>1</v>
      </c>
      <c r="E25" s="53">
        <f>'BI&gt;2500 list'!J7</f>
        <v>5200</v>
      </c>
      <c r="F25" s="15"/>
      <c r="G25" s="15"/>
      <c r="H25" s="15"/>
      <c r="I25" s="15"/>
      <c r="J25" s="56"/>
      <c r="K25" s="151"/>
      <c r="L25" s="15"/>
    </row>
    <row r="26" spans="1:12" ht="20.25" customHeight="1" outlineLevel="1">
      <c r="A26" s="56"/>
      <c r="B26" s="15"/>
      <c r="C26" s="15" t="s">
        <v>158</v>
      </c>
      <c r="D26" s="15">
        <v>1</v>
      </c>
      <c r="E26" s="53">
        <f>'BI&gt;2500 list'!J13</f>
        <v>8300</v>
      </c>
      <c r="F26" s="15"/>
      <c r="G26" s="15"/>
      <c r="H26" s="15"/>
      <c r="I26" s="15"/>
      <c r="J26" s="56"/>
      <c r="K26" s="151"/>
      <c r="L26" s="15"/>
    </row>
    <row r="27" spans="1:12" ht="20.25" customHeight="1" outlineLevel="1">
      <c r="A27" s="56"/>
      <c r="B27" s="15"/>
      <c r="C27" s="15" t="s">
        <v>159</v>
      </c>
      <c r="D27" s="15">
        <v>1</v>
      </c>
      <c r="E27" s="53">
        <f>'BI&gt;2500 list'!J16</f>
        <v>9000</v>
      </c>
      <c r="F27" s="15"/>
      <c r="G27" s="15"/>
      <c r="H27" s="15"/>
      <c r="I27" s="15"/>
      <c r="J27" s="56"/>
      <c r="K27" s="151"/>
      <c r="L27" s="15"/>
    </row>
    <row r="28" spans="1:12" ht="20.25" customHeight="1">
      <c r="A28" s="56"/>
      <c r="B28" s="15"/>
      <c r="C28" s="15"/>
      <c r="D28" s="15"/>
      <c r="E28" s="15"/>
      <c r="F28" s="15"/>
      <c r="G28" s="15"/>
      <c r="H28" s="15"/>
      <c r="I28" s="15"/>
      <c r="J28" s="56"/>
      <c r="K28" s="151"/>
      <c r="L28" s="15"/>
    </row>
    <row r="29" spans="1:12" ht="20.25" customHeight="1">
      <c r="A29" s="56">
        <v>5</v>
      </c>
      <c r="B29" s="15" t="s">
        <v>166</v>
      </c>
      <c r="C29" s="15"/>
      <c r="D29" s="15"/>
      <c r="E29" s="14"/>
      <c r="F29" s="15"/>
      <c r="G29" s="15"/>
      <c r="H29" s="15">
        <f>SUM(H30:H31)</f>
        <v>6801.666666666667</v>
      </c>
      <c r="I29" s="14" t="s">
        <v>164</v>
      </c>
      <c r="J29" s="56">
        <v>310</v>
      </c>
      <c r="K29" s="150">
        <f>H29*J29</f>
        <v>2108516.666666667</v>
      </c>
      <c r="L29" s="15"/>
    </row>
    <row r="30" spans="1:12" ht="20.25" customHeight="1" outlineLevel="1">
      <c r="A30" s="56"/>
      <c r="B30" s="15"/>
      <c r="C30" s="15"/>
      <c r="D30" s="15" t="s">
        <v>169</v>
      </c>
      <c r="E30" s="15">
        <f>(E23+E17)</f>
        <v>37100</v>
      </c>
      <c r="F30" s="15">
        <v>0.15</v>
      </c>
      <c r="G30" s="15"/>
      <c r="H30" s="15">
        <f>PRODUCT(E30:G30)</f>
        <v>5565</v>
      </c>
      <c r="I30" s="15" t="s">
        <v>167</v>
      </c>
      <c r="J30" s="56"/>
      <c r="K30" s="14"/>
      <c r="L30" s="15"/>
    </row>
    <row r="31" spans="1:12" ht="20.25" customHeight="1" outlineLevel="1">
      <c r="A31" s="56"/>
      <c r="B31" s="15"/>
      <c r="C31" s="15"/>
      <c r="D31" s="15" t="s">
        <v>170</v>
      </c>
      <c r="E31" s="15">
        <f>E30/3</f>
        <v>12366.666666666666</v>
      </c>
      <c r="F31" s="15">
        <v>0.1</v>
      </c>
      <c r="G31" s="15"/>
      <c r="H31" s="15">
        <f>PRODUCT(E31:G31)</f>
        <v>1236.6666666666667</v>
      </c>
      <c r="I31" s="15" t="s">
        <v>167</v>
      </c>
      <c r="J31" s="56"/>
      <c r="K31" s="15"/>
      <c r="L31" s="15"/>
    </row>
    <row r="32" spans="1:12" ht="20.25" customHeight="1">
      <c r="J32" s="62" t="s">
        <v>172</v>
      </c>
      <c r="K32" s="149">
        <f>SUM(K4:K29)</f>
        <v>32961629.166666668</v>
      </c>
    </row>
    <row r="33" spans="10:11" ht="20.25" customHeight="1">
      <c r="J33" s="65" t="s">
        <v>174</v>
      </c>
      <c r="K33" s="149">
        <f>K32*1.12</f>
        <v>36917024.666666672</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50"/>
  </sheetPr>
  <dimension ref="A1:I24"/>
  <sheetViews>
    <sheetView view="pageBreakPreview" zoomScale="85" zoomScaleNormal="80" zoomScaleSheetLayoutView="85" workbookViewId="0">
      <selection activeCell="B4" sqref="B4"/>
    </sheetView>
  </sheetViews>
  <sheetFormatPr defaultRowHeight="15.75"/>
  <cols>
    <col min="1" max="1" width="9.140625" style="67"/>
    <col min="2" max="2" width="112.85546875" style="67" customWidth="1"/>
    <col min="3" max="4" width="9.140625" style="67"/>
    <col min="5" max="5" width="12.7109375" style="67" customWidth="1"/>
    <col min="6" max="6" width="17.7109375" style="67" customWidth="1"/>
    <col min="7" max="7" width="9.140625" style="67"/>
    <col min="8" max="8" width="15.140625" style="67" bestFit="1" customWidth="1"/>
    <col min="9" max="9" width="12.85546875" style="67" bestFit="1" customWidth="1"/>
    <col min="10" max="16384" width="9.140625" style="67"/>
  </cols>
  <sheetData>
    <row r="1" spans="1:9" ht="20.25">
      <c r="A1" s="66" t="s">
        <v>176</v>
      </c>
    </row>
    <row r="2" spans="1:9">
      <c r="A2" s="316" t="s">
        <v>177</v>
      </c>
      <c r="B2" s="317" t="s">
        <v>178</v>
      </c>
      <c r="C2" s="317" t="s">
        <v>179</v>
      </c>
      <c r="D2" s="317" t="s">
        <v>180</v>
      </c>
      <c r="E2" s="307" t="s">
        <v>181</v>
      </c>
      <c r="F2" s="307"/>
    </row>
    <row r="3" spans="1:9" s="70" customFormat="1">
      <c r="A3" s="316"/>
      <c r="B3" s="317"/>
      <c r="C3" s="317"/>
      <c r="D3" s="317"/>
      <c r="E3" s="68" t="s">
        <v>151</v>
      </c>
      <c r="F3" s="69" t="s">
        <v>173</v>
      </c>
    </row>
    <row r="4" spans="1:9" ht="18">
      <c r="A4" s="71" t="s">
        <v>182</v>
      </c>
      <c r="B4" s="72" t="s">
        <v>183</v>
      </c>
      <c r="C4" s="73"/>
      <c r="D4" s="73"/>
      <c r="E4" s="74"/>
      <c r="F4" s="75"/>
    </row>
    <row r="5" spans="1:9" ht="63">
      <c r="A5" s="76">
        <v>1</v>
      </c>
      <c r="B5" s="77" t="s">
        <v>184</v>
      </c>
      <c r="C5" s="78" t="s">
        <v>185</v>
      </c>
      <c r="D5" s="79">
        <v>480</v>
      </c>
      <c r="E5" s="80">
        <f>'Mst Kribhco '!Q9</f>
        <v>873</v>
      </c>
      <c r="F5" s="80">
        <f>D5*E5</f>
        <v>419040</v>
      </c>
    </row>
    <row r="6" spans="1:9" ht="41.25" customHeight="1">
      <c r="A6" s="76">
        <v>2</v>
      </c>
      <c r="B6" s="73" t="s">
        <v>186</v>
      </c>
      <c r="C6" s="78" t="s">
        <v>185</v>
      </c>
      <c r="D6" s="79">
        <v>260</v>
      </c>
      <c r="E6" s="80">
        <f>E5</f>
        <v>873</v>
      </c>
      <c r="F6" s="80">
        <f t="shared" ref="F6:F9" si="0">D6*E6</f>
        <v>226980</v>
      </c>
    </row>
    <row r="7" spans="1:9" ht="47.25">
      <c r="A7" s="81">
        <v>3</v>
      </c>
      <c r="B7" s="82" t="s">
        <v>187</v>
      </c>
      <c r="C7" s="78" t="s">
        <v>185</v>
      </c>
      <c r="D7" s="79">
        <v>185</v>
      </c>
      <c r="E7" s="80">
        <f>E6</f>
        <v>873</v>
      </c>
      <c r="F7" s="80">
        <f t="shared" si="0"/>
        <v>161505</v>
      </c>
    </row>
    <row r="8" spans="1:9" ht="165.75" customHeight="1">
      <c r="A8" s="76">
        <v>4</v>
      </c>
      <c r="B8" s="77" t="s">
        <v>188</v>
      </c>
      <c r="C8" s="78" t="s">
        <v>185</v>
      </c>
      <c r="D8" s="79">
        <v>5100</v>
      </c>
      <c r="E8" s="80">
        <f>E7</f>
        <v>873</v>
      </c>
      <c r="F8" s="80">
        <f t="shared" si="0"/>
        <v>4452300</v>
      </c>
    </row>
    <row r="9" spans="1:9" ht="47.25">
      <c r="A9" s="76">
        <v>5</v>
      </c>
      <c r="B9" s="73" t="s">
        <v>189</v>
      </c>
      <c r="C9" s="78" t="s">
        <v>185</v>
      </c>
      <c r="D9" s="79">
        <v>170</v>
      </c>
      <c r="E9" s="80">
        <f>E8</f>
        <v>873</v>
      </c>
      <c r="F9" s="80">
        <f t="shared" si="0"/>
        <v>148410</v>
      </c>
    </row>
    <row r="10" spans="1:9" ht="33" customHeight="1">
      <c r="A10" s="310" t="s">
        <v>190</v>
      </c>
      <c r="B10" s="312" t="s">
        <v>191</v>
      </c>
      <c r="C10" s="313"/>
      <c r="D10" s="313"/>
      <c r="E10" s="83"/>
      <c r="H10" s="67">
        <v>13430434.499999998</v>
      </c>
      <c r="I10" s="84">
        <f>F10+H10</f>
        <v>13430434.499999998</v>
      </c>
    </row>
    <row r="11" spans="1:9" ht="62.25" customHeight="1">
      <c r="A11" s="311"/>
      <c r="B11" s="314"/>
      <c r="C11" s="315"/>
      <c r="D11" s="315"/>
      <c r="E11" s="85"/>
      <c r="H11" s="86">
        <v>15847912.709999997</v>
      </c>
      <c r="I11" s="84">
        <f>F11+H11</f>
        <v>15847912.709999997</v>
      </c>
    </row>
    <row r="12" spans="1:9" ht="78.75">
      <c r="A12" s="87">
        <v>1</v>
      </c>
      <c r="B12" s="88" t="s">
        <v>192</v>
      </c>
      <c r="C12" s="89" t="s">
        <v>193</v>
      </c>
      <c r="D12" s="90">
        <v>260</v>
      </c>
      <c r="E12" s="91">
        <v>25</v>
      </c>
      <c r="F12" s="92">
        <f>E12*D12</f>
        <v>6500</v>
      </c>
    </row>
    <row r="13" spans="1:9">
      <c r="A13" s="93"/>
      <c r="B13" s="94"/>
      <c r="C13" s="93"/>
      <c r="D13" s="95"/>
      <c r="E13" s="91"/>
      <c r="F13" s="92"/>
    </row>
    <row r="14" spans="1:9" ht="63">
      <c r="A14" s="96">
        <v>2</v>
      </c>
      <c r="B14" s="88" t="s">
        <v>194</v>
      </c>
      <c r="C14" s="89" t="s">
        <v>193</v>
      </c>
      <c r="D14" s="90">
        <v>80</v>
      </c>
      <c r="E14" s="91">
        <v>25</v>
      </c>
      <c r="F14" s="92">
        <f t="shared" ref="F14:F22" si="1">E14*D14</f>
        <v>2000</v>
      </c>
    </row>
    <row r="15" spans="1:9" ht="94.5">
      <c r="A15" s="96">
        <v>3</v>
      </c>
      <c r="B15" s="88" t="s">
        <v>195</v>
      </c>
      <c r="C15" s="301" t="s">
        <v>193</v>
      </c>
      <c r="D15" s="303">
        <v>110</v>
      </c>
      <c r="E15" s="305">
        <v>25</v>
      </c>
      <c r="F15" s="308">
        <f t="shared" si="1"/>
        <v>2750</v>
      </c>
    </row>
    <row r="16" spans="1:9" ht="31.5">
      <c r="A16" s="97"/>
      <c r="B16" s="88" t="s">
        <v>196</v>
      </c>
      <c r="C16" s="302"/>
      <c r="D16" s="304"/>
      <c r="E16" s="306"/>
      <c r="F16" s="309"/>
    </row>
    <row r="17" spans="1:6" ht="94.5">
      <c r="A17" s="87">
        <v>4</v>
      </c>
      <c r="B17" s="88" t="s">
        <v>197</v>
      </c>
      <c r="C17" s="89" t="s">
        <v>198</v>
      </c>
      <c r="D17" s="90">
        <v>80</v>
      </c>
      <c r="E17" s="91">
        <v>50</v>
      </c>
      <c r="F17" s="92">
        <f t="shared" si="1"/>
        <v>4000</v>
      </c>
    </row>
    <row r="18" spans="1:6" ht="63">
      <c r="A18" s="87">
        <v>5</v>
      </c>
      <c r="B18" s="88" t="s">
        <v>199</v>
      </c>
      <c r="C18" s="89" t="s">
        <v>200</v>
      </c>
      <c r="D18" s="90">
        <v>640</v>
      </c>
      <c r="E18" s="91">
        <v>50</v>
      </c>
      <c r="F18" s="92">
        <f t="shared" si="1"/>
        <v>32000</v>
      </c>
    </row>
    <row r="19" spans="1:6" ht="47.25">
      <c r="A19" s="87">
        <v>6</v>
      </c>
      <c r="B19" s="88" t="s">
        <v>201</v>
      </c>
      <c r="C19" s="89" t="s">
        <v>193</v>
      </c>
      <c r="D19" s="90">
        <v>160</v>
      </c>
      <c r="E19" s="91">
        <v>50</v>
      </c>
      <c r="F19" s="92">
        <f t="shared" si="1"/>
        <v>8000</v>
      </c>
    </row>
    <row r="20" spans="1:6" ht="63">
      <c r="A20" s="87">
        <v>7</v>
      </c>
      <c r="B20" s="88" t="s">
        <v>202</v>
      </c>
      <c r="C20" s="301" t="s">
        <v>200</v>
      </c>
      <c r="D20" s="303">
        <v>70</v>
      </c>
      <c r="E20" s="305">
        <v>30</v>
      </c>
      <c r="F20" s="308">
        <f t="shared" si="1"/>
        <v>2100</v>
      </c>
    </row>
    <row r="21" spans="1:6" ht="31.5">
      <c r="A21" s="98"/>
      <c r="B21" s="88" t="s">
        <v>203</v>
      </c>
      <c r="C21" s="302"/>
      <c r="D21" s="304"/>
      <c r="E21" s="306"/>
      <c r="F21" s="309"/>
    </row>
    <row r="22" spans="1:6" ht="63">
      <c r="A22" s="87">
        <v>8</v>
      </c>
      <c r="B22" s="88" t="s">
        <v>204</v>
      </c>
      <c r="C22" s="89" t="s">
        <v>205</v>
      </c>
      <c r="D22" s="90">
        <v>95</v>
      </c>
      <c r="E22" s="91">
        <v>50</v>
      </c>
      <c r="F22" s="92">
        <f t="shared" si="1"/>
        <v>4750</v>
      </c>
    </row>
    <row r="23" spans="1:6">
      <c r="D23" s="300" t="s">
        <v>206</v>
      </c>
      <c r="E23" s="300"/>
      <c r="F23" s="70">
        <f>SUM(F5:F22)</f>
        <v>5470335</v>
      </c>
    </row>
    <row r="24" spans="1:6">
      <c r="D24" s="300" t="s">
        <v>207</v>
      </c>
      <c r="E24" s="300"/>
      <c r="F24" s="70">
        <f>F23*1.18</f>
        <v>6454995.2999999998</v>
      </c>
    </row>
  </sheetData>
  <mergeCells count="17">
    <mergeCell ref="A10:A11"/>
    <mergeCell ref="B10:D11"/>
    <mergeCell ref="A2:A3"/>
    <mergeCell ref="B2:B3"/>
    <mergeCell ref="C2:C3"/>
    <mergeCell ref="D2:D3"/>
    <mergeCell ref="E2:F2"/>
    <mergeCell ref="F15:F16"/>
    <mergeCell ref="C20:C21"/>
    <mergeCell ref="D20:D21"/>
    <mergeCell ref="E20:E21"/>
    <mergeCell ref="F20:F21"/>
    <mergeCell ref="D23:E23"/>
    <mergeCell ref="D24:E24"/>
    <mergeCell ref="C15:C16"/>
    <mergeCell ref="D15:D16"/>
    <mergeCell ref="E15:E16"/>
  </mergeCells>
  <pageMargins left="0.7" right="0.7" top="0.75" bottom="0.75" header="0.3" footer="0.3"/>
  <pageSetup scale="44"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B050"/>
  </sheetPr>
  <dimension ref="A1:F24"/>
  <sheetViews>
    <sheetView view="pageBreakPreview" zoomScale="70" zoomScaleNormal="80" zoomScaleSheetLayoutView="70" workbookViewId="0">
      <selection activeCell="E2" sqref="E2:F2"/>
    </sheetView>
  </sheetViews>
  <sheetFormatPr defaultRowHeight="15.75"/>
  <cols>
    <col min="1" max="1" width="9.140625" style="67"/>
    <col min="2" max="2" width="112.85546875" style="67" customWidth="1"/>
    <col min="3" max="4" width="9.140625" style="67"/>
    <col min="5" max="5" width="14.7109375" style="67" customWidth="1"/>
    <col min="6" max="6" width="36.5703125" style="67" customWidth="1"/>
    <col min="7" max="7" width="9.140625" style="67"/>
    <col min="8" max="8" width="14.5703125" style="67" bestFit="1" customWidth="1"/>
    <col min="9" max="9" width="13.5703125" style="67" bestFit="1" customWidth="1"/>
    <col min="10" max="16384" width="9.140625" style="67"/>
  </cols>
  <sheetData>
    <row r="1" spans="1:6" ht="20.25">
      <c r="A1" s="66" t="s">
        <v>176</v>
      </c>
    </row>
    <row r="2" spans="1:6">
      <c r="A2" s="316" t="s">
        <v>177</v>
      </c>
      <c r="B2" s="317" t="s">
        <v>178</v>
      </c>
      <c r="C2" s="317" t="s">
        <v>179</v>
      </c>
      <c r="D2" s="317" t="s">
        <v>180</v>
      </c>
      <c r="E2" s="307" t="s">
        <v>246</v>
      </c>
      <c r="F2" s="307"/>
    </row>
    <row r="3" spans="1:6" s="70" customFormat="1">
      <c r="A3" s="316"/>
      <c r="B3" s="317"/>
      <c r="C3" s="317"/>
      <c r="D3" s="317"/>
      <c r="E3" s="68" t="s">
        <v>151</v>
      </c>
      <c r="F3" s="69" t="s">
        <v>173</v>
      </c>
    </row>
    <row r="4" spans="1:6" ht="18">
      <c r="A4" s="71" t="s">
        <v>182</v>
      </c>
      <c r="B4" s="72" t="s">
        <v>183</v>
      </c>
      <c r="C4" s="73"/>
      <c r="D4" s="73"/>
      <c r="E4" s="75"/>
      <c r="F4" s="75"/>
    </row>
    <row r="5" spans="1:6" ht="81.75" customHeight="1">
      <c r="A5" s="76">
        <v>1</v>
      </c>
      <c r="B5" s="77" t="s">
        <v>184</v>
      </c>
      <c r="C5" s="78" t="s">
        <v>185</v>
      </c>
      <c r="D5" s="115">
        <v>480</v>
      </c>
      <c r="E5" s="116">
        <f>'Mst Ichhapur'!Q20</f>
        <v>3162.2</v>
      </c>
      <c r="F5" s="92">
        <f>D5*E5</f>
        <v>1517856</v>
      </c>
    </row>
    <row r="6" spans="1:6" ht="46.5" customHeight="1">
      <c r="A6" s="76">
        <v>2</v>
      </c>
      <c r="B6" s="73" t="s">
        <v>186</v>
      </c>
      <c r="C6" s="78" t="s">
        <v>185</v>
      </c>
      <c r="D6" s="115">
        <v>260</v>
      </c>
      <c r="E6" s="116">
        <f>E5</f>
        <v>3162.2</v>
      </c>
      <c r="F6" s="92">
        <f t="shared" ref="F6:F9" si="0">D6*E6</f>
        <v>822172</v>
      </c>
    </row>
    <row r="7" spans="1:6" ht="81.75" customHeight="1">
      <c r="A7" s="81">
        <v>3</v>
      </c>
      <c r="B7" s="82" t="s">
        <v>187</v>
      </c>
      <c r="C7" s="78" t="s">
        <v>185</v>
      </c>
      <c r="D7" s="115">
        <v>185</v>
      </c>
      <c r="E7" s="116">
        <f>E6</f>
        <v>3162.2</v>
      </c>
      <c r="F7" s="92">
        <f t="shared" si="0"/>
        <v>585007</v>
      </c>
    </row>
    <row r="8" spans="1:6" ht="126" customHeight="1">
      <c r="A8" s="76">
        <v>4</v>
      </c>
      <c r="B8" s="77" t="s">
        <v>188</v>
      </c>
      <c r="C8" s="78" t="s">
        <v>185</v>
      </c>
      <c r="D8" s="115">
        <v>5100</v>
      </c>
      <c r="E8" s="116">
        <f>E7</f>
        <v>3162.2</v>
      </c>
      <c r="F8" s="92">
        <f t="shared" si="0"/>
        <v>16127220</v>
      </c>
    </row>
    <row r="9" spans="1:6" ht="47.25">
      <c r="A9" s="76">
        <v>5</v>
      </c>
      <c r="B9" s="73" t="s">
        <v>189</v>
      </c>
      <c r="C9" s="78" t="s">
        <v>185</v>
      </c>
      <c r="D9" s="115">
        <v>170</v>
      </c>
      <c r="E9" s="116">
        <f>E8</f>
        <v>3162.2</v>
      </c>
      <c r="F9" s="92">
        <f t="shared" si="0"/>
        <v>537574</v>
      </c>
    </row>
    <row r="10" spans="1:6" ht="41.25" customHeight="1">
      <c r="A10" s="310" t="s">
        <v>190</v>
      </c>
      <c r="B10" s="312" t="s">
        <v>191</v>
      </c>
      <c r="C10" s="313"/>
      <c r="D10" s="313"/>
      <c r="E10" s="83"/>
    </row>
    <row r="11" spans="1:6" ht="64.5" customHeight="1">
      <c r="A11" s="311"/>
      <c r="B11" s="314"/>
      <c r="C11" s="315"/>
      <c r="D11" s="315"/>
      <c r="E11" s="85"/>
    </row>
    <row r="12" spans="1:6" ht="78.75">
      <c r="A12" s="87">
        <v>1</v>
      </c>
      <c r="B12" s="88" t="s">
        <v>192</v>
      </c>
      <c r="C12" s="89" t="s">
        <v>193</v>
      </c>
      <c r="D12" s="90">
        <v>260</v>
      </c>
      <c r="E12" s="91">
        <v>50</v>
      </c>
      <c r="F12" s="92">
        <f>E12*D12</f>
        <v>13000</v>
      </c>
    </row>
    <row r="13" spans="1:6">
      <c r="A13" s="93"/>
      <c r="B13" s="94"/>
      <c r="C13" s="93"/>
      <c r="D13" s="95"/>
      <c r="E13" s="91"/>
      <c r="F13" s="92"/>
    </row>
    <row r="14" spans="1:6" ht="63">
      <c r="A14" s="96">
        <v>2</v>
      </c>
      <c r="B14" s="88" t="s">
        <v>194</v>
      </c>
      <c r="C14" s="89" t="s">
        <v>193</v>
      </c>
      <c r="D14" s="90">
        <v>80</v>
      </c>
      <c r="E14" s="91">
        <v>50</v>
      </c>
      <c r="F14" s="92">
        <f t="shared" ref="F14:F22" si="1">E14*D14</f>
        <v>4000</v>
      </c>
    </row>
    <row r="15" spans="1:6" ht="94.5">
      <c r="A15" s="96">
        <v>3</v>
      </c>
      <c r="B15" s="88" t="s">
        <v>195</v>
      </c>
      <c r="C15" s="301" t="s">
        <v>193</v>
      </c>
      <c r="D15" s="303">
        <v>110</v>
      </c>
      <c r="E15" s="305">
        <v>50</v>
      </c>
      <c r="F15" s="308">
        <f t="shared" si="1"/>
        <v>5500</v>
      </c>
    </row>
    <row r="16" spans="1:6" ht="31.5">
      <c r="A16" s="97"/>
      <c r="B16" s="88" t="s">
        <v>196</v>
      </c>
      <c r="C16" s="302"/>
      <c r="D16" s="304"/>
      <c r="E16" s="306"/>
      <c r="F16" s="309"/>
    </row>
    <row r="17" spans="1:6" ht="94.5">
      <c r="A17" s="87">
        <v>4</v>
      </c>
      <c r="B17" s="88" t="s">
        <v>197</v>
      </c>
      <c r="C17" s="89" t="s">
        <v>198</v>
      </c>
      <c r="D17" s="90">
        <v>80</v>
      </c>
      <c r="E17" s="91">
        <v>100</v>
      </c>
      <c r="F17" s="92">
        <f t="shared" si="1"/>
        <v>8000</v>
      </c>
    </row>
    <row r="18" spans="1:6" ht="63">
      <c r="A18" s="87">
        <v>5</v>
      </c>
      <c r="B18" s="88" t="s">
        <v>199</v>
      </c>
      <c r="C18" s="89" t="s">
        <v>200</v>
      </c>
      <c r="D18" s="90">
        <v>640</v>
      </c>
      <c r="E18" s="91">
        <v>50</v>
      </c>
      <c r="F18" s="92">
        <f t="shared" si="1"/>
        <v>32000</v>
      </c>
    </row>
    <row r="19" spans="1:6" ht="47.25">
      <c r="A19" s="87">
        <v>6</v>
      </c>
      <c r="B19" s="88" t="s">
        <v>201</v>
      </c>
      <c r="C19" s="89" t="s">
        <v>193</v>
      </c>
      <c r="D19" s="90">
        <v>160</v>
      </c>
      <c r="E19" s="91">
        <v>50</v>
      </c>
      <c r="F19" s="92">
        <f t="shared" si="1"/>
        <v>8000</v>
      </c>
    </row>
    <row r="20" spans="1:6" ht="63">
      <c r="A20" s="87">
        <v>7</v>
      </c>
      <c r="B20" s="88" t="s">
        <v>202</v>
      </c>
      <c r="C20" s="301" t="s">
        <v>200</v>
      </c>
      <c r="D20" s="303">
        <v>70</v>
      </c>
      <c r="E20" s="305">
        <v>100</v>
      </c>
      <c r="F20" s="308">
        <f t="shared" si="1"/>
        <v>7000</v>
      </c>
    </row>
    <row r="21" spans="1:6" ht="31.5">
      <c r="A21" s="98"/>
      <c r="B21" s="88" t="s">
        <v>203</v>
      </c>
      <c r="C21" s="302"/>
      <c r="D21" s="304"/>
      <c r="E21" s="306"/>
      <c r="F21" s="309"/>
    </row>
    <row r="22" spans="1:6" ht="63">
      <c r="A22" s="87">
        <v>8</v>
      </c>
      <c r="B22" s="88" t="s">
        <v>204</v>
      </c>
      <c r="C22" s="89" t="s">
        <v>205</v>
      </c>
      <c r="D22" s="90">
        <v>95</v>
      </c>
      <c r="E22" s="91">
        <v>100</v>
      </c>
      <c r="F22" s="92">
        <f t="shared" si="1"/>
        <v>9500</v>
      </c>
    </row>
    <row r="23" spans="1:6">
      <c r="A23" s="117"/>
      <c r="B23" s="118"/>
      <c r="C23" s="117"/>
      <c r="D23" s="119"/>
      <c r="E23" s="120" t="s">
        <v>165</v>
      </c>
      <c r="F23" s="121">
        <f>SUM(F5:F22)</f>
        <v>19676829</v>
      </c>
    </row>
    <row r="24" spans="1:6" ht="22.5">
      <c r="C24" s="318" t="s">
        <v>247</v>
      </c>
      <c r="D24" s="318"/>
      <c r="E24" s="318"/>
      <c r="F24" s="122">
        <f>F23*1.18</f>
        <v>23218658.219999999</v>
      </c>
    </row>
  </sheetData>
  <mergeCells count="16">
    <mergeCell ref="A10:A11"/>
    <mergeCell ref="B10:D11"/>
    <mergeCell ref="A2:A3"/>
    <mergeCell ref="B2:B3"/>
    <mergeCell ref="C2:C3"/>
    <mergeCell ref="D2:D3"/>
    <mergeCell ref="E2:F2"/>
    <mergeCell ref="C24:E24"/>
    <mergeCell ref="C15:C16"/>
    <mergeCell ref="D15:D16"/>
    <mergeCell ref="E15:E16"/>
    <mergeCell ref="F15:F16"/>
    <mergeCell ref="C20:C21"/>
    <mergeCell ref="D20:D21"/>
    <mergeCell ref="E20:E21"/>
    <mergeCell ref="F20:F21"/>
  </mergeCells>
  <pageMargins left="0.7" right="0.7" top="0.75" bottom="0.75" header="0.3" footer="0.3"/>
  <pageSetup scale="36"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B050"/>
  </sheetPr>
  <dimension ref="A1:F20"/>
  <sheetViews>
    <sheetView view="pageBreakPreview" topLeftCell="A13" zoomScaleNormal="100" zoomScaleSheetLayoutView="100" workbookViewId="0">
      <selection activeCell="A2" sqref="A2:F2"/>
    </sheetView>
  </sheetViews>
  <sheetFormatPr defaultRowHeight="15"/>
  <cols>
    <col min="1" max="1" width="5.85546875" customWidth="1"/>
    <col min="2" max="2" width="61.28515625" customWidth="1"/>
    <col min="3" max="3" width="5.28515625" bestFit="1" customWidth="1"/>
    <col min="4" max="4" width="10.140625" customWidth="1"/>
    <col min="5" max="5" width="9.5703125" bestFit="1" customWidth="1"/>
    <col min="6" max="6" width="8.140625" customWidth="1"/>
  </cols>
  <sheetData>
    <row r="1" spans="1:6" ht="23.25">
      <c r="A1" s="319" t="s">
        <v>294</v>
      </c>
      <c r="B1" s="319"/>
      <c r="C1" s="319"/>
      <c r="D1" s="319"/>
      <c r="E1" s="319"/>
      <c r="F1" s="319"/>
    </row>
    <row r="2" spans="1:6" ht="18.75">
      <c r="A2" s="320" t="s">
        <v>295</v>
      </c>
      <c r="B2" s="320"/>
      <c r="C2" s="320"/>
      <c r="D2" s="320"/>
      <c r="E2" s="320"/>
      <c r="F2" s="320"/>
    </row>
    <row r="3" spans="1:6" ht="15.75">
      <c r="A3" s="127"/>
    </row>
    <row r="4" spans="1:6" ht="15.75">
      <c r="A4" s="127"/>
    </row>
    <row r="5" spans="1:6" ht="18.75">
      <c r="A5" s="321" t="s">
        <v>296</v>
      </c>
      <c r="B5" s="321"/>
      <c r="C5" s="321"/>
      <c r="D5" s="321"/>
      <c r="E5" s="321"/>
      <c r="F5" s="321"/>
    </row>
    <row r="6" spans="1:6" s="133" customFormat="1" ht="33.75" customHeight="1">
      <c r="A6" s="128" t="s">
        <v>297</v>
      </c>
      <c r="B6" s="129" t="s">
        <v>298</v>
      </c>
      <c r="C6" s="128" t="s">
        <v>179</v>
      </c>
      <c r="D6" s="130" t="s">
        <v>299</v>
      </c>
      <c r="E6" s="131" t="s">
        <v>300</v>
      </c>
      <c r="F6" s="132" t="s">
        <v>301</v>
      </c>
    </row>
    <row r="7" spans="1:6" s="133" customFormat="1" ht="12.75">
      <c r="A7" s="134"/>
      <c r="B7" s="135"/>
      <c r="C7" s="134"/>
      <c r="D7" s="136"/>
      <c r="E7" s="137"/>
      <c r="F7" s="138"/>
    </row>
    <row r="8" spans="1:6" ht="42.75">
      <c r="A8" s="56">
        <v>1</v>
      </c>
      <c r="B8" s="139" t="s">
        <v>302</v>
      </c>
      <c r="C8" s="140" t="s">
        <v>303</v>
      </c>
      <c r="D8" s="141">
        <f>'Mst Soil Nailing'!D11*6</f>
        <v>2736</v>
      </c>
      <c r="E8" s="141">
        <v>1150</v>
      </c>
      <c r="F8" s="142">
        <f>E8*D8</f>
        <v>3146400</v>
      </c>
    </row>
    <row r="9" spans="1:6" ht="57">
      <c r="A9" s="56">
        <v>2</v>
      </c>
      <c r="B9" s="139" t="s">
        <v>304</v>
      </c>
      <c r="C9" s="140" t="s">
        <v>303</v>
      </c>
      <c r="D9" s="141">
        <f>D8</f>
        <v>2736</v>
      </c>
      <c r="E9" s="141">
        <v>350</v>
      </c>
      <c r="F9" s="142">
        <f t="shared" ref="F9:F17" si="0">E9*D9</f>
        <v>957600</v>
      </c>
    </row>
    <row r="10" spans="1:6" ht="28.5">
      <c r="A10" s="56">
        <v>3</v>
      </c>
      <c r="B10" s="139" t="s">
        <v>305</v>
      </c>
      <c r="C10" s="140" t="s">
        <v>306</v>
      </c>
      <c r="D10" s="141">
        <f>D9/2</f>
        <v>1368</v>
      </c>
      <c r="E10" s="141">
        <v>210</v>
      </c>
      <c r="F10" s="142">
        <f t="shared" si="0"/>
        <v>287280</v>
      </c>
    </row>
    <row r="11" spans="1:6" ht="42" customHeight="1">
      <c r="A11" s="56">
        <v>4</v>
      </c>
      <c r="B11" s="139" t="s">
        <v>307</v>
      </c>
      <c r="C11" s="140" t="s">
        <v>303</v>
      </c>
      <c r="D11" s="141">
        <f>D8</f>
        <v>2736</v>
      </c>
      <c r="E11" s="141">
        <v>350</v>
      </c>
      <c r="F11" s="142">
        <f t="shared" si="0"/>
        <v>957600</v>
      </c>
    </row>
    <row r="12" spans="1:6" ht="33" customHeight="1">
      <c r="A12" s="56">
        <v>5</v>
      </c>
      <c r="B12" s="139" t="s">
        <v>308</v>
      </c>
      <c r="C12" s="140" t="s">
        <v>306</v>
      </c>
      <c r="D12" s="141">
        <f>'Mst Soil Nailing'!D11</f>
        <v>456</v>
      </c>
      <c r="E12" s="141">
        <v>300</v>
      </c>
      <c r="F12" s="142">
        <f t="shared" si="0"/>
        <v>136800</v>
      </c>
    </row>
    <row r="13" spans="1:6" ht="28.5">
      <c r="A13" s="56">
        <v>6</v>
      </c>
      <c r="B13" s="139" t="s">
        <v>309</v>
      </c>
      <c r="C13" s="140" t="s">
        <v>306</v>
      </c>
      <c r="D13" s="141">
        <f>D12</f>
        <v>456</v>
      </c>
      <c r="E13" s="141">
        <v>110</v>
      </c>
      <c r="F13" s="142">
        <f t="shared" si="0"/>
        <v>50160</v>
      </c>
    </row>
    <row r="14" spans="1:6" ht="28.5">
      <c r="A14" s="56">
        <v>7</v>
      </c>
      <c r="B14" s="139" t="s">
        <v>310</v>
      </c>
      <c r="C14" s="140" t="s">
        <v>306</v>
      </c>
      <c r="D14" s="141">
        <f>D13</f>
        <v>456</v>
      </c>
      <c r="E14" s="141">
        <v>330</v>
      </c>
      <c r="F14" s="142">
        <f t="shared" si="0"/>
        <v>150480</v>
      </c>
    </row>
    <row r="15" spans="1:6">
      <c r="A15" s="56">
        <v>8</v>
      </c>
      <c r="B15" s="139" t="s">
        <v>311</v>
      </c>
      <c r="C15" s="140" t="s">
        <v>312</v>
      </c>
      <c r="D15" s="141">
        <v>1</v>
      </c>
      <c r="E15" s="141">
        <v>250000</v>
      </c>
      <c r="F15" s="142">
        <f t="shared" si="0"/>
        <v>250000</v>
      </c>
    </row>
    <row r="16" spans="1:6">
      <c r="A16" s="56">
        <v>9</v>
      </c>
      <c r="B16" s="139" t="s">
        <v>313</v>
      </c>
      <c r="C16" s="140" t="s">
        <v>312</v>
      </c>
      <c r="D16" s="141">
        <v>1</v>
      </c>
      <c r="E16" s="141">
        <v>140000</v>
      </c>
      <c r="F16" s="142">
        <f t="shared" si="0"/>
        <v>140000</v>
      </c>
    </row>
    <row r="17" spans="1:6">
      <c r="A17" s="56">
        <v>10</v>
      </c>
      <c r="B17" s="139" t="s">
        <v>314</v>
      </c>
      <c r="C17" s="140" t="s">
        <v>306</v>
      </c>
      <c r="D17" s="141">
        <v>10</v>
      </c>
      <c r="E17" s="141">
        <v>10000</v>
      </c>
      <c r="F17" s="142">
        <f t="shared" si="0"/>
        <v>100000</v>
      </c>
    </row>
    <row r="18" spans="1:6">
      <c r="A18" s="15"/>
      <c r="B18" s="143"/>
      <c r="C18" s="143"/>
      <c r="D18" s="144" t="s">
        <v>129</v>
      </c>
      <c r="E18" s="143"/>
      <c r="F18" s="145">
        <f>SUM(F8:F17)</f>
        <v>6176320</v>
      </c>
    </row>
    <row r="19" spans="1:6">
      <c r="A19" s="15"/>
      <c r="B19" s="15"/>
      <c r="C19" s="15"/>
      <c r="D19" s="14" t="s">
        <v>315</v>
      </c>
      <c r="E19" s="15"/>
      <c r="F19" s="55">
        <f>F18*1.12</f>
        <v>6917478.4000000004</v>
      </c>
    </row>
    <row r="20" spans="1:6">
      <c r="F20">
        <f>F19/10^7</f>
        <v>0.69174784</v>
      </c>
    </row>
  </sheetData>
  <mergeCells count="3">
    <mergeCell ref="A1:F1"/>
    <mergeCell ref="A2:F2"/>
    <mergeCell ref="A5:F5"/>
  </mergeCells>
  <pageMargins left="0.25" right="0.21" top="0.44" bottom="0.59" header="0.3" footer="0.3"/>
  <pageSetup paperSize="9" scale="93"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2ECFEF-EFAB-4A52-BB84-9C07FCAD17D1}">
  <sheetPr>
    <tabColor rgb="FF00B050"/>
  </sheetPr>
  <dimension ref="A2:I40"/>
  <sheetViews>
    <sheetView workbookViewId="0">
      <selection activeCell="N37" sqref="N37"/>
    </sheetView>
  </sheetViews>
  <sheetFormatPr defaultRowHeight="15"/>
  <cols>
    <col min="4" max="4" width="17.140625" customWidth="1"/>
    <col min="5" max="5" width="14.85546875" customWidth="1"/>
  </cols>
  <sheetData>
    <row r="2" spans="1:9" ht="26.25">
      <c r="A2" s="322" t="s">
        <v>326</v>
      </c>
      <c r="B2" s="323"/>
      <c r="C2" s="323"/>
      <c r="D2" s="323"/>
      <c r="E2" s="323"/>
      <c r="F2" s="323"/>
      <c r="G2" s="323"/>
      <c r="H2" s="323"/>
      <c r="I2" s="323"/>
    </row>
    <row r="3" spans="1:9">
      <c r="A3" s="324" t="s">
        <v>327</v>
      </c>
      <c r="B3" s="324"/>
      <c r="C3" s="144" t="s">
        <v>328</v>
      </c>
      <c r="D3" s="163">
        <v>49</v>
      </c>
      <c r="E3" s="111"/>
      <c r="F3" s="111"/>
      <c r="G3" s="111"/>
      <c r="H3" s="111"/>
      <c r="I3" s="15"/>
    </row>
    <row r="4" spans="1:9">
      <c r="A4" s="324"/>
      <c r="B4" s="324"/>
      <c r="C4" s="144" t="s">
        <v>329</v>
      </c>
      <c r="D4" s="164">
        <v>30</v>
      </c>
      <c r="E4" s="325" t="s">
        <v>330</v>
      </c>
      <c r="F4" s="326"/>
      <c r="G4" s="326"/>
      <c r="H4" s="326"/>
      <c r="I4" s="327"/>
    </row>
    <row r="5" spans="1:9">
      <c r="A5" s="324"/>
      <c r="B5" s="324"/>
      <c r="C5" s="144" t="s">
        <v>331</v>
      </c>
      <c r="D5" s="164">
        <v>19</v>
      </c>
      <c r="E5" s="14"/>
      <c r="F5" s="14"/>
      <c r="G5" s="14"/>
      <c r="H5" s="14"/>
      <c r="I5" s="15"/>
    </row>
    <row r="6" spans="1:9" ht="33.75">
      <c r="A6" s="324"/>
      <c r="B6" s="324"/>
      <c r="C6" s="144"/>
      <c r="D6" s="164"/>
      <c r="E6" s="328" t="s">
        <v>332</v>
      </c>
      <c r="F6" s="329"/>
      <c r="G6" s="165" t="s">
        <v>333</v>
      </c>
      <c r="H6" s="165" t="s">
        <v>334</v>
      </c>
      <c r="I6" s="165" t="s">
        <v>335</v>
      </c>
    </row>
    <row r="7" spans="1:9">
      <c r="A7" s="324"/>
      <c r="B7" s="324"/>
      <c r="C7" s="330" t="s">
        <v>336</v>
      </c>
      <c r="D7" s="330"/>
      <c r="E7" s="331">
        <v>1</v>
      </c>
      <c r="F7" s="332"/>
      <c r="G7" s="166">
        <v>0</v>
      </c>
      <c r="H7" s="166">
        <v>8</v>
      </c>
      <c r="I7" s="167">
        <v>0</v>
      </c>
    </row>
    <row r="8" spans="1:9">
      <c r="A8" s="324"/>
      <c r="B8" s="324"/>
      <c r="C8" s="330" t="s">
        <v>337</v>
      </c>
      <c r="D8" s="330"/>
      <c r="E8" s="331">
        <v>12</v>
      </c>
      <c r="F8" s="332"/>
      <c r="G8" s="166">
        <v>9</v>
      </c>
      <c r="H8" s="166">
        <v>9</v>
      </c>
      <c r="I8" s="167">
        <v>9</v>
      </c>
    </row>
    <row r="9" spans="1:9">
      <c r="A9" s="324"/>
      <c r="B9" s="324"/>
      <c r="C9" s="330" t="s">
        <v>338</v>
      </c>
      <c r="D9" s="330"/>
      <c r="E9" s="331">
        <v>3</v>
      </c>
      <c r="F9" s="332"/>
      <c r="G9" s="166">
        <v>2</v>
      </c>
      <c r="H9" s="166">
        <v>0</v>
      </c>
      <c r="I9" s="167">
        <v>0</v>
      </c>
    </row>
    <row r="10" spans="1:9">
      <c r="A10" s="324"/>
      <c r="B10" s="324"/>
      <c r="C10" s="333" t="s">
        <v>339</v>
      </c>
      <c r="D10" s="334"/>
      <c r="E10" s="333">
        <f>SUM(E7:E9)</f>
        <v>16</v>
      </c>
      <c r="F10" s="334"/>
      <c r="G10" s="168">
        <f>SUM(G7:G9)</f>
        <v>11</v>
      </c>
      <c r="H10" s="168">
        <f>SUM(H7:H9)</f>
        <v>17</v>
      </c>
      <c r="I10" s="169">
        <v>9</v>
      </c>
    </row>
    <row r="11" spans="1:9">
      <c r="A11" s="324"/>
      <c r="B11" s="324"/>
      <c r="C11" s="335" t="s">
        <v>340</v>
      </c>
      <c r="D11" s="335"/>
      <c r="E11" s="335">
        <v>10000</v>
      </c>
      <c r="F11" s="335"/>
      <c r="G11" s="170">
        <v>12000</v>
      </c>
      <c r="H11" s="170">
        <v>25000</v>
      </c>
      <c r="I11" s="171">
        <v>15000</v>
      </c>
    </row>
    <row r="12" spans="1:9">
      <c r="A12" s="324"/>
      <c r="B12" s="324"/>
      <c r="C12" s="336" t="s">
        <v>341</v>
      </c>
      <c r="D12" s="336"/>
      <c r="E12" s="336">
        <f>E11*E10</f>
        <v>160000</v>
      </c>
      <c r="F12" s="336"/>
      <c r="G12" s="170">
        <f>G11*G10</f>
        <v>132000</v>
      </c>
      <c r="H12" s="170">
        <f>H11*H10</f>
        <v>425000</v>
      </c>
      <c r="I12" s="171">
        <f>I10*I11</f>
        <v>135000</v>
      </c>
    </row>
    <row r="13" spans="1:9">
      <c r="A13" s="324"/>
      <c r="B13" s="324"/>
      <c r="C13" s="337" t="s">
        <v>342</v>
      </c>
      <c r="D13" s="337"/>
      <c r="E13" s="338">
        <v>70000</v>
      </c>
      <c r="F13" s="338"/>
      <c r="G13" s="338"/>
      <c r="H13" s="338"/>
      <c r="I13" s="338"/>
    </row>
    <row r="14" spans="1:9">
      <c r="A14" s="324"/>
      <c r="B14" s="324"/>
      <c r="C14" s="339" t="s">
        <v>343</v>
      </c>
      <c r="D14" s="339"/>
      <c r="E14" s="339">
        <f>E12+G12+H12+I12+E13</f>
        <v>922000</v>
      </c>
      <c r="F14" s="339"/>
      <c r="G14" s="339"/>
      <c r="H14" s="339"/>
      <c r="I14" s="339"/>
    </row>
    <row r="16" spans="1:9" ht="26.25">
      <c r="A16" s="322" t="s">
        <v>344</v>
      </c>
      <c r="B16" s="323"/>
      <c r="C16" s="323"/>
      <c r="D16" s="323"/>
      <c r="E16" s="323"/>
      <c r="F16" s="323"/>
      <c r="G16" s="323"/>
      <c r="H16" s="323"/>
      <c r="I16" s="323"/>
    </row>
    <row r="17" spans="1:9">
      <c r="A17" s="324" t="s">
        <v>345</v>
      </c>
      <c r="B17" s="324"/>
      <c r="C17" s="144" t="s">
        <v>328</v>
      </c>
      <c r="D17" s="163">
        <v>135</v>
      </c>
      <c r="E17" s="111"/>
      <c r="F17" s="111"/>
      <c r="G17" s="111"/>
      <c r="H17" s="111"/>
      <c r="I17" s="15"/>
    </row>
    <row r="18" spans="1:9">
      <c r="A18" s="324"/>
      <c r="B18" s="324"/>
      <c r="C18" s="144" t="s">
        <v>329</v>
      </c>
      <c r="D18" s="164">
        <v>64</v>
      </c>
      <c r="E18" s="325" t="s">
        <v>330</v>
      </c>
      <c r="F18" s="326"/>
      <c r="G18" s="326"/>
      <c r="H18" s="326"/>
      <c r="I18" s="327"/>
    </row>
    <row r="19" spans="1:9">
      <c r="A19" s="324"/>
      <c r="B19" s="324"/>
      <c r="C19" s="144" t="s">
        <v>331</v>
      </c>
      <c r="D19" s="164">
        <v>71</v>
      </c>
      <c r="E19" s="14"/>
      <c r="F19" s="14"/>
      <c r="G19" s="14"/>
      <c r="H19" s="14"/>
      <c r="I19" s="15"/>
    </row>
    <row r="20" spans="1:9" ht="33.75">
      <c r="A20" s="324"/>
      <c r="B20" s="324"/>
      <c r="C20" s="144"/>
      <c r="D20" s="164"/>
      <c r="E20" s="165" t="s">
        <v>346</v>
      </c>
      <c r="F20" s="165" t="s">
        <v>347</v>
      </c>
      <c r="G20" s="165" t="s">
        <v>348</v>
      </c>
      <c r="H20" s="165" t="s">
        <v>349</v>
      </c>
      <c r="I20" s="165" t="s">
        <v>335</v>
      </c>
    </row>
    <row r="21" spans="1:9">
      <c r="A21" s="324"/>
      <c r="B21" s="324"/>
      <c r="C21" s="330" t="s">
        <v>336</v>
      </c>
      <c r="D21" s="330"/>
      <c r="E21" s="166">
        <v>34</v>
      </c>
      <c r="F21" s="166">
        <v>19</v>
      </c>
      <c r="G21" s="166">
        <v>16</v>
      </c>
      <c r="H21" s="166">
        <v>140</v>
      </c>
      <c r="I21" s="167">
        <v>0</v>
      </c>
    </row>
    <row r="22" spans="1:9">
      <c r="A22" s="324"/>
      <c r="B22" s="324"/>
      <c r="C22" s="330" t="s">
        <v>337</v>
      </c>
      <c r="D22" s="330"/>
      <c r="E22" s="166">
        <v>1</v>
      </c>
      <c r="F22" s="166">
        <v>1</v>
      </c>
      <c r="G22" s="166">
        <v>1</v>
      </c>
      <c r="H22" s="166">
        <v>1</v>
      </c>
      <c r="I22" s="167">
        <v>0</v>
      </c>
    </row>
    <row r="23" spans="1:9">
      <c r="A23" s="324"/>
      <c r="B23" s="324"/>
      <c r="C23" s="330" t="s">
        <v>338</v>
      </c>
      <c r="D23" s="330"/>
      <c r="E23" s="166">
        <v>1</v>
      </c>
      <c r="F23" s="166">
        <v>0</v>
      </c>
      <c r="G23" s="166">
        <v>1</v>
      </c>
      <c r="H23" s="166">
        <v>0</v>
      </c>
      <c r="I23" s="167">
        <v>0</v>
      </c>
    </row>
    <row r="24" spans="1:9">
      <c r="A24" s="324"/>
      <c r="B24" s="324"/>
      <c r="C24" s="340" t="s">
        <v>339</v>
      </c>
      <c r="D24" s="341"/>
      <c r="E24" s="172">
        <f>SUM(E21:E23)</f>
        <v>36</v>
      </c>
      <c r="F24" s="172"/>
      <c r="G24" s="172">
        <f>SUM(G21:G23)</f>
        <v>18</v>
      </c>
      <c r="H24" s="172">
        <f>SUM(H21:H23)</f>
        <v>141</v>
      </c>
      <c r="I24" s="173"/>
    </row>
    <row r="25" spans="1:9">
      <c r="A25" s="324"/>
      <c r="B25" s="324"/>
      <c r="C25" s="335" t="s">
        <v>340</v>
      </c>
      <c r="D25" s="335"/>
      <c r="E25" s="342" t="s">
        <v>350</v>
      </c>
      <c r="F25" s="343"/>
      <c r="G25" s="344"/>
      <c r="H25" s="170">
        <v>25000</v>
      </c>
      <c r="I25" s="174"/>
    </row>
    <row r="26" spans="1:9">
      <c r="A26" s="324"/>
      <c r="B26" s="324"/>
      <c r="C26" s="336" t="s">
        <v>341</v>
      </c>
      <c r="D26" s="336"/>
      <c r="E26" s="345"/>
      <c r="F26" s="346"/>
      <c r="G26" s="347"/>
      <c r="H26" s="170">
        <f>H25*H24</f>
        <v>3525000</v>
      </c>
      <c r="I26" s="174"/>
    </row>
    <row r="27" spans="1:9" ht="24.75" customHeight="1">
      <c r="A27" s="324"/>
      <c r="B27" s="324"/>
      <c r="C27" s="337" t="s">
        <v>342</v>
      </c>
      <c r="D27" s="337"/>
      <c r="E27" s="348">
        <v>140000</v>
      </c>
      <c r="F27" s="349"/>
      <c r="G27" s="349"/>
      <c r="H27" s="349"/>
      <c r="I27" s="350"/>
    </row>
    <row r="28" spans="1:9">
      <c r="A28" s="324"/>
      <c r="B28" s="324"/>
      <c r="C28" s="339" t="s">
        <v>343</v>
      </c>
      <c r="D28" s="339"/>
      <c r="E28" s="339">
        <f>H26+E27</f>
        <v>3665000</v>
      </c>
      <c r="F28" s="339"/>
      <c r="G28" s="339"/>
      <c r="H28" s="339"/>
      <c r="I28" s="339"/>
    </row>
    <row r="31" spans="1:9">
      <c r="A31" s="351" t="s">
        <v>351</v>
      </c>
      <c r="B31" s="351"/>
      <c r="C31" s="361" t="s">
        <v>352</v>
      </c>
      <c r="D31" s="361"/>
      <c r="E31" s="339">
        <v>922000</v>
      </c>
      <c r="F31" s="339"/>
      <c r="G31" s="339"/>
      <c r="H31" s="339"/>
      <c r="I31" s="339"/>
    </row>
    <row r="32" spans="1:9">
      <c r="A32" s="351"/>
      <c r="B32" s="351"/>
      <c r="C32" s="361" t="s">
        <v>353</v>
      </c>
      <c r="D32" s="361"/>
      <c r="E32" s="339">
        <v>3665000</v>
      </c>
      <c r="F32" s="339"/>
      <c r="G32" s="339"/>
      <c r="H32" s="339"/>
      <c r="I32" s="339"/>
    </row>
    <row r="33" spans="1:9">
      <c r="A33" s="351"/>
      <c r="B33" s="351"/>
      <c r="C33" s="361" t="s">
        <v>354</v>
      </c>
      <c r="D33" s="361"/>
      <c r="E33" s="362">
        <f>SUM(E31:E32)</f>
        <v>4587000</v>
      </c>
      <c r="F33" s="363"/>
      <c r="G33" s="363"/>
      <c r="H33" s="363"/>
      <c r="I33" s="364"/>
    </row>
    <row r="34" spans="1:9">
      <c r="C34" s="365"/>
      <c r="D34" s="365"/>
    </row>
    <row r="35" spans="1:9" ht="33.75" customHeight="1">
      <c r="C35" s="366" t="s">
        <v>355</v>
      </c>
      <c r="D35" s="366"/>
      <c r="E35" s="367">
        <v>4050000</v>
      </c>
      <c r="F35" s="367"/>
      <c r="G35" s="367"/>
      <c r="H35" s="367"/>
      <c r="I35" s="367"/>
    </row>
    <row r="36" spans="1:9">
      <c r="C36" s="368" t="s">
        <v>356</v>
      </c>
      <c r="D36" s="368"/>
      <c r="E36" s="368">
        <v>350000</v>
      </c>
      <c r="F36" s="368"/>
      <c r="G36" s="368"/>
      <c r="H36" s="368"/>
      <c r="I36" s="368"/>
    </row>
    <row r="38" spans="1:9" ht="15" customHeight="1">
      <c r="C38" s="351" t="s">
        <v>357</v>
      </c>
      <c r="D38" s="351"/>
      <c r="E38" s="352">
        <f>E33+E35+E36</f>
        <v>8987000</v>
      </c>
      <c r="F38" s="353"/>
      <c r="G38" s="353"/>
      <c r="H38" s="353"/>
      <c r="I38" s="354"/>
    </row>
    <row r="39" spans="1:9" ht="15" customHeight="1">
      <c r="C39" s="351"/>
      <c r="D39" s="351"/>
      <c r="E39" s="355"/>
      <c r="F39" s="356"/>
      <c r="G39" s="356"/>
      <c r="H39" s="356"/>
      <c r="I39" s="357"/>
    </row>
    <row r="40" spans="1:9" ht="15" customHeight="1">
      <c r="C40" s="351"/>
      <c r="D40" s="351"/>
      <c r="E40" s="358"/>
      <c r="F40" s="359"/>
      <c r="G40" s="359"/>
      <c r="H40" s="359"/>
      <c r="I40" s="360"/>
    </row>
  </sheetData>
  <mergeCells count="48">
    <mergeCell ref="C34:D34"/>
    <mergeCell ref="C35:D35"/>
    <mergeCell ref="E35:I35"/>
    <mergeCell ref="C36:D36"/>
    <mergeCell ref="E36:I36"/>
    <mergeCell ref="C38:D40"/>
    <mergeCell ref="E38:I40"/>
    <mergeCell ref="C28:D28"/>
    <mergeCell ref="E28:I28"/>
    <mergeCell ref="A31:B33"/>
    <mergeCell ref="C31:D31"/>
    <mergeCell ref="E31:I31"/>
    <mergeCell ref="C32:D32"/>
    <mergeCell ref="E32:I32"/>
    <mergeCell ref="C33:D33"/>
    <mergeCell ref="E33:I33"/>
    <mergeCell ref="A17:B28"/>
    <mergeCell ref="E18:I18"/>
    <mergeCell ref="C21:D21"/>
    <mergeCell ref="C22:D22"/>
    <mergeCell ref="C23:D23"/>
    <mergeCell ref="C24:D24"/>
    <mergeCell ref="C25:D25"/>
    <mergeCell ref="E25:G26"/>
    <mergeCell ref="C26:D26"/>
    <mergeCell ref="C27:D27"/>
    <mergeCell ref="E27:I27"/>
    <mergeCell ref="C13:D13"/>
    <mergeCell ref="E13:I13"/>
    <mergeCell ref="C14:D14"/>
    <mergeCell ref="E14:I14"/>
    <mergeCell ref="A16:I16"/>
    <mergeCell ref="A2:I2"/>
    <mergeCell ref="A3:B14"/>
    <mergeCell ref="E4:I4"/>
    <mergeCell ref="E6:F6"/>
    <mergeCell ref="C7:D7"/>
    <mergeCell ref="E7:F7"/>
    <mergeCell ref="C8:D8"/>
    <mergeCell ref="E8:F8"/>
    <mergeCell ref="C9:D9"/>
    <mergeCell ref="E9:F9"/>
    <mergeCell ref="C10:D10"/>
    <mergeCell ref="E10:F10"/>
    <mergeCell ref="C11:D11"/>
    <mergeCell ref="E11:F11"/>
    <mergeCell ref="C12:D12"/>
    <mergeCell ref="E12:F12"/>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filterMode="1"/>
  <dimension ref="A1:V390"/>
  <sheetViews>
    <sheetView topLeftCell="B18" workbookViewId="0">
      <selection activeCell="G20" sqref="G20:G390"/>
    </sheetView>
  </sheetViews>
  <sheetFormatPr defaultRowHeight="15"/>
  <cols>
    <col min="1" max="1" width="0" hidden="1" customWidth="1"/>
    <col min="2" max="3" width="12.85546875" bestFit="1" customWidth="1"/>
    <col min="4" max="4" width="0" hidden="1" customWidth="1"/>
    <col min="6" max="6" width="10.28515625" hidden="1" customWidth="1"/>
    <col min="7" max="7" width="16" style="112" bestFit="1" customWidth="1"/>
    <col min="8" max="8" width="12.85546875" customWidth="1"/>
    <col min="10" max="10" width="14.42578125" customWidth="1"/>
    <col min="15" max="15" width="9.5703125" bestFit="1" customWidth="1"/>
    <col min="16" max="16" width="10.5703125" bestFit="1" customWidth="1"/>
  </cols>
  <sheetData>
    <row r="1" spans="2:22" ht="15" hidden="1" customHeight="1">
      <c r="B1" s="372" t="s">
        <v>9</v>
      </c>
      <c r="C1" s="372"/>
      <c r="D1" s="49" t="s">
        <v>11</v>
      </c>
      <c r="E1" s="50" t="s">
        <v>12</v>
      </c>
      <c r="F1" s="50" t="s">
        <v>122</v>
      </c>
      <c r="G1" s="373" t="s">
        <v>132</v>
      </c>
      <c r="H1" s="374"/>
      <c r="I1" s="375"/>
      <c r="J1" s="297" t="s">
        <v>135</v>
      </c>
      <c r="K1" s="376" t="s">
        <v>136</v>
      </c>
      <c r="L1" s="15"/>
      <c r="O1" s="378" t="s">
        <v>131</v>
      </c>
      <c r="P1" s="378"/>
      <c r="Q1" s="378"/>
      <c r="R1" s="378"/>
      <c r="S1" s="378"/>
      <c r="T1" s="378"/>
      <c r="U1" s="57"/>
    </row>
    <row r="2" spans="2:22" hidden="1">
      <c r="B2" s="49" t="s">
        <v>4</v>
      </c>
      <c r="C2" s="51" t="s">
        <v>5</v>
      </c>
      <c r="D2" s="52"/>
      <c r="E2" s="49" t="s">
        <v>16</v>
      </c>
      <c r="F2" s="49" t="s">
        <v>123</v>
      </c>
      <c r="G2" s="155" t="s">
        <v>133</v>
      </c>
      <c r="H2" s="15" t="s">
        <v>134</v>
      </c>
      <c r="I2" s="15" t="s">
        <v>129</v>
      </c>
      <c r="J2" s="298"/>
      <c r="K2" s="377"/>
      <c r="L2" s="15"/>
      <c r="O2" s="368" t="s">
        <v>137</v>
      </c>
      <c r="P2" s="368"/>
      <c r="Q2" s="368" t="s">
        <v>138</v>
      </c>
      <c r="R2" s="368"/>
      <c r="S2" s="368" t="s">
        <v>139</v>
      </c>
      <c r="T2" s="368"/>
    </row>
    <row r="3" spans="2:22" s="12" customFormat="1" hidden="1">
      <c r="B3" s="54">
        <v>0</v>
      </c>
      <c r="C3" s="54">
        <v>131</v>
      </c>
      <c r="D3" s="54">
        <f t="shared" ref="D3" si="0">C3-B3</f>
        <v>131</v>
      </c>
      <c r="E3" s="14"/>
      <c r="F3" s="14" t="s">
        <v>128</v>
      </c>
      <c r="G3" s="111"/>
      <c r="H3" s="55">
        <f>SUM(E20:E28)</f>
        <v>900</v>
      </c>
      <c r="I3" s="14">
        <f>SUM(G3:H3)</f>
        <v>900</v>
      </c>
      <c r="J3" s="55">
        <f>COUNTIF(H:H,F3)*100-H3</f>
        <v>5300</v>
      </c>
      <c r="K3" s="55">
        <f>I3+J3</f>
        <v>6200</v>
      </c>
      <c r="L3" s="14"/>
      <c r="O3" s="58" t="s">
        <v>140</v>
      </c>
      <c r="P3" s="58" t="s">
        <v>5</v>
      </c>
      <c r="Q3" s="58" t="s">
        <v>141</v>
      </c>
      <c r="R3" s="58" t="s">
        <v>142</v>
      </c>
      <c r="S3" s="58" t="s">
        <v>141</v>
      </c>
      <c r="T3" s="58" t="s">
        <v>142</v>
      </c>
      <c r="U3"/>
      <c r="V3"/>
    </row>
    <row r="4" spans="2:22" hidden="1">
      <c r="B4" s="27">
        <v>14</v>
      </c>
      <c r="C4" s="27">
        <v>15</v>
      </c>
      <c r="D4" s="27">
        <f>C4-B4</f>
        <v>1</v>
      </c>
      <c r="E4" s="29">
        <v>2743</v>
      </c>
      <c r="F4" s="15" t="s">
        <v>126</v>
      </c>
      <c r="G4" s="156">
        <f>SUM(E82:E87)</f>
        <v>600</v>
      </c>
      <c r="H4" s="15"/>
      <c r="I4" s="15"/>
      <c r="J4" s="15"/>
      <c r="K4" s="15"/>
      <c r="L4" s="15"/>
      <c r="O4" s="60">
        <v>0</v>
      </c>
      <c r="P4" s="60">
        <v>30.0001</v>
      </c>
      <c r="Q4" s="56">
        <f>SUMIFS($E$155:$E$274,$B$155:$B$274,"&gt;"&amp;O4,$B$155:$B$274,"&lt;"&amp;P4)/1000</f>
        <v>0.9</v>
      </c>
      <c r="R4" s="56">
        <f>SUMIFS($E$275:$E$390,$B$275:$B$390,"&gt;"&amp;O4,$B$275:$B$390,"&lt;"&amp;P4)/1000</f>
        <v>0</v>
      </c>
      <c r="S4" s="56">
        <f>SUMIFS($E$20:$E$81,$B$20:$B$81,"&gt;"&amp;O4,$B$20:$B$81,"&lt;"&amp;P4)/1000</f>
        <v>6.2</v>
      </c>
      <c r="T4" s="56">
        <f>SUMIFS($E$82:$E$154,$B$82:$B$154,"&gt;"&amp;O4,$B$82:$B$154,"&lt;"&amp;P4)/1000</f>
        <v>7.3</v>
      </c>
    </row>
    <row r="5" spans="2:22" hidden="1">
      <c r="B5" s="27">
        <v>16</v>
      </c>
      <c r="C5" s="27">
        <v>17</v>
      </c>
      <c r="D5" s="27">
        <f t="shared" ref="D5:D7" si="1">C5-B5</f>
        <v>1</v>
      </c>
      <c r="E5" s="29">
        <v>2554</v>
      </c>
      <c r="F5" s="15" t="s">
        <v>126</v>
      </c>
      <c r="G5" s="156">
        <f>SUM(E88:E89)</f>
        <v>200</v>
      </c>
      <c r="H5" s="15"/>
      <c r="I5" s="15"/>
      <c r="J5" s="15"/>
      <c r="K5" s="15"/>
      <c r="L5" s="15"/>
      <c r="O5" s="60">
        <v>30</v>
      </c>
      <c r="P5" s="60">
        <v>60.000100000000003</v>
      </c>
      <c r="Q5" s="56">
        <f>SUMIFS($E$155:$E$274,$B$155:$B$274,"&gt;"&amp;O5,$B$155:$B$274,"&lt;"&amp;P5)/1000</f>
        <v>11.1</v>
      </c>
      <c r="R5" s="56">
        <f>SUMIFS($E$275:$E$390,$B$275:$B$390,"&gt;"&amp;O5,$B$275:$B$390,"&lt;"&amp;P5)/1000</f>
        <v>0.2</v>
      </c>
      <c r="S5" s="56">
        <f>SUMIFS($E$20:$E$81,$B$20:$B$81,"&gt;"&amp;O5,$B$20:$B$81,"&lt;"&amp;P5)/1000</f>
        <v>0</v>
      </c>
      <c r="T5" s="56">
        <f>SUMIFS($E$82:$E$154,$B$82:$B$154,"&gt;"&amp;O5,$B$82:$B$154,"&lt;"&amp;P5)/1000</f>
        <v>0</v>
      </c>
    </row>
    <row r="6" spans="2:22" hidden="1">
      <c r="B6" s="27">
        <v>74</v>
      </c>
      <c r="C6" s="27">
        <v>75</v>
      </c>
      <c r="D6" s="27">
        <f t="shared" si="1"/>
        <v>1</v>
      </c>
      <c r="E6" s="29">
        <v>2715</v>
      </c>
      <c r="F6" s="15" t="s">
        <v>126</v>
      </c>
      <c r="G6" s="156">
        <f>SUM(E90:E91)</f>
        <v>200</v>
      </c>
      <c r="H6" s="15"/>
      <c r="I6" s="15"/>
      <c r="J6" s="15"/>
      <c r="K6" s="15"/>
      <c r="L6" s="15"/>
      <c r="O6" s="60">
        <v>60</v>
      </c>
      <c r="P6" s="60">
        <v>90.000100000000003</v>
      </c>
      <c r="Q6" s="56">
        <f>SUMIFS($E$155:$E$274,$B$155:$B$274,"&gt;"&amp;O6,$B$155:$B$274,"&lt;"&amp;P6)/1000</f>
        <v>0</v>
      </c>
      <c r="R6" s="56">
        <f>SUMIFS($E$275:$E$390,$B$275:$B$390,"&gt;"&amp;O6,$B$275:$B$390,"&lt;"&amp;P6)/1000</f>
        <v>7.4</v>
      </c>
      <c r="S6" s="56">
        <f>SUMIFS($E$20:$E$81,$B$20:$B$81,"&gt;"&amp;O6,$B$20:$B$81,"&lt;"&amp;P6)/1000</f>
        <v>0</v>
      </c>
      <c r="T6" s="56">
        <f>SUMIFS($E$82:$E$154,$B$82:$B$154,"&gt;"&amp;O6,$B$82:$B$154,"&lt;"&amp;P6)/1000</f>
        <v>0</v>
      </c>
    </row>
    <row r="7" spans="2:22" hidden="1">
      <c r="B7" s="54">
        <v>0</v>
      </c>
      <c r="C7" s="54">
        <v>131</v>
      </c>
      <c r="D7" s="27">
        <f t="shared" si="1"/>
        <v>131</v>
      </c>
      <c r="E7" s="14"/>
      <c r="F7" s="14" t="s">
        <v>126</v>
      </c>
      <c r="G7" s="157">
        <f>SUM(G4:G6)</f>
        <v>1000</v>
      </c>
      <c r="H7" s="55">
        <f>SUM(E92:E102)</f>
        <v>1100</v>
      </c>
      <c r="I7" s="14">
        <f>SUM(G7:H7)</f>
        <v>2100</v>
      </c>
      <c r="J7" s="55">
        <f>COUNTIF(H:H,F7)*100-I7</f>
        <v>5200</v>
      </c>
      <c r="K7" s="55">
        <f>I7+J7</f>
        <v>7300</v>
      </c>
      <c r="L7" s="15"/>
      <c r="O7" s="60">
        <v>90</v>
      </c>
      <c r="P7" s="60">
        <v>131.5</v>
      </c>
      <c r="Q7" s="56">
        <f>SUMIFS($E$155:$E$274,$B$155:$B$274,"&gt;"&amp;O7,$B$155:$B$274,"&lt;"&amp;P7)/1000</f>
        <v>0</v>
      </c>
      <c r="R7" s="56">
        <f>SUMIFS($E$275:$E$390,$B$275:$B$390,"&gt;"&amp;O7,$B$275:$B$390,"&lt;"&amp;P7)/1000</f>
        <v>4</v>
      </c>
      <c r="S7" s="56">
        <f>SUMIFS($E$20:$E$81,$B$20:$B$81,"&gt;"&amp;O7,$B$20:$B$81,"&lt;"&amp;P7)/1000</f>
        <v>0</v>
      </c>
      <c r="T7" s="56">
        <f>SUMIFS($E$82:$E$154,$B$82:$B$154,"&gt;"&amp;O7,$B$82:$B$154,"&lt;"&amp;P7)/1000</f>
        <v>0</v>
      </c>
      <c r="U7" t="s">
        <v>143</v>
      </c>
      <c r="V7" t="s">
        <v>144</v>
      </c>
    </row>
    <row r="8" spans="2:22" hidden="1">
      <c r="B8" s="27">
        <v>3</v>
      </c>
      <c r="C8" s="27">
        <v>4</v>
      </c>
      <c r="D8" s="27">
        <f>C8-B8</f>
        <v>1</v>
      </c>
      <c r="E8" s="29">
        <v>2577</v>
      </c>
      <c r="F8" s="15" t="s">
        <v>125</v>
      </c>
      <c r="G8" s="156">
        <f>SUM(E155:E158)</f>
        <v>400</v>
      </c>
      <c r="H8" s="15"/>
      <c r="I8" s="15"/>
      <c r="J8" s="15"/>
      <c r="K8" s="15"/>
      <c r="L8" s="15"/>
      <c r="O8" s="56"/>
      <c r="P8" s="56"/>
      <c r="Q8" s="56">
        <f>SUM(Q4:Q7)</f>
        <v>12</v>
      </c>
      <c r="R8" s="56">
        <f>SUM(R4:R7)</f>
        <v>11.600000000000001</v>
      </c>
      <c r="S8" s="56">
        <f>SUM(S4:S7)</f>
        <v>6.2</v>
      </c>
      <c r="T8" s="56">
        <f>SUM(T4:T7)</f>
        <v>7.3</v>
      </c>
      <c r="U8" s="59">
        <f>SUM(Q8:T8)</f>
        <v>37.1</v>
      </c>
      <c r="V8" s="59">
        <f>U8/4</f>
        <v>9.2750000000000004</v>
      </c>
    </row>
    <row r="9" spans="2:22" hidden="1">
      <c r="B9" s="27">
        <v>7</v>
      </c>
      <c r="C9" s="27">
        <v>8</v>
      </c>
      <c r="D9" s="27">
        <f>C9-B9</f>
        <v>1</v>
      </c>
      <c r="E9" s="29">
        <v>2752</v>
      </c>
      <c r="F9" s="15" t="s">
        <v>125</v>
      </c>
      <c r="G9" s="156">
        <f>SUM(E159:E164)</f>
        <v>600</v>
      </c>
      <c r="H9" s="15"/>
      <c r="I9" s="15"/>
      <c r="J9" s="15"/>
      <c r="K9" s="15"/>
      <c r="L9" s="15"/>
      <c r="O9" s="369" t="s">
        <v>145</v>
      </c>
      <c r="P9" s="370"/>
      <c r="Q9" s="370"/>
      <c r="R9" s="370"/>
      <c r="S9" s="370"/>
      <c r="T9" s="371"/>
      <c r="V9" s="59"/>
    </row>
    <row r="10" spans="2:22" hidden="1">
      <c r="B10" s="27">
        <v>22</v>
      </c>
      <c r="C10" s="27">
        <v>23</v>
      </c>
      <c r="D10" s="27">
        <f>C10-B10</f>
        <v>1</v>
      </c>
      <c r="E10" s="29">
        <v>2669</v>
      </c>
      <c r="F10" s="15" t="s">
        <v>125</v>
      </c>
      <c r="G10" s="156">
        <f>SUM(E165:E170)</f>
        <v>600</v>
      </c>
      <c r="H10" s="15"/>
      <c r="I10" s="15"/>
      <c r="J10" s="15"/>
      <c r="K10" s="15"/>
      <c r="L10" s="15"/>
    </row>
    <row r="11" spans="2:22" hidden="1">
      <c r="B11" s="27">
        <v>24</v>
      </c>
      <c r="C11" s="27">
        <v>25</v>
      </c>
      <c r="D11" s="27">
        <f>C11-B11</f>
        <v>1</v>
      </c>
      <c r="E11" s="29">
        <v>2596</v>
      </c>
      <c r="F11" s="15" t="s">
        <v>125</v>
      </c>
      <c r="G11" s="156">
        <f>SUM(E171:E173)</f>
        <v>300</v>
      </c>
      <c r="H11" s="15"/>
      <c r="I11" s="15"/>
      <c r="J11" s="15"/>
      <c r="K11" s="15"/>
      <c r="L11" s="15"/>
    </row>
    <row r="12" spans="2:22" hidden="1">
      <c r="B12" s="27">
        <v>49</v>
      </c>
      <c r="C12" s="27">
        <v>50</v>
      </c>
      <c r="D12" s="27">
        <f>C12-B12</f>
        <v>1</v>
      </c>
      <c r="E12" s="29">
        <v>2522</v>
      </c>
      <c r="F12" s="15" t="s">
        <v>125</v>
      </c>
      <c r="G12" s="156">
        <f>SUM(E174:E178)</f>
        <v>500</v>
      </c>
      <c r="H12" s="15"/>
      <c r="I12" s="15"/>
      <c r="J12" s="15"/>
      <c r="K12" s="15"/>
      <c r="L12" s="15"/>
    </row>
    <row r="13" spans="2:22" hidden="1">
      <c r="B13" s="54">
        <v>0</v>
      </c>
      <c r="C13" s="54">
        <v>131</v>
      </c>
      <c r="D13" s="27">
        <f t="shared" ref="D13" si="2">C13-B13</f>
        <v>131</v>
      </c>
      <c r="E13" s="15"/>
      <c r="F13" s="15" t="s">
        <v>125</v>
      </c>
      <c r="G13" s="156">
        <f>SUM(G8:G12)</f>
        <v>2400</v>
      </c>
      <c r="H13" s="53">
        <f>SUM(E179:E191)</f>
        <v>1300</v>
      </c>
      <c r="I13" s="15">
        <f>SUM(G13:H13)</f>
        <v>3700</v>
      </c>
      <c r="J13" s="53">
        <f>COUNTIF(H:H,F13)*100-I13</f>
        <v>8300</v>
      </c>
      <c r="K13" s="53">
        <f>I13+J13</f>
        <v>12000</v>
      </c>
      <c r="L13" s="15"/>
    </row>
    <row r="14" spans="2:22" hidden="1">
      <c r="B14" s="27">
        <v>24</v>
      </c>
      <c r="C14" s="27">
        <v>25</v>
      </c>
      <c r="D14" s="27">
        <f>C14-B14</f>
        <v>1</v>
      </c>
      <c r="E14" s="29">
        <v>2761</v>
      </c>
      <c r="F14" s="15" t="s">
        <v>127</v>
      </c>
      <c r="G14" s="156">
        <f>SUM(E275:E278)</f>
        <v>400</v>
      </c>
      <c r="H14" s="15"/>
      <c r="I14" s="15"/>
      <c r="J14" s="15"/>
      <c r="K14" s="15"/>
      <c r="L14" s="15"/>
    </row>
    <row r="15" spans="2:22" hidden="1">
      <c r="B15" s="27">
        <v>52</v>
      </c>
      <c r="C15" s="27">
        <v>53</v>
      </c>
      <c r="D15" s="27">
        <f>C15-B15</f>
        <v>1</v>
      </c>
      <c r="E15" s="29">
        <v>2513</v>
      </c>
      <c r="F15" s="15" t="s">
        <v>127</v>
      </c>
      <c r="G15" s="156">
        <f>SUM(E279:E283)</f>
        <v>500</v>
      </c>
      <c r="H15" s="15"/>
      <c r="I15" s="15"/>
      <c r="J15" s="15"/>
      <c r="K15" s="15"/>
      <c r="L15" s="15"/>
    </row>
    <row r="16" spans="2:22" hidden="1">
      <c r="B16" s="54">
        <v>0</v>
      </c>
      <c r="C16" s="54">
        <v>131</v>
      </c>
      <c r="D16" s="27">
        <f t="shared" ref="D16" si="3">C16-B16</f>
        <v>131</v>
      </c>
      <c r="E16" s="15"/>
      <c r="F16" s="15" t="s">
        <v>127</v>
      </c>
      <c r="G16" s="156">
        <f>SUM(G14:G15)</f>
        <v>900</v>
      </c>
      <c r="H16" s="53">
        <f>SUM(E284:E300)</f>
        <v>1700</v>
      </c>
      <c r="I16" s="15">
        <f>SUM(G16:H16)</f>
        <v>2600</v>
      </c>
      <c r="J16" s="53">
        <f>COUNTIF(H:H,F16)*100-I16</f>
        <v>9000</v>
      </c>
      <c r="K16" s="53">
        <f>I16+J16</f>
        <v>11600</v>
      </c>
      <c r="L16" s="15"/>
    </row>
    <row r="17" spans="2:12" hidden="1">
      <c r="B17" s="15"/>
      <c r="C17" s="15"/>
      <c r="D17" s="15"/>
      <c r="E17" s="15"/>
      <c r="F17" s="15"/>
      <c r="G17" s="155"/>
      <c r="H17" s="15">
        <f>SUM(H3:H16)</f>
        <v>5000</v>
      </c>
      <c r="I17" s="15">
        <f>SUM(I3:I16)</f>
        <v>9300</v>
      </c>
      <c r="J17" s="15">
        <f>SUM(J3:J16)</f>
        <v>27800</v>
      </c>
      <c r="K17" s="15">
        <f>SUM(K3:K16)</f>
        <v>37100</v>
      </c>
      <c r="L17" s="15"/>
    </row>
    <row r="19" spans="2:12">
      <c r="B19" s="48" t="s">
        <v>9</v>
      </c>
      <c r="C19" s="48" t="s">
        <v>9</v>
      </c>
      <c r="D19" s="19" t="s">
        <v>10</v>
      </c>
      <c r="E19" s="19" t="s">
        <v>11</v>
      </c>
      <c r="F19" s="20" t="s">
        <v>6</v>
      </c>
      <c r="G19" s="162" t="s">
        <v>12</v>
      </c>
      <c r="H19" s="21" t="s">
        <v>122</v>
      </c>
    </row>
    <row r="20" spans="2:12">
      <c r="B20" s="161">
        <v>0.1</v>
      </c>
      <c r="C20" s="161">
        <v>0.2</v>
      </c>
      <c r="D20" s="28"/>
      <c r="E20" s="29">
        <v>100</v>
      </c>
      <c r="F20" s="29">
        <v>2300</v>
      </c>
      <c r="G20" s="217">
        <v>2816</v>
      </c>
      <c r="H20" s="215" t="s">
        <v>125</v>
      </c>
    </row>
    <row r="21" spans="2:12" hidden="1">
      <c r="B21" s="161">
        <v>0.1</v>
      </c>
      <c r="C21" s="161">
        <v>0.2</v>
      </c>
      <c r="D21" s="27"/>
      <c r="E21" s="29">
        <v>100</v>
      </c>
      <c r="F21" s="56">
        <v>2000</v>
      </c>
      <c r="G21" s="221">
        <v>2541</v>
      </c>
      <c r="H21" s="56" t="s">
        <v>127</v>
      </c>
    </row>
    <row r="22" spans="2:12" hidden="1">
      <c r="B22" s="27">
        <v>0.5</v>
      </c>
      <c r="C22" s="27">
        <v>0.6</v>
      </c>
      <c r="D22" s="28"/>
      <c r="E22" s="29">
        <v>100</v>
      </c>
      <c r="F22" s="29">
        <v>2100</v>
      </c>
      <c r="G22" s="158">
        <v>2633</v>
      </c>
      <c r="H22" s="56" t="s">
        <v>126</v>
      </c>
    </row>
    <row r="23" spans="2:12" hidden="1">
      <c r="B23" s="161">
        <v>1.1000000000000001</v>
      </c>
      <c r="C23" s="161">
        <v>1.2</v>
      </c>
      <c r="D23" s="28"/>
      <c r="E23" s="29">
        <v>100</v>
      </c>
      <c r="F23" s="29">
        <v>2000</v>
      </c>
      <c r="G23" s="158">
        <v>2541</v>
      </c>
      <c r="H23" s="56" t="s">
        <v>125</v>
      </c>
    </row>
    <row r="24" spans="2:12" hidden="1">
      <c r="B24" s="161">
        <v>2.4</v>
      </c>
      <c r="C24" s="161">
        <v>2.5</v>
      </c>
      <c r="D24" s="28"/>
      <c r="E24" s="29">
        <v>100</v>
      </c>
      <c r="F24" s="29">
        <v>2000</v>
      </c>
      <c r="G24" s="158">
        <v>2541</v>
      </c>
      <c r="H24" s="56" t="s">
        <v>125</v>
      </c>
    </row>
    <row r="25" spans="2:12" hidden="1">
      <c r="B25" s="161">
        <v>3</v>
      </c>
      <c r="C25" s="161">
        <v>3.1</v>
      </c>
      <c r="D25" s="27"/>
      <c r="E25" s="29">
        <v>100</v>
      </c>
      <c r="F25" s="56">
        <v>2000</v>
      </c>
      <c r="G25" s="221">
        <v>2541</v>
      </c>
      <c r="H25" s="56" t="s">
        <v>127</v>
      </c>
    </row>
    <row r="26" spans="2:12">
      <c r="B26" s="219">
        <v>3.3</v>
      </c>
      <c r="C26" s="219">
        <v>3.4</v>
      </c>
      <c r="D26" s="30"/>
      <c r="E26" s="217">
        <v>100</v>
      </c>
      <c r="F26" s="29">
        <v>3400</v>
      </c>
      <c r="G26" s="217">
        <v>3826</v>
      </c>
      <c r="H26" s="215" t="s">
        <v>125</v>
      </c>
    </row>
    <row r="27" spans="2:12">
      <c r="B27" s="219">
        <v>3.7</v>
      </c>
      <c r="C27" s="219">
        <v>3.8</v>
      </c>
      <c r="D27" s="28"/>
      <c r="E27" s="217">
        <v>100</v>
      </c>
      <c r="F27" s="29">
        <v>3100</v>
      </c>
      <c r="G27" s="217">
        <v>3551</v>
      </c>
      <c r="H27" s="215" t="s">
        <v>125</v>
      </c>
    </row>
    <row r="28" spans="2:12">
      <c r="B28" s="219">
        <v>3.8</v>
      </c>
      <c r="C28" s="219">
        <v>3.9</v>
      </c>
      <c r="D28" s="28"/>
      <c r="E28" s="217">
        <v>100</v>
      </c>
      <c r="F28" s="29">
        <v>2400</v>
      </c>
      <c r="G28" s="217">
        <v>2908</v>
      </c>
      <c r="H28" s="215" t="s">
        <v>125</v>
      </c>
    </row>
    <row r="29" spans="2:12">
      <c r="B29" s="218">
        <v>3.9</v>
      </c>
      <c r="C29" s="218">
        <v>4</v>
      </c>
      <c r="D29" s="28" t="s">
        <v>17</v>
      </c>
      <c r="E29" s="216">
        <v>100</v>
      </c>
      <c r="F29" s="32">
        <v>2700</v>
      </c>
      <c r="G29" s="216">
        <v>3183</v>
      </c>
      <c r="H29" s="215" t="s">
        <v>125</v>
      </c>
    </row>
    <row r="30" spans="2:12">
      <c r="B30" s="161">
        <v>3.9</v>
      </c>
      <c r="C30" s="161">
        <v>4</v>
      </c>
      <c r="D30" s="27" t="s">
        <v>130</v>
      </c>
      <c r="E30" s="29">
        <v>100</v>
      </c>
      <c r="F30" s="56">
        <v>2400</v>
      </c>
      <c r="G30" s="220">
        <v>2908</v>
      </c>
      <c r="H30" s="215" t="s">
        <v>127</v>
      </c>
    </row>
    <row r="31" spans="2:12" hidden="1">
      <c r="B31" s="161">
        <v>4</v>
      </c>
      <c r="C31" s="161">
        <v>4.0999999999999996</v>
      </c>
      <c r="D31" s="28"/>
      <c r="E31" s="158">
        <v>100</v>
      </c>
      <c r="F31" s="29">
        <v>2000</v>
      </c>
      <c r="G31" s="158">
        <v>2541</v>
      </c>
      <c r="H31" s="101" t="s">
        <v>125</v>
      </c>
    </row>
    <row r="32" spans="2:12" hidden="1">
      <c r="B32" s="161">
        <v>4.0999999999999996</v>
      </c>
      <c r="C32" s="161">
        <v>4.2</v>
      </c>
      <c r="D32" s="27"/>
      <c r="E32" s="29">
        <v>100</v>
      </c>
      <c r="F32" s="56">
        <v>2000</v>
      </c>
      <c r="G32" s="221">
        <v>2541</v>
      </c>
      <c r="H32" s="56" t="s">
        <v>127</v>
      </c>
    </row>
    <row r="33" spans="2:8">
      <c r="B33" s="27">
        <v>5.8</v>
      </c>
      <c r="C33" s="27">
        <v>5.9</v>
      </c>
      <c r="D33" s="28"/>
      <c r="E33" s="29">
        <v>100</v>
      </c>
      <c r="F33" s="29">
        <v>2400</v>
      </c>
      <c r="G33" s="217">
        <v>2908</v>
      </c>
      <c r="H33" s="215" t="s">
        <v>126</v>
      </c>
    </row>
    <row r="34" spans="2:8">
      <c r="B34" s="219">
        <v>7.4</v>
      </c>
      <c r="C34" s="219">
        <v>7.5</v>
      </c>
      <c r="D34" s="28"/>
      <c r="E34" s="217">
        <v>100</v>
      </c>
      <c r="F34" s="29">
        <v>3000</v>
      </c>
      <c r="G34" s="217">
        <v>3459</v>
      </c>
      <c r="H34" s="215" t="s">
        <v>125</v>
      </c>
    </row>
    <row r="35" spans="2:8">
      <c r="B35" s="161">
        <v>7.4</v>
      </c>
      <c r="C35" s="161">
        <v>7.5</v>
      </c>
      <c r="D35" s="27"/>
      <c r="E35" s="29">
        <v>100</v>
      </c>
      <c r="F35" s="56">
        <v>2500</v>
      </c>
      <c r="G35" s="220">
        <v>3000</v>
      </c>
      <c r="H35" s="215" t="s">
        <v>127</v>
      </c>
    </row>
    <row r="36" spans="2:8">
      <c r="B36" s="219">
        <v>7.5</v>
      </c>
      <c r="C36" s="219">
        <v>7.6</v>
      </c>
      <c r="D36" s="28"/>
      <c r="E36" s="217">
        <v>100</v>
      </c>
      <c r="F36" s="29">
        <v>2000</v>
      </c>
      <c r="G36" s="217">
        <v>2541</v>
      </c>
      <c r="H36" s="215" t="s">
        <v>125</v>
      </c>
    </row>
    <row r="37" spans="2:8">
      <c r="B37" s="219">
        <v>7.6</v>
      </c>
      <c r="C37" s="219">
        <v>7.7</v>
      </c>
      <c r="D37" s="28"/>
      <c r="E37" s="217">
        <v>100</v>
      </c>
      <c r="F37" s="29">
        <v>2500</v>
      </c>
      <c r="G37" s="217">
        <v>3000</v>
      </c>
      <c r="H37" s="215" t="s">
        <v>125</v>
      </c>
    </row>
    <row r="38" spans="2:8" hidden="1">
      <c r="B38" s="161">
        <v>7.6</v>
      </c>
      <c r="C38" s="161">
        <v>7.7</v>
      </c>
      <c r="D38" s="27"/>
      <c r="E38" s="29">
        <v>100</v>
      </c>
      <c r="F38" s="56">
        <v>2000</v>
      </c>
      <c r="G38" s="221">
        <v>2541</v>
      </c>
      <c r="H38" s="56" t="s">
        <v>127</v>
      </c>
    </row>
    <row r="39" spans="2:8">
      <c r="B39" s="219">
        <v>7.7</v>
      </c>
      <c r="C39" s="219">
        <v>7.8</v>
      </c>
      <c r="D39" s="28"/>
      <c r="E39" s="217">
        <v>100</v>
      </c>
      <c r="F39" s="29">
        <v>2300</v>
      </c>
      <c r="G39" s="217">
        <v>2816</v>
      </c>
      <c r="H39" s="215" t="s">
        <v>125</v>
      </c>
    </row>
    <row r="40" spans="2:8" hidden="1">
      <c r="B40" s="161">
        <v>7.7</v>
      </c>
      <c r="C40" s="161">
        <v>7.8</v>
      </c>
      <c r="D40" s="27"/>
      <c r="E40" s="29">
        <v>100</v>
      </c>
      <c r="F40" s="56">
        <v>2000</v>
      </c>
      <c r="G40" s="221">
        <v>2541</v>
      </c>
      <c r="H40" s="56" t="s">
        <v>127</v>
      </c>
    </row>
    <row r="41" spans="2:8">
      <c r="B41" s="219">
        <v>7.8</v>
      </c>
      <c r="C41" s="219">
        <v>7.9</v>
      </c>
      <c r="D41" s="28"/>
      <c r="E41" s="217">
        <v>100</v>
      </c>
      <c r="F41" s="29">
        <v>3400</v>
      </c>
      <c r="G41" s="217">
        <v>3826</v>
      </c>
      <c r="H41" s="215" t="s">
        <v>125</v>
      </c>
    </row>
    <row r="42" spans="2:8">
      <c r="B42" s="161">
        <v>7.8</v>
      </c>
      <c r="C42" s="161">
        <v>7.9</v>
      </c>
      <c r="D42" s="28"/>
      <c r="E42" s="29">
        <v>100</v>
      </c>
      <c r="F42" s="29">
        <v>3000</v>
      </c>
      <c r="G42" s="217">
        <v>3459</v>
      </c>
      <c r="H42" s="215" t="s">
        <v>127</v>
      </c>
    </row>
    <row r="43" spans="2:8">
      <c r="B43" s="218">
        <v>7.9</v>
      </c>
      <c r="C43" s="218">
        <v>8</v>
      </c>
      <c r="D43" s="28" t="s">
        <v>17</v>
      </c>
      <c r="E43" s="216">
        <v>100</v>
      </c>
      <c r="F43" s="32">
        <v>2700</v>
      </c>
      <c r="G43" s="216">
        <v>3183</v>
      </c>
      <c r="H43" s="215" t="s">
        <v>125</v>
      </c>
    </row>
    <row r="44" spans="2:8" hidden="1">
      <c r="B44" s="161">
        <v>7.9</v>
      </c>
      <c r="C44" s="161">
        <v>8</v>
      </c>
      <c r="D44" s="27" t="s">
        <v>130</v>
      </c>
      <c r="E44" s="29">
        <v>100</v>
      </c>
      <c r="F44" s="56">
        <v>2000</v>
      </c>
      <c r="G44" s="221">
        <v>2541</v>
      </c>
      <c r="H44" s="56" t="s">
        <v>127</v>
      </c>
    </row>
    <row r="45" spans="2:8" hidden="1">
      <c r="B45" s="161">
        <v>8.1</v>
      </c>
      <c r="C45" s="161">
        <v>8.1999999999999993</v>
      </c>
      <c r="D45" s="28"/>
      <c r="E45" s="29">
        <v>100</v>
      </c>
      <c r="F45" s="29">
        <v>2200</v>
      </c>
      <c r="G45" s="158">
        <v>2724</v>
      </c>
      <c r="H45" s="56" t="s">
        <v>125</v>
      </c>
    </row>
    <row r="46" spans="2:8" hidden="1">
      <c r="B46" s="161">
        <v>8.1</v>
      </c>
      <c r="C46" s="161">
        <v>8.1999999999999993</v>
      </c>
      <c r="D46" s="27"/>
      <c r="E46" s="29">
        <v>100</v>
      </c>
      <c r="F46" s="56">
        <v>2000</v>
      </c>
      <c r="G46" s="221">
        <v>2541</v>
      </c>
      <c r="H46" s="56" t="s">
        <v>127</v>
      </c>
    </row>
    <row r="47" spans="2:8" hidden="1">
      <c r="B47" s="161">
        <v>8.1999999999999993</v>
      </c>
      <c r="C47" s="161">
        <v>8.3000000000000007</v>
      </c>
      <c r="D47" s="28"/>
      <c r="E47" s="29">
        <v>100</v>
      </c>
      <c r="F47" s="29">
        <v>2000</v>
      </c>
      <c r="G47" s="158">
        <v>2541</v>
      </c>
      <c r="H47" s="56" t="s">
        <v>125</v>
      </c>
    </row>
    <row r="48" spans="2:8" hidden="1">
      <c r="B48" s="27">
        <v>8.8000000000000007</v>
      </c>
      <c r="C48" s="27">
        <v>8.9</v>
      </c>
      <c r="D48" s="28"/>
      <c r="E48" s="29">
        <v>100</v>
      </c>
      <c r="F48" s="29">
        <v>2000</v>
      </c>
      <c r="G48" s="158">
        <v>2541</v>
      </c>
      <c r="H48" s="56" t="s">
        <v>126</v>
      </c>
    </row>
    <row r="49" spans="2:8">
      <c r="B49" s="161">
        <v>8.8000000000000007</v>
      </c>
      <c r="C49" s="161">
        <v>8.9</v>
      </c>
      <c r="D49" s="28"/>
      <c r="E49" s="29">
        <v>100</v>
      </c>
      <c r="F49" s="29">
        <v>3100</v>
      </c>
      <c r="G49" s="217">
        <v>3551</v>
      </c>
      <c r="H49" s="215" t="s">
        <v>125</v>
      </c>
    </row>
    <row r="50" spans="2:8">
      <c r="B50" s="161">
        <v>8.8000000000000007</v>
      </c>
      <c r="C50" s="161">
        <v>8.9</v>
      </c>
      <c r="D50" s="28"/>
      <c r="E50" s="29">
        <v>100</v>
      </c>
      <c r="F50" s="29">
        <v>3000</v>
      </c>
      <c r="G50" s="217">
        <v>3459</v>
      </c>
      <c r="H50" s="215" t="s">
        <v>127</v>
      </c>
    </row>
    <row r="51" spans="2:8" hidden="1">
      <c r="B51" s="161">
        <v>8.9</v>
      </c>
      <c r="C51" s="161">
        <v>9</v>
      </c>
      <c r="D51" s="27" t="s">
        <v>130</v>
      </c>
      <c r="E51" s="29">
        <v>100</v>
      </c>
      <c r="F51" s="56">
        <v>2200</v>
      </c>
      <c r="G51" s="221">
        <v>2724</v>
      </c>
      <c r="H51" s="56" t="s">
        <v>127</v>
      </c>
    </row>
    <row r="52" spans="2:8" hidden="1">
      <c r="B52" s="161">
        <v>9</v>
      </c>
      <c r="C52" s="161">
        <v>9.1</v>
      </c>
      <c r="D52" s="27"/>
      <c r="E52" s="29">
        <v>100</v>
      </c>
      <c r="F52" s="56">
        <v>2200</v>
      </c>
      <c r="G52" s="221">
        <v>2724</v>
      </c>
      <c r="H52" s="56" t="s">
        <v>127</v>
      </c>
    </row>
    <row r="53" spans="2:8">
      <c r="B53" s="161">
        <v>9.1</v>
      </c>
      <c r="C53" s="161">
        <v>9.1999999999999993</v>
      </c>
      <c r="D53" s="28"/>
      <c r="E53" s="29">
        <v>100</v>
      </c>
      <c r="F53" s="29">
        <v>3000</v>
      </c>
      <c r="G53" s="217">
        <v>3459</v>
      </c>
      <c r="H53" s="215" t="s">
        <v>125</v>
      </c>
    </row>
    <row r="54" spans="2:8">
      <c r="B54" s="161">
        <v>9.1</v>
      </c>
      <c r="C54" s="161">
        <v>9.1999999999999993</v>
      </c>
      <c r="D54" s="27"/>
      <c r="E54" s="29">
        <v>100</v>
      </c>
      <c r="F54" s="56">
        <v>2400</v>
      </c>
      <c r="G54" s="220">
        <v>2908</v>
      </c>
      <c r="H54" s="215" t="s">
        <v>127</v>
      </c>
    </row>
    <row r="55" spans="2:8" hidden="1">
      <c r="B55" s="161">
        <v>9.6999999999999993</v>
      </c>
      <c r="C55" s="161">
        <v>9.8000000000000007</v>
      </c>
      <c r="D55" s="27"/>
      <c r="E55" s="29">
        <v>100</v>
      </c>
      <c r="F55" s="56">
        <v>2000</v>
      </c>
      <c r="G55" s="221">
        <v>2541</v>
      </c>
      <c r="H55" s="56" t="s">
        <v>127</v>
      </c>
    </row>
    <row r="56" spans="2:8">
      <c r="B56" s="27">
        <v>10.1</v>
      </c>
      <c r="C56" s="27">
        <v>10.199999999999999</v>
      </c>
      <c r="D56" s="28"/>
      <c r="E56" s="29">
        <v>100</v>
      </c>
      <c r="F56" s="29">
        <v>2300</v>
      </c>
      <c r="G56" s="217">
        <v>2816</v>
      </c>
      <c r="H56" s="215" t="s">
        <v>126</v>
      </c>
    </row>
    <row r="57" spans="2:8">
      <c r="B57" s="161">
        <v>10.7</v>
      </c>
      <c r="C57" s="161">
        <v>10.8</v>
      </c>
      <c r="D57" s="28"/>
      <c r="E57" s="29">
        <v>100</v>
      </c>
      <c r="F57" s="29">
        <v>2900</v>
      </c>
      <c r="G57" s="217">
        <v>3367</v>
      </c>
      <c r="H57" s="215" t="s">
        <v>125</v>
      </c>
    </row>
    <row r="58" spans="2:8">
      <c r="B58" s="27">
        <v>11.1</v>
      </c>
      <c r="C58" s="27">
        <v>11.2</v>
      </c>
      <c r="D58" s="28"/>
      <c r="E58" s="29">
        <v>100</v>
      </c>
      <c r="F58" s="29">
        <v>2400</v>
      </c>
      <c r="G58" s="217">
        <v>2908</v>
      </c>
      <c r="H58" s="215" t="s">
        <v>126</v>
      </c>
    </row>
    <row r="59" spans="2:8">
      <c r="B59" s="161">
        <v>11.1</v>
      </c>
      <c r="C59" s="161">
        <v>11.2</v>
      </c>
      <c r="D59" s="28"/>
      <c r="E59" s="29">
        <v>100</v>
      </c>
      <c r="F59" s="29">
        <v>2500</v>
      </c>
      <c r="G59" s="217">
        <v>3000</v>
      </c>
      <c r="H59" s="215" t="s">
        <v>125</v>
      </c>
    </row>
    <row r="60" spans="2:8">
      <c r="B60" s="161">
        <v>11.1</v>
      </c>
      <c r="C60" s="161">
        <v>11.2</v>
      </c>
      <c r="D60" s="27"/>
      <c r="E60" s="29">
        <v>100</v>
      </c>
      <c r="F60" s="56">
        <v>2300</v>
      </c>
      <c r="G60" s="220">
        <v>2816</v>
      </c>
      <c r="H60" s="215" t="s">
        <v>127</v>
      </c>
    </row>
    <row r="61" spans="2:8">
      <c r="B61" s="161">
        <v>11.2</v>
      </c>
      <c r="C61" s="161">
        <v>11.3</v>
      </c>
      <c r="D61" s="27"/>
      <c r="E61" s="29">
        <v>100</v>
      </c>
      <c r="F61" s="56">
        <v>2300</v>
      </c>
      <c r="G61" s="220">
        <v>2816</v>
      </c>
      <c r="H61" s="215" t="s">
        <v>127</v>
      </c>
    </row>
    <row r="62" spans="2:8">
      <c r="B62" s="161">
        <v>11.4</v>
      </c>
      <c r="C62" s="161">
        <v>11.5</v>
      </c>
      <c r="D62" s="28"/>
      <c r="E62" s="29">
        <v>100</v>
      </c>
      <c r="F62" s="29">
        <v>2300</v>
      </c>
      <c r="G62" s="217">
        <v>2816</v>
      </c>
      <c r="H62" s="215" t="s">
        <v>125</v>
      </c>
    </row>
    <row r="63" spans="2:8" hidden="1">
      <c r="B63" s="161">
        <v>11.4</v>
      </c>
      <c r="C63" s="161">
        <v>11.5</v>
      </c>
      <c r="D63" s="27"/>
      <c r="E63" s="29">
        <v>100</v>
      </c>
      <c r="F63" s="56">
        <v>2100</v>
      </c>
      <c r="G63" s="221">
        <v>2633</v>
      </c>
      <c r="H63" s="56" t="s">
        <v>127</v>
      </c>
    </row>
    <row r="64" spans="2:8" hidden="1">
      <c r="B64" s="27">
        <v>12.1</v>
      </c>
      <c r="C64" s="27">
        <v>12.2</v>
      </c>
      <c r="D64" s="28"/>
      <c r="E64" s="29">
        <v>100</v>
      </c>
      <c r="F64" s="29">
        <v>2000</v>
      </c>
      <c r="G64" s="158">
        <v>2541</v>
      </c>
      <c r="H64" s="56" t="s">
        <v>126</v>
      </c>
    </row>
    <row r="65" spans="1:8" hidden="1">
      <c r="B65" s="27">
        <v>13.3</v>
      </c>
      <c r="C65" s="27">
        <v>13.4</v>
      </c>
      <c r="D65" s="28"/>
      <c r="E65" s="29">
        <v>100</v>
      </c>
      <c r="F65" s="29">
        <v>2000</v>
      </c>
      <c r="G65" s="158">
        <v>2541</v>
      </c>
      <c r="H65" s="56" t="s">
        <v>128</v>
      </c>
    </row>
    <row r="66" spans="1:8" hidden="1">
      <c r="B66" s="161">
        <v>13.5</v>
      </c>
      <c r="C66" s="161">
        <v>13.6</v>
      </c>
      <c r="D66" s="28"/>
      <c r="E66" s="29">
        <v>100</v>
      </c>
      <c r="F66" s="29">
        <v>2000</v>
      </c>
      <c r="G66" s="158">
        <v>2541</v>
      </c>
      <c r="H66" s="56" t="s">
        <v>125</v>
      </c>
    </row>
    <row r="67" spans="1:8">
      <c r="B67" s="161">
        <v>13.8</v>
      </c>
      <c r="C67" s="161">
        <v>13.9</v>
      </c>
      <c r="D67" s="28"/>
      <c r="E67" s="29">
        <v>100</v>
      </c>
      <c r="F67" s="29">
        <v>2700</v>
      </c>
      <c r="G67" s="217">
        <v>3183</v>
      </c>
      <c r="H67" s="215" t="s">
        <v>125</v>
      </c>
    </row>
    <row r="68" spans="1:8" hidden="1">
      <c r="B68" s="161">
        <v>13.8</v>
      </c>
      <c r="C68" s="161">
        <v>13.9</v>
      </c>
      <c r="D68" s="27"/>
      <c r="E68" s="29">
        <v>100</v>
      </c>
      <c r="F68" s="56">
        <v>2100</v>
      </c>
      <c r="G68" s="221">
        <v>2633</v>
      </c>
      <c r="H68" s="56" t="s">
        <v>127</v>
      </c>
    </row>
    <row r="69" spans="1:8">
      <c r="B69" s="160">
        <v>13.9</v>
      </c>
      <c r="C69" s="160">
        <v>14</v>
      </c>
      <c r="D69" s="28" t="s">
        <v>17</v>
      </c>
      <c r="E69" s="32">
        <v>100</v>
      </c>
      <c r="F69" s="32">
        <v>2700</v>
      </c>
      <c r="G69" s="216">
        <v>3183</v>
      </c>
      <c r="H69" s="215" t="s">
        <v>125</v>
      </c>
    </row>
    <row r="70" spans="1:8" hidden="1">
      <c r="B70" s="161">
        <v>13.9</v>
      </c>
      <c r="C70" s="161">
        <v>14</v>
      </c>
      <c r="D70" s="27" t="s">
        <v>130</v>
      </c>
      <c r="E70" s="29">
        <v>100</v>
      </c>
      <c r="F70" s="56">
        <v>2000</v>
      </c>
      <c r="G70" s="221">
        <v>2541</v>
      </c>
      <c r="H70" s="56" t="s">
        <v>127</v>
      </c>
    </row>
    <row r="71" spans="1:8">
      <c r="B71" s="218">
        <v>14</v>
      </c>
      <c r="C71" s="218">
        <v>14.1</v>
      </c>
      <c r="D71" s="28" t="s">
        <v>17</v>
      </c>
      <c r="E71" s="216">
        <v>100</v>
      </c>
      <c r="F71" s="32">
        <v>2400</v>
      </c>
      <c r="G71" s="216">
        <v>2908</v>
      </c>
      <c r="H71" s="215" t="s">
        <v>126</v>
      </c>
    </row>
    <row r="72" spans="1:8">
      <c r="A72" t="s">
        <v>124</v>
      </c>
      <c r="B72" s="161">
        <v>14</v>
      </c>
      <c r="C72" s="161">
        <v>14.1</v>
      </c>
      <c r="D72" s="28"/>
      <c r="E72" s="29">
        <v>100</v>
      </c>
      <c r="F72" s="29">
        <v>3200</v>
      </c>
      <c r="G72" s="217">
        <v>3642</v>
      </c>
      <c r="H72" s="215" t="s">
        <v>125</v>
      </c>
    </row>
    <row r="73" spans="1:8">
      <c r="B73" s="161">
        <v>14</v>
      </c>
      <c r="C73" s="161">
        <v>14.1</v>
      </c>
      <c r="D73" s="28"/>
      <c r="E73" s="29">
        <v>100</v>
      </c>
      <c r="F73" s="29">
        <v>2600</v>
      </c>
      <c r="G73" s="217">
        <v>3092</v>
      </c>
      <c r="H73" s="215" t="s">
        <v>127</v>
      </c>
    </row>
    <row r="74" spans="1:8">
      <c r="B74" s="219">
        <v>14.1</v>
      </c>
      <c r="C74" s="219">
        <v>14.2</v>
      </c>
      <c r="D74" s="28"/>
      <c r="E74" s="217">
        <v>100</v>
      </c>
      <c r="F74" s="29">
        <v>2300</v>
      </c>
      <c r="G74" s="217">
        <v>2816</v>
      </c>
      <c r="H74" s="215" t="s">
        <v>126</v>
      </c>
    </row>
    <row r="75" spans="1:8">
      <c r="B75" s="161">
        <v>14.1</v>
      </c>
      <c r="C75" s="161">
        <v>14.2</v>
      </c>
      <c r="D75" s="28"/>
      <c r="E75" s="29">
        <v>100</v>
      </c>
      <c r="F75" s="29">
        <v>3000</v>
      </c>
      <c r="G75" s="217">
        <v>3459</v>
      </c>
      <c r="H75" s="215" t="s">
        <v>125</v>
      </c>
    </row>
    <row r="76" spans="1:8">
      <c r="B76" s="219">
        <v>14.2</v>
      </c>
      <c r="C76" s="219">
        <v>14.3</v>
      </c>
      <c r="D76" s="28"/>
      <c r="E76" s="217">
        <v>100</v>
      </c>
      <c r="F76" s="29">
        <v>3300</v>
      </c>
      <c r="G76" s="217">
        <v>3734</v>
      </c>
      <c r="H76" s="215" t="s">
        <v>126</v>
      </c>
    </row>
    <row r="77" spans="1:8">
      <c r="B77" s="219">
        <v>14.3</v>
      </c>
      <c r="C77" s="219">
        <v>14.4</v>
      </c>
      <c r="D77" s="28"/>
      <c r="E77" s="217">
        <v>100</v>
      </c>
      <c r="F77" s="29">
        <v>2400</v>
      </c>
      <c r="G77" s="217">
        <v>2908</v>
      </c>
      <c r="H77" s="215" t="s">
        <v>126</v>
      </c>
    </row>
    <row r="78" spans="1:8" hidden="1">
      <c r="B78" s="161">
        <v>14.3</v>
      </c>
      <c r="C78" s="161">
        <v>14.4</v>
      </c>
      <c r="D78" s="28"/>
      <c r="E78" s="29">
        <v>100</v>
      </c>
      <c r="F78" s="29">
        <v>2200</v>
      </c>
      <c r="G78" s="158">
        <v>2724</v>
      </c>
      <c r="H78" s="56" t="s">
        <v>125</v>
      </c>
    </row>
    <row r="79" spans="1:8" hidden="1">
      <c r="B79" s="161">
        <v>14.3</v>
      </c>
      <c r="C79" s="161">
        <v>14.4</v>
      </c>
      <c r="D79" s="27"/>
      <c r="E79" s="29">
        <v>100</v>
      </c>
      <c r="F79" s="56">
        <v>2100</v>
      </c>
      <c r="G79" s="221">
        <v>2633</v>
      </c>
      <c r="H79" s="56" t="s">
        <v>127</v>
      </c>
    </row>
    <row r="80" spans="1:8">
      <c r="B80" s="219">
        <v>14.4</v>
      </c>
      <c r="C80" s="219">
        <v>14.5</v>
      </c>
      <c r="D80" s="28"/>
      <c r="E80" s="217">
        <v>100</v>
      </c>
      <c r="F80" s="29">
        <v>3100</v>
      </c>
      <c r="G80" s="217">
        <v>3551</v>
      </c>
      <c r="H80" s="215" t="s">
        <v>126</v>
      </c>
    </row>
    <row r="81" spans="2:8">
      <c r="B81" s="219">
        <v>14.9</v>
      </c>
      <c r="C81" s="219">
        <v>15</v>
      </c>
      <c r="D81" s="28"/>
      <c r="E81" s="217">
        <v>100</v>
      </c>
      <c r="F81" s="29">
        <v>2200</v>
      </c>
      <c r="G81" s="217">
        <v>2724</v>
      </c>
      <c r="H81" s="215" t="s">
        <v>126</v>
      </c>
    </row>
    <row r="82" spans="2:8" hidden="1">
      <c r="B82" s="161">
        <v>15.2</v>
      </c>
      <c r="C82" s="161">
        <v>15.3</v>
      </c>
      <c r="D82" s="28"/>
      <c r="E82" s="29">
        <v>100</v>
      </c>
      <c r="F82" s="29">
        <v>2100</v>
      </c>
      <c r="G82" s="158">
        <v>2633</v>
      </c>
      <c r="H82" s="56" t="s">
        <v>125</v>
      </c>
    </row>
    <row r="83" spans="2:8" hidden="1">
      <c r="B83" s="161">
        <v>15.2</v>
      </c>
      <c r="C83" s="161">
        <v>15.3</v>
      </c>
      <c r="D83" s="27"/>
      <c r="E83" s="29">
        <v>100</v>
      </c>
      <c r="F83" s="56">
        <v>2100</v>
      </c>
      <c r="G83" s="221">
        <v>2633</v>
      </c>
      <c r="H83" s="56" t="s">
        <v>127</v>
      </c>
    </row>
    <row r="84" spans="2:8" hidden="1">
      <c r="B84" s="161">
        <v>15.3</v>
      </c>
      <c r="C84" s="161">
        <v>15.4</v>
      </c>
      <c r="D84" s="27"/>
      <c r="E84" s="29">
        <v>100</v>
      </c>
      <c r="F84" s="56">
        <v>2100</v>
      </c>
      <c r="G84" s="221">
        <v>2633</v>
      </c>
      <c r="H84" s="56" t="s">
        <v>127</v>
      </c>
    </row>
    <row r="85" spans="2:8" hidden="1">
      <c r="B85" s="161">
        <v>15.4</v>
      </c>
      <c r="C85" s="161">
        <v>15.5</v>
      </c>
      <c r="D85" s="28"/>
      <c r="E85" s="29">
        <v>100</v>
      </c>
      <c r="F85" s="29">
        <v>2000</v>
      </c>
      <c r="G85" s="158">
        <v>2541</v>
      </c>
      <c r="H85" s="56" t="s">
        <v>125</v>
      </c>
    </row>
    <row r="86" spans="2:8" hidden="1">
      <c r="B86" s="161">
        <v>15.4</v>
      </c>
      <c r="C86" s="161">
        <v>15.5</v>
      </c>
      <c r="D86" s="27"/>
      <c r="E86" s="29">
        <v>100</v>
      </c>
      <c r="F86" s="56">
        <v>2200</v>
      </c>
      <c r="G86" s="221">
        <v>2724</v>
      </c>
      <c r="H86" s="56" t="s">
        <v>127</v>
      </c>
    </row>
    <row r="87" spans="2:8">
      <c r="B87" s="161">
        <v>15.5</v>
      </c>
      <c r="C87" s="161">
        <v>15.6</v>
      </c>
      <c r="D87" s="28"/>
      <c r="E87" s="29">
        <v>100</v>
      </c>
      <c r="F87" s="29">
        <v>2300</v>
      </c>
      <c r="G87" s="217">
        <v>2816</v>
      </c>
      <c r="H87" s="215" t="s">
        <v>125</v>
      </c>
    </row>
    <row r="88" spans="2:8" hidden="1">
      <c r="B88" s="161">
        <v>15.6</v>
      </c>
      <c r="C88" s="161">
        <v>15.7</v>
      </c>
      <c r="D88" s="28"/>
      <c r="E88" s="29">
        <v>100</v>
      </c>
      <c r="F88" s="29">
        <v>2200</v>
      </c>
      <c r="G88" s="158">
        <v>2724</v>
      </c>
      <c r="H88" s="56" t="s">
        <v>125</v>
      </c>
    </row>
    <row r="89" spans="2:8" hidden="1">
      <c r="B89" s="161">
        <v>15.7</v>
      </c>
      <c r="C89" s="161">
        <v>15.8</v>
      </c>
      <c r="D89" s="27"/>
      <c r="E89" s="29">
        <v>100</v>
      </c>
      <c r="F89" s="56">
        <v>2100</v>
      </c>
      <c r="G89" s="221">
        <v>2633</v>
      </c>
      <c r="H89" s="56" t="s">
        <v>127</v>
      </c>
    </row>
    <row r="90" spans="2:8">
      <c r="B90" s="27">
        <v>15.9</v>
      </c>
      <c r="C90" s="27">
        <v>16</v>
      </c>
      <c r="D90" s="28"/>
      <c r="E90" s="29">
        <v>100</v>
      </c>
      <c r="F90" s="29">
        <v>2600</v>
      </c>
      <c r="G90" s="217">
        <v>3092</v>
      </c>
      <c r="H90" s="215" t="s">
        <v>128</v>
      </c>
    </row>
    <row r="91" spans="2:8">
      <c r="B91" s="27">
        <v>15.9</v>
      </c>
      <c r="C91" s="27">
        <v>16</v>
      </c>
      <c r="D91" s="28"/>
      <c r="E91" s="29">
        <v>100</v>
      </c>
      <c r="F91" s="29">
        <v>2400</v>
      </c>
      <c r="G91" s="217">
        <v>2908</v>
      </c>
      <c r="H91" s="215" t="s">
        <v>126</v>
      </c>
    </row>
    <row r="92" spans="2:8">
      <c r="B92" s="219">
        <v>16.3</v>
      </c>
      <c r="C92" s="219">
        <v>16.399999999999999</v>
      </c>
      <c r="D92" s="28"/>
      <c r="E92" s="217">
        <v>100</v>
      </c>
      <c r="F92" s="29">
        <v>3000</v>
      </c>
      <c r="G92" s="217">
        <v>3459</v>
      </c>
      <c r="H92" s="215" t="s">
        <v>126</v>
      </c>
    </row>
    <row r="93" spans="2:8">
      <c r="B93" s="219">
        <v>16.399999999999999</v>
      </c>
      <c r="C93" s="219">
        <v>16.5</v>
      </c>
      <c r="D93" s="28"/>
      <c r="E93" s="217">
        <v>100</v>
      </c>
      <c r="F93" s="29">
        <v>2700</v>
      </c>
      <c r="G93" s="217">
        <v>3183</v>
      </c>
      <c r="H93" s="215" t="s">
        <v>126</v>
      </c>
    </row>
    <row r="94" spans="2:8">
      <c r="B94" s="161">
        <v>16.399999999999999</v>
      </c>
      <c r="C94" s="161">
        <v>16.5</v>
      </c>
      <c r="D94" s="28"/>
      <c r="E94" s="29">
        <v>100</v>
      </c>
      <c r="F94" s="29">
        <v>2300</v>
      </c>
      <c r="G94" s="217">
        <v>2816</v>
      </c>
      <c r="H94" s="215" t="s">
        <v>125</v>
      </c>
    </row>
    <row r="95" spans="2:8">
      <c r="B95" s="161">
        <v>16.399999999999999</v>
      </c>
      <c r="C95" s="161">
        <v>16.5</v>
      </c>
      <c r="D95" s="28"/>
      <c r="E95" s="29">
        <v>100</v>
      </c>
      <c r="F95" s="29">
        <v>2700</v>
      </c>
      <c r="G95" s="217">
        <v>3183</v>
      </c>
      <c r="H95" s="215" t="s">
        <v>127</v>
      </c>
    </row>
    <row r="96" spans="2:8" hidden="1">
      <c r="B96" s="161">
        <v>16.899999999999999</v>
      </c>
      <c r="C96" s="161">
        <v>17</v>
      </c>
      <c r="D96" s="27" t="s">
        <v>130</v>
      </c>
      <c r="E96" s="29">
        <v>100</v>
      </c>
      <c r="F96" s="56">
        <v>2100</v>
      </c>
      <c r="G96" s="221">
        <v>2633</v>
      </c>
      <c r="H96" s="56" t="s">
        <v>127</v>
      </c>
    </row>
    <row r="97" spans="1:8" hidden="1">
      <c r="B97" s="161">
        <v>17.2</v>
      </c>
      <c r="C97" s="161">
        <v>17.3</v>
      </c>
      <c r="D97" s="27"/>
      <c r="E97" s="29">
        <v>100</v>
      </c>
      <c r="F97" s="56">
        <v>2200</v>
      </c>
      <c r="G97" s="221">
        <v>2724</v>
      </c>
      <c r="H97" s="56" t="s">
        <v>127</v>
      </c>
    </row>
    <row r="98" spans="1:8">
      <c r="B98" s="27">
        <v>17.7</v>
      </c>
      <c r="C98" s="27">
        <v>17.8</v>
      </c>
      <c r="D98" s="28"/>
      <c r="E98" s="29">
        <v>100</v>
      </c>
      <c r="F98" s="29">
        <v>2300</v>
      </c>
      <c r="G98" s="217">
        <v>2816</v>
      </c>
      <c r="H98" s="215" t="s">
        <v>128</v>
      </c>
    </row>
    <row r="99" spans="1:8" hidden="1">
      <c r="B99" s="27">
        <v>17.8</v>
      </c>
      <c r="C99" s="27">
        <v>17.899999999999999</v>
      </c>
      <c r="D99" s="28"/>
      <c r="E99" s="29">
        <v>100</v>
      </c>
      <c r="F99" s="29">
        <v>2200</v>
      </c>
      <c r="G99" s="158">
        <v>2724</v>
      </c>
      <c r="H99" s="56" t="s">
        <v>128</v>
      </c>
    </row>
    <row r="100" spans="1:8">
      <c r="B100" s="161">
        <v>17.899999999999999</v>
      </c>
      <c r="C100" s="161">
        <v>18</v>
      </c>
      <c r="D100" s="28"/>
      <c r="E100" s="29">
        <v>100</v>
      </c>
      <c r="F100" s="29">
        <v>2600</v>
      </c>
      <c r="G100" s="217">
        <v>3092</v>
      </c>
      <c r="H100" s="215" t="s">
        <v>126</v>
      </c>
    </row>
    <row r="101" spans="1:8" hidden="1">
      <c r="B101" s="161">
        <v>18.600000000000001</v>
      </c>
      <c r="C101" s="161">
        <v>18.7</v>
      </c>
      <c r="D101" s="27"/>
      <c r="E101" s="29">
        <v>100</v>
      </c>
      <c r="F101" s="56">
        <v>2100</v>
      </c>
      <c r="G101" s="221">
        <v>2633</v>
      </c>
      <c r="H101" s="56" t="s">
        <v>127</v>
      </c>
    </row>
    <row r="102" spans="1:8">
      <c r="B102" s="27">
        <v>18.8</v>
      </c>
      <c r="C102" s="27">
        <v>18.899999999999999</v>
      </c>
      <c r="D102" s="28"/>
      <c r="E102" s="29">
        <v>100</v>
      </c>
      <c r="F102" s="29">
        <v>2300</v>
      </c>
      <c r="G102" s="217">
        <v>2816</v>
      </c>
      <c r="H102" s="215" t="s">
        <v>128</v>
      </c>
    </row>
    <row r="103" spans="1:8">
      <c r="B103" s="161">
        <v>18.8</v>
      </c>
      <c r="C103" s="161">
        <v>18.899999999999999</v>
      </c>
      <c r="D103" s="27"/>
      <c r="E103" s="29">
        <v>100</v>
      </c>
      <c r="F103" s="56">
        <v>2300</v>
      </c>
      <c r="G103" s="220">
        <v>2816</v>
      </c>
      <c r="H103" s="215" t="s">
        <v>127</v>
      </c>
    </row>
    <row r="104" spans="1:8">
      <c r="B104" s="160">
        <v>18.899999999999999</v>
      </c>
      <c r="C104" s="160">
        <v>19</v>
      </c>
      <c r="D104" s="28" t="s">
        <v>17</v>
      </c>
      <c r="E104" s="32">
        <v>100</v>
      </c>
      <c r="F104" s="32">
        <v>2400</v>
      </c>
      <c r="G104" s="216">
        <v>2908</v>
      </c>
      <c r="H104" s="215" t="s">
        <v>125</v>
      </c>
    </row>
    <row r="105" spans="1:8" hidden="1">
      <c r="B105" s="161">
        <v>18.899999999999999</v>
      </c>
      <c r="C105" s="161">
        <v>19</v>
      </c>
      <c r="D105" s="27" t="s">
        <v>130</v>
      </c>
      <c r="E105" s="29">
        <v>100</v>
      </c>
      <c r="F105" s="56">
        <v>2200</v>
      </c>
      <c r="G105" s="221">
        <v>2724</v>
      </c>
      <c r="H105" s="56" t="s">
        <v>127</v>
      </c>
    </row>
    <row r="106" spans="1:8">
      <c r="B106" s="31">
        <v>19</v>
      </c>
      <c r="C106" s="31">
        <v>19.100000000000001</v>
      </c>
      <c r="D106" s="28" t="s">
        <v>17</v>
      </c>
      <c r="E106" s="32">
        <v>100</v>
      </c>
      <c r="F106" s="32">
        <v>2600</v>
      </c>
      <c r="G106" s="216">
        <v>3092</v>
      </c>
      <c r="H106" s="215" t="s">
        <v>126</v>
      </c>
    </row>
    <row r="107" spans="1:8">
      <c r="B107" s="27">
        <v>19.2</v>
      </c>
      <c r="C107" s="27">
        <v>19.3</v>
      </c>
      <c r="D107" s="28"/>
      <c r="E107" s="29">
        <v>100</v>
      </c>
      <c r="F107" s="29">
        <v>2400</v>
      </c>
      <c r="G107" s="217">
        <v>2908</v>
      </c>
      <c r="H107" s="215" t="s">
        <v>126</v>
      </c>
    </row>
    <row r="108" spans="1:8" hidden="1">
      <c r="B108" s="31">
        <v>20</v>
      </c>
      <c r="C108" s="31">
        <v>20.100000000000001</v>
      </c>
      <c r="D108" s="28" t="s">
        <v>17</v>
      </c>
      <c r="E108" s="32">
        <v>100</v>
      </c>
      <c r="F108" s="32">
        <v>2000</v>
      </c>
      <c r="G108" s="159">
        <v>2541</v>
      </c>
      <c r="H108" s="56" t="s">
        <v>126</v>
      </c>
    </row>
    <row r="109" spans="1:8">
      <c r="B109" s="161">
        <v>20.5</v>
      </c>
      <c r="C109" s="161">
        <v>20.6</v>
      </c>
      <c r="D109" s="28"/>
      <c r="E109" s="29">
        <v>100</v>
      </c>
      <c r="F109" s="29">
        <v>2400</v>
      </c>
      <c r="G109" s="217">
        <v>2908</v>
      </c>
      <c r="H109" s="215" t="s">
        <v>125</v>
      </c>
    </row>
    <row r="110" spans="1:8" hidden="1">
      <c r="B110" s="27">
        <v>20.6</v>
      </c>
      <c r="C110" s="27">
        <v>20.7</v>
      </c>
      <c r="D110" s="28"/>
      <c r="E110" s="29">
        <v>100</v>
      </c>
      <c r="F110" s="29">
        <v>2100</v>
      </c>
      <c r="G110" s="158">
        <v>2633</v>
      </c>
      <c r="H110" s="56" t="s">
        <v>126</v>
      </c>
    </row>
    <row r="111" spans="1:8">
      <c r="A111" t="s">
        <v>124</v>
      </c>
      <c r="B111" s="161">
        <v>20.6</v>
      </c>
      <c r="C111" s="161">
        <v>20.7</v>
      </c>
      <c r="D111" s="28"/>
      <c r="E111" s="29">
        <v>100</v>
      </c>
      <c r="F111" s="29">
        <v>3500</v>
      </c>
      <c r="G111" s="217">
        <v>3918</v>
      </c>
      <c r="H111" s="215" t="s">
        <v>125</v>
      </c>
    </row>
    <row r="112" spans="1:8" hidden="1">
      <c r="B112" s="161">
        <v>20.6</v>
      </c>
      <c r="C112" s="161">
        <v>20.7</v>
      </c>
      <c r="D112" s="27"/>
      <c r="E112" s="29">
        <v>100</v>
      </c>
      <c r="F112" s="56">
        <v>2200</v>
      </c>
      <c r="G112" s="221">
        <v>2724</v>
      </c>
      <c r="H112" s="56" t="s">
        <v>127</v>
      </c>
    </row>
    <row r="113" spans="2:8">
      <c r="B113" s="161">
        <v>20.8</v>
      </c>
      <c r="C113" s="161">
        <v>20.9</v>
      </c>
      <c r="D113" s="28"/>
      <c r="E113" s="29">
        <v>100</v>
      </c>
      <c r="F113" s="29">
        <v>2400</v>
      </c>
      <c r="G113" s="217">
        <v>2908</v>
      </c>
      <c r="H113" s="215" t="s">
        <v>125</v>
      </c>
    </row>
    <row r="114" spans="2:8" hidden="1">
      <c r="B114" s="161">
        <v>20.8</v>
      </c>
      <c r="C114" s="161">
        <v>20.9</v>
      </c>
      <c r="D114" s="27"/>
      <c r="E114" s="29">
        <v>100</v>
      </c>
      <c r="F114" s="56">
        <v>2200</v>
      </c>
      <c r="G114" s="221">
        <v>2724</v>
      </c>
      <c r="H114" s="56" t="s">
        <v>127</v>
      </c>
    </row>
    <row r="115" spans="2:8">
      <c r="B115" s="27">
        <v>21.4</v>
      </c>
      <c r="C115" s="27">
        <v>21.5</v>
      </c>
      <c r="D115" s="28"/>
      <c r="E115" s="29">
        <v>100</v>
      </c>
      <c r="F115" s="29">
        <v>2300</v>
      </c>
      <c r="G115" s="217">
        <v>2816</v>
      </c>
      <c r="H115" s="215" t="s">
        <v>128</v>
      </c>
    </row>
    <row r="116" spans="2:8" hidden="1">
      <c r="B116" s="27">
        <v>21.7</v>
      </c>
      <c r="C116" s="27">
        <v>21.8</v>
      </c>
      <c r="D116" s="28"/>
      <c r="E116" s="29">
        <v>100</v>
      </c>
      <c r="F116" s="29">
        <v>2000</v>
      </c>
      <c r="G116" s="158">
        <v>2541</v>
      </c>
      <c r="H116" s="56" t="s">
        <v>126</v>
      </c>
    </row>
    <row r="117" spans="2:8">
      <c r="B117" s="161">
        <v>21.7</v>
      </c>
      <c r="C117" s="161">
        <v>21.8</v>
      </c>
      <c r="D117" s="28"/>
      <c r="E117" s="29">
        <v>100</v>
      </c>
      <c r="F117" s="29">
        <v>2800</v>
      </c>
      <c r="G117" s="217">
        <v>3275</v>
      </c>
      <c r="H117" s="215" t="s">
        <v>125</v>
      </c>
    </row>
    <row r="118" spans="2:8" hidden="1">
      <c r="B118" s="161">
        <v>21.7</v>
      </c>
      <c r="C118" s="161">
        <v>21.8</v>
      </c>
      <c r="D118" s="27"/>
      <c r="E118" s="29">
        <v>100</v>
      </c>
      <c r="F118" s="56">
        <v>2100</v>
      </c>
      <c r="G118" s="221">
        <v>2633</v>
      </c>
      <c r="H118" s="56" t="s">
        <v>127</v>
      </c>
    </row>
    <row r="119" spans="2:8">
      <c r="B119" s="219">
        <v>22.1</v>
      </c>
      <c r="C119" s="219">
        <v>22.2</v>
      </c>
      <c r="D119" s="28"/>
      <c r="E119" s="217">
        <v>100</v>
      </c>
      <c r="F119" s="29">
        <v>2000</v>
      </c>
      <c r="G119" s="217">
        <v>2541</v>
      </c>
      <c r="H119" s="215" t="s">
        <v>125</v>
      </c>
    </row>
    <row r="120" spans="2:8">
      <c r="B120" s="219">
        <v>22.2</v>
      </c>
      <c r="C120" s="219">
        <v>22.3</v>
      </c>
      <c r="D120" s="28"/>
      <c r="E120" s="217">
        <v>100</v>
      </c>
      <c r="F120" s="29">
        <v>2800</v>
      </c>
      <c r="G120" s="217">
        <v>3275</v>
      </c>
      <c r="H120" s="215" t="s">
        <v>125</v>
      </c>
    </row>
    <row r="121" spans="2:8">
      <c r="B121" s="219">
        <v>22.5</v>
      </c>
      <c r="C121" s="219">
        <v>22.6</v>
      </c>
      <c r="D121" s="28"/>
      <c r="E121" s="217">
        <v>100</v>
      </c>
      <c r="F121" s="29">
        <v>2200</v>
      </c>
      <c r="G121" s="217">
        <v>2724</v>
      </c>
      <c r="H121" s="215" t="s">
        <v>125</v>
      </c>
    </row>
    <row r="122" spans="2:8">
      <c r="B122" s="219">
        <v>22.6</v>
      </c>
      <c r="C122" s="219">
        <v>22.7</v>
      </c>
      <c r="D122" s="28"/>
      <c r="E122" s="217">
        <v>100</v>
      </c>
      <c r="F122" s="29">
        <v>2500</v>
      </c>
      <c r="G122" s="217">
        <v>3000</v>
      </c>
      <c r="H122" s="215" t="s">
        <v>125</v>
      </c>
    </row>
    <row r="123" spans="2:8">
      <c r="B123" s="27">
        <v>22.7</v>
      </c>
      <c r="C123" s="27">
        <v>22.8</v>
      </c>
      <c r="D123" s="28"/>
      <c r="E123" s="29">
        <v>100</v>
      </c>
      <c r="F123" s="29">
        <v>2500</v>
      </c>
      <c r="G123" s="217">
        <v>3000</v>
      </c>
      <c r="H123" s="215" t="s">
        <v>128</v>
      </c>
    </row>
    <row r="124" spans="2:8">
      <c r="B124" s="219">
        <v>22.8</v>
      </c>
      <c r="C124" s="219">
        <v>22.9</v>
      </c>
      <c r="D124" s="28"/>
      <c r="E124" s="217">
        <v>100</v>
      </c>
      <c r="F124" s="29">
        <v>2600</v>
      </c>
      <c r="G124" s="217">
        <v>3092</v>
      </c>
      <c r="H124" s="215" t="s">
        <v>125</v>
      </c>
    </row>
    <row r="125" spans="2:8">
      <c r="B125" s="218">
        <v>22.9</v>
      </c>
      <c r="C125" s="218">
        <v>23</v>
      </c>
      <c r="D125" s="28" t="s">
        <v>17</v>
      </c>
      <c r="E125" s="216">
        <v>100</v>
      </c>
      <c r="F125" s="32">
        <v>3500</v>
      </c>
      <c r="G125" s="216">
        <v>3918</v>
      </c>
      <c r="H125" s="215" t="s">
        <v>125</v>
      </c>
    </row>
    <row r="126" spans="2:8">
      <c r="B126" s="160">
        <v>22.9</v>
      </c>
      <c r="C126" s="160">
        <v>23</v>
      </c>
      <c r="D126" s="28" t="s">
        <v>17</v>
      </c>
      <c r="E126" s="32">
        <v>100</v>
      </c>
      <c r="F126" s="32">
        <v>3500</v>
      </c>
      <c r="G126" s="216">
        <v>3918</v>
      </c>
      <c r="H126" s="215" t="s">
        <v>127</v>
      </c>
    </row>
    <row r="127" spans="2:8" hidden="1">
      <c r="B127" s="161">
        <v>23</v>
      </c>
      <c r="C127" s="161">
        <v>23.1</v>
      </c>
      <c r="D127" s="28"/>
      <c r="E127" s="158">
        <v>100</v>
      </c>
      <c r="F127" s="29">
        <v>2000</v>
      </c>
      <c r="G127" s="158">
        <v>2541</v>
      </c>
      <c r="H127" s="101" t="s">
        <v>125</v>
      </c>
    </row>
    <row r="128" spans="2:8">
      <c r="B128" s="161">
        <v>23.8</v>
      </c>
      <c r="C128" s="161">
        <v>23.9</v>
      </c>
      <c r="D128" s="28"/>
      <c r="E128" s="29">
        <v>100</v>
      </c>
      <c r="F128" s="29">
        <v>2500</v>
      </c>
      <c r="G128" s="217">
        <v>3000</v>
      </c>
      <c r="H128" s="215" t="s">
        <v>125</v>
      </c>
    </row>
    <row r="129" spans="1:8">
      <c r="A129" t="s">
        <v>124</v>
      </c>
      <c r="B129" s="160">
        <v>23.9</v>
      </c>
      <c r="C129" s="160">
        <v>24</v>
      </c>
      <c r="D129" s="28" t="s">
        <v>17</v>
      </c>
      <c r="E129" s="32">
        <v>100</v>
      </c>
      <c r="F129" s="32">
        <v>3900</v>
      </c>
      <c r="G129" s="216">
        <v>4285</v>
      </c>
      <c r="H129" s="215" t="s">
        <v>125</v>
      </c>
    </row>
    <row r="130" spans="1:8">
      <c r="B130" s="160">
        <v>23.9</v>
      </c>
      <c r="C130" s="160">
        <v>24</v>
      </c>
      <c r="D130" s="28" t="s">
        <v>17</v>
      </c>
      <c r="E130" s="32">
        <v>100</v>
      </c>
      <c r="F130" s="32">
        <v>2600</v>
      </c>
      <c r="G130" s="216">
        <v>3092</v>
      </c>
      <c r="H130" s="215" t="s">
        <v>127</v>
      </c>
    </row>
    <row r="131" spans="1:8">
      <c r="B131" s="219">
        <v>24</v>
      </c>
      <c r="C131" s="219">
        <v>24.1</v>
      </c>
      <c r="D131" s="30"/>
      <c r="E131" s="217">
        <v>100</v>
      </c>
      <c r="F131" s="29">
        <v>5000</v>
      </c>
      <c r="G131" s="217">
        <v>5295</v>
      </c>
      <c r="H131" s="215" t="s">
        <v>125</v>
      </c>
    </row>
    <row r="132" spans="1:8">
      <c r="B132" s="219">
        <v>24</v>
      </c>
      <c r="C132" s="219">
        <v>24.1</v>
      </c>
      <c r="D132" s="30"/>
      <c r="E132" s="217">
        <v>100</v>
      </c>
      <c r="F132" s="29">
        <v>4300</v>
      </c>
      <c r="G132" s="217">
        <v>4652</v>
      </c>
      <c r="H132" s="215" t="s">
        <v>127</v>
      </c>
    </row>
    <row r="133" spans="1:8">
      <c r="B133" s="219">
        <v>24.1</v>
      </c>
      <c r="C133" s="219">
        <v>24.2</v>
      </c>
      <c r="D133" s="30"/>
      <c r="E133" s="217">
        <v>100</v>
      </c>
      <c r="F133" s="29">
        <v>4700</v>
      </c>
      <c r="G133" s="217">
        <v>5019</v>
      </c>
      <c r="H133" s="215" t="s">
        <v>127</v>
      </c>
    </row>
    <row r="134" spans="1:8">
      <c r="B134" s="219">
        <v>24.2</v>
      </c>
      <c r="C134" s="219">
        <v>24.3</v>
      </c>
      <c r="D134" s="30"/>
      <c r="E134" s="217">
        <v>100</v>
      </c>
      <c r="F134" s="29">
        <v>2600</v>
      </c>
      <c r="G134" s="217">
        <v>3092</v>
      </c>
      <c r="H134" s="215" t="s">
        <v>125</v>
      </c>
    </row>
    <row r="135" spans="1:8">
      <c r="B135" s="219">
        <v>24.2</v>
      </c>
      <c r="C135" s="219">
        <v>24.3</v>
      </c>
      <c r="D135" s="30"/>
      <c r="E135" s="217">
        <v>100</v>
      </c>
      <c r="F135" s="29">
        <v>2900</v>
      </c>
      <c r="G135" s="217">
        <v>3367</v>
      </c>
      <c r="H135" s="215" t="s">
        <v>127</v>
      </c>
    </row>
    <row r="136" spans="1:8">
      <c r="B136" s="219">
        <v>24.3</v>
      </c>
      <c r="C136" s="219">
        <v>24.4</v>
      </c>
      <c r="D136" s="30"/>
      <c r="E136" s="217">
        <v>100</v>
      </c>
      <c r="F136" s="29">
        <v>2000</v>
      </c>
      <c r="G136" s="217">
        <v>2541</v>
      </c>
      <c r="H136" s="215" t="s">
        <v>125</v>
      </c>
    </row>
    <row r="137" spans="1:8">
      <c r="B137" s="219">
        <v>24.3</v>
      </c>
      <c r="C137" s="219">
        <v>24.4</v>
      </c>
      <c r="D137" s="30"/>
      <c r="E137" s="217">
        <v>100</v>
      </c>
      <c r="F137" s="29">
        <v>2200</v>
      </c>
      <c r="G137" s="217">
        <v>2724</v>
      </c>
      <c r="H137" s="215" t="s">
        <v>127</v>
      </c>
    </row>
    <row r="138" spans="1:8">
      <c r="B138" s="27">
        <v>24.6</v>
      </c>
      <c r="C138" s="27">
        <v>24.7</v>
      </c>
      <c r="D138" s="28"/>
      <c r="E138" s="29">
        <v>100</v>
      </c>
      <c r="F138" s="29">
        <v>3100</v>
      </c>
      <c r="G138" s="217">
        <v>3551</v>
      </c>
      <c r="H138" s="215" t="s">
        <v>126</v>
      </c>
    </row>
    <row r="139" spans="1:8" hidden="1">
      <c r="B139" s="27">
        <v>24.7</v>
      </c>
      <c r="C139" s="27">
        <v>24.8</v>
      </c>
      <c r="D139" s="28"/>
      <c r="E139" s="29">
        <v>100</v>
      </c>
      <c r="F139" s="29">
        <v>2000</v>
      </c>
      <c r="G139" s="158">
        <v>2541</v>
      </c>
      <c r="H139" s="56" t="s">
        <v>128</v>
      </c>
    </row>
    <row r="140" spans="1:8" hidden="1">
      <c r="B140" s="27">
        <v>24.8</v>
      </c>
      <c r="C140" s="27">
        <v>24.9</v>
      </c>
      <c r="D140" s="28"/>
      <c r="E140" s="29">
        <v>100</v>
      </c>
      <c r="F140" s="29">
        <v>2100</v>
      </c>
      <c r="G140" s="158">
        <v>2633</v>
      </c>
      <c r="H140" s="56" t="s">
        <v>128</v>
      </c>
    </row>
    <row r="141" spans="1:8">
      <c r="B141" s="31">
        <v>25</v>
      </c>
      <c r="C141" s="31">
        <v>25.1</v>
      </c>
      <c r="D141" s="28" t="s">
        <v>17</v>
      </c>
      <c r="E141" s="32">
        <v>100</v>
      </c>
      <c r="F141" s="32">
        <v>2500</v>
      </c>
      <c r="G141" s="216">
        <v>3000</v>
      </c>
      <c r="H141" s="215" t="s">
        <v>126</v>
      </c>
    </row>
    <row r="142" spans="1:8" hidden="1">
      <c r="B142" s="161">
        <v>25.3</v>
      </c>
      <c r="C142" s="161">
        <v>25.4</v>
      </c>
      <c r="D142" s="28"/>
      <c r="E142" s="29">
        <v>100</v>
      </c>
      <c r="F142" s="29">
        <v>2100</v>
      </c>
      <c r="G142" s="158">
        <v>2633</v>
      </c>
      <c r="H142" s="56" t="s">
        <v>125</v>
      </c>
    </row>
    <row r="143" spans="1:8">
      <c r="B143" s="27">
        <v>25.4</v>
      </c>
      <c r="C143" s="27">
        <v>25.5</v>
      </c>
      <c r="D143" s="28"/>
      <c r="E143" s="29">
        <v>100</v>
      </c>
      <c r="F143" s="29">
        <v>2800</v>
      </c>
      <c r="G143" s="217">
        <v>3275</v>
      </c>
      <c r="H143" s="215" t="s">
        <v>128</v>
      </c>
    </row>
    <row r="144" spans="1:8" hidden="1">
      <c r="B144" s="27">
        <v>25.4</v>
      </c>
      <c r="C144" s="27">
        <v>25.5</v>
      </c>
      <c r="D144" s="28"/>
      <c r="E144" s="29">
        <v>100</v>
      </c>
      <c r="F144" s="29">
        <v>2000</v>
      </c>
      <c r="G144" s="158">
        <v>2541</v>
      </c>
      <c r="H144" s="56" t="s">
        <v>126</v>
      </c>
    </row>
    <row r="145" spans="2:8">
      <c r="B145" s="27">
        <v>25.5</v>
      </c>
      <c r="C145" s="27">
        <v>25.6</v>
      </c>
      <c r="D145" s="28"/>
      <c r="E145" s="29">
        <v>100</v>
      </c>
      <c r="F145" s="29">
        <v>2400</v>
      </c>
      <c r="G145" s="217">
        <v>2908</v>
      </c>
      <c r="H145" s="215" t="s">
        <v>126</v>
      </c>
    </row>
    <row r="146" spans="2:8">
      <c r="B146" s="161">
        <v>25.5</v>
      </c>
      <c r="C146" s="161">
        <v>25.6</v>
      </c>
      <c r="D146" s="28"/>
      <c r="E146" s="29">
        <v>100</v>
      </c>
      <c r="F146" s="29">
        <v>2300</v>
      </c>
      <c r="G146" s="217">
        <v>2816</v>
      </c>
      <c r="H146" s="215" t="s">
        <v>125</v>
      </c>
    </row>
    <row r="147" spans="2:8" hidden="1">
      <c r="B147" s="27">
        <v>26.6</v>
      </c>
      <c r="C147" s="27">
        <v>26.7</v>
      </c>
      <c r="D147" s="28"/>
      <c r="E147" s="29">
        <v>100</v>
      </c>
      <c r="F147" s="29">
        <v>2200</v>
      </c>
      <c r="G147" s="158">
        <v>2724</v>
      </c>
      <c r="H147" s="56" t="s">
        <v>126</v>
      </c>
    </row>
    <row r="148" spans="2:8">
      <c r="B148" s="27">
        <v>26.7</v>
      </c>
      <c r="C148" s="27">
        <v>26.8</v>
      </c>
      <c r="D148" s="28"/>
      <c r="E148" s="29">
        <v>100</v>
      </c>
      <c r="F148" s="29">
        <v>3800</v>
      </c>
      <c r="G148" s="217">
        <v>4193</v>
      </c>
      <c r="H148" s="215" t="s">
        <v>126</v>
      </c>
    </row>
    <row r="149" spans="2:8">
      <c r="B149" s="27">
        <v>26.8</v>
      </c>
      <c r="C149" s="27">
        <v>26.9</v>
      </c>
      <c r="D149" s="28"/>
      <c r="E149" s="29">
        <v>100</v>
      </c>
      <c r="F149" s="29">
        <v>2500</v>
      </c>
      <c r="G149" s="217">
        <v>3000</v>
      </c>
      <c r="H149" s="215" t="s">
        <v>128</v>
      </c>
    </row>
    <row r="150" spans="2:8">
      <c r="B150" s="27">
        <v>26.8</v>
      </c>
      <c r="C150" s="27">
        <v>26.9</v>
      </c>
      <c r="D150" s="28"/>
      <c r="E150" s="29">
        <v>100</v>
      </c>
      <c r="F150" s="29">
        <v>2800</v>
      </c>
      <c r="G150" s="217">
        <v>3275</v>
      </c>
      <c r="H150" s="215" t="s">
        <v>126</v>
      </c>
    </row>
    <row r="151" spans="2:8" hidden="1">
      <c r="B151" s="161">
        <v>26.8</v>
      </c>
      <c r="C151" s="161">
        <v>26.9</v>
      </c>
      <c r="D151" s="27"/>
      <c r="E151" s="29">
        <v>100</v>
      </c>
      <c r="F151" s="56">
        <v>2100</v>
      </c>
      <c r="G151" s="221">
        <v>2633</v>
      </c>
      <c r="H151" s="56" t="s">
        <v>127</v>
      </c>
    </row>
    <row r="152" spans="2:8">
      <c r="B152" s="27">
        <v>26.9</v>
      </c>
      <c r="C152" s="27">
        <v>27</v>
      </c>
      <c r="D152" s="28"/>
      <c r="E152" s="29">
        <v>100</v>
      </c>
      <c r="F152" s="29">
        <v>2300</v>
      </c>
      <c r="G152" s="217">
        <v>2816</v>
      </c>
      <c r="H152" s="215" t="s">
        <v>126</v>
      </c>
    </row>
    <row r="153" spans="2:8">
      <c r="B153" s="27">
        <v>27.1</v>
      </c>
      <c r="C153" s="27">
        <v>27.2</v>
      </c>
      <c r="D153" s="28"/>
      <c r="E153" s="29">
        <v>100</v>
      </c>
      <c r="F153" s="29">
        <v>2900</v>
      </c>
      <c r="G153" s="217">
        <v>3367</v>
      </c>
      <c r="H153" s="215" t="s">
        <v>126</v>
      </c>
    </row>
    <row r="154" spans="2:8" hidden="1">
      <c r="B154" s="27">
        <v>27.2</v>
      </c>
      <c r="C154" s="27">
        <v>27.3</v>
      </c>
      <c r="D154" s="28"/>
      <c r="E154" s="29">
        <v>100</v>
      </c>
      <c r="F154" s="29">
        <v>2200</v>
      </c>
      <c r="G154" s="158">
        <v>2724</v>
      </c>
      <c r="H154" s="56" t="s">
        <v>128</v>
      </c>
    </row>
    <row r="155" spans="2:8" hidden="1">
      <c r="B155" s="27">
        <v>27.3</v>
      </c>
      <c r="C155" s="27">
        <v>27.4</v>
      </c>
      <c r="D155" s="28"/>
      <c r="E155" s="29">
        <v>100</v>
      </c>
      <c r="F155" s="29">
        <v>2100</v>
      </c>
      <c r="G155" s="158">
        <v>2633</v>
      </c>
      <c r="H155" s="56" t="s">
        <v>126</v>
      </c>
    </row>
    <row r="156" spans="2:8">
      <c r="B156" s="27">
        <v>27.5</v>
      </c>
      <c r="C156" s="27">
        <v>27.6</v>
      </c>
      <c r="D156" s="28"/>
      <c r="E156" s="29">
        <v>100</v>
      </c>
      <c r="F156" s="29">
        <v>2800</v>
      </c>
      <c r="G156" s="217">
        <v>3275</v>
      </c>
      <c r="H156" s="215" t="s">
        <v>128</v>
      </c>
    </row>
    <row r="157" spans="2:8">
      <c r="B157" s="27">
        <v>27.7</v>
      </c>
      <c r="C157" s="27">
        <v>27.8</v>
      </c>
      <c r="D157" s="28"/>
      <c r="E157" s="29">
        <v>100</v>
      </c>
      <c r="F157" s="29">
        <v>2300</v>
      </c>
      <c r="G157" s="217">
        <v>2816</v>
      </c>
      <c r="H157" s="215" t="s">
        <v>126</v>
      </c>
    </row>
    <row r="158" spans="2:8" hidden="1">
      <c r="B158" s="31">
        <v>28</v>
      </c>
      <c r="C158" s="31">
        <v>28.1</v>
      </c>
      <c r="D158" s="28" t="s">
        <v>17</v>
      </c>
      <c r="E158" s="32">
        <v>100</v>
      </c>
      <c r="F158" s="32">
        <v>2200</v>
      </c>
      <c r="G158" s="159">
        <v>2724</v>
      </c>
      <c r="H158" s="56" t="s">
        <v>126</v>
      </c>
    </row>
    <row r="159" spans="2:8" hidden="1">
      <c r="B159" s="31">
        <v>29</v>
      </c>
      <c r="C159" s="31">
        <v>29.1</v>
      </c>
      <c r="D159" s="28" t="s">
        <v>17</v>
      </c>
      <c r="E159" s="32">
        <v>100</v>
      </c>
      <c r="F159" s="32">
        <v>2200</v>
      </c>
      <c r="G159" s="159">
        <v>2724</v>
      </c>
      <c r="H159" s="56" t="s">
        <v>128</v>
      </c>
    </row>
    <row r="160" spans="2:8">
      <c r="B160" s="161">
        <v>29</v>
      </c>
      <c r="C160" s="161">
        <v>29.1</v>
      </c>
      <c r="D160" s="28"/>
      <c r="E160" s="29">
        <v>100</v>
      </c>
      <c r="F160" s="29">
        <v>2300</v>
      </c>
      <c r="G160" s="217">
        <v>2816</v>
      </c>
      <c r="H160" s="215" t="s">
        <v>125</v>
      </c>
    </row>
    <row r="161" spans="2:8" hidden="1">
      <c r="B161" s="161">
        <v>29.1</v>
      </c>
      <c r="C161" s="161">
        <v>29.2</v>
      </c>
      <c r="D161" s="28"/>
      <c r="E161" s="29">
        <v>100</v>
      </c>
      <c r="F161" s="29">
        <v>2000</v>
      </c>
      <c r="G161" s="158">
        <v>2541</v>
      </c>
      <c r="H161" s="56" t="s">
        <v>125</v>
      </c>
    </row>
    <row r="162" spans="2:8">
      <c r="B162" s="161">
        <v>29.1</v>
      </c>
      <c r="C162" s="161">
        <v>29.2</v>
      </c>
      <c r="D162" s="27"/>
      <c r="E162" s="29">
        <v>100</v>
      </c>
      <c r="F162" s="56">
        <v>2400</v>
      </c>
      <c r="G162" s="220">
        <v>2908</v>
      </c>
      <c r="H162" s="215" t="s">
        <v>127</v>
      </c>
    </row>
    <row r="163" spans="2:8" hidden="1">
      <c r="B163" s="161">
        <v>29.2</v>
      </c>
      <c r="C163" s="161">
        <v>29.3</v>
      </c>
      <c r="D163" s="28"/>
      <c r="E163" s="29">
        <v>100</v>
      </c>
      <c r="F163" s="29">
        <v>2000</v>
      </c>
      <c r="G163" s="158">
        <v>2541</v>
      </c>
      <c r="H163" s="56" t="s">
        <v>125</v>
      </c>
    </row>
    <row r="164" spans="2:8" hidden="1">
      <c r="B164" s="161">
        <v>31.7</v>
      </c>
      <c r="C164" s="161">
        <v>31.8</v>
      </c>
      <c r="D164" s="28"/>
      <c r="E164" s="29">
        <v>100</v>
      </c>
      <c r="F164" s="29">
        <v>2000</v>
      </c>
      <c r="G164" s="158">
        <v>2541</v>
      </c>
      <c r="H164" s="56" t="s">
        <v>125</v>
      </c>
    </row>
    <row r="165" spans="2:8">
      <c r="B165" s="161">
        <v>33.5</v>
      </c>
      <c r="C165" s="161">
        <v>33.6</v>
      </c>
      <c r="D165" s="28"/>
      <c r="E165" s="29">
        <v>100</v>
      </c>
      <c r="F165" s="29">
        <v>2500</v>
      </c>
      <c r="G165" s="217">
        <v>3000</v>
      </c>
      <c r="H165" s="215" t="s">
        <v>125</v>
      </c>
    </row>
    <row r="166" spans="2:8" hidden="1">
      <c r="B166" s="161">
        <v>33.5</v>
      </c>
      <c r="C166" s="161">
        <v>33.6</v>
      </c>
      <c r="D166" s="27"/>
      <c r="E166" s="29">
        <v>100</v>
      </c>
      <c r="F166" s="56">
        <v>2200</v>
      </c>
      <c r="G166" s="221">
        <v>2724</v>
      </c>
      <c r="H166" s="56" t="s">
        <v>127</v>
      </c>
    </row>
    <row r="167" spans="2:8">
      <c r="B167" s="27">
        <v>33.700000000000003</v>
      </c>
      <c r="C167" s="27">
        <v>33.799999999999997</v>
      </c>
      <c r="D167" s="28"/>
      <c r="E167" s="29">
        <v>100</v>
      </c>
      <c r="F167" s="29">
        <v>2400</v>
      </c>
      <c r="G167" s="217">
        <v>2908</v>
      </c>
      <c r="H167" s="215" t="s">
        <v>126</v>
      </c>
    </row>
    <row r="168" spans="2:8">
      <c r="B168" s="31">
        <v>34</v>
      </c>
      <c r="C168" s="31">
        <v>34.1</v>
      </c>
      <c r="D168" s="28" t="s">
        <v>17</v>
      </c>
      <c r="E168" s="32">
        <v>100</v>
      </c>
      <c r="F168" s="32">
        <v>2300</v>
      </c>
      <c r="G168" s="216">
        <v>2816</v>
      </c>
      <c r="H168" s="215" t="s">
        <v>128</v>
      </c>
    </row>
    <row r="169" spans="2:8" hidden="1">
      <c r="B169" s="161">
        <v>34.1</v>
      </c>
      <c r="C169" s="161">
        <v>34.200000000000003</v>
      </c>
      <c r="D169" s="28"/>
      <c r="E169" s="29">
        <v>100</v>
      </c>
      <c r="F169" s="29">
        <v>2200</v>
      </c>
      <c r="G169" s="158">
        <v>2724</v>
      </c>
      <c r="H169" s="56" t="s">
        <v>125</v>
      </c>
    </row>
    <row r="170" spans="2:8" hidden="1">
      <c r="B170" s="161">
        <v>34.5</v>
      </c>
      <c r="C170" s="161">
        <v>34.6</v>
      </c>
      <c r="D170" s="27"/>
      <c r="E170" s="29">
        <v>100</v>
      </c>
      <c r="F170" s="56">
        <v>2000</v>
      </c>
      <c r="G170" s="221">
        <v>2541</v>
      </c>
      <c r="H170" s="56" t="s">
        <v>127</v>
      </c>
    </row>
    <row r="171" spans="2:8">
      <c r="B171" s="27">
        <v>34.6</v>
      </c>
      <c r="C171" s="27">
        <v>34.700000000000003</v>
      </c>
      <c r="D171" s="28"/>
      <c r="E171" s="29">
        <v>100</v>
      </c>
      <c r="F171" s="29">
        <v>2300</v>
      </c>
      <c r="G171" s="217">
        <v>2816</v>
      </c>
      <c r="H171" s="215" t="s">
        <v>128</v>
      </c>
    </row>
    <row r="172" spans="2:8" hidden="1">
      <c r="B172" s="27">
        <v>34.6</v>
      </c>
      <c r="C172" s="27">
        <v>34.700000000000003</v>
      </c>
      <c r="D172" s="28"/>
      <c r="E172" s="29">
        <v>100</v>
      </c>
      <c r="F172" s="29">
        <v>2000</v>
      </c>
      <c r="G172" s="158">
        <v>2541</v>
      </c>
      <c r="H172" s="56" t="s">
        <v>126</v>
      </c>
    </row>
    <row r="173" spans="2:8" hidden="1">
      <c r="B173" s="161">
        <v>34.6</v>
      </c>
      <c r="C173" s="161">
        <v>34.700000000000003</v>
      </c>
      <c r="D173" s="28"/>
      <c r="E173" s="29">
        <v>100</v>
      </c>
      <c r="F173" s="29">
        <v>2200</v>
      </c>
      <c r="G173" s="158">
        <v>2724</v>
      </c>
      <c r="H173" s="56" t="s">
        <v>125</v>
      </c>
    </row>
    <row r="174" spans="2:8">
      <c r="B174" s="27">
        <v>35.700000000000003</v>
      </c>
      <c r="C174" s="27">
        <v>35.799999999999997</v>
      </c>
      <c r="D174" s="28"/>
      <c r="E174" s="29">
        <v>100</v>
      </c>
      <c r="F174" s="29">
        <v>2500</v>
      </c>
      <c r="G174" s="217">
        <v>3000</v>
      </c>
      <c r="H174" s="215" t="s">
        <v>126</v>
      </c>
    </row>
    <row r="175" spans="2:8">
      <c r="B175" s="161">
        <v>35.700000000000003</v>
      </c>
      <c r="C175" s="161">
        <v>35.799999999999997</v>
      </c>
      <c r="D175" s="27"/>
      <c r="E175" s="29">
        <v>100</v>
      </c>
      <c r="F175" s="56">
        <v>2500</v>
      </c>
      <c r="G175" s="220">
        <v>3000</v>
      </c>
      <c r="H175" s="215" t="s">
        <v>127</v>
      </c>
    </row>
    <row r="176" spans="2:8">
      <c r="B176" s="161">
        <v>36.4</v>
      </c>
      <c r="C176" s="161">
        <v>36.5</v>
      </c>
      <c r="D176" s="28"/>
      <c r="E176" s="29">
        <v>100</v>
      </c>
      <c r="F176" s="29">
        <v>2300</v>
      </c>
      <c r="G176" s="217">
        <v>2816</v>
      </c>
      <c r="H176" s="215" t="s">
        <v>125</v>
      </c>
    </row>
    <row r="177" spans="2:8" hidden="1">
      <c r="B177" s="161">
        <v>36.4</v>
      </c>
      <c r="C177" s="161">
        <v>36.5</v>
      </c>
      <c r="D177" s="27"/>
      <c r="E177" s="29">
        <v>100</v>
      </c>
      <c r="F177" s="56">
        <v>2000</v>
      </c>
      <c r="G177" s="221">
        <v>2541</v>
      </c>
      <c r="H177" s="56" t="s">
        <v>127</v>
      </c>
    </row>
    <row r="178" spans="2:8" hidden="1">
      <c r="B178" s="27">
        <v>36.799999999999997</v>
      </c>
      <c r="C178" s="27">
        <v>36.9</v>
      </c>
      <c r="D178" s="28"/>
      <c r="E178" s="29">
        <v>100</v>
      </c>
      <c r="F178" s="29">
        <v>2200</v>
      </c>
      <c r="G178" s="158">
        <v>2724</v>
      </c>
      <c r="H178" s="56" t="s">
        <v>128</v>
      </c>
    </row>
    <row r="179" spans="2:8" hidden="1">
      <c r="B179" s="27">
        <v>37.6</v>
      </c>
      <c r="C179" s="27">
        <v>37.700000000000003</v>
      </c>
      <c r="D179" s="30"/>
      <c r="E179" s="29">
        <v>100</v>
      </c>
      <c r="F179" s="29">
        <v>2000</v>
      </c>
      <c r="G179" s="158">
        <v>2541</v>
      </c>
      <c r="H179" s="56" t="s">
        <v>128</v>
      </c>
    </row>
    <row r="180" spans="2:8" hidden="1">
      <c r="B180" s="160">
        <v>37.9</v>
      </c>
      <c r="C180" s="160">
        <v>38</v>
      </c>
      <c r="D180" s="28" t="s">
        <v>17</v>
      </c>
      <c r="E180" s="32">
        <v>100</v>
      </c>
      <c r="F180" s="32">
        <v>2000</v>
      </c>
      <c r="G180" s="159">
        <v>2541</v>
      </c>
      <c r="H180" s="56" t="s">
        <v>125</v>
      </c>
    </row>
    <row r="181" spans="2:8" hidden="1">
      <c r="B181" s="161">
        <v>38.5</v>
      </c>
      <c r="C181" s="161">
        <v>38.6</v>
      </c>
      <c r="D181" s="27"/>
      <c r="E181" s="29">
        <v>100</v>
      </c>
      <c r="F181" s="56">
        <v>2200</v>
      </c>
      <c r="G181" s="221">
        <v>2724</v>
      </c>
      <c r="H181" s="56" t="s">
        <v>127</v>
      </c>
    </row>
    <row r="182" spans="2:8" hidden="1">
      <c r="B182" s="161">
        <v>38.6</v>
      </c>
      <c r="C182" s="161">
        <v>38.700000000000003</v>
      </c>
      <c r="D182" s="28"/>
      <c r="E182" s="29">
        <v>100</v>
      </c>
      <c r="F182" s="29">
        <v>2000</v>
      </c>
      <c r="G182" s="158">
        <v>2541</v>
      </c>
      <c r="H182" s="56" t="s">
        <v>125</v>
      </c>
    </row>
    <row r="183" spans="2:8" hidden="1">
      <c r="B183" s="161">
        <v>38.799999999999997</v>
      </c>
      <c r="C183" s="161">
        <v>38.9</v>
      </c>
      <c r="D183" s="27"/>
      <c r="E183" s="29">
        <v>100</v>
      </c>
      <c r="F183" s="56">
        <v>2200</v>
      </c>
      <c r="G183" s="221">
        <v>2724</v>
      </c>
      <c r="H183" s="56" t="s">
        <v>127</v>
      </c>
    </row>
    <row r="184" spans="2:8" hidden="1">
      <c r="B184" s="160">
        <v>38.9</v>
      </c>
      <c r="C184" s="160">
        <v>39</v>
      </c>
      <c r="D184" s="28" t="s">
        <v>17</v>
      </c>
      <c r="E184" s="32">
        <v>100</v>
      </c>
      <c r="F184" s="32">
        <v>2200</v>
      </c>
      <c r="G184" s="159">
        <v>2724</v>
      </c>
      <c r="H184" s="56" t="s">
        <v>125</v>
      </c>
    </row>
    <row r="185" spans="2:8" hidden="1">
      <c r="B185" s="161">
        <v>39.4</v>
      </c>
      <c r="C185" s="161">
        <v>39.5</v>
      </c>
      <c r="D185" s="27"/>
      <c r="E185" s="29">
        <v>100</v>
      </c>
      <c r="F185" s="56">
        <v>2100</v>
      </c>
      <c r="G185" s="221">
        <v>2633</v>
      </c>
      <c r="H185" s="56" t="s">
        <v>127</v>
      </c>
    </row>
    <row r="186" spans="2:8">
      <c r="B186" s="31">
        <v>40</v>
      </c>
      <c r="C186" s="31">
        <v>40.1</v>
      </c>
      <c r="D186" s="28" t="s">
        <v>17</v>
      </c>
      <c r="E186" s="32">
        <v>100</v>
      </c>
      <c r="F186" s="32">
        <v>2300</v>
      </c>
      <c r="G186" s="216">
        <v>2816</v>
      </c>
      <c r="H186" s="215" t="s">
        <v>126</v>
      </c>
    </row>
    <row r="187" spans="2:8" hidden="1">
      <c r="B187" s="27">
        <v>40.200000000000003</v>
      </c>
      <c r="C187" s="27">
        <v>40.299999999999997</v>
      </c>
      <c r="D187" s="28"/>
      <c r="E187" s="29">
        <v>100</v>
      </c>
      <c r="F187" s="29">
        <v>2200</v>
      </c>
      <c r="G187" s="158">
        <v>2724</v>
      </c>
      <c r="H187" s="56" t="s">
        <v>126</v>
      </c>
    </row>
    <row r="188" spans="2:8">
      <c r="B188" s="27">
        <v>40.799999999999997</v>
      </c>
      <c r="C188" s="27">
        <v>40.9</v>
      </c>
      <c r="D188" s="28"/>
      <c r="E188" s="29">
        <v>100</v>
      </c>
      <c r="F188" s="29">
        <v>2600</v>
      </c>
      <c r="G188" s="217">
        <v>3092</v>
      </c>
      <c r="H188" s="215" t="s">
        <v>128</v>
      </c>
    </row>
    <row r="189" spans="2:8" hidden="1">
      <c r="B189" s="161">
        <v>40.9</v>
      </c>
      <c r="C189" s="161">
        <v>41</v>
      </c>
      <c r="D189" s="27" t="s">
        <v>130</v>
      </c>
      <c r="E189" s="29">
        <v>100</v>
      </c>
      <c r="F189" s="56">
        <v>2000</v>
      </c>
      <c r="G189" s="221">
        <v>2541</v>
      </c>
      <c r="H189" s="56" t="s">
        <v>127</v>
      </c>
    </row>
    <row r="190" spans="2:8" hidden="1">
      <c r="B190" s="27">
        <v>41.9</v>
      </c>
      <c r="C190" s="27">
        <v>42</v>
      </c>
      <c r="D190" s="28"/>
      <c r="E190" s="29">
        <v>100</v>
      </c>
      <c r="F190" s="29">
        <v>2200</v>
      </c>
      <c r="G190" s="158">
        <v>2724</v>
      </c>
      <c r="H190" s="56" t="s">
        <v>126</v>
      </c>
    </row>
    <row r="191" spans="2:8" hidden="1">
      <c r="B191" s="160">
        <v>41.9</v>
      </c>
      <c r="C191" s="160">
        <v>42</v>
      </c>
      <c r="D191" s="28" t="s">
        <v>17</v>
      </c>
      <c r="E191" s="32">
        <v>100</v>
      </c>
      <c r="F191" s="32">
        <v>2200</v>
      </c>
      <c r="G191" s="159">
        <v>2724</v>
      </c>
      <c r="H191" s="56" t="s">
        <v>125</v>
      </c>
    </row>
    <row r="192" spans="2:8">
      <c r="B192" s="161">
        <v>41.9</v>
      </c>
      <c r="C192" s="161">
        <v>42</v>
      </c>
      <c r="D192" s="27" t="s">
        <v>130</v>
      </c>
      <c r="E192" s="29">
        <v>100</v>
      </c>
      <c r="F192" s="56">
        <v>2300</v>
      </c>
      <c r="G192" s="220">
        <v>2816</v>
      </c>
      <c r="H192" s="215" t="s">
        <v>127</v>
      </c>
    </row>
    <row r="193" spans="2:8">
      <c r="B193" s="27">
        <v>42.1</v>
      </c>
      <c r="C193" s="27">
        <v>42.2</v>
      </c>
      <c r="D193" s="28"/>
      <c r="E193" s="29">
        <v>100</v>
      </c>
      <c r="F193" s="29">
        <v>2300</v>
      </c>
      <c r="G193" s="217">
        <v>2816</v>
      </c>
      <c r="H193" s="215" t="s">
        <v>126</v>
      </c>
    </row>
    <row r="194" spans="2:8">
      <c r="B194" s="27">
        <v>42.3</v>
      </c>
      <c r="C194" s="27">
        <v>42.4</v>
      </c>
      <c r="D194" s="28"/>
      <c r="E194" s="29">
        <v>100</v>
      </c>
      <c r="F194" s="29">
        <v>2300</v>
      </c>
      <c r="G194" s="217">
        <v>2816</v>
      </c>
      <c r="H194" s="215" t="s">
        <v>126</v>
      </c>
    </row>
    <row r="195" spans="2:8" hidden="1">
      <c r="B195" s="27">
        <v>42.5</v>
      </c>
      <c r="C195" s="27">
        <v>42.6</v>
      </c>
      <c r="D195" s="28"/>
      <c r="E195" s="29">
        <v>100</v>
      </c>
      <c r="F195" s="29">
        <v>2100</v>
      </c>
      <c r="G195" s="158">
        <v>2633</v>
      </c>
      <c r="H195" s="56" t="s">
        <v>126</v>
      </c>
    </row>
    <row r="196" spans="2:8" hidden="1">
      <c r="B196" s="27">
        <v>42.7</v>
      </c>
      <c r="C196" s="27">
        <v>42.8</v>
      </c>
      <c r="D196" s="28"/>
      <c r="E196" s="29">
        <v>100</v>
      </c>
      <c r="F196" s="29">
        <v>2200</v>
      </c>
      <c r="G196" s="158">
        <v>2724</v>
      </c>
      <c r="H196" s="56" t="s">
        <v>128</v>
      </c>
    </row>
    <row r="197" spans="2:8" hidden="1">
      <c r="B197" s="27">
        <v>42.9</v>
      </c>
      <c r="C197" s="27">
        <v>43</v>
      </c>
      <c r="D197" s="28"/>
      <c r="E197" s="29">
        <v>100</v>
      </c>
      <c r="F197" s="29">
        <v>2000</v>
      </c>
      <c r="G197" s="158">
        <v>2541</v>
      </c>
      <c r="H197" s="56" t="s">
        <v>126</v>
      </c>
    </row>
    <row r="198" spans="2:8" hidden="1">
      <c r="B198" s="161">
        <v>43</v>
      </c>
      <c r="C198" s="161">
        <v>43.1</v>
      </c>
      <c r="D198" s="28"/>
      <c r="E198" s="29">
        <v>100</v>
      </c>
      <c r="F198" s="29">
        <v>2100</v>
      </c>
      <c r="G198" s="158">
        <v>2633</v>
      </c>
      <c r="H198" s="56" t="s">
        <v>125</v>
      </c>
    </row>
    <row r="199" spans="2:8" hidden="1">
      <c r="B199" s="161">
        <v>44.1</v>
      </c>
      <c r="C199" s="161">
        <v>44.2</v>
      </c>
      <c r="D199" s="28"/>
      <c r="E199" s="29">
        <v>100</v>
      </c>
      <c r="F199" s="29">
        <v>2200</v>
      </c>
      <c r="G199" s="158">
        <v>2724</v>
      </c>
      <c r="H199" s="56" t="s">
        <v>125</v>
      </c>
    </row>
    <row r="200" spans="2:8" hidden="1">
      <c r="B200" s="161">
        <v>45.1</v>
      </c>
      <c r="C200" s="161">
        <v>45.2</v>
      </c>
      <c r="D200" s="30"/>
      <c r="E200" s="29">
        <v>100</v>
      </c>
      <c r="F200" s="29">
        <v>2200</v>
      </c>
      <c r="G200" s="158">
        <v>2724</v>
      </c>
      <c r="H200" s="56" t="s">
        <v>125</v>
      </c>
    </row>
    <row r="201" spans="2:8" hidden="1">
      <c r="B201" s="161">
        <v>46.2</v>
      </c>
      <c r="C201" s="161">
        <v>46.3</v>
      </c>
      <c r="D201" s="28"/>
      <c r="E201" s="29">
        <v>100</v>
      </c>
      <c r="F201" s="29">
        <v>2000</v>
      </c>
      <c r="G201" s="158">
        <v>2541</v>
      </c>
      <c r="H201" s="56" t="s">
        <v>125</v>
      </c>
    </row>
    <row r="202" spans="2:8" hidden="1">
      <c r="B202" s="161">
        <v>46.2</v>
      </c>
      <c r="C202" s="161">
        <v>46.3</v>
      </c>
      <c r="D202" s="27"/>
      <c r="E202" s="29">
        <v>100</v>
      </c>
      <c r="F202" s="56">
        <v>2100</v>
      </c>
      <c r="G202" s="221">
        <v>2633</v>
      </c>
      <c r="H202" s="56" t="s">
        <v>127</v>
      </c>
    </row>
    <row r="203" spans="2:8" hidden="1">
      <c r="B203" s="161">
        <v>46.4</v>
      </c>
      <c r="C203" s="161">
        <v>46.5</v>
      </c>
      <c r="D203" s="28"/>
      <c r="E203" s="29">
        <v>100</v>
      </c>
      <c r="F203" s="29">
        <v>2200</v>
      </c>
      <c r="G203" s="158">
        <v>2724</v>
      </c>
      <c r="H203" s="56" t="s">
        <v>125</v>
      </c>
    </row>
    <row r="204" spans="2:8" hidden="1">
      <c r="B204" s="161">
        <v>48.3</v>
      </c>
      <c r="C204" s="161">
        <v>48.4</v>
      </c>
      <c r="D204" s="28"/>
      <c r="E204" s="29">
        <v>100</v>
      </c>
      <c r="F204" s="29">
        <v>2200</v>
      </c>
      <c r="G204" s="158">
        <v>2724</v>
      </c>
      <c r="H204" s="56" t="s">
        <v>125</v>
      </c>
    </row>
    <row r="205" spans="2:8" hidden="1">
      <c r="B205" s="161">
        <v>48.3</v>
      </c>
      <c r="C205" s="161">
        <v>48.4</v>
      </c>
      <c r="D205" s="27"/>
      <c r="E205" s="29">
        <v>100</v>
      </c>
      <c r="F205" s="56">
        <v>2100</v>
      </c>
      <c r="G205" s="221">
        <v>2633</v>
      </c>
      <c r="H205" s="56" t="s">
        <v>127</v>
      </c>
    </row>
    <row r="206" spans="2:8" hidden="1">
      <c r="B206" s="161">
        <v>48.4</v>
      </c>
      <c r="C206" s="161">
        <v>48.5</v>
      </c>
      <c r="D206" s="27"/>
      <c r="E206" s="29">
        <v>100</v>
      </c>
      <c r="F206" s="56">
        <v>2200</v>
      </c>
      <c r="G206" s="221">
        <v>2724</v>
      </c>
      <c r="H206" s="56" t="s">
        <v>127</v>
      </c>
    </row>
    <row r="207" spans="2:8">
      <c r="B207" s="161">
        <v>48.5</v>
      </c>
      <c r="C207" s="161">
        <v>48.6</v>
      </c>
      <c r="D207" s="28"/>
      <c r="E207" s="29">
        <v>100</v>
      </c>
      <c r="F207" s="29">
        <v>2300</v>
      </c>
      <c r="G207" s="217">
        <v>2816</v>
      </c>
      <c r="H207" s="215" t="s">
        <v>125</v>
      </c>
    </row>
    <row r="208" spans="2:8">
      <c r="B208" s="161">
        <v>48.5</v>
      </c>
      <c r="C208" s="161">
        <v>48.6</v>
      </c>
      <c r="D208" s="28"/>
      <c r="E208" s="29">
        <v>100</v>
      </c>
      <c r="F208" s="29">
        <v>2800</v>
      </c>
      <c r="G208" s="217">
        <v>3275</v>
      </c>
      <c r="H208" s="215" t="s">
        <v>127</v>
      </c>
    </row>
    <row r="209" spans="1:8" hidden="1">
      <c r="B209" s="161">
        <v>48.6</v>
      </c>
      <c r="C209" s="161">
        <v>48.7</v>
      </c>
      <c r="D209" s="28"/>
      <c r="E209" s="29">
        <v>100</v>
      </c>
      <c r="F209" s="29">
        <v>2000</v>
      </c>
      <c r="G209" s="158">
        <v>2541</v>
      </c>
      <c r="H209" s="56" t="s">
        <v>125</v>
      </c>
    </row>
    <row r="210" spans="1:8">
      <c r="B210" s="27">
        <v>48.7</v>
      </c>
      <c r="C210" s="27">
        <v>48.8</v>
      </c>
      <c r="D210" s="28"/>
      <c r="E210" s="29">
        <v>100</v>
      </c>
      <c r="F210" s="29">
        <v>2300</v>
      </c>
      <c r="G210" s="217">
        <v>2816</v>
      </c>
      <c r="H210" s="215" t="s">
        <v>128</v>
      </c>
    </row>
    <row r="211" spans="1:8">
      <c r="B211" s="27">
        <v>48.9</v>
      </c>
      <c r="C211" s="27">
        <v>49</v>
      </c>
      <c r="D211" s="28"/>
      <c r="E211" s="29">
        <v>100</v>
      </c>
      <c r="F211" s="29">
        <v>2800</v>
      </c>
      <c r="G211" s="217">
        <v>3275</v>
      </c>
      <c r="H211" s="215" t="s">
        <v>126</v>
      </c>
    </row>
    <row r="212" spans="1:8" hidden="1">
      <c r="B212" s="31">
        <v>49</v>
      </c>
      <c r="C212" s="31">
        <v>49.1</v>
      </c>
      <c r="D212" s="28" t="s">
        <v>17</v>
      </c>
      <c r="E212" s="32">
        <v>100</v>
      </c>
      <c r="F212" s="32">
        <v>2000</v>
      </c>
      <c r="G212" s="159">
        <v>2541</v>
      </c>
      <c r="H212" s="56" t="s">
        <v>128</v>
      </c>
    </row>
    <row r="213" spans="1:8">
      <c r="B213" s="219">
        <v>49</v>
      </c>
      <c r="C213" s="219">
        <v>49.1</v>
      </c>
      <c r="D213" s="28"/>
      <c r="E213" s="217">
        <v>100</v>
      </c>
      <c r="F213" s="29">
        <v>2000</v>
      </c>
      <c r="G213" s="217">
        <v>2541</v>
      </c>
      <c r="H213" s="215" t="s">
        <v>125</v>
      </c>
    </row>
    <row r="214" spans="1:8" hidden="1">
      <c r="B214" s="161">
        <v>49.1</v>
      </c>
      <c r="C214" s="161">
        <v>49.2</v>
      </c>
      <c r="D214" s="27"/>
      <c r="E214" s="29">
        <v>100</v>
      </c>
      <c r="F214" s="56">
        <v>2200</v>
      </c>
      <c r="G214" s="221">
        <v>2724</v>
      </c>
      <c r="H214" s="56" t="s">
        <v>127</v>
      </c>
    </row>
    <row r="215" spans="1:8">
      <c r="B215" s="219">
        <v>49.2</v>
      </c>
      <c r="C215" s="219">
        <v>49.3</v>
      </c>
      <c r="D215" s="28"/>
      <c r="E215" s="217">
        <v>100</v>
      </c>
      <c r="F215" s="29">
        <v>2200</v>
      </c>
      <c r="G215" s="217">
        <v>2724</v>
      </c>
      <c r="H215" s="215" t="s">
        <v>125</v>
      </c>
    </row>
    <row r="216" spans="1:8" hidden="1">
      <c r="B216" s="161">
        <v>49.2</v>
      </c>
      <c r="C216" s="161">
        <v>49.3</v>
      </c>
      <c r="D216" s="27"/>
      <c r="E216" s="29">
        <v>100</v>
      </c>
      <c r="F216" s="56">
        <v>2200</v>
      </c>
      <c r="G216" s="221">
        <v>2724</v>
      </c>
      <c r="H216" s="56" t="s">
        <v>127</v>
      </c>
    </row>
    <row r="217" spans="1:8" hidden="1">
      <c r="B217" s="27">
        <v>49.3</v>
      </c>
      <c r="C217" s="27">
        <v>49.4</v>
      </c>
      <c r="D217" s="28"/>
      <c r="E217" s="29">
        <v>100</v>
      </c>
      <c r="F217" s="29">
        <v>2200</v>
      </c>
      <c r="G217" s="158">
        <v>2724</v>
      </c>
      <c r="H217" s="56" t="s">
        <v>126</v>
      </c>
    </row>
    <row r="218" spans="1:8">
      <c r="A218" t="s">
        <v>124</v>
      </c>
      <c r="B218" s="219">
        <v>49.6</v>
      </c>
      <c r="C218" s="219">
        <v>49.7</v>
      </c>
      <c r="D218" s="28"/>
      <c r="E218" s="217">
        <v>100</v>
      </c>
      <c r="F218" s="29">
        <v>2000</v>
      </c>
      <c r="G218" s="217">
        <v>2541</v>
      </c>
      <c r="H218" s="215" t="s">
        <v>125</v>
      </c>
    </row>
    <row r="219" spans="1:8">
      <c r="A219" t="s">
        <v>124</v>
      </c>
      <c r="B219" s="219">
        <v>49.7</v>
      </c>
      <c r="C219" s="219">
        <v>49.8</v>
      </c>
      <c r="D219" s="28"/>
      <c r="E219" s="217">
        <v>100</v>
      </c>
      <c r="F219" s="29">
        <v>3400</v>
      </c>
      <c r="G219" s="217">
        <v>3826</v>
      </c>
      <c r="H219" s="215" t="s">
        <v>125</v>
      </c>
    </row>
    <row r="220" spans="1:8">
      <c r="B220" s="161">
        <v>49.7</v>
      </c>
      <c r="C220" s="161">
        <v>49.8</v>
      </c>
      <c r="D220" s="28"/>
      <c r="E220" s="29">
        <v>100</v>
      </c>
      <c r="F220" s="29">
        <v>2600</v>
      </c>
      <c r="G220" s="217">
        <v>3092</v>
      </c>
      <c r="H220" s="215" t="s">
        <v>127</v>
      </c>
    </row>
    <row r="221" spans="1:8">
      <c r="A221" t="s">
        <v>124</v>
      </c>
      <c r="B221" s="219">
        <v>49.8</v>
      </c>
      <c r="C221" s="219">
        <v>49.9</v>
      </c>
      <c r="D221" s="28"/>
      <c r="E221" s="217">
        <v>100</v>
      </c>
      <c r="F221" s="29">
        <v>2300</v>
      </c>
      <c r="G221" s="217">
        <v>2816</v>
      </c>
      <c r="H221" s="215" t="s">
        <v>125</v>
      </c>
    </row>
    <row r="222" spans="1:8">
      <c r="B222" s="27">
        <v>50.2</v>
      </c>
      <c r="C222" s="27">
        <v>50.3</v>
      </c>
      <c r="D222" s="28"/>
      <c r="E222" s="29">
        <v>100</v>
      </c>
      <c r="F222" s="29">
        <v>2600</v>
      </c>
      <c r="G222" s="217">
        <v>3092</v>
      </c>
      <c r="H222" s="215" t="s">
        <v>126</v>
      </c>
    </row>
    <row r="223" spans="1:8">
      <c r="B223" s="161">
        <v>50.3</v>
      </c>
      <c r="C223" s="161">
        <v>50.4</v>
      </c>
      <c r="D223" s="28"/>
      <c r="E223" s="29">
        <v>100</v>
      </c>
      <c r="F223" s="29">
        <v>2600</v>
      </c>
      <c r="G223" s="217">
        <v>3092</v>
      </c>
      <c r="H223" s="215" t="s">
        <v>125</v>
      </c>
    </row>
    <row r="224" spans="1:8" hidden="1">
      <c r="B224" s="161">
        <v>50.3</v>
      </c>
      <c r="C224" s="161">
        <v>50.4</v>
      </c>
      <c r="D224" s="27"/>
      <c r="E224" s="29">
        <v>100</v>
      </c>
      <c r="F224" s="56">
        <v>2000</v>
      </c>
      <c r="G224" s="221">
        <v>2541</v>
      </c>
      <c r="H224" s="56" t="s">
        <v>127</v>
      </c>
    </row>
    <row r="225" spans="2:8" hidden="1">
      <c r="B225" s="161">
        <v>50.7</v>
      </c>
      <c r="C225" s="161">
        <v>50.8</v>
      </c>
      <c r="D225" s="28"/>
      <c r="E225" s="29">
        <v>100</v>
      </c>
      <c r="F225" s="29">
        <v>2100</v>
      </c>
      <c r="G225" s="158">
        <v>2633</v>
      </c>
      <c r="H225" s="56" t="s">
        <v>125</v>
      </c>
    </row>
    <row r="226" spans="2:8" hidden="1">
      <c r="B226" s="27">
        <v>50.8</v>
      </c>
      <c r="C226" s="27">
        <v>50.9</v>
      </c>
      <c r="D226" s="28"/>
      <c r="E226" s="29">
        <v>100</v>
      </c>
      <c r="F226" s="29">
        <v>2000</v>
      </c>
      <c r="G226" s="158">
        <v>2541</v>
      </c>
      <c r="H226" s="56" t="s">
        <v>126</v>
      </c>
    </row>
    <row r="227" spans="2:8" hidden="1">
      <c r="B227" s="160">
        <v>50.9</v>
      </c>
      <c r="C227" s="160">
        <v>51</v>
      </c>
      <c r="D227" s="28" t="s">
        <v>17</v>
      </c>
      <c r="E227" s="32">
        <v>100</v>
      </c>
      <c r="F227" s="32">
        <v>2000</v>
      </c>
      <c r="G227" s="159">
        <v>2541</v>
      </c>
      <c r="H227" s="56" t="s">
        <v>125</v>
      </c>
    </row>
    <row r="228" spans="2:8">
      <c r="B228" s="160">
        <v>50.9</v>
      </c>
      <c r="C228" s="160">
        <v>51</v>
      </c>
      <c r="D228" s="28" t="s">
        <v>17</v>
      </c>
      <c r="E228" s="32">
        <v>100</v>
      </c>
      <c r="F228" s="32">
        <v>3200</v>
      </c>
      <c r="G228" s="216">
        <v>3642</v>
      </c>
      <c r="H228" s="215" t="s">
        <v>127</v>
      </c>
    </row>
    <row r="229" spans="2:8">
      <c r="B229" s="161">
        <v>51</v>
      </c>
      <c r="C229" s="161">
        <v>51.1</v>
      </c>
      <c r="D229" s="28"/>
      <c r="E229" s="29">
        <v>100</v>
      </c>
      <c r="F229" s="29">
        <v>2400</v>
      </c>
      <c r="G229" s="217">
        <v>2908</v>
      </c>
      <c r="H229" s="215" t="s">
        <v>125</v>
      </c>
    </row>
    <row r="230" spans="2:8">
      <c r="B230" s="161">
        <v>51.1</v>
      </c>
      <c r="C230" s="161">
        <v>51.2</v>
      </c>
      <c r="D230" s="27"/>
      <c r="E230" s="29">
        <v>100</v>
      </c>
      <c r="F230" s="56">
        <v>2400</v>
      </c>
      <c r="G230" s="220">
        <v>2908</v>
      </c>
      <c r="H230" s="215" t="s">
        <v>127</v>
      </c>
    </row>
    <row r="231" spans="2:8" hidden="1">
      <c r="B231" s="161">
        <v>51.3</v>
      </c>
      <c r="C231" s="161">
        <v>51.4</v>
      </c>
      <c r="D231" s="27"/>
      <c r="E231" s="29">
        <v>100</v>
      </c>
      <c r="F231" s="56">
        <v>2100</v>
      </c>
      <c r="G231" s="221">
        <v>2633</v>
      </c>
      <c r="H231" s="56" t="s">
        <v>127</v>
      </c>
    </row>
    <row r="232" spans="2:8" hidden="1">
      <c r="B232" s="161">
        <v>51.4</v>
      </c>
      <c r="C232" s="161">
        <v>51.5</v>
      </c>
      <c r="D232" s="28"/>
      <c r="E232" s="29">
        <v>100</v>
      </c>
      <c r="F232" s="29">
        <v>2000</v>
      </c>
      <c r="G232" s="158">
        <v>2541</v>
      </c>
      <c r="H232" s="56" t="s">
        <v>125</v>
      </c>
    </row>
    <row r="233" spans="2:8" hidden="1">
      <c r="B233" s="161">
        <v>51.4</v>
      </c>
      <c r="C233" s="161">
        <v>51.5</v>
      </c>
      <c r="D233" s="27"/>
      <c r="E233" s="29">
        <v>100</v>
      </c>
      <c r="F233" s="56">
        <v>2000</v>
      </c>
      <c r="G233" s="221">
        <v>2541</v>
      </c>
      <c r="H233" s="56" t="s">
        <v>127</v>
      </c>
    </row>
    <row r="234" spans="2:8" hidden="1">
      <c r="B234" s="27">
        <v>51.6</v>
      </c>
      <c r="C234" s="27">
        <v>51.7</v>
      </c>
      <c r="D234" s="30"/>
      <c r="E234" s="29">
        <v>100</v>
      </c>
      <c r="F234" s="29">
        <v>2200</v>
      </c>
      <c r="G234" s="158">
        <v>2724</v>
      </c>
      <c r="H234" s="56" t="s">
        <v>128</v>
      </c>
    </row>
    <row r="235" spans="2:8" hidden="1">
      <c r="B235" s="27">
        <v>51.6</v>
      </c>
      <c r="C235" s="27">
        <v>51.7</v>
      </c>
      <c r="D235" s="30"/>
      <c r="E235" s="29">
        <v>100</v>
      </c>
      <c r="F235" s="29">
        <v>2000</v>
      </c>
      <c r="G235" s="158">
        <v>2541</v>
      </c>
      <c r="H235" s="56" t="s">
        <v>126</v>
      </c>
    </row>
    <row r="236" spans="2:8">
      <c r="B236" s="27">
        <v>51.7</v>
      </c>
      <c r="C236" s="27">
        <v>51.8</v>
      </c>
      <c r="D236" s="30"/>
      <c r="E236" s="29">
        <v>100</v>
      </c>
      <c r="F236" s="29">
        <v>2400</v>
      </c>
      <c r="G236" s="217">
        <v>2908</v>
      </c>
      <c r="H236" s="215" t="s">
        <v>128</v>
      </c>
    </row>
    <row r="237" spans="2:8" hidden="1">
      <c r="B237" s="27">
        <v>51.7</v>
      </c>
      <c r="C237" s="27">
        <v>51.8</v>
      </c>
      <c r="D237" s="30"/>
      <c r="E237" s="29">
        <v>100</v>
      </c>
      <c r="F237" s="29">
        <v>2100</v>
      </c>
      <c r="G237" s="158">
        <v>2633</v>
      </c>
      <c r="H237" s="56" t="s">
        <v>126</v>
      </c>
    </row>
    <row r="238" spans="2:8">
      <c r="B238" s="27">
        <v>51.8</v>
      </c>
      <c r="C238" s="27">
        <v>51.9</v>
      </c>
      <c r="D238" s="30"/>
      <c r="E238" s="29">
        <v>100</v>
      </c>
      <c r="F238" s="29">
        <v>3200</v>
      </c>
      <c r="G238" s="217">
        <v>3642</v>
      </c>
      <c r="H238" s="215" t="s">
        <v>128</v>
      </c>
    </row>
    <row r="239" spans="2:8">
      <c r="B239" s="27">
        <v>51.8</v>
      </c>
      <c r="C239" s="27">
        <v>51.9</v>
      </c>
      <c r="D239" s="30"/>
      <c r="E239" s="29">
        <v>100</v>
      </c>
      <c r="F239" s="29">
        <v>3000</v>
      </c>
      <c r="G239" s="217">
        <v>3459</v>
      </c>
      <c r="H239" s="215" t="s">
        <v>126</v>
      </c>
    </row>
    <row r="240" spans="2:8">
      <c r="B240" s="161">
        <v>51.8</v>
      </c>
      <c r="C240" s="161">
        <v>51.9</v>
      </c>
      <c r="D240" s="28"/>
      <c r="E240" s="29">
        <v>100</v>
      </c>
      <c r="F240" s="29">
        <v>2300</v>
      </c>
      <c r="G240" s="217">
        <v>2816</v>
      </c>
      <c r="H240" s="215" t="s">
        <v>125</v>
      </c>
    </row>
    <row r="241" spans="2:8">
      <c r="B241" s="161">
        <v>51.8</v>
      </c>
      <c r="C241" s="161">
        <v>51.9</v>
      </c>
      <c r="D241" s="27"/>
      <c r="E241" s="29">
        <v>100</v>
      </c>
      <c r="F241" s="56">
        <v>2300</v>
      </c>
      <c r="G241" s="220">
        <v>2816</v>
      </c>
      <c r="H241" s="215" t="s">
        <v>127</v>
      </c>
    </row>
    <row r="242" spans="2:8">
      <c r="B242" s="27">
        <v>51.9</v>
      </c>
      <c r="C242" s="27">
        <v>52</v>
      </c>
      <c r="D242" s="30"/>
      <c r="E242" s="29">
        <v>100</v>
      </c>
      <c r="F242" s="29">
        <v>2400</v>
      </c>
      <c r="G242" s="217">
        <v>2908</v>
      </c>
      <c r="H242" s="215" t="s">
        <v>128</v>
      </c>
    </row>
    <row r="243" spans="2:8" hidden="1">
      <c r="B243" s="27">
        <v>51.9</v>
      </c>
      <c r="C243" s="27">
        <v>52</v>
      </c>
      <c r="D243" s="30"/>
      <c r="E243" s="29">
        <v>100</v>
      </c>
      <c r="F243" s="29">
        <v>2000</v>
      </c>
      <c r="G243" s="158">
        <v>2541</v>
      </c>
      <c r="H243" s="56" t="s">
        <v>126</v>
      </c>
    </row>
    <row r="244" spans="2:8" hidden="1">
      <c r="B244" s="161">
        <v>51.9</v>
      </c>
      <c r="C244" s="161">
        <v>52</v>
      </c>
      <c r="D244" s="27" t="s">
        <v>130</v>
      </c>
      <c r="E244" s="29">
        <v>100</v>
      </c>
      <c r="F244" s="56">
        <v>2000</v>
      </c>
      <c r="G244" s="221">
        <v>2541</v>
      </c>
      <c r="H244" s="56" t="s">
        <v>127</v>
      </c>
    </row>
    <row r="245" spans="2:8" hidden="1">
      <c r="B245" s="161">
        <v>52</v>
      </c>
      <c r="C245" s="161">
        <v>52.1</v>
      </c>
      <c r="D245" s="30"/>
      <c r="E245" s="29">
        <v>100</v>
      </c>
      <c r="F245" s="29">
        <v>2200</v>
      </c>
      <c r="G245" s="158">
        <v>2724</v>
      </c>
      <c r="H245" s="56" t="s">
        <v>125</v>
      </c>
    </row>
    <row r="246" spans="2:8">
      <c r="B246" s="219">
        <v>52.1</v>
      </c>
      <c r="C246" s="219">
        <v>52.2</v>
      </c>
      <c r="D246" s="30"/>
      <c r="E246" s="217">
        <v>100</v>
      </c>
      <c r="F246" s="29">
        <v>2000</v>
      </c>
      <c r="G246" s="217">
        <v>2541</v>
      </c>
      <c r="H246" s="215" t="s">
        <v>127</v>
      </c>
    </row>
    <row r="247" spans="2:8" hidden="1">
      <c r="B247" s="161">
        <v>52.2</v>
      </c>
      <c r="C247" s="161">
        <v>52.3</v>
      </c>
      <c r="D247" s="30"/>
      <c r="E247" s="29">
        <v>100</v>
      </c>
      <c r="F247" s="29">
        <v>2000</v>
      </c>
      <c r="G247" s="158">
        <v>2541</v>
      </c>
      <c r="H247" s="56" t="s">
        <v>125</v>
      </c>
    </row>
    <row r="248" spans="2:8">
      <c r="B248" s="219">
        <v>52.2</v>
      </c>
      <c r="C248" s="219">
        <v>52.3</v>
      </c>
      <c r="D248" s="30"/>
      <c r="E248" s="217">
        <v>100</v>
      </c>
      <c r="F248" s="29">
        <v>2100</v>
      </c>
      <c r="G248" s="217">
        <v>2633</v>
      </c>
      <c r="H248" s="215" t="s">
        <v>127</v>
      </c>
    </row>
    <row r="249" spans="2:8" hidden="1">
      <c r="B249" s="161">
        <v>52.4</v>
      </c>
      <c r="C249" s="161">
        <v>52.5</v>
      </c>
      <c r="D249" s="30"/>
      <c r="E249" s="29">
        <v>100</v>
      </c>
      <c r="F249" s="29">
        <v>2000</v>
      </c>
      <c r="G249" s="158">
        <v>2541</v>
      </c>
      <c r="H249" s="56" t="s">
        <v>125</v>
      </c>
    </row>
    <row r="250" spans="2:8">
      <c r="B250" s="219">
        <v>52.4</v>
      </c>
      <c r="C250" s="219">
        <v>52.5</v>
      </c>
      <c r="D250" s="27"/>
      <c r="E250" s="217">
        <v>100</v>
      </c>
      <c r="F250" s="56">
        <v>2200</v>
      </c>
      <c r="G250" s="220">
        <v>2724</v>
      </c>
      <c r="H250" s="215" t="s">
        <v>127</v>
      </c>
    </row>
    <row r="251" spans="2:8">
      <c r="B251" s="219">
        <v>52.5</v>
      </c>
      <c r="C251" s="219">
        <v>52.6</v>
      </c>
      <c r="D251" s="28"/>
      <c r="E251" s="217">
        <v>100</v>
      </c>
      <c r="F251" s="29">
        <v>2400</v>
      </c>
      <c r="G251" s="217">
        <v>2908</v>
      </c>
      <c r="H251" s="215" t="s">
        <v>127</v>
      </c>
    </row>
    <row r="252" spans="2:8">
      <c r="B252" s="161">
        <v>52.6</v>
      </c>
      <c r="C252" s="161">
        <v>52.7</v>
      </c>
      <c r="D252" s="28"/>
      <c r="E252" s="29">
        <v>100</v>
      </c>
      <c r="F252" s="29">
        <v>2500</v>
      </c>
      <c r="G252" s="217">
        <v>3000</v>
      </c>
      <c r="H252" s="215" t="s">
        <v>125</v>
      </c>
    </row>
    <row r="253" spans="2:8">
      <c r="B253" s="219">
        <v>52.6</v>
      </c>
      <c r="C253" s="219">
        <v>52.7</v>
      </c>
      <c r="D253" s="28"/>
      <c r="E253" s="217">
        <v>100</v>
      </c>
      <c r="F253" s="29">
        <v>2300</v>
      </c>
      <c r="G253" s="217">
        <v>2816</v>
      </c>
      <c r="H253" s="215" t="s">
        <v>127</v>
      </c>
    </row>
    <row r="254" spans="2:8" hidden="1">
      <c r="B254" s="161">
        <v>52.7</v>
      </c>
      <c r="C254" s="161">
        <v>52.8</v>
      </c>
      <c r="D254" s="28"/>
      <c r="E254" s="29">
        <v>100</v>
      </c>
      <c r="F254" s="29">
        <v>2000</v>
      </c>
      <c r="G254" s="158">
        <v>2541</v>
      </c>
      <c r="H254" s="56" t="s">
        <v>125</v>
      </c>
    </row>
    <row r="255" spans="2:8">
      <c r="B255" s="219">
        <v>52.7</v>
      </c>
      <c r="C255" s="219">
        <v>52.8</v>
      </c>
      <c r="D255" s="28"/>
      <c r="E255" s="217">
        <v>100</v>
      </c>
      <c r="F255" s="29">
        <v>2100</v>
      </c>
      <c r="G255" s="217">
        <v>2633</v>
      </c>
      <c r="H255" s="215" t="s">
        <v>127</v>
      </c>
    </row>
    <row r="256" spans="2:8" hidden="1">
      <c r="B256" s="27">
        <v>53.2</v>
      </c>
      <c r="C256" s="27">
        <v>53.3</v>
      </c>
      <c r="D256" s="28"/>
      <c r="E256" s="29">
        <v>100</v>
      </c>
      <c r="F256" s="29">
        <v>2200</v>
      </c>
      <c r="G256" s="158">
        <v>2724</v>
      </c>
      <c r="H256" s="56" t="s">
        <v>128</v>
      </c>
    </row>
    <row r="257" spans="2:8" hidden="1">
      <c r="B257" s="161">
        <v>53.3</v>
      </c>
      <c r="C257" s="161">
        <v>53.4</v>
      </c>
      <c r="D257" s="28"/>
      <c r="E257" s="29">
        <v>100</v>
      </c>
      <c r="F257" s="29">
        <v>2200</v>
      </c>
      <c r="G257" s="158">
        <v>2724</v>
      </c>
      <c r="H257" s="56" t="s">
        <v>125</v>
      </c>
    </row>
    <row r="258" spans="2:8">
      <c r="B258" s="161">
        <v>53.3</v>
      </c>
      <c r="C258" s="161">
        <v>53.4</v>
      </c>
      <c r="D258" s="27"/>
      <c r="E258" s="29">
        <v>100</v>
      </c>
      <c r="F258" s="56">
        <v>2500</v>
      </c>
      <c r="G258" s="220">
        <v>3000</v>
      </c>
      <c r="H258" s="215" t="s">
        <v>127</v>
      </c>
    </row>
    <row r="259" spans="2:8" hidden="1">
      <c r="B259" s="27">
        <v>53.4</v>
      </c>
      <c r="C259" s="27">
        <v>53.5</v>
      </c>
      <c r="D259" s="28"/>
      <c r="E259" s="29">
        <v>100</v>
      </c>
      <c r="F259" s="29">
        <v>2100</v>
      </c>
      <c r="G259" s="158">
        <v>2633</v>
      </c>
      <c r="H259" s="56" t="s">
        <v>126</v>
      </c>
    </row>
    <row r="260" spans="2:8" hidden="1">
      <c r="B260" s="161">
        <v>53.4</v>
      </c>
      <c r="C260" s="161">
        <v>53.5</v>
      </c>
      <c r="D260" s="28"/>
      <c r="E260" s="29">
        <v>100</v>
      </c>
      <c r="F260" s="29">
        <v>2000</v>
      </c>
      <c r="G260" s="158">
        <v>2541</v>
      </c>
      <c r="H260" s="56" t="s">
        <v>125</v>
      </c>
    </row>
    <row r="261" spans="2:8">
      <c r="B261" s="161">
        <v>54</v>
      </c>
      <c r="C261" s="161">
        <v>54.1</v>
      </c>
      <c r="D261" s="28"/>
      <c r="E261" s="29">
        <v>100</v>
      </c>
      <c r="F261" s="29">
        <v>2300</v>
      </c>
      <c r="G261" s="217">
        <v>2816</v>
      </c>
      <c r="H261" s="215" t="s">
        <v>125</v>
      </c>
    </row>
    <row r="262" spans="2:8" hidden="1">
      <c r="B262" s="161">
        <v>54.3</v>
      </c>
      <c r="C262" s="161">
        <v>54.4</v>
      </c>
      <c r="D262" s="28"/>
      <c r="E262" s="29">
        <v>100</v>
      </c>
      <c r="F262" s="29">
        <v>2200</v>
      </c>
      <c r="G262" s="158">
        <v>2724</v>
      </c>
      <c r="H262" s="56" t="s">
        <v>125</v>
      </c>
    </row>
    <row r="263" spans="2:8" hidden="1">
      <c r="B263" s="161">
        <v>54.4</v>
      </c>
      <c r="C263" s="161">
        <v>54.5</v>
      </c>
      <c r="D263" s="28"/>
      <c r="E263" s="29">
        <v>100</v>
      </c>
      <c r="F263" s="29">
        <v>2100</v>
      </c>
      <c r="G263" s="158">
        <v>2633</v>
      </c>
      <c r="H263" s="56" t="s">
        <v>125</v>
      </c>
    </row>
    <row r="264" spans="2:8" hidden="1">
      <c r="B264" s="161">
        <v>55.5</v>
      </c>
      <c r="C264" s="161">
        <v>55.6</v>
      </c>
      <c r="D264" s="27"/>
      <c r="E264" s="29">
        <v>100</v>
      </c>
      <c r="F264" s="56">
        <v>2100</v>
      </c>
      <c r="G264" s="221">
        <v>2633</v>
      </c>
      <c r="H264" s="56" t="s">
        <v>127</v>
      </c>
    </row>
    <row r="265" spans="2:8" hidden="1">
      <c r="B265" s="31">
        <v>56</v>
      </c>
      <c r="C265" s="31">
        <v>56.1</v>
      </c>
      <c r="D265" s="28" t="s">
        <v>17</v>
      </c>
      <c r="E265" s="32">
        <v>100</v>
      </c>
      <c r="F265" s="32">
        <v>2000</v>
      </c>
      <c r="G265" s="159">
        <v>2541</v>
      </c>
      <c r="H265" s="56" t="s">
        <v>128</v>
      </c>
    </row>
    <row r="266" spans="2:8" hidden="1">
      <c r="B266" s="27">
        <v>56.7</v>
      </c>
      <c r="C266" s="27">
        <v>56.8</v>
      </c>
      <c r="D266" s="28"/>
      <c r="E266" s="29">
        <v>100</v>
      </c>
      <c r="F266" s="29">
        <v>2000</v>
      </c>
      <c r="G266" s="158">
        <v>2541</v>
      </c>
      <c r="H266" s="56" t="s">
        <v>126</v>
      </c>
    </row>
    <row r="267" spans="2:8" hidden="1">
      <c r="B267" s="27">
        <v>58.5</v>
      </c>
      <c r="C267" s="27">
        <v>58.6</v>
      </c>
      <c r="D267" s="28"/>
      <c r="E267" s="29">
        <v>100</v>
      </c>
      <c r="F267" s="29">
        <v>2200</v>
      </c>
      <c r="G267" s="158">
        <v>2724</v>
      </c>
      <c r="H267" s="56" t="s">
        <v>128</v>
      </c>
    </row>
    <row r="268" spans="2:8">
      <c r="B268" s="27">
        <v>58.6</v>
      </c>
      <c r="C268" s="27">
        <v>58.7</v>
      </c>
      <c r="D268" s="30"/>
      <c r="E268" s="29">
        <v>100</v>
      </c>
      <c r="F268" s="29">
        <v>2400</v>
      </c>
      <c r="G268" s="217">
        <v>2908</v>
      </c>
      <c r="H268" s="215" t="s">
        <v>128</v>
      </c>
    </row>
    <row r="269" spans="2:8">
      <c r="B269" s="161">
        <v>58.8</v>
      </c>
      <c r="C269" s="161">
        <v>58.9</v>
      </c>
      <c r="D269" s="28"/>
      <c r="E269" s="29">
        <v>100</v>
      </c>
      <c r="F269" s="29">
        <v>2400</v>
      </c>
      <c r="G269" s="217">
        <v>2908</v>
      </c>
      <c r="H269" s="215" t="s">
        <v>125</v>
      </c>
    </row>
    <row r="270" spans="2:8" hidden="1">
      <c r="B270" s="161">
        <v>59.1</v>
      </c>
      <c r="C270" s="161">
        <v>59.2</v>
      </c>
      <c r="D270" s="30"/>
      <c r="E270" s="29">
        <v>100</v>
      </c>
      <c r="F270" s="29">
        <v>2000</v>
      </c>
      <c r="G270" s="158">
        <v>2541</v>
      </c>
      <c r="H270" s="56" t="s">
        <v>125</v>
      </c>
    </row>
    <row r="271" spans="2:8">
      <c r="B271" s="161">
        <v>59.2</v>
      </c>
      <c r="C271" s="161">
        <v>59.3</v>
      </c>
      <c r="D271" s="27"/>
      <c r="E271" s="29">
        <v>100</v>
      </c>
      <c r="F271" s="56">
        <v>2400</v>
      </c>
      <c r="G271" s="220">
        <v>2908</v>
      </c>
      <c r="H271" s="215" t="s">
        <v>127</v>
      </c>
    </row>
    <row r="272" spans="2:8" hidden="1">
      <c r="B272" s="161">
        <v>59.3</v>
      </c>
      <c r="C272" s="161">
        <v>59.4</v>
      </c>
      <c r="D272" s="27"/>
      <c r="E272" s="29">
        <v>100</v>
      </c>
      <c r="F272" s="56">
        <v>2100</v>
      </c>
      <c r="G272" s="221">
        <v>2633</v>
      </c>
      <c r="H272" s="56" t="s">
        <v>127</v>
      </c>
    </row>
    <row r="273" spans="2:8">
      <c r="B273" s="161">
        <v>59.4</v>
      </c>
      <c r="C273" s="161">
        <v>59.5</v>
      </c>
      <c r="D273" s="30"/>
      <c r="E273" s="29">
        <v>100</v>
      </c>
      <c r="F273" s="29">
        <v>2500</v>
      </c>
      <c r="G273" s="217">
        <v>3000</v>
      </c>
      <c r="H273" s="215" t="s">
        <v>125</v>
      </c>
    </row>
    <row r="274" spans="2:8">
      <c r="B274" s="161">
        <v>59.4</v>
      </c>
      <c r="C274" s="161">
        <v>59.5</v>
      </c>
      <c r="D274" s="30"/>
      <c r="E274" s="29">
        <v>100</v>
      </c>
      <c r="F274" s="29">
        <v>2600</v>
      </c>
      <c r="G274" s="217">
        <v>3092</v>
      </c>
      <c r="H274" s="215" t="s">
        <v>127</v>
      </c>
    </row>
    <row r="275" spans="2:8" hidden="1">
      <c r="B275" s="161">
        <v>59.5</v>
      </c>
      <c r="C275" s="161">
        <v>59.6</v>
      </c>
      <c r="D275" s="27"/>
      <c r="E275" s="29">
        <v>100</v>
      </c>
      <c r="F275" s="56">
        <v>2000</v>
      </c>
      <c r="G275" s="221">
        <v>2541</v>
      </c>
      <c r="H275" s="56" t="s">
        <v>127</v>
      </c>
    </row>
    <row r="276" spans="2:8" hidden="1">
      <c r="B276" s="161">
        <v>60</v>
      </c>
      <c r="C276" s="161">
        <v>60.1</v>
      </c>
      <c r="D276" s="27"/>
      <c r="E276" s="29">
        <v>100</v>
      </c>
      <c r="F276" s="56">
        <v>2000</v>
      </c>
      <c r="G276" s="221">
        <v>2541</v>
      </c>
      <c r="H276" s="56" t="s">
        <v>127</v>
      </c>
    </row>
    <row r="277" spans="2:8">
      <c r="B277" s="27">
        <v>60.2</v>
      </c>
      <c r="C277" s="27">
        <v>60.3</v>
      </c>
      <c r="D277" s="28"/>
      <c r="E277" s="29">
        <v>100</v>
      </c>
      <c r="F277" s="29">
        <v>2400</v>
      </c>
      <c r="G277" s="217">
        <v>2908</v>
      </c>
      <c r="H277" s="215" t="s">
        <v>128</v>
      </c>
    </row>
    <row r="278" spans="2:8">
      <c r="B278" s="27">
        <v>60.2</v>
      </c>
      <c r="C278" s="27">
        <v>60.3</v>
      </c>
      <c r="D278" s="28"/>
      <c r="E278" s="29">
        <v>100</v>
      </c>
      <c r="F278" s="29">
        <v>2800</v>
      </c>
      <c r="G278" s="217">
        <v>3275</v>
      </c>
      <c r="H278" s="215" t="s">
        <v>126</v>
      </c>
    </row>
    <row r="279" spans="2:8" hidden="1">
      <c r="B279" s="27">
        <v>60.6</v>
      </c>
      <c r="C279" s="27">
        <v>60.7</v>
      </c>
      <c r="D279" s="28"/>
      <c r="E279" s="29">
        <v>100</v>
      </c>
      <c r="F279" s="29">
        <v>2000</v>
      </c>
      <c r="G279" s="158">
        <v>2541</v>
      </c>
      <c r="H279" s="56" t="s">
        <v>128</v>
      </c>
    </row>
    <row r="280" spans="2:8" hidden="1">
      <c r="B280" s="27">
        <v>61.2</v>
      </c>
      <c r="C280" s="27">
        <v>61.3</v>
      </c>
      <c r="D280" s="28"/>
      <c r="E280" s="29">
        <v>100</v>
      </c>
      <c r="F280" s="29">
        <v>2000</v>
      </c>
      <c r="G280" s="158">
        <v>2541</v>
      </c>
      <c r="H280" s="56" t="s">
        <v>128</v>
      </c>
    </row>
    <row r="281" spans="2:8" hidden="1">
      <c r="B281" s="161">
        <v>61.6</v>
      </c>
      <c r="C281" s="161">
        <v>61.7</v>
      </c>
      <c r="D281" s="27"/>
      <c r="E281" s="29">
        <v>100</v>
      </c>
      <c r="F281" s="56">
        <v>2000</v>
      </c>
      <c r="G281" s="221">
        <v>2541</v>
      </c>
      <c r="H281" s="56" t="s">
        <v>127</v>
      </c>
    </row>
    <row r="282" spans="2:8" hidden="1">
      <c r="B282" s="27">
        <v>62.2</v>
      </c>
      <c r="C282" s="27">
        <v>62.3</v>
      </c>
      <c r="D282" s="28"/>
      <c r="E282" s="29">
        <v>100</v>
      </c>
      <c r="F282" s="29">
        <v>2200</v>
      </c>
      <c r="G282" s="158">
        <v>2724</v>
      </c>
      <c r="H282" s="56" t="s">
        <v>128</v>
      </c>
    </row>
    <row r="283" spans="2:8" hidden="1">
      <c r="B283" s="27">
        <v>62.2</v>
      </c>
      <c r="C283" s="27">
        <v>62.3</v>
      </c>
      <c r="D283" s="28"/>
      <c r="E283" s="29">
        <v>100</v>
      </c>
      <c r="F283" s="29">
        <v>2200</v>
      </c>
      <c r="G283" s="158">
        <v>2724</v>
      </c>
      <c r="H283" s="56" t="s">
        <v>126</v>
      </c>
    </row>
    <row r="284" spans="2:8" hidden="1">
      <c r="B284" s="161">
        <v>62.2</v>
      </c>
      <c r="C284" s="161">
        <v>62.3</v>
      </c>
      <c r="D284" s="28"/>
      <c r="E284" s="29">
        <v>100</v>
      </c>
      <c r="F284" s="29">
        <v>2000</v>
      </c>
      <c r="G284" s="158">
        <v>2541</v>
      </c>
      <c r="H284" s="56" t="s">
        <v>125</v>
      </c>
    </row>
    <row r="285" spans="2:8" hidden="1">
      <c r="B285" s="161">
        <v>62.2</v>
      </c>
      <c r="C285" s="161">
        <v>62.3</v>
      </c>
      <c r="D285" s="27"/>
      <c r="E285" s="29">
        <v>100</v>
      </c>
      <c r="F285" s="56">
        <v>2000</v>
      </c>
      <c r="G285" s="221">
        <v>2541</v>
      </c>
      <c r="H285" s="56" t="s">
        <v>127</v>
      </c>
    </row>
    <row r="286" spans="2:8">
      <c r="B286" s="27">
        <v>62.3</v>
      </c>
      <c r="C286" s="27">
        <v>62.4</v>
      </c>
      <c r="D286" s="28"/>
      <c r="E286" s="29">
        <v>100</v>
      </c>
      <c r="F286" s="29">
        <v>2700</v>
      </c>
      <c r="G286" s="217">
        <v>3183</v>
      </c>
      <c r="H286" s="215" t="s">
        <v>128</v>
      </c>
    </row>
    <row r="287" spans="2:8">
      <c r="B287" s="27">
        <v>62.3</v>
      </c>
      <c r="C287" s="27">
        <v>62.4</v>
      </c>
      <c r="D287" s="28"/>
      <c r="E287" s="29">
        <v>100</v>
      </c>
      <c r="F287" s="29">
        <v>2400</v>
      </c>
      <c r="G287" s="217">
        <v>2908</v>
      </c>
      <c r="H287" s="215" t="s">
        <v>126</v>
      </c>
    </row>
    <row r="288" spans="2:8" hidden="1">
      <c r="B288" s="161">
        <v>62.3</v>
      </c>
      <c r="C288" s="161">
        <v>62.4</v>
      </c>
      <c r="D288" s="27"/>
      <c r="E288" s="29">
        <v>100</v>
      </c>
      <c r="F288" s="56">
        <v>2000</v>
      </c>
      <c r="G288" s="221">
        <v>2541</v>
      </c>
      <c r="H288" s="56" t="s">
        <v>127</v>
      </c>
    </row>
    <row r="289" spans="2:8" hidden="1">
      <c r="B289" s="161">
        <v>62.5</v>
      </c>
      <c r="C289" s="161">
        <v>62.6</v>
      </c>
      <c r="D289" s="28"/>
      <c r="E289" s="29">
        <v>100</v>
      </c>
      <c r="F289" s="29">
        <v>2000</v>
      </c>
      <c r="G289" s="158">
        <v>2541</v>
      </c>
      <c r="H289" s="56" t="s">
        <v>125</v>
      </c>
    </row>
    <row r="290" spans="2:8">
      <c r="B290" s="161">
        <v>62.7</v>
      </c>
      <c r="C290" s="161">
        <v>62.8</v>
      </c>
      <c r="D290" s="27"/>
      <c r="E290" s="29">
        <v>100</v>
      </c>
      <c r="F290" s="56">
        <v>2300</v>
      </c>
      <c r="G290" s="220">
        <v>2816</v>
      </c>
      <c r="H290" s="215" t="s">
        <v>127</v>
      </c>
    </row>
    <row r="291" spans="2:8" hidden="1">
      <c r="B291" s="27">
        <v>63.5</v>
      </c>
      <c r="C291" s="27">
        <v>63.6</v>
      </c>
      <c r="D291" s="28"/>
      <c r="E291" s="29">
        <v>100</v>
      </c>
      <c r="F291" s="29">
        <v>2100</v>
      </c>
      <c r="G291" s="158">
        <v>2633</v>
      </c>
      <c r="H291" s="56" t="s">
        <v>128</v>
      </c>
    </row>
    <row r="292" spans="2:8">
      <c r="B292" s="27">
        <v>63.5</v>
      </c>
      <c r="C292" s="27">
        <v>63.6</v>
      </c>
      <c r="D292" s="28"/>
      <c r="E292" s="29">
        <v>100</v>
      </c>
      <c r="F292" s="29">
        <v>2500</v>
      </c>
      <c r="G292" s="217">
        <v>3000</v>
      </c>
      <c r="H292" s="215" t="s">
        <v>126</v>
      </c>
    </row>
    <row r="293" spans="2:8" hidden="1">
      <c r="B293" s="161">
        <v>63.7</v>
      </c>
      <c r="C293" s="161">
        <v>63.8</v>
      </c>
      <c r="D293" s="27"/>
      <c r="E293" s="29">
        <v>100</v>
      </c>
      <c r="F293" s="56">
        <v>2000</v>
      </c>
      <c r="G293" s="221">
        <v>2541</v>
      </c>
      <c r="H293" s="56" t="s">
        <v>127</v>
      </c>
    </row>
    <row r="294" spans="2:8">
      <c r="B294" s="161">
        <v>63.8</v>
      </c>
      <c r="C294" s="161">
        <v>63.9</v>
      </c>
      <c r="D294" s="28"/>
      <c r="E294" s="29">
        <v>100</v>
      </c>
      <c r="F294" s="29">
        <v>2600</v>
      </c>
      <c r="G294" s="217">
        <v>3092</v>
      </c>
      <c r="H294" s="215" t="s">
        <v>127</v>
      </c>
    </row>
    <row r="295" spans="2:8" hidden="1">
      <c r="B295" s="27">
        <v>63.9</v>
      </c>
      <c r="C295" s="27">
        <v>64</v>
      </c>
      <c r="D295" s="28"/>
      <c r="E295" s="29">
        <v>100</v>
      </c>
      <c r="F295" s="29">
        <v>2000</v>
      </c>
      <c r="G295" s="158">
        <v>2541</v>
      </c>
      <c r="H295" s="56" t="s">
        <v>126</v>
      </c>
    </row>
    <row r="296" spans="2:8" hidden="1">
      <c r="B296" s="31">
        <v>64</v>
      </c>
      <c r="C296" s="31">
        <v>64.099999999999994</v>
      </c>
      <c r="D296" s="28" t="s">
        <v>17</v>
      </c>
      <c r="E296" s="32">
        <v>100</v>
      </c>
      <c r="F296" s="32">
        <v>2100</v>
      </c>
      <c r="G296" s="159">
        <v>2633</v>
      </c>
      <c r="H296" s="56" t="s">
        <v>128</v>
      </c>
    </row>
    <row r="297" spans="2:8" hidden="1">
      <c r="B297" s="160">
        <v>64.900000000000006</v>
      </c>
      <c r="C297" s="160">
        <v>65</v>
      </c>
      <c r="D297" s="28" t="s">
        <v>17</v>
      </c>
      <c r="E297" s="32">
        <v>100</v>
      </c>
      <c r="F297" s="32">
        <v>2000</v>
      </c>
      <c r="G297" s="159">
        <v>2541</v>
      </c>
      <c r="H297" s="56" t="s">
        <v>125</v>
      </c>
    </row>
    <row r="298" spans="2:8" hidden="1">
      <c r="B298" s="161">
        <v>65.5</v>
      </c>
      <c r="C298" s="161">
        <v>65.599999999999994</v>
      </c>
      <c r="D298" s="27"/>
      <c r="E298" s="29">
        <v>100</v>
      </c>
      <c r="F298" s="56">
        <v>2100</v>
      </c>
      <c r="G298" s="221">
        <v>2633</v>
      </c>
      <c r="H298" s="56" t="s">
        <v>127</v>
      </c>
    </row>
    <row r="299" spans="2:8" hidden="1">
      <c r="B299" s="161">
        <v>65.599999999999994</v>
      </c>
      <c r="C299" s="161">
        <v>65.7</v>
      </c>
      <c r="D299" s="28"/>
      <c r="E299" s="29">
        <v>100</v>
      </c>
      <c r="F299" s="29">
        <v>2100</v>
      </c>
      <c r="G299" s="158">
        <v>2633</v>
      </c>
      <c r="H299" s="56" t="s">
        <v>125</v>
      </c>
    </row>
    <row r="300" spans="2:8">
      <c r="B300" s="161">
        <v>65.599999999999994</v>
      </c>
      <c r="C300" s="161">
        <v>65.7</v>
      </c>
      <c r="D300" s="27"/>
      <c r="E300" s="29">
        <v>100</v>
      </c>
      <c r="F300" s="56">
        <v>2300</v>
      </c>
      <c r="G300" s="220">
        <v>2816</v>
      </c>
      <c r="H300" s="215" t="s">
        <v>127</v>
      </c>
    </row>
    <row r="301" spans="2:8" hidden="1">
      <c r="B301" s="27">
        <v>65.7</v>
      </c>
      <c r="C301" s="27">
        <v>65.8</v>
      </c>
      <c r="D301" s="30"/>
      <c r="E301" s="29">
        <v>100</v>
      </c>
      <c r="F301" s="29">
        <v>2100</v>
      </c>
      <c r="G301" s="158">
        <v>2633</v>
      </c>
      <c r="H301" s="56" t="s">
        <v>128</v>
      </c>
    </row>
    <row r="302" spans="2:8">
      <c r="B302" s="27">
        <v>65.7</v>
      </c>
      <c r="C302" s="27">
        <v>65.8</v>
      </c>
      <c r="D302" s="30"/>
      <c r="E302" s="29">
        <v>100</v>
      </c>
      <c r="F302" s="29">
        <v>2300</v>
      </c>
      <c r="G302" s="217">
        <v>2816</v>
      </c>
      <c r="H302" s="215" t="s">
        <v>126</v>
      </c>
    </row>
    <row r="303" spans="2:8">
      <c r="B303" s="161">
        <v>65.7</v>
      </c>
      <c r="C303" s="161">
        <v>65.8</v>
      </c>
      <c r="D303" s="27"/>
      <c r="E303" s="29">
        <v>100</v>
      </c>
      <c r="F303" s="56">
        <v>2300</v>
      </c>
      <c r="G303" s="220">
        <v>2816</v>
      </c>
      <c r="H303" s="215" t="s">
        <v>127</v>
      </c>
    </row>
    <row r="304" spans="2:8" hidden="1">
      <c r="B304" s="161">
        <v>65.8</v>
      </c>
      <c r="C304" s="161">
        <v>65.900000000000006</v>
      </c>
      <c r="D304" s="28"/>
      <c r="E304" s="29">
        <v>100</v>
      </c>
      <c r="F304" s="29">
        <v>2000</v>
      </c>
      <c r="G304" s="158">
        <v>2541</v>
      </c>
      <c r="H304" s="56" t="s">
        <v>125</v>
      </c>
    </row>
    <row r="305" spans="2:8">
      <c r="B305" s="161">
        <v>65.8</v>
      </c>
      <c r="C305" s="161">
        <v>65.900000000000006</v>
      </c>
      <c r="D305" s="28"/>
      <c r="E305" s="29">
        <v>100</v>
      </c>
      <c r="F305" s="29">
        <v>2800</v>
      </c>
      <c r="G305" s="217">
        <v>3275</v>
      </c>
      <c r="H305" s="215" t="s">
        <v>127</v>
      </c>
    </row>
    <row r="306" spans="2:8" hidden="1">
      <c r="B306" s="161">
        <v>66</v>
      </c>
      <c r="C306" s="161">
        <v>66.099999999999994</v>
      </c>
      <c r="D306" s="27"/>
      <c r="E306" s="29">
        <v>100</v>
      </c>
      <c r="F306" s="56">
        <v>2200</v>
      </c>
      <c r="G306" s="221">
        <v>2724</v>
      </c>
      <c r="H306" s="56" t="s">
        <v>127</v>
      </c>
    </row>
    <row r="307" spans="2:8">
      <c r="B307" s="161">
        <v>66.099999999999994</v>
      </c>
      <c r="C307" s="161">
        <v>66.2</v>
      </c>
      <c r="D307" s="27"/>
      <c r="E307" s="29">
        <v>100</v>
      </c>
      <c r="F307" s="56">
        <v>2500</v>
      </c>
      <c r="G307" s="220">
        <v>3000</v>
      </c>
      <c r="H307" s="215" t="s">
        <v>127</v>
      </c>
    </row>
    <row r="308" spans="2:8" hidden="1">
      <c r="B308" s="27">
        <v>66.7</v>
      </c>
      <c r="C308" s="27">
        <v>66.8</v>
      </c>
      <c r="D308" s="28"/>
      <c r="E308" s="29">
        <v>100</v>
      </c>
      <c r="F308" s="29">
        <v>2000</v>
      </c>
      <c r="G308" s="158">
        <v>2541</v>
      </c>
      <c r="H308" s="56" t="s">
        <v>128</v>
      </c>
    </row>
    <row r="309" spans="2:8" hidden="1">
      <c r="B309" s="31">
        <v>67</v>
      </c>
      <c r="C309" s="31">
        <v>67.099999999999994</v>
      </c>
      <c r="D309" s="28" t="s">
        <v>17</v>
      </c>
      <c r="E309" s="32">
        <v>100</v>
      </c>
      <c r="F309" s="32">
        <v>2000</v>
      </c>
      <c r="G309" s="159">
        <v>2541</v>
      </c>
      <c r="H309" s="56" t="s">
        <v>126</v>
      </c>
    </row>
    <row r="310" spans="2:8" hidden="1">
      <c r="B310" s="27">
        <v>67.3</v>
      </c>
      <c r="C310" s="27">
        <v>67.400000000000006</v>
      </c>
      <c r="D310" s="28"/>
      <c r="E310" s="29">
        <v>100</v>
      </c>
      <c r="F310" s="29">
        <v>2000</v>
      </c>
      <c r="G310" s="158">
        <v>2541</v>
      </c>
      <c r="H310" s="56" t="s">
        <v>128</v>
      </c>
    </row>
    <row r="311" spans="2:8" hidden="1">
      <c r="B311" s="27">
        <v>67.3</v>
      </c>
      <c r="C311" s="27">
        <v>67.400000000000006</v>
      </c>
      <c r="D311" s="28"/>
      <c r="E311" s="29">
        <v>100</v>
      </c>
      <c r="F311" s="29">
        <v>2000</v>
      </c>
      <c r="G311" s="158">
        <v>2541</v>
      </c>
      <c r="H311" s="56" t="s">
        <v>126</v>
      </c>
    </row>
    <row r="312" spans="2:8" hidden="1">
      <c r="B312" s="161">
        <v>67.3</v>
      </c>
      <c r="C312" s="161">
        <v>67.400000000000006</v>
      </c>
      <c r="D312" s="27"/>
      <c r="E312" s="29">
        <v>100</v>
      </c>
      <c r="F312" s="56">
        <v>2000</v>
      </c>
      <c r="G312" s="221">
        <v>2541</v>
      </c>
      <c r="H312" s="56" t="s">
        <v>127</v>
      </c>
    </row>
    <row r="313" spans="2:8" hidden="1">
      <c r="B313" s="27">
        <v>69.099999999999994</v>
      </c>
      <c r="C313" s="27">
        <v>69.2</v>
      </c>
      <c r="D313" s="28"/>
      <c r="E313" s="29">
        <v>100</v>
      </c>
      <c r="F313" s="29">
        <v>2200</v>
      </c>
      <c r="G313" s="158">
        <v>2724</v>
      </c>
      <c r="H313" s="56" t="s">
        <v>126</v>
      </c>
    </row>
    <row r="314" spans="2:8" hidden="1">
      <c r="B314" s="161">
        <v>69.7</v>
      </c>
      <c r="C314" s="161">
        <v>69.8</v>
      </c>
      <c r="D314" s="28"/>
      <c r="E314" s="29">
        <v>100</v>
      </c>
      <c r="F314" s="29">
        <v>2000</v>
      </c>
      <c r="G314" s="158">
        <v>2541</v>
      </c>
      <c r="H314" s="56" t="s">
        <v>125</v>
      </c>
    </row>
    <row r="315" spans="2:8">
      <c r="B315" s="161">
        <v>70.2</v>
      </c>
      <c r="C315" s="161">
        <v>70.3</v>
      </c>
      <c r="D315" s="28"/>
      <c r="E315" s="29">
        <v>100</v>
      </c>
      <c r="F315" s="29">
        <v>2400</v>
      </c>
      <c r="G315" s="217">
        <v>2908</v>
      </c>
      <c r="H315" s="215" t="s">
        <v>125</v>
      </c>
    </row>
    <row r="316" spans="2:8">
      <c r="B316" s="161">
        <v>70.2</v>
      </c>
      <c r="C316" s="161">
        <v>70.3</v>
      </c>
      <c r="D316" s="28"/>
      <c r="E316" s="29">
        <v>100</v>
      </c>
      <c r="F316" s="29">
        <v>2600</v>
      </c>
      <c r="G316" s="217">
        <v>3092</v>
      </c>
      <c r="H316" s="215" t="s">
        <v>127</v>
      </c>
    </row>
    <row r="317" spans="2:8" hidden="1">
      <c r="B317" s="161">
        <v>70.3</v>
      </c>
      <c r="C317" s="161">
        <v>70.400000000000006</v>
      </c>
      <c r="D317" s="28"/>
      <c r="E317" s="29">
        <v>100</v>
      </c>
      <c r="F317" s="29">
        <v>2000</v>
      </c>
      <c r="G317" s="158">
        <v>2541</v>
      </c>
      <c r="H317" s="56" t="s">
        <v>125</v>
      </c>
    </row>
    <row r="318" spans="2:8">
      <c r="B318" s="161">
        <v>70.3</v>
      </c>
      <c r="C318" s="161">
        <v>70.400000000000006</v>
      </c>
      <c r="D318" s="27"/>
      <c r="E318" s="29">
        <v>100</v>
      </c>
      <c r="F318" s="56">
        <v>2400</v>
      </c>
      <c r="G318" s="220">
        <v>2908</v>
      </c>
      <c r="H318" s="215" t="s">
        <v>127</v>
      </c>
    </row>
    <row r="319" spans="2:8">
      <c r="B319" s="27">
        <v>70.400000000000006</v>
      </c>
      <c r="C319" s="27">
        <v>70.5</v>
      </c>
      <c r="D319" s="28"/>
      <c r="E319" s="29">
        <v>100</v>
      </c>
      <c r="F319" s="29">
        <v>2300</v>
      </c>
      <c r="G319" s="217">
        <v>2816</v>
      </c>
      <c r="H319" s="215" t="s">
        <v>128</v>
      </c>
    </row>
    <row r="320" spans="2:8" hidden="1">
      <c r="B320" s="27">
        <v>70.400000000000006</v>
      </c>
      <c r="C320" s="27">
        <v>70.5</v>
      </c>
      <c r="D320" s="28"/>
      <c r="E320" s="29">
        <v>100</v>
      </c>
      <c r="F320" s="29">
        <v>2200</v>
      </c>
      <c r="G320" s="158">
        <v>2724</v>
      </c>
      <c r="H320" s="56" t="s">
        <v>126</v>
      </c>
    </row>
    <row r="321" spans="2:8">
      <c r="B321" s="27">
        <v>70.5</v>
      </c>
      <c r="C321" s="27">
        <v>70.599999999999994</v>
      </c>
      <c r="D321" s="28"/>
      <c r="E321" s="29">
        <v>100</v>
      </c>
      <c r="F321" s="29">
        <v>2300</v>
      </c>
      <c r="G321" s="217">
        <v>2816</v>
      </c>
      <c r="H321" s="215" t="s">
        <v>128</v>
      </c>
    </row>
    <row r="322" spans="2:8">
      <c r="B322" s="161">
        <v>71.400000000000006</v>
      </c>
      <c r="C322" s="161">
        <v>71.5</v>
      </c>
      <c r="D322" s="27"/>
      <c r="E322" s="29">
        <v>100</v>
      </c>
      <c r="F322" s="56">
        <v>2300</v>
      </c>
      <c r="G322" s="220">
        <v>2816</v>
      </c>
      <c r="H322" s="215" t="s">
        <v>127</v>
      </c>
    </row>
    <row r="323" spans="2:8">
      <c r="B323" s="27">
        <v>71.599999999999994</v>
      </c>
      <c r="C323" s="27">
        <v>71.7</v>
      </c>
      <c r="D323" s="28"/>
      <c r="E323" s="29">
        <v>100</v>
      </c>
      <c r="F323" s="29">
        <v>2800</v>
      </c>
      <c r="G323" s="217">
        <v>3275</v>
      </c>
      <c r="H323" s="215" t="s">
        <v>126</v>
      </c>
    </row>
    <row r="324" spans="2:8" hidden="1">
      <c r="B324" s="27">
        <v>72.3</v>
      </c>
      <c r="C324" s="27">
        <v>72.400000000000006</v>
      </c>
      <c r="D324" s="28"/>
      <c r="E324" s="29">
        <v>100</v>
      </c>
      <c r="F324" s="29">
        <v>2000</v>
      </c>
      <c r="G324" s="158">
        <v>2541</v>
      </c>
      <c r="H324" s="56" t="s">
        <v>128</v>
      </c>
    </row>
    <row r="325" spans="2:8" hidden="1">
      <c r="B325" s="27">
        <v>73.7</v>
      </c>
      <c r="C325" s="27">
        <v>73.8</v>
      </c>
      <c r="D325" s="28"/>
      <c r="E325" s="29">
        <v>100</v>
      </c>
      <c r="F325" s="29">
        <v>2100</v>
      </c>
      <c r="G325" s="158">
        <v>2633</v>
      </c>
      <c r="H325" s="56" t="s">
        <v>126</v>
      </c>
    </row>
    <row r="326" spans="2:8" hidden="1">
      <c r="B326" s="161">
        <v>73.7</v>
      </c>
      <c r="C326" s="161">
        <v>73.8</v>
      </c>
      <c r="D326" s="28"/>
      <c r="E326" s="29">
        <v>100</v>
      </c>
      <c r="F326" s="29">
        <v>2200</v>
      </c>
      <c r="G326" s="158">
        <v>2724</v>
      </c>
      <c r="H326" s="56" t="s">
        <v>125</v>
      </c>
    </row>
    <row r="327" spans="2:8">
      <c r="B327" s="161">
        <v>73.7</v>
      </c>
      <c r="C327" s="161">
        <v>73.8</v>
      </c>
      <c r="D327" s="28"/>
      <c r="E327" s="29">
        <v>100</v>
      </c>
      <c r="F327" s="29">
        <v>2600</v>
      </c>
      <c r="G327" s="217">
        <v>3092</v>
      </c>
      <c r="H327" s="215" t="s">
        <v>127</v>
      </c>
    </row>
    <row r="328" spans="2:8">
      <c r="B328" s="27">
        <v>73.8</v>
      </c>
      <c r="C328" s="27">
        <v>73.900000000000006</v>
      </c>
      <c r="D328" s="28"/>
      <c r="E328" s="29">
        <v>100</v>
      </c>
      <c r="F328" s="29">
        <v>2600</v>
      </c>
      <c r="G328" s="217">
        <v>3092</v>
      </c>
      <c r="H328" s="215" t="s">
        <v>128</v>
      </c>
    </row>
    <row r="329" spans="2:8" hidden="1">
      <c r="B329" s="27">
        <v>74.3</v>
      </c>
      <c r="C329" s="27">
        <v>74.400000000000006</v>
      </c>
      <c r="D329" s="28"/>
      <c r="E329" s="29">
        <v>100</v>
      </c>
      <c r="F329" s="29">
        <v>2200</v>
      </c>
      <c r="G329" s="158">
        <v>2724</v>
      </c>
      <c r="H329" s="56" t="s">
        <v>128</v>
      </c>
    </row>
    <row r="330" spans="2:8" hidden="1">
      <c r="B330" s="27">
        <v>74.599999999999994</v>
      </c>
      <c r="C330" s="27">
        <v>74.7</v>
      </c>
      <c r="D330" s="28"/>
      <c r="E330" s="29">
        <v>100</v>
      </c>
      <c r="F330" s="29">
        <v>2100</v>
      </c>
      <c r="G330" s="158">
        <v>2633</v>
      </c>
      <c r="H330" s="56" t="s">
        <v>128</v>
      </c>
    </row>
    <row r="331" spans="2:8">
      <c r="B331" s="219">
        <v>74.599999999999994</v>
      </c>
      <c r="C331" s="219">
        <v>74.7</v>
      </c>
      <c r="D331" s="28"/>
      <c r="E331" s="217">
        <v>100</v>
      </c>
      <c r="F331" s="29">
        <v>3100</v>
      </c>
      <c r="G331" s="217">
        <v>3551</v>
      </c>
      <c r="H331" s="215" t="s">
        <v>126</v>
      </c>
    </row>
    <row r="332" spans="2:8" hidden="1">
      <c r="B332" s="27">
        <v>74.7</v>
      </c>
      <c r="C332" s="27">
        <v>74.8</v>
      </c>
      <c r="D332" s="28"/>
      <c r="E332" s="29">
        <v>100</v>
      </c>
      <c r="F332" s="29">
        <v>2200</v>
      </c>
      <c r="G332" s="158">
        <v>2724</v>
      </c>
      <c r="H332" s="56" t="s">
        <v>128</v>
      </c>
    </row>
    <row r="333" spans="2:8">
      <c r="B333" s="27">
        <v>74.8</v>
      </c>
      <c r="C333" s="27">
        <v>74.900000000000006</v>
      </c>
      <c r="D333" s="28"/>
      <c r="E333" s="29">
        <v>100</v>
      </c>
      <c r="F333" s="29">
        <v>4000</v>
      </c>
      <c r="G333" s="217">
        <v>4377</v>
      </c>
      <c r="H333" s="215" t="s">
        <v>128</v>
      </c>
    </row>
    <row r="334" spans="2:8">
      <c r="B334" s="219">
        <v>74.8</v>
      </c>
      <c r="C334" s="219">
        <v>74.900000000000006</v>
      </c>
      <c r="D334" s="28"/>
      <c r="E334" s="217">
        <v>100</v>
      </c>
      <c r="F334" s="29">
        <v>8300</v>
      </c>
      <c r="G334" s="217">
        <v>8324</v>
      </c>
      <c r="H334" s="215" t="s">
        <v>126</v>
      </c>
    </row>
    <row r="335" spans="2:8" hidden="1">
      <c r="B335" s="27">
        <v>75.7</v>
      </c>
      <c r="C335" s="27">
        <v>75.8</v>
      </c>
      <c r="D335" s="28"/>
      <c r="E335" s="29">
        <v>100</v>
      </c>
      <c r="F335" s="29">
        <v>2000</v>
      </c>
      <c r="G335" s="158">
        <v>2541</v>
      </c>
      <c r="H335" s="56" t="s">
        <v>128</v>
      </c>
    </row>
    <row r="336" spans="2:8" hidden="1">
      <c r="B336" s="161">
        <v>76.400000000000006</v>
      </c>
      <c r="C336" s="161">
        <v>76.5</v>
      </c>
      <c r="D336" s="27"/>
      <c r="E336" s="29">
        <v>100</v>
      </c>
      <c r="F336" s="56">
        <v>2100</v>
      </c>
      <c r="G336" s="221">
        <v>2633</v>
      </c>
      <c r="H336" s="56" t="s">
        <v>127</v>
      </c>
    </row>
    <row r="337" spans="2:8">
      <c r="B337" s="161">
        <v>76.5</v>
      </c>
      <c r="C337" s="161">
        <v>76.599999999999994</v>
      </c>
      <c r="D337" s="27"/>
      <c r="E337" s="29">
        <v>100</v>
      </c>
      <c r="F337" s="56">
        <v>2400</v>
      </c>
      <c r="G337" s="220">
        <v>2908</v>
      </c>
      <c r="H337" s="215" t="s">
        <v>127</v>
      </c>
    </row>
    <row r="338" spans="2:8">
      <c r="B338" s="27">
        <v>76.599999999999994</v>
      </c>
      <c r="C338" s="27">
        <v>76.7</v>
      </c>
      <c r="D338" s="28"/>
      <c r="E338" s="29">
        <v>100</v>
      </c>
      <c r="F338" s="29">
        <v>2500</v>
      </c>
      <c r="G338" s="217">
        <v>3000</v>
      </c>
      <c r="H338" s="215" t="s">
        <v>128</v>
      </c>
    </row>
    <row r="339" spans="2:8" hidden="1">
      <c r="B339" s="27">
        <v>76.7</v>
      </c>
      <c r="C339" s="27">
        <v>76.8</v>
      </c>
      <c r="D339" s="28"/>
      <c r="E339" s="29">
        <v>100</v>
      </c>
      <c r="F339" s="29">
        <v>2000</v>
      </c>
      <c r="G339" s="158">
        <v>2541</v>
      </c>
      <c r="H339" s="56" t="s">
        <v>126</v>
      </c>
    </row>
    <row r="340" spans="2:8" hidden="1">
      <c r="B340" s="27">
        <v>77.3</v>
      </c>
      <c r="C340" s="27">
        <v>77.400000000000006</v>
      </c>
      <c r="D340" s="28"/>
      <c r="E340" s="29">
        <v>100</v>
      </c>
      <c r="F340" s="29">
        <v>2100</v>
      </c>
      <c r="G340" s="158">
        <v>2633</v>
      </c>
      <c r="H340" s="56" t="s">
        <v>128</v>
      </c>
    </row>
    <row r="341" spans="2:8">
      <c r="B341" s="27">
        <v>77.400000000000006</v>
      </c>
      <c r="C341" s="27">
        <v>77.5</v>
      </c>
      <c r="D341" s="28"/>
      <c r="E341" s="29">
        <v>100</v>
      </c>
      <c r="F341" s="29">
        <v>2400</v>
      </c>
      <c r="G341" s="217">
        <v>2908</v>
      </c>
      <c r="H341" s="215" t="s">
        <v>128</v>
      </c>
    </row>
    <row r="342" spans="2:8" hidden="1">
      <c r="B342" s="161">
        <v>77.400000000000006</v>
      </c>
      <c r="C342" s="161">
        <v>77.5</v>
      </c>
      <c r="D342" s="28"/>
      <c r="E342" s="29">
        <v>100</v>
      </c>
      <c r="F342" s="29">
        <v>2100</v>
      </c>
      <c r="G342" s="158">
        <v>2633</v>
      </c>
      <c r="H342" s="56" t="s">
        <v>125</v>
      </c>
    </row>
    <row r="343" spans="2:8">
      <c r="B343" s="161">
        <v>77.400000000000006</v>
      </c>
      <c r="C343" s="161">
        <v>77.5</v>
      </c>
      <c r="D343" s="28"/>
      <c r="E343" s="29">
        <v>100</v>
      </c>
      <c r="F343" s="29">
        <v>2900</v>
      </c>
      <c r="G343" s="217">
        <v>3367</v>
      </c>
      <c r="H343" s="215" t="s">
        <v>127</v>
      </c>
    </row>
    <row r="344" spans="2:8" hidden="1">
      <c r="B344" s="161">
        <v>77.599999999999994</v>
      </c>
      <c r="C344" s="161">
        <v>77.7</v>
      </c>
      <c r="D344" s="27"/>
      <c r="E344" s="29">
        <v>100</v>
      </c>
      <c r="F344" s="56">
        <v>2100</v>
      </c>
      <c r="G344" s="221">
        <v>2633</v>
      </c>
      <c r="H344" s="56" t="s">
        <v>127</v>
      </c>
    </row>
    <row r="345" spans="2:8">
      <c r="B345" s="27">
        <v>77.7</v>
      </c>
      <c r="C345" s="27">
        <v>77.8</v>
      </c>
      <c r="D345" s="28"/>
      <c r="E345" s="29">
        <v>100</v>
      </c>
      <c r="F345" s="29">
        <v>3300</v>
      </c>
      <c r="G345" s="217">
        <v>3734</v>
      </c>
      <c r="H345" s="215" t="s">
        <v>128</v>
      </c>
    </row>
    <row r="346" spans="2:8" hidden="1">
      <c r="B346" s="27">
        <v>77.8</v>
      </c>
      <c r="C346" s="27">
        <v>77.900000000000006</v>
      </c>
      <c r="D346" s="28"/>
      <c r="E346" s="29">
        <v>100</v>
      </c>
      <c r="F346" s="29">
        <v>2100</v>
      </c>
      <c r="G346" s="158">
        <v>2633</v>
      </c>
      <c r="H346" s="56" t="s">
        <v>126</v>
      </c>
    </row>
    <row r="347" spans="2:8" hidden="1">
      <c r="B347" s="161">
        <v>77.8</v>
      </c>
      <c r="C347" s="161">
        <v>77.900000000000006</v>
      </c>
      <c r="D347" s="27"/>
      <c r="E347" s="29">
        <v>100</v>
      </c>
      <c r="F347" s="56">
        <v>2000</v>
      </c>
      <c r="G347" s="221">
        <v>2541</v>
      </c>
      <c r="H347" s="56" t="s">
        <v>127</v>
      </c>
    </row>
    <row r="348" spans="2:8" hidden="1">
      <c r="B348" s="27">
        <v>78.7</v>
      </c>
      <c r="C348" s="27">
        <v>78.8</v>
      </c>
      <c r="D348" s="28"/>
      <c r="E348" s="29">
        <v>100</v>
      </c>
      <c r="F348" s="29">
        <v>2000</v>
      </c>
      <c r="G348" s="158">
        <v>2541</v>
      </c>
      <c r="H348" s="56" t="s">
        <v>128</v>
      </c>
    </row>
    <row r="349" spans="2:8" hidden="1">
      <c r="B349" s="161">
        <v>80.8</v>
      </c>
      <c r="C349" s="161">
        <v>80.900000000000006</v>
      </c>
      <c r="D349" s="27"/>
      <c r="E349" s="29">
        <v>100</v>
      </c>
      <c r="F349" s="56">
        <v>2200</v>
      </c>
      <c r="G349" s="221">
        <v>2724</v>
      </c>
      <c r="H349" s="56" t="s">
        <v>127</v>
      </c>
    </row>
    <row r="350" spans="2:8" hidden="1">
      <c r="B350" s="27">
        <v>89.1</v>
      </c>
      <c r="C350" s="27">
        <v>89.2</v>
      </c>
      <c r="D350" s="28"/>
      <c r="E350" s="29">
        <v>100</v>
      </c>
      <c r="F350" s="29">
        <v>2000</v>
      </c>
      <c r="G350" s="158">
        <v>2541</v>
      </c>
      <c r="H350" s="56" t="s">
        <v>128</v>
      </c>
    </row>
    <row r="351" spans="2:8">
      <c r="B351" s="161">
        <v>95.6</v>
      </c>
      <c r="C351" s="161">
        <v>95.7</v>
      </c>
      <c r="D351" s="28"/>
      <c r="E351" s="29">
        <v>100</v>
      </c>
      <c r="F351" s="29">
        <v>2400</v>
      </c>
      <c r="G351" s="217">
        <v>2908</v>
      </c>
      <c r="H351" s="215" t="s">
        <v>125</v>
      </c>
    </row>
    <row r="352" spans="2:8" hidden="1">
      <c r="B352" s="161">
        <v>95.7</v>
      </c>
      <c r="C352" s="161">
        <v>95.8</v>
      </c>
      <c r="D352" s="27"/>
      <c r="E352" s="29">
        <v>100</v>
      </c>
      <c r="F352" s="56">
        <v>2000</v>
      </c>
      <c r="G352" s="221">
        <v>2541</v>
      </c>
      <c r="H352" s="56" t="s">
        <v>127</v>
      </c>
    </row>
    <row r="353" spans="2:8" hidden="1">
      <c r="B353" s="161">
        <v>96.1</v>
      </c>
      <c r="C353" s="161">
        <v>96.2</v>
      </c>
      <c r="D353" s="28"/>
      <c r="E353" s="29">
        <v>100</v>
      </c>
      <c r="F353" s="29">
        <v>2000</v>
      </c>
      <c r="G353" s="158">
        <v>2541</v>
      </c>
      <c r="H353" s="56" t="s">
        <v>125</v>
      </c>
    </row>
    <row r="354" spans="2:8" hidden="1">
      <c r="B354" s="161">
        <v>96.2</v>
      </c>
      <c r="C354" s="161">
        <v>96.3</v>
      </c>
      <c r="D354" s="27"/>
      <c r="E354" s="29">
        <v>100</v>
      </c>
      <c r="F354" s="56">
        <v>2000</v>
      </c>
      <c r="G354" s="221">
        <v>2541</v>
      </c>
      <c r="H354" s="56" t="s">
        <v>127</v>
      </c>
    </row>
    <row r="355" spans="2:8" hidden="1">
      <c r="B355" s="161">
        <v>96.4</v>
      </c>
      <c r="C355" s="161">
        <v>96.5</v>
      </c>
      <c r="D355" s="28"/>
      <c r="E355" s="29">
        <v>100</v>
      </c>
      <c r="F355" s="29">
        <v>2000</v>
      </c>
      <c r="G355" s="158">
        <v>2541</v>
      </c>
      <c r="H355" s="56" t="s">
        <v>125</v>
      </c>
    </row>
    <row r="356" spans="2:8">
      <c r="B356" s="161">
        <v>98.4</v>
      </c>
      <c r="C356" s="161">
        <v>98.5</v>
      </c>
      <c r="D356" s="28"/>
      <c r="E356" s="29">
        <v>100</v>
      </c>
      <c r="F356" s="29">
        <v>2300</v>
      </c>
      <c r="G356" s="217">
        <v>2816</v>
      </c>
      <c r="H356" s="215" t="s">
        <v>125</v>
      </c>
    </row>
    <row r="357" spans="2:8">
      <c r="B357" s="161">
        <v>98.4</v>
      </c>
      <c r="C357" s="161">
        <v>98.5</v>
      </c>
      <c r="D357" s="28"/>
      <c r="E357" s="29">
        <v>100</v>
      </c>
      <c r="F357" s="29">
        <v>2700</v>
      </c>
      <c r="G357" s="217">
        <v>3183</v>
      </c>
      <c r="H357" s="215" t="s">
        <v>127</v>
      </c>
    </row>
    <row r="358" spans="2:8" hidden="1">
      <c r="B358" s="161">
        <v>98.6</v>
      </c>
      <c r="C358" s="161">
        <v>98.7</v>
      </c>
      <c r="D358" s="27"/>
      <c r="E358" s="29">
        <v>100</v>
      </c>
      <c r="F358" s="56">
        <v>2000</v>
      </c>
      <c r="G358" s="221">
        <v>2541</v>
      </c>
      <c r="H358" s="56" t="s">
        <v>127</v>
      </c>
    </row>
    <row r="359" spans="2:8" hidden="1">
      <c r="B359" s="27">
        <v>102.5</v>
      </c>
      <c r="C359" s="27">
        <v>102.6</v>
      </c>
      <c r="D359" s="28"/>
      <c r="E359" s="29">
        <v>100</v>
      </c>
      <c r="F359" s="29">
        <v>2000</v>
      </c>
      <c r="G359" s="158">
        <v>2541</v>
      </c>
      <c r="H359" s="56" t="s">
        <v>128</v>
      </c>
    </row>
    <row r="360" spans="2:8" hidden="1">
      <c r="B360" s="161">
        <v>103.2</v>
      </c>
      <c r="C360" s="161">
        <v>103.3</v>
      </c>
      <c r="D360" s="28"/>
      <c r="E360" s="29">
        <v>100</v>
      </c>
      <c r="F360" s="29">
        <v>2100</v>
      </c>
      <c r="G360" s="158">
        <v>2633</v>
      </c>
      <c r="H360" s="56" t="s">
        <v>125</v>
      </c>
    </row>
    <row r="361" spans="2:8" hidden="1">
      <c r="B361" s="161">
        <v>103.8</v>
      </c>
      <c r="C361" s="161">
        <v>103.9</v>
      </c>
      <c r="D361" s="27"/>
      <c r="E361" s="29">
        <v>100</v>
      </c>
      <c r="F361" s="56">
        <v>2000</v>
      </c>
      <c r="G361" s="221">
        <v>2541</v>
      </c>
      <c r="H361" s="56" t="s">
        <v>127</v>
      </c>
    </row>
    <row r="362" spans="2:8" hidden="1">
      <c r="B362" s="161">
        <v>115.5</v>
      </c>
      <c r="C362" s="161">
        <v>115.6</v>
      </c>
      <c r="D362" s="27"/>
      <c r="E362" s="29">
        <v>100</v>
      </c>
      <c r="F362" s="56">
        <v>2000</v>
      </c>
      <c r="G362" s="221">
        <v>2541</v>
      </c>
      <c r="H362" s="56" t="s">
        <v>127</v>
      </c>
    </row>
    <row r="363" spans="2:8" hidden="1">
      <c r="B363" s="27">
        <v>115.6</v>
      </c>
      <c r="C363" s="27">
        <v>115.7</v>
      </c>
      <c r="D363" s="28"/>
      <c r="E363" s="29">
        <v>100</v>
      </c>
      <c r="F363" s="29">
        <v>2100</v>
      </c>
      <c r="G363" s="158">
        <v>2633</v>
      </c>
      <c r="H363" s="56" t="s">
        <v>128</v>
      </c>
    </row>
    <row r="364" spans="2:8">
      <c r="B364" s="161">
        <v>115.6</v>
      </c>
      <c r="C364" s="161">
        <v>115.7</v>
      </c>
      <c r="D364" s="28"/>
      <c r="E364" s="29">
        <v>100</v>
      </c>
      <c r="F364" s="29">
        <v>2500</v>
      </c>
      <c r="G364" s="217">
        <v>3000</v>
      </c>
      <c r="H364" s="215" t="s">
        <v>125</v>
      </c>
    </row>
    <row r="365" spans="2:8">
      <c r="B365" s="161">
        <v>115.6</v>
      </c>
      <c r="C365" s="161">
        <v>115.7</v>
      </c>
      <c r="D365" s="27"/>
      <c r="E365" s="29">
        <v>100</v>
      </c>
      <c r="F365" s="56">
        <v>2400</v>
      </c>
      <c r="G365" s="220">
        <v>2908</v>
      </c>
      <c r="H365" s="215" t="s">
        <v>127</v>
      </c>
    </row>
    <row r="366" spans="2:8" hidden="1">
      <c r="B366" s="161">
        <v>115.7</v>
      </c>
      <c r="C366" s="161">
        <v>115.8</v>
      </c>
      <c r="D366" s="28"/>
      <c r="E366" s="29">
        <v>100</v>
      </c>
      <c r="F366" s="29">
        <v>2100</v>
      </c>
      <c r="G366" s="158">
        <v>2633</v>
      </c>
      <c r="H366" s="56" t="s">
        <v>125</v>
      </c>
    </row>
    <row r="367" spans="2:8">
      <c r="B367" s="161">
        <v>115.7</v>
      </c>
      <c r="C367" s="161">
        <v>115.8</v>
      </c>
      <c r="D367" s="28"/>
      <c r="E367" s="29">
        <v>100</v>
      </c>
      <c r="F367" s="29">
        <v>2700</v>
      </c>
      <c r="G367" s="217">
        <v>3183</v>
      </c>
      <c r="H367" s="215" t="s">
        <v>127</v>
      </c>
    </row>
    <row r="368" spans="2:8" hidden="1">
      <c r="B368" s="27">
        <v>115.8</v>
      </c>
      <c r="C368" s="27">
        <v>115.9</v>
      </c>
      <c r="D368" s="28"/>
      <c r="E368" s="29">
        <v>100</v>
      </c>
      <c r="F368" s="29">
        <v>2200</v>
      </c>
      <c r="G368" s="158">
        <v>2724</v>
      </c>
      <c r="H368" s="56" t="s">
        <v>128</v>
      </c>
    </row>
    <row r="369" spans="2:8" hidden="1">
      <c r="B369" s="27">
        <v>115.8</v>
      </c>
      <c r="C369" s="27">
        <v>115.9</v>
      </c>
      <c r="D369" s="28"/>
      <c r="E369" s="29">
        <v>100</v>
      </c>
      <c r="F369" s="29">
        <v>2000</v>
      </c>
      <c r="G369" s="158">
        <v>2541</v>
      </c>
      <c r="H369" s="56" t="s">
        <v>126</v>
      </c>
    </row>
    <row r="370" spans="2:8">
      <c r="B370" s="161">
        <v>115.8</v>
      </c>
      <c r="C370" s="161">
        <v>115.9</v>
      </c>
      <c r="D370" s="28"/>
      <c r="E370" s="29">
        <v>100</v>
      </c>
      <c r="F370" s="29">
        <v>2700</v>
      </c>
      <c r="G370" s="217">
        <v>3183</v>
      </c>
      <c r="H370" s="215" t="s">
        <v>125</v>
      </c>
    </row>
    <row r="371" spans="2:8" hidden="1">
      <c r="B371" s="161">
        <v>115.8</v>
      </c>
      <c r="C371" s="161">
        <v>115.9</v>
      </c>
      <c r="D371" s="27"/>
      <c r="E371" s="29">
        <v>100</v>
      </c>
      <c r="F371" s="56">
        <v>2200</v>
      </c>
      <c r="G371" s="221">
        <v>2724</v>
      </c>
      <c r="H371" s="56" t="s">
        <v>127</v>
      </c>
    </row>
    <row r="372" spans="2:8" hidden="1">
      <c r="B372" s="27">
        <v>115.9</v>
      </c>
      <c r="C372" s="27">
        <v>116</v>
      </c>
      <c r="D372" s="28"/>
      <c r="E372" s="29">
        <v>100</v>
      </c>
      <c r="F372" s="29">
        <v>2200</v>
      </c>
      <c r="G372" s="158">
        <v>2724</v>
      </c>
      <c r="H372" s="56" t="s">
        <v>126</v>
      </c>
    </row>
    <row r="373" spans="2:8" hidden="1">
      <c r="B373" s="161">
        <v>115.9</v>
      </c>
      <c r="C373" s="161">
        <v>116</v>
      </c>
      <c r="D373" s="27" t="s">
        <v>130</v>
      </c>
      <c r="E373" s="29">
        <v>100</v>
      </c>
      <c r="F373" s="56">
        <v>2000</v>
      </c>
      <c r="G373" s="221">
        <v>2541</v>
      </c>
      <c r="H373" s="56" t="s">
        <v>127</v>
      </c>
    </row>
    <row r="374" spans="2:8" hidden="1">
      <c r="B374" s="160">
        <v>116</v>
      </c>
      <c r="C374" s="160">
        <v>116.1</v>
      </c>
      <c r="D374" s="222" t="s">
        <v>17</v>
      </c>
      <c r="E374" s="159">
        <v>100</v>
      </c>
      <c r="F374" s="159">
        <v>2100</v>
      </c>
      <c r="G374" s="159">
        <v>2633</v>
      </c>
      <c r="H374" s="101" t="s">
        <v>128</v>
      </c>
    </row>
    <row r="375" spans="2:8" hidden="1">
      <c r="B375" s="161">
        <v>116</v>
      </c>
      <c r="C375" s="161">
        <v>116.1</v>
      </c>
      <c r="D375" s="222"/>
      <c r="E375" s="158">
        <v>100</v>
      </c>
      <c r="F375" s="158">
        <v>2000</v>
      </c>
      <c r="G375" s="158">
        <v>2541</v>
      </c>
      <c r="H375" s="101" t="s">
        <v>125</v>
      </c>
    </row>
    <row r="376" spans="2:8" hidden="1">
      <c r="B376" s="161">
        <v>116.9</v>
      </c>
      <c r="C376" s="161">
        <v>117</v>
      </c>
      <c r="D376" s="222"/>
      <c r="E376" s="158">
        <v>100</v>
      </c>
      <c r="F376" s="158">
        <v>2100</v>
      </c>
      <c r="G376" s="158">
        <v>2633</v>
      </c>
      <c r="H376" s="101" t="s">
        <v>126</v>
      </c>
    </row>
    <row r="377" spans="2:8" hidden="1">
      <c r="B377" s="161">
        <v>118.4</v>
      </c>
      <c r="C377" s="161">
        <v>118.5</v>
      </c>
      <c r="D377" s="222"/>
      <c r="E377" s="158">
        <v>100</v>
      </c>
      <c r="F377" s="158">
        <v>2100</v>
      </c>
      <c r="G377" s="158">
        <v>2633</v>
      </c>
      <c r="H377" s="101" t="s">
        <v>128</v>
      </c>
    </row>
    <row r="378" spans="2:8" hidden="1">
      <c r="B378" s="161">
        <v>118.4</v>
      </c>
      <c r="C378" s="161">
        <v>118.5</v>
      </c>
      <c r="D378" s="222"/>
      <c r="E378" s="158">
        <v>100</v>
      </c>
      <c r="F378" s="158">
        <v>2000</v>
      </c>
      <c r="G378" s="158">
        <v>2541</v>
      </c>
      <c r="H378" s="101" t="s">
        <v>126</v>
      </c>
    </row>
    <row r="379" spans="2:8" hidden="1">
      <c r="B379" s="161">
        <v>118.4</v>
      </c>
      <c r="C379" s="161">
        <v>118.5</v>
      </c>
      <c r="D379" s="222"/>
      <c r="E379" s="158">
        <v>100</v>
      </c>
      <c r="F379" s="158">
        <v>2000</v>
      </c>
      <c r="G379" s="158">
        <v>2541</v>
      </c>
      <c r="H379" s="101" t="s">
        <v>125</v>
      </c>
    </row>
    <row r="380" spans="2:8" hidden="1">
      <c r="B380" s="161">
        <v>118.5</v>
      </c>
      <c r="C380" s="161">
        <v>118.6</v>
      </c>
      <c r="D380" s="222"/>
      <c r="E380" s="158">
        <v>100</v>
      </c>
      <c r="F380" s="158">
        <v>2200</v>
      </c>
      <c r="G380" s="158">
        <v>2724</v>
      </c>
      <c r="H380" s="101" t="s">
        <v>125</v>
      </c>
    </row>
    <row r="381" spans="2:8">
      <c r="B381" s="161">
        <v>118.5</v>
      </c>
      <c r="C381" s="161">
        <v>118.6</v>
      </c>
      <c r="D381" s="161"/>
      <c r="E381" s="158">
        <v>100</v>
      </c>
      <c r="F381" s="101">
        <v>2300</v>
      </c>
      <c r="G381" s="220">
        <v>2816</v>
      </c>
      <c r="H381" s="215" t="s">
        <v>127</v>
      </c>
    </row>
    <row r="382" spans="2:8" hidden="1">
      <c r="B382" s="161">
        <v>118.7</v>
      </c>
      <c r="C382" s="161">
        <v>118.8</v>
      </c>
      <c r="D382" s="161"/>
      <c r="E382" s="158">
        <v>100</v>
      </c>
      <c r="F382" s="101">
        <v>2000</v>
      </c>
      <c r="G382" s="221">
        <v>2541</v>
      </c>
      <c r="H382" s="101" t="s">
        <v>127</v>
      </c>
    </row>
    <row r="383" spans="2:8">
      <c r="B383" s="218">
        <v>125</v>
      </c>
      <c r="C383" s="218">
        <v>125.1</v>
      </c>
      <c r="D383" s="223" t="s">
        <v>17</v>
      </c>
      <c r="E383" s="216">
        <v>100</v>
      </c>
      <c r="F383" s="216">
        <v>2000</v>
      </c>
      <c r="G383" s="216">
        <v>2541</v>
      </c>
      <c r="H383" s="215" t="s">
        <v>128</v>
      </c>
    </row>
    <row r="384" spans="2:8">
      <c r="B384" s="219">
        <v>125</v>
      </c>
      <c r="C384" s="219">
        <v>125.1</v>
      </c>
      <c r="D384" s="219"/>
      <c r="E384" s="217">
        <v>100</v>
      </c>
      <c r="F384" s="215">
        <v>2000</v>
      </c>
      <c r="G384" s="220">
        <v>2541</v>
      </c>
      <c r="H384" s="215" t="s">
        <v>127</v>
      </c>
    </row>
    <row r="385" spans="2:8">
      <c r="B385" s="219">
        <v>125.6</v>
      </c>
      <c r="C385" s="219">
        <v>125.7</v>
      </c>
      <c r="D385" s="223"/>
      <c r="E385" s="217">
        <v>100</v>
      </c>
      <c r="F385" s="217">
        <v>2300</v>
      </c>
      <c r="G385" s="217">
        <v>2816</v>
      </c>
      <c r="H385" s="215" t="s">
        <v>125</v>
      </c>
    </row>
    <row r="386" spans="2:8">
      <c r="B386" s="219">
        <v>125.6</v>
      </c>
      <c r="C386" s="219">
        <v>125.7</v>
      </c>
      <c r="D386" s="219"/>
      <c r="E386" s="217">
        <v>100</v>
      </c>
      <c r="F386" s="215">
        <v>2000</v>
      </c>
      <c r="G386" s="220">
        <v>2541</v>
      </c>
      <c r="H386" s="215" t="s">
        <v>127</v>
      </c>
    </row>
    <row r="387" spans="2:8">
      <c r="B387" s="219">
        <v>126.4</v>
      </c>
      <c r="C387" s="219">
        <v>126.5</v>
      </c>
      <c r="D387" s="223"/>
      <c r="E387" s="217">
        <v>100</v>
      </c>
      <c r="F387" s="217">
        <v>2200</v>
      </c>
      <c r="G387" s="217">
        <v>2724</v>
      </c>
      <c r="H387" s="215" t="s">
        <v>125</v>
      </c>
    </row>
    <row r="388" spans="2:8">
      <c r="B388" s="218">
        <v>128</v>
      </c>
      <c r="C388" s="218">
        <v>128.1</v>
      </c>
      <c r="D388" s="223" t="s">
        <v>17</v>
      </c>
      <c r="E388" s="216">
        <v>100</v>
      </c>
      <c r="F388" s="216">
        <v>2000</v>
      </c>
      <c r="G388" s="216">
        <v>2541</v>
      </c>
      <c r="H388" s="215" t="s">
        <v>128</v>
      </c>
    </row>
    <row r="389" spans="2:8">
      <c r="B389" s="219">
        <v>129.30000000000001</v>
      </c>
      <c r="C389" s="219">
        <v>129.4</v>
      </c>
      <c r="D389" s="223"/>
      <c r="E389" s="217">
        <v>100</v>
      </c>
      <c r="F389" s="217">
        <v>2900</v>
      </c>
      <c r="G389" s="217">
        <v>3367</v>
      </c>
      <c r="H389" s="215" t="s">
        <v>125</v>
      </c>
    </row>
    <row r="390" spans="2:8">
      <c r="B390" s="219">
        <v>130</v>
      </c>
      <c r="C390" s="219">
        <v>130.1</v>
      </c>
      <c r="D390" s="223"/>
      <c r="E390" s="217">
        <v>100</v>
      </c>
      <c r="F390" s="217">
        <v>2400</v>
      </c>
      <c r="G390" s="217">
        <v>2908</v>
      </c>
      <c r="H390" s="215" t="s">
        <v>125</v>
      </c>
    </row>
  </sheetData>
  <autoFilter ref="A19:V390" xr:uid="{92DEB226-5604-44FF-A737-347D49F2BF22}">
    <filterColumn colId="6">
      <colorFilter dxfId="372"/>
    </filterColumn>
  </autoFilter>
  <sortState xmlns:xlrd2="http://schemas.microsoft.com/office/spreadsheetml/2017/richdata2" ref="A103:K154">
    <sortCondition ref="B103:B154"/>
  </sortState>
  <mergeCells count="9">
    <mergeCell ref="O9:T9"/>
    <mergeCell ref="B1:C1"/>
    <mergeCell ref="G1:I1"/>
    <mergeCell ref="J1:J2"/>
    <mergeCell ref="K1:K2"/>
    <mergeCell ref="O1:T1"/>
    <mergeCell ref="O2:P2"/>
    <mergeCell ref="Q2:R2"/>
    <mergeCell ref="S2:T2"/>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17"/>
  <sheetViews>
    <sheetView topLeftCell="C1" zoomScaleNormal="100" workbookViewId="0">
      <pane ySplit="3" topLeftCell="A4" activePane="bottomLeft" state="frozen"/>
      <selection activeCell="F23" sqref="F23:F24"/>
      <selection pane="bottomLeft" activeCell="I13" sqref="I13"/>
    </sheetView>
  </sheetViews>
  <sheetFormatPr defaultRowHeight="15"/>
  <cols>
    <col min="7" max="7" width="20" customWidth="1"/>
    <col min="8" max="8" width="12.42578125" customWidth="1"/>
    <col min="11" max="11" width="17.42578125" customWidth="1"/>
    <col min="12" max="12" width="15.140625" customWidth="1"/>
    <col min="15" max="15" width="14.85546875" customWidth="1"/>
    <col min="16" max="16" width="15" customWidth="1"/>
  </cols>
  <sheetData>
    <row r="1" spans="1:18">
      <c r="A1" s="390" t="s">
        <v>208</v>
      </c>
      <c r="B1" s="390"/>
      <c r="C1" s="390"/>
      <c r="D1" s="390"/>
      <c r="E1" s="390"/>
      <c r="F1" s="390"/>
      <c r="G1" s="390"/>
      <c r="H1" s="390"/>
      <c r="I1" s="390"/>
      <c r="J1" s="390"/>
      <c r="K1" s="390"/>
      <c r="L1" s="390"/>
      <c r="M1" s="390"/>
      <c r="N1" s="390"/>
      <c r="O1" s="390"/>
      <c r="P1" s="390"/>
      <c r="Q1" s="390"/>
      <c r="R1" s="390"/>
    </row>
    <row r="2" spans="1:18" s="99" customFormat="1" ht="30" customHeight="1">
      <c r="A2" s="389" t="s">
        <v>137</v>
      </c>
      <c r="B2" s="389" t="s">
        <v>209</v>
      </c>
      <c r="C2" s="389" t="s">
        <v>210</v>
      </c>
      <c r="D2" s="389"/>
      <c r="E2" s="389" t="s">
        <v>211</v>
      </c>
      <c r="F2" s="389" t="s">
        <v>212</v>
      </c>
      <c r="G2" s="388" t="s">
        <v>213</v>
      </c>
      <c r="H2" s="388" t="s">
        <v>214</v>
      </c>
      <c r="I2" s="388" t="s">
        <v>215</v>
      </c>
      <c r="J2" s="388" t="s">
        <v>212</v>
      </c>
      <c r="K2" s="388" t="s">
        <v>216</v>
      </c>
      <c r="L2" s="389" t="s">
        <v>214</v>
      </c>
      <c r="M2" s="389" t="s">
        <v>217</v>
      </c>
      <c r="N2" s="389" t="s">
        <v>218</v>
      </c>
      <c r="O2" s="389" t="s">
        <v>219</v>
      </c>
      <c r="P2" s="389" t="s">
        <v>220</v>
      </c>
      <c r="Q2" s="389" t="s">
        <v>221</v>
      </c>
      <c r="R2" s="389" t="s">
        <v>122</v>
      </c>
    </row>
    <row r="3" spans="1:18" s="99" customFormat="1" ht="50.25" customHeight="1">
      <c r="A3" s="389"/>
      <c r="B3" s="389"/>
      <c r="C3" s="389"/>
      <c r="D3" s="389"/>
      <c r="E3" s="389"/>
      <c r="F3" s="389"/>
      <c r="G3" s="388"/>
      <c r="H3" s="388"/>
      <c r="I3" s="388"/>
      <c r="J3" s="388"/>
      <c r="K3" s="388"/>
      <c r="L3" s="389"/>
      <c r="M3" s="389"/>
      <c r="N3" s="389"/>
      <c r="O3" s="389"/>
      <c r="P3" s="389"/>
      <c r="Q3" s="389"/>
      <c r="R3" s="389"/>
    </row>
    <row r="4" spans="1:18" ht="15.75" customHeight="1">
      <c r="A4" s="379">
        <v>118.584</v>
      </c>
      <c r="B4" s="382" t="s">
        <v>222</v>
      </c>
      <c r="C4" s="100" t="s">
        <v>223</v>
      </c>
      <c r="D4" s="100" t="s">
        <v>224</v>
      </c>
      <c r="E4" s="101">
        <v>20</v>
      </c>
      <c r="F4" s="101">
        <v>11</v>
      </c>
      <c r="G4" s="102" t="s">
        <v>225</v>
      </c>
      <c r="H4" s="101"/>
      <c r="I4" s="101">
        <v>20</v>
      </c>
      <c r="J4" s="101">
        <v>8</v>
      </c>
      <c r="K4" s="102" t="s">
        <v>226</v>
      </c>
      <c r="L4" s="101"/>
      <c r="M4" s="101">
        <v>2</v>
      </c>
      <c r="N4" s="101">
        <v>12.5</v>
      </c>
      <c r="O4" s="101">
        <f>N4*M4-10</f>
        <v>15</v>
      </c>
      <c r="P4" s="101">
        <f>E4-0.6</f>
        <v>19.399999999999999</v>
      </c>
      <c r="Q4" s="101">
        <f>P4*O4</f>
        <v>291</v>
      </c>
      <c r="R4" s="385">
        <v>873</v>
      </c>
    </row>
    <row r="5" spans="1:18">
      <c r="A5" s="380"/>
      <c r="B5" s="383"/>
      <c r="C5" s="100" t="str">
        <f>D4</f>
        <v>P1</v>
      </c>
      <c r="D5" s="100" t="s">
        <v>227</v>
      </c>
      <c r="E5" s="101">
        <v>20</v>
      </c>
      <c r="F5" s="101">
        <v>12</v>
      </c>
      <c r="G5" s="102" t="s">
        <v>228</v>
      </c>
      <c r="H5" s="103" t="s">
        <v>229</v>
      </c>
      <c r="I5" s="101">
        <v>20</v>
      </c>
      <c r="J5" s="101">
        <v>12</v>
      </c>
      <c r="K5" s="102" t="s">
        <v>230</v>
      </c>
      <c r="L5" s="103" t="s">
        <v>229</v>
      </c>
      <c r="M5" s="101">
        <v>2</v>
      </c>
      <c r="N5" s="101">
        <v>12.5</v>
      </c>
      <c r="O5" s="101">
        <f t="shared" ref="O5:O8" si="0">N5*M5-10</f>
        <v>15</v>
      </c>
      <c r="P5" s="101">
        <f>E5-0.6</f>
        <v>19.399999999999999</v>
      </c>
      <c r="Q5" s="101">
        <f t="shared" ref="Q5:Q8" si="1">P5*O5</f>
        <v>291</v>
      </c>
      <c r="R5" s="386"/>
    </row>
    <row r="6" spans="1:18">
      <c r="A6" s="380"/>
      <c r="B6" s="383"/>
      <c r="C6" s="104" t="str">
        <f t="shared" ref="C6:C8" si="2">D5</f>
        <v>P2</v>
      </c>
      <c r="D6" s="104" t="s">
        <v>231</v>
      </c>
      <c r="E6" s="58">
        <v>25.4</v>
      </c>
      <c r="F6" s="58"/>
      <c r="G6" s="105"/>
      <c r="H6" s="58"/>
      <c r="I6" s="101">
        <v>25.4</v>
      </c>
      <c r="J6" s="58"/>
      <c r="K6" s="105"/>
      <c r="L6" s="58"/>
      <c r="M6" s="101"/>
      <c r="N6" s="101"/>
      <c r="O6" s="101"/>
      <c r="P6" s="101"/>
      <c r="Q6" s="101"/>
      <c r="R6" s="386"/>
    </row>
    <row r="7" spans="1:18">
      <c r="A7" s="380"/>
      <c r="B7" s="383"/>
      <c r="C7" s="100" t="str">
        <f t="shared" si="2"/>
        <v>P3</v>
      </c>
      <c r="D7" s="100" t="s">
        <v>232</v>
      </c>
      <c r="E7" s="101">
        <v>20</v>
      </c>
      <c r="F7" s="101">
        <v>12</v>
      </c>
      <c r="G7" s="106" t="s">
        <v>233</v>
      </c>
      <c r="H7" s="106" t="s">
        <v>234</v>
      </c>
      <c r="I7" s="101">
        <v>20</v>
      </c>
      <c r="J7" s="107">
        <v>12</v>
      </c>
      <c r="K7" s="106" t="s">
        <v>235</v>
      </c>
      <c r="L7" s="108" t="s">
        <v>236</v>
      </c>
      <c r="M7" s="101"/>
      <c r="N7" s="101"/>
      <c r="O7" s="101"/>
      <c r="P7" s="101"/>
      <c r="Q7" s="101"/>
      <c r="R7" s="386"/>
    </row>
    <row r="8" spans="1:18">
      <c r="A8" s="381"/>
      <c r="B8" s="384"/>
      <c r="C8" s="100" t="str">
        <f t="shared" si="2"/>
        <v>P4</v>
      </c>
      <c r="D8" s="100" t="s">
        <v>237</v>
      </c>
      <c r="E8" s="101">
        <v>20</v>
      </c>
      <c r="F8" s="101">
        <v>12</v>
      </c>
      <c r="G8" s="102" t="s">
        <v>238</v>
      </c>
      <c r="H8" s="101"/>
      <c r="I8" s="101">
        <v>20</v>
      </c>
      <c r="J8" s="101">
        <v>12</v>
      </c>
      <c r="K8" s="102" t="s">
        <v>239</v>
      </c>
      <c r="L8" s="101"/>
      <c r="M8" s="101">
        <v>2</v>
      </c>
      <c r="N8" s="101">
        <v>12.5</v>
      </c>
      <c r="O8" s="101">
        <f t="shared" si="0"/>
        <v>15</v>
      </c>
      <c r="P8" s="101">
        <f>E8-0.6</f>
        <v>19.399999999999999</v>
      </c>
      <c r="Q8" s="101">
        <f t="shared" si="1"/>
        <v>291</v>
      </c>
      <c r="R8" s="387"/>
    </row>
    <row r="9" spans="1:18">
      <c r="A9" s="109"/>
      <c r="B9" s="109"/>
      <c r="C9" s="109"/>
      <c r="D9" s="109"/>
      <c r="E9" s="109">
        <f>SUM(E4:E8)</f>
        <v>105.4</v>
      </c>
      <c r="F9" s="109"/>
      <c r="G9" s="109"/>
      <c r="H9" s="109"/>
      <c r="I9" s="109">
        <f>SUM(I4:I8)</f>
        <v>105.4</v>
      </c>
      <c r="J9" s="109"/>
      <c r="K9" s="109"/>
      <c r="L9" s="109"/>
      <c r="M9" s="110"/>
      <c r="N9" s="110"/>
      <c r="O9" s="109"/>
      <c r="P9" s="109"/>
      <c r="Q9" s="110">
        <f>SUM(Q4:Q8)</f>
        <v>873</v>
      </c>
      <c r="R9" s="111"/>
    </row>
    <row r="10" spans="1:18">
      <c r="C10" s="112"/>
      <c r="D10" s="112"/>
      <c r="E10" s="112"/>
      <c r="F10" s="112"/>
      <c r="G10" s="112"/>
      <c r="H10" s="112"/>
      <c r="I10" s="112"/>
      <c r="J10" s="112"/>
      <c r="K10" s="112"/>
      <c r="L10" s="112"/>
      <c r="M10" s="112"/>
      <c r="N10" s="112"/>
      <c r="O10" s="112"/>
      <c r="P10" s="112"/>
      <c r="Q10" s="112"/>
      <c r="R10" s="112"/>
    </row>
    <row r="12" spans="1:18">
      <c r="D12" t="s">
        <v>240</v>
      </c>
    </row>
    <row r="13" spans="1:18">
      <c r="D13" t="s">
        <v>241</v>
      </c>
    </row>
    <row r="14" spans="1:18">
      <c r="D14" t="s">
        <v>242</v>
      </c>
    </row>
    <row r="15" spans="1:18">
      <c r="D15" t="s">
        <v>243</v>
      </c>
    </row>
    <row r="16" spans="1:18">
      <c r="D16" s="113"/>
      <c r="E16" t="s">
        <v>244</v>
      </c>
    </row>
    <row r="17" spans="4:5">
      <c r="D17" s="114"/>
      <c r="E17" t="s">
        <v>245</v>
      </c>
    </row>
  </sheetData>
  <mergeCells count="21">
    <mergeCell ref="A1:R1"/>
    <mergeCell ref="A2:A3"/>
    <mergeCell ref="B2:B3"/>
    <mergeCell ref="C2:D3"/>
    <mergeCell ref="E2:E3"/>
    <mergeCell ref="F2:F3"/>
    <mergeCell ref="G2:G3"/>
    <mergeCell ref="H2:H3"/>
    <mergeCell ref="I2:I3"/>
    <mergeCell ref="J2:J3"/>
    <mergeCell ref="Q2:Q3"/>
    <mergeCell ref="R2:R3"/>
    <mergeCell ref="A4:A8"/>
    <mergeCell ref="B4:B8"/>
    <mergeCell ref="R4:R8"/>
    <mergeCell ref="K2:K3"/>
    <mergeCell ref="L2:L3"/>
    <mergeCell ref="M2:M3"/>
    <mergeCell ref="N2:N3"/>
    <mergeCell ref="O2:O3"/>
    <mergeCell ref="P2:P3"/>
  </mergeCells>
  <pageMargins left="0.7" right="0.7" top="0.75" bottom="0.75" header="0.3" footer="0.3"/>
  <pageSetup scale="71"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S28"/>
  <sheetViews>
    <sheetView zoomScaleNormal="100" workbookViewId="0">
      <pane ySplit="3" topLeftCell="A4" activePane="bottomLeft" state="frozen"/>
      <selection activeCell="F24" sqref="F24"/>
      <selection pane="bottomLeft" activeCell="K22" sqref="K22"/>
    </sheetView>
  </sheetViews>
  <sheetFormatPr defaultRowHeight="15"/>
  <cols>
    <col min="7" max="7" width="20" customWidth="1"/>
    <col min="8" max="8" width="12.42578125" customWidth="1"/>
    <col min="11" max="11" width="17.42578125" customWidth="1"/>
    <col min="12" max="12" width="15.140625" customWidth="1"/>
    <col min="15" max="15" width="14.7109375" customWidth="1"/>
    <col min="16" max="16" width="13.140625" customWidth="1"/>
  </cols>
  <sheetData>
    <row r="1" spans="1:19">
      <c r="A1" s="390" t="s">
        <v>208</v>
      </c>
      <c r="B1" s="390"/>
      <c r="C1" s="390"/>
      <c r="D1" s="390"/>
      <c r="E1" s="390"/>
      <c r="F1" s="390"/>
      <c r="G1" s="390"/>
      <c r="H1" s="390"/>
      <c r="I1" s="390"/>
      <c r="J1" s="390"/>
      <c r="K1" s="390"/>
      <c r="L1" s="390"/>
      <c r="M1" s="390"/>
      <c r="N1" s="390"/>
      <c r="O1" s="390"/>
      <c r="P1" s="390"/>
      <c r="Q1" s="390"/>
      <c r="R1" s="390"/>
    </row>
    <row r="2" spans="1:19" s="99" customFormat="1" ht="30" customHeight="1">
      <c r="A2" s="389" t="s">
        <v>137</v>
      </c>
      <c r="B2" s="389" t="s">
        <v>209</v>
      </c>
      <c r="C2" s="389" t="s">
        <v>210</v>
      </c>
      <c r="D2" s="389"/>
      <c r="E2" s="389" t="s">
        <v>211</v>
      </c>
      <c r="F2" s="389" t="s">
        <v>212</v>
      </c>
      <c r="G2" s="388" t="s">
        <v>213</v>
      </c>
      <c r="H2" s="388" t="s">
        <v>214</v>
      </c>
      <c r="I2" s="388" t="s">
        <v>215</v>
      </c>
      <c r="J2" s="388" t="s">
        <v>212</v>
      </c>
      <c r="K2" s="388" t="s">
        <v>216</v>
      </c>
      <c r="L2" s="389" t="s">
        <v>214</v>
      </c>
      <c r="M2" s="389" t="s">
        <v>217</v>
      </c>
      <c r="N2" s="389" t="s">
        <v>218</v>
      </c>
      <c r="O2" s="392" t="s">
        <v>219</v>
      </c>
      <c r="P2" s="392" t="s">
        <v>220</v>
      </c>
      <c r="Q2" s="392" t="s">
        <v>221</v>
      </c>
      <c r="R2" s="389" t="s">
        <v>122</v>
      </c>
    </row>
    <row r="3" spans="1:19" s="99" customFormat="1" ht="41.25" customHeight="1">
      <c r="A3" s="389"/>
      <c r="B3" s="389"/>
      <c r="C3" s="389"/>
      <c r="D3" s="389"/>
      <c r="E3" s="389"/>
      <c r="F3" s="389"/>
      <c r="G3" s="388"/>
      <c r="H3" s="388"/>
      <c r="I3" s="388"/>
      <c r="J3" s="388"/>
      <c r="K3" s="388"/>
      <c r="L3" s="389"/>
      <c r="M3" s="389"/>
      <c r="N3" s="389"/>
      <c r="O3" s="392"/>
      <c r="P3" s="392"/>
      <c r="Q3" s="392"/>
      <c r="R3" s="389"/>
    </row>
    <row r="4" spans="1:19" ht="15.75" customHeight="1">
      <c r="A4" s="391">
        <v>115.98</v>
      </c>
      <c r="B4" s="338" t="s">
        <v>248</v>
      </c>
      <c r="C4" s="100" t="s">
        <v>223</v>
      </c>
      <c r="D4" s="100" t="s">
        <v>224</v>
      </c>
      <c r="E4" s="123">
        <v>30</v>
      </c>
      <c r="F4" s="123">
        <v>3</v>
      </c>
      <c r="G4" s="107" t="s">
        <v>249</v>
      </c>
      <c r="H4" s="108" t="s">
        <v>250</v>
      </c>
      <c r="I4" s="56">
        <v>30</v>
      </c>
      <c r="J4" s="107">
        <v>3</v>
      </c>
      <c r="K4" s="106" t="s">
        <v>251</v>
      </c>
      <c r="L4" s="107"/>
      <c r="M4" s="56"/>
      <c r="N4" s="56"/>
      <c r="O4" s="56"/>
      <c r="P4" s="56"/>
      <c r="Q4" s="56"/>
      <c r="R4" s="124"/>
    </row>
    <row r="5" spans="1:19">
      <c r="A5" s="391"/>
      <c r="B5" s="338"/>
      <c r="C5" s="100" t="str">
        <f>D4</f>
        <v>P1</v>
      </c>
      <c r="D5" s="100" t="s">
        <v>227</v>
      </c>
      <c r="E5" s="123">
        <v>20</v>
      </c>
      <c r="F5" s="123">
        <v>3</v>
      </c>
      <c r="G5" s="107" t="s">
        <v>252</v>
      </c>
      <c r="H5" s="107"/>
      <c r="I5" s="56">
        <v>30</v>
      </c>
      <c r="J5" s="107">
        <v>3</v>
      </c>
      <c r="K5" s="107" t="s">
        <v>253</v>
      </c>
      <c r="L5" s="108" t="s">
        <v>254</v>
      </c>
      <c r="M5" s="56"/>
      <c r="N5" s="56"/>
      <c r="O5" s="56"/>
      <c r="P5" s="56"/>
      <c r="Q5" s="56"/>
      <c r="R5" s="124"/>
    </row>
    <row r="6" spans="1:19">
      <c r="A6" s="391"/>
      <c r="B6" s="338"/>
      <c r="C6" s="100" t="str">
        <f t="shared" ref="C6:C16" si="0">D5</f>
        <v>P2</v>
      </c>
      <c r="D6" s="100" t="s">
        <v>231</v>
      </c>
      <c r="E6" s="123">
        <v>30</v>
      </c>
      <c r="F6" s="123">
        <v>3</v>
      </c>
      <c r="G6" s="123" t="s">
        <v>255</v>
      </c>
      <c r="H6" s="123"/>
      <c r="I6" s="56">
        <v>30</v>
      </c>
      <c r="J6" s="56">
        <v>9</v>
      </c>
      <c r="K6" s="123" t="s">
        <v>256</v>
      </c>
      <c r="L6" s="56" t="s">
        <v>229</v>
      </c>
      <c r="M6" s="56">
        <v>2</v>
      </c>
      <c r="N6" s="56">
        <v>12.5</v>
      </c>
      <c r="O6" s="56">
        <f>N6*M6-8</f>
        <v>17</v>
      </c>
      <c r="P6" s="56">
        <f>E6-0.6</f>
        <v>29.4</v>
      </c>
      <c r="Q6" s="56">
        <f t="shared" ref="Q6:Q19" si="1">P6*O6</f>
        <v>499.79999999999995</v>
      </c>
      <c r="R6" s="124"/>
    </row>
    <row r="7" spans="1:19">
      <c r="A7" s="391"/>
      <c r="B7" s="338"/>
      <c r="C7" s="100" t="str">
        <f t="shared" si="0"/>
        <v>P3</v>
      </c>
      <c r="D7" s="100" t="s">
        <v>232</v>
      </c>
      <c r="E7" s="123">
        <v>30</v>
      </c>
      <c r="F7" s="123">
        <v>9</v>
      </c>
      <c r="G7" s="123" t="s">
        <v>257</v>
      </c>
      <c r="H7" s="123"/>
      <c r="I7" s="56">
        <v>30</v>
      </c>
      <c r="J7" s="56">
        <v>9</v>
      </c>
      <c r="K7" s="123" t="s">
        <v>258</v>
      </c>
      <c r="L7" s="56"/>
      <c r="M7" s="56">
        <v>2</v>
      </c>
      <c r="N7" s="56">
        <v>12.5</v>
      </c>
      <c r="O7" s="56">
        <f t="shared" ref="O7:O19" si="2">N7*M7-8</f>
        <v>17</v>
      </c>
      <c r="P7" s="56">
        <f>E7-0.6</f>
        <v>29.4</v>
      </c>
      <c r="Q7" s="56">
        <f t="shared" si="1"/>
        <v>499.79999999999995</v>
      </c>
      <c r="R7" s="124"/>
    </row>
    <row r="8" spans="1:19">
      <c r="A8" s="391"/>
      <c r="B8" s="338"/>
      <c r="C8" s="100" t="str">
        <f t="shared" si="0"/>
        <v>P4</v>
      </c>
      <c r="D8" s="100" t="s">
        <v>259</v>
      </c>
      <c r="E8" s="123">
        <v>30</v>
      </c>
      <c r="F8" s="125" t="s">
        <v>260</v>
      </c>
      <c r="G8" s="123" t="s">
        <v>261</v>
      </c>
      <c r="H8" s="126" t="s">
        <v>262</v>
      </c>
      <c r="I8" s="56">
        <v>30</v>
      </c>
      <c r="J8" s="107">
        <v>9</v>
      </c>
      <c r="K8" s="107" t="s">
        <v>263</v>
      </c>
      <c r="L8" s="108" t="s">
        <v>254</v>
      </c>
      <c r="M8" s="56">
        <v>1</v>
      </c>
      <c r="N8" s="56">
        <v>12.5</v>
      </c>
      <c r="O8" s="56">
        <f t="shared" si="2"/>
        <v>4.5</v>
      </c>
      <c r="P8" s="56">
        <f>E8-0.6</f>
        <v>29.4</v>
      </c>
      <c r="Q8" s="56">
        <f t="shared" si="1"/>
        <v>132.29999999999998</v>
      </c>
      <c r="R8" s="124"/>
    </row>
    <row r="9" spans="1:19">
      <c r="A9" s="391"/>
      <c r="B9" s="338"/>
      <c r="C9" s="100" t="str">
        <f t="shared" si="0"/>
        <v>P5</v>
      </c>
      <c r="D9" s="100" t="s">
        <v>264</v>
      </c>
      <c r="E9" s="123">
        <v>30</v>
      </c>
      <c r="F9" s="123">
        <v>7</v>
      </c>
      <c r="G9" s="107" t="s">
        <v>265</v>
      </c>
      <c r="H9" s="107"/>
      <c r="I9" s="107">
        <v>30</v>
      </c>
      <c r="J9" s="107">
        <v>9</v>
      </c>
      <c r="K9" s="107" t="s">
        <v>263</v>
      </c>
      <c r="L9" s="107"/>
      <c r="M9" s="56"/>
      <c r="N9" s="56"/>
      <c r="O9" s="56"/>
      <c r="P9" s="56"/>
      <c r="Q9" s="56"/>
      <c r="R9" s="124"/>
    </row>
    <row r="10" spans="1:19">
      <c r="A10" s="391"/>
      <c r="B10" s="338"/>
      <c r="C10" s="100" t="s">
        <v>264</v>
      </c>
      <c r="D10" s="100" t="s">
        <v>266</v>
      </c>
      <c r="E10" s="123">
        <v>30</v>
      </c>
      <c r="F10" s="123">
        <v>9</v>
      </c>
      <c r="G10" s="123" t="s">
        <v>267</v>
      </c>
      <c r="H10" s="123"/>
      <c r="I10" s="56">
        <v>30</v>
      </c>
      <c r="J10" s="56">
        <v>9</v>
      </c>
      <c r="K10" s="107" t="s">
        <v>268</v>
      </c>
      <c r="L10" s="107"/>
      <c r="M10" s="56">
        <v>1</v>
      </c>
      <c r="N10" s="56">
        <v>12.5</v>
      </c>
      <c r="O10" s="56">
        <f t="shared" si="2"/>
        <v>4.5</v>
      </c>
      <c r="P10" s="56">
        <f>E10-0.6</f>
        <v>29.4</v>
      </c>
      <c r="Q10" s="56">
        <f t="shared" si="1"/>
        <v>132.29999999999998</v>
      </c>
      <c r="R10" s="124"/>
    </row>
    <row r="11" spans="1:19">
      <c r="A11" s="391"/>
      <c r="B11" s="338"/>
      <c r="C11" s="100" t="str">
        <f>D10</f>
        <v>P7</v>
      </c>
      <c r="D11" s="100" t="s">
        <v>269</v>
      </c>
      <c r="E11" s="123">
        <v>16</v>
      </c>
      <c r="F11" s="123">
        <v>6</v>
      </c>
      <c r="G11" s="123" t="s">
        <v>270</v>
      </c>
      <c r="H11" s="123"/>
      <c r="I11" s="56">
        <v>16</v>
      </c>
      <c r="J11" s="56">
        <v>6</v>
      </c>
      <c r="K11" s="107" t="s">
        <v>271</v>
      </c>
      <c r="L11" s="107"/>
      <c r="M11" s="56">
        <v>1</v>
      </c>
      <c r="N11" s="56">
        <v>12.5</v>
      </c>
      <c r="O11" s="56">
        <f t="shared" si="2"/>
        <v>4.5</v>
      </c>
      <c r="P11" s="56">
        <f>E11-0.6</f>
        <v>15.4</v>
      </c>
      <c r="Q11" s="56">
        <f t="shared" si="1"/>
        <v>69.3</v>
      </c>
      <c r="R11" s="124"/>
    </row>
    <row r="12" spans="1:19">
      <c r="A12" s="391"/>
      <c r="B12" s="338"/>
      <c r="C12" s="100" t="str">
        <f t="shared" si="0"/>
        <v>P8</v>
      </c>
      <c r="D12" s="100" t="s">
        <v>272</v>
      </c>
      <c r="E12" s="101">
        <v>20</v>
      </c>
      <c r="F12" s="123">
        <v>6</v>
      </c>
      <c r="G12" s="123" t="s">
        <v>273</v>
      </c>
      <c r="H12" s="123"/>
      <c r="I12" s="56">
        <v>20</v>
      </c>
      <c r="J12" s="56">
        <v>6</v>
      </c>
      <c r="K12" s="123" t="s">
        <v>274</v>
      </c>
      <c r="L12" s="56"/>
      <c r="M12" s="56">
        <v>2</v>
      </c>
      <c r="N12" s="56">
        <v>12.5</v>
      </c>
      <c r="O12" s="56">
        <f t="shared" si="2"/>
        <v>17</v>
      </c>
      <c r="P12" s="56">
        <f>E12-0.6</f>
        <v>19.399999999999999</v>
      </c>
      <c r="Q12" s="56">
        <f t="shared" si="1"/>
        <v>329.79999999999995</v>
      </c>
      <c r="R12" s="124"/>
    </row>
    <row r="13" spans="1:19">
      <c r="A13" s="391"/>
      <c r="B13" s="338"/>
      <c r="C13" s="100" t="str">
        <f t="shared" si="0"/>
        <v>P9</v>
      </c>
      <c r="D13" s="100" t="s">
        <v>275</v>
      </c>
      <c r="E13" s="123">
        <v>30</v>
      </c>
      <c r="F13" s="123">
        <v>9</v>
      </c>
      <c r="G13" s="107" t="s">
        <v>276</v>
      </c>
      <c r="H13" s="107"/>
      <c r="I13" s="107">
        <v>30</v>
      </c>
      <c r="J13" s="107">
        <v>9</v>
      </c>
      <c r="K13" s="107" t="s">
        <v>277</v>
      </c>
      <c r="L13" s="107"/>
      <c r="M13" s="56"/>
      <c r="N13" s="56"/>
      <c r="O13" s="56"/>
      <c r="P13" s="56"/>
      <c r="Q13" s="56"/>
      <c r="R13" s="124"/>
    </row>
    <row r="14" spans="1:19">
      <c r="A14" s="391"/>
      <c r="B14" s="338"/>
      <c r="C14" s="100" t="str">
        <f t="shared" si="0"/>
        <v>P10</v>
      </c>
      <c r="D14" s="100" t="s">
        <v>278</v>
      </c>
      <c r="E14" s="123">
        <v>20</v>
      </c>
      <c r="F14" s="123">
        <v>9</v>
      </c>
      <c r="G14" s="107" t="s">
        <v>279</v>
      </c>
      <c r="H14" s="107" t="s">
        <v>280</v>
      </c>
      <c r="I14" s="56">
        <v>20</v>
      </c>
      <c r="J14" s="56">
        <v>9</v>
      </c>
      <c r="K14" s="123" t="s">
        <v>281</v>
      </c>
      <c r="L14" s="56"/>
      <c r="M14" s="56">
        <v>1</v>
      </c>
      <c r="N14" s="56">
        <v>12.5</v>
      </c>
      <c r="O14" s="56">
        <f t="shared" si="2"/>
        <v>4.5</v>
      </c>
      <c r="P14" s="56">
        <f>E14-0.6</f>
        <v>19.399999999999999</v>
      </c>
      <c r="Q14" s="56">
        <f t="shared" si="1"/>
        <v>87.3</v>
      </c>
      <c r="R14" s="124"/>
    </row>
    <row r="15" spans="1:19">
      <c r="A15" s="391"/>
      <c r="B15" s="338"/>
      <c r="C15" s="100" t="str">
        <f t="shared" si="0"/>
        <v>P11</v>
      </c>
      <c r="D15" s="100" t="s">
        <v>282</v>
      </c>
      <c r="E15" s="123">
        <v>20</v>
      </c>
      <c r="F15" s="123">
        <v>9</v>
      </c>
      <c r="G15" s="123" t="s">
        <v>283</v>
      </c>
      <c r="H15" s="123"/>
      <c r="I15" s="56">
        <v>20</v>
      </c>
      <c r="J15" s="56">
        <v>9</v>
      </c>
      <c r="K15" s="123" t="s">
        <v>284</v>
      </c>
      <c r="L15" s="56"/>
      <c r="M15" s="56">
        <v>2</v>
      </c>
      <c r="N15" s="56">
        <v>12.5</v>
      </c>
      <c r="O15" s="56">
        <f t="shared" si="2"/>
        <v>17</v>
      </c>
      <c r="P15" s="56">
        <f>E15-0.6</f>
        <v>19.399999999999999</v>
      </c>
      <c r="Q15" s="56">
        <f t="shared" si="1"/>
        <v>329.79999999999995</v>
      </c>
      <c r="R15" s="124"/>
    </row>
    <row r="16" spans="1:19">
      <c r="A16" s="391"/>
      <c r="B16" s="338"/>
      <c r="C16" s="100" t="str">
        <f t="shared" si="0"/>
        <v>P12</v>
      </c>
      <c r="D16" s="100" t="s">
        <v>285</v>
      </c>
      <c r="E16" s="101">
        <v>20</v>
      </c>
      <c r="F16" s="101">
        <v>12</v>
      </c>
      <c r="G16" s="101" t="s">
        <v>286</v>
      </c>
      <c r="H16" s="101"/>
      <c r="I16" s="101">
        <v>20</v>
      </c>
      <c r="J16" s="101">
        <v>2</v>
      </c>
      <c r="K16" s="101" t="s">
        <v>287</v>
      </c>
      <c r="L16" s="101"/>
      <c r="M16" s="101">
        <v>2</v>
      </c>
      <c r="N16" s="101">
        <v>12.5</v>
      </c>
      <c r="O16" s="101">
        <f>N16*M16-10</f>
        <v>15</v>
      </c>
      <c r="P16" s="101">
        <f>E16-0.6</f>
        <v>19.399999999999999</v>
      </c>
      <c r="Q16" s="101">
        <f t="shared" si="1"/>
        <v>291</v>
      </c>
      <c r="R16" s="124"/>
      <c r="S16" s="112"/>
    </row>
    <row r="17" spans="1:18">
      <c r="A17" s="391"/>
      <c r="B17" s="338"/>
      <c r="C17" s="104" t="s">
        <v>285</v>
      </c>
      <c r="D17" s="104" t="s">
        <v>288</v>
      </c>
      <c r="E17" s="58">
        <v>25.765000000000001</v>
      </c>
      <c r="F17" s="368" t="s">
        <v>289</v>
      </c>
      <c r="G17" s="368"/>
      <c r="H17" s="368"/>
      <c r="I17" s="123">
        <v>25.765000000000001</v>
      </c>
      <c r="J17" s="368" t="s">
        <v>289</v>
      </c>
      <c r="K17" s="368"/>
      <c r="L17" s="368"/>
      <c r="M17" s="56"/>
      <c r="N17" s="56"/>
      <c r="O17" s="101"/>
      <c r="P17" s="56"/>
      <c r="Q17" s="56"/>
      <c r="R17" s="124"/>
    </row>
    <row r="18" spans="1:18">
      <c r="A18" s="391"/>
      <c r="B18" s="338"/>
      <c r="C18" s="100" t="s">
        <v>288</v>
      </c>
      <c r="D18" s="100" t="s">
        <v>290</v>
      </c>
      <c r="E18" s="123">
        <v>20</v>
      </c>
      <c r="F18" s="123">
        <v>9</v>
      </c>
      <c r="G18" s="101" t="s">
        <v>291</v>
      </c>
      <c r="H18" s="101"/>
      <c r="I18" s="56">
        <v>20</v>
      </c>
      <c r="J18" s="58"/>
      <c r="K18" s="58"/>
      <c r="L18" s="58"/>
      <c r="M18" s="56">
        <v>2</v>
      </c>
      <c r="N18" s="56">
        <v>12.5</v>
      </c>
      <c r="O18" s="101">
        <f t="shared" ref="O18" si="3">N18*M18-10</f>
        <v>15</v>
      </c>
      <c r="P18" s="56">
        <f>E18-0.6</f>
        <v>19.399999999999999</v>
      </c>
      <c r="Q18" s="56">
        <f t="shared" si="1"/>
        <v>291</v>
      </c>
      <c r="R18" s="124"/>
    </row>
    <row r="19" spans="1:18">
      <c r="A19" s="391"/>
      <c r="B19" s="338"/>
      <c r="C19" s="100" t="s">
        <v>290</v>
      </c>
      <c r="D19" s="100" t="s">
        <v>237</v>
      </c>
      <c r="E19" s="123">
        <v>30</v>
      </c>
      <c r="F19" s="123">
        <v>9</v>
      </c>
      <c r="G19" s="123" t="s">
        <v>292</v>
      </c>
      <c r="H19" s="123"/>
      <c r="I19" s="56">
        <v>30</v>
      </c>
      <c r="J19" s="56">
        <v>9</v>
      </c>
      <c r="K19" s="123" t="s">
        <v>293</v>
      </c>
      <c r="L19" s="56"/>
      <c r="M19" s="56">
        <v>2</v>
      </c>
      <c r="N19" s="56">
        <v>12.5</v>
      </c>
      <c r="O19" s="56">
        <f t="shared" si="2"/>
        <v>17</v>
      </c>
      <c r="P19" s="56">
        <f>E19-0.6</f>
        <v>29.4</v>
      </c>
      <c r="Q19" s="56">
        <f t="shared" si="1"/>
        <v>499.79999999999995</v>
      </c>
      <c r="R19" s="124"/>
    </row>
    <row r="20" spans="1:18">
      <c r="A20" s="391"/>
      <c r="B20" s="338"/>
      <c r="C20" s="100"/>
      <c r="D20" s="100"/>
      <c r="E20" s="123"/>
      <c r="F20" s="123"/>
      <c r="G20" s="123"/>
      <c r="H20" s="123"/>
      <c r="I20" s="56"/>
      <c r="J20" s="56"/>
      <c r="K20" s="123"/>
      <c r="L20" s="56"/>
      <c r="M20" s="56"/>
      <c r="N20" s="56"/>
      <c r="O20" s="56"/>
      <c r="P20" s="56"/>
      <c r="Q20" s="56">
        <f>SUM(Q4:Q19)</f>
        <v>3162.2</v>
      </c>
      <c r="R20" s="124"/>
    </row>
    <row r="21" spans="1:18">
      <c r="C21" s="112"/>
      <c r="D21" s="112"/>
      <c r="E21" s="112"/>
      <c r="F21" s="112"/>
      <c r="G21" s="112"/>
      <c r="H21" s="112"/>
      <c r="I21" s="112"/>
      <c r="J21" s="112"/>
      <c r="K21" s="112"/>
      <c r="L21" s="112"/>
      <c r="M21" s="112"/>
      <c r="N21" s="112"/>
      <c r="O21" s="112"/>
      <c r="P21" s="112"/>
      <c r="Q21" s="112"/>
      <c r="R21" s="112"/>
    </row>
    <row r="23" spans="1:18">
      <c r="G23" t="s">
        <v>240</v>
      </c>
    </row>
    <row r="24" spans="1:18">
      <c r="G24" t="s">
        <v>241</v>
      </c>
    </row>
    <row r="25" spans="1:18">
      <c r="G25" t="s">
        <v>242</v>
      </c>
    </row>
    <row r="26" spans="1:18">
      <c r="G26" t="s">
        <v>243</v>
      </c>
    </row>
    <row r="27" spans="1:18">
      <c r="G27" s="113"/>
      <c r="H27" t="s">
        <v>244</v>
      </c>
    </row>
    <row r="28" spans="1:18">
      <c r="G28" s="114"/>
      <c r="H28" t="s">
        <v>245</v>
      </c>
    </row>
  </sheetData>
  <mergeCells count="22">
    <mergeCell ref="A1:R1"/>
    <mergeCell ref="A2:A3"/>
    <mergeCell ref="B2:B3"/>
    <mergeCell ref="C2:D3"/>
    <mergeCell ref="E2:E3"/>
    <mergeCell ref="F2:F3"/>
    <mergeCell ref="G2:G3"/>
    <mergeCell ref="H2:H3"/>
    <mergeCell ref="I2:I3"/>
    <mergeCell ref="J2:J3"/>
    <mergeCell ref="Q2:Q3"/>
    <mergeCell ref="R2:R3"/>
    <mergeCell ref="M2:M3"/>
    <mergeCell ref="N2:N3"/>
    <mergeCell ref="O2:O3"/>
    <mergeCell ref="P2:P3"/>
    <mergeCell ref="A4:A20"/>
    <mergeCell ref="B4:B20"/>
    <mergeCell ref="F17:H17"/>
    <mergeCell ref="J17:L17"/>
    <mergeCell ref="K2:K3"/>
    <mergeCell ref="L2:L3"/>
  </mergeCells>
  <pageMargins left="0.7" right="0.7" top="0.75" bottom="0.75" header="0.3" footer="0.3"/>
  <pageSetup scale="7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C1893E-65D1-4575-A756-F2313BB34A6D}">
  <sheetPr>
    <tabColor rgb="FF00B050"/>
  </sheetPr>
  <dimension ref="A2:I14"/>
  <sheetViews>
    <sheetView tabSelected="1" workbookViewId="0">
      <selection activeCell="K9" sqref="K9"/>
    </sheetView>
  </sheetViews>
  <sheetFormatPr defaultRowHeight="15"/>
  <cols>
    <col min="2" max="2" width="22.28515625" customWidth="1"/>
    <col min="3" max="4" width="15.5703125" customWidth="1"/>
    <col min="7" max="7" width="17.42578125" customWidth="1"/>
  </cols>
  <sheetData>
    <row r="2" spans="1:9" ht="26.25">
      <c r="A2" s="255" t="s">
        <v>538</v>
      </c>
      <c r="B2" s="255"/>
      <c r="C2" s="255"/>
      <c r="D2" s="255"/>
      <c r="E2" s="255"/>
      <c r="F2" s="255"/>
      <c r="G2" s="255"/>
      <c r="H2" s="255"/>
    </row>
    <row r="3" spans="1:9">
      <c r="A3" s="259" t="s">
        <v>146</v>
      </c>
      <c r="B3" s="259" t="s">
        <v>147</v>
      </c>
      <c r="C3" s="261" t="s">
        <v>151</v>
      </c>
      <c r="D3" s="262"/>
      <c r="E3" s="259" t="s">
        <v>153</v>
      </c>
      <c r="F3" s="259" t="s">
        <v>161</v>
      </c>
      <c r="G3" s="259" t="s">
        <v>165</v>
      </c>
      <c r="H3" s="259" t="s">
        <v>122</v>
      </c>
    </row>
    <row r="4" spans="1:9">
      <c r="A4" s="260"/>
      <c r="B4" s="260"/>
      <c r="C4" s="230" t="s">
        <v>379</v>
      </c>
      <c r="D4" s="230" t="s">
        <v>372</v>
      </c>
      <c r="E4" s="260"/>
      <c r="F4" s="260"/>
      <c r="G4" s="260"/>
      <c r="H4" s="260"/>
    </row>
    <row r="5" spans="1:9" ht="15" customHeight="1">
      <c r="A5" s="101">
        <v>1</v>
      </c>
      <c r="B5" s="237" t="s">
        <v>545</v>
      </c>
      <c r="C5" s="237">
        <f>SUM('BOQ -BC RHS'!H5:H14)-'BOQ -BC RHS'!H6-'BOQ -BC RHS'!H7</f>
        <v>814725</v>
      </c>
      <c r="D5" s="237">
        <f>SUM('BOQ -BC LHS'!H5:H14)-'BOQ -BC LHS'!H7</f>
        <v>1007250</v>
      </c>
      <c r="E5" s="230" t="s">
        <v>164</v>
      </c>
      <c r="F5" s="230">
        <v>110</v>
      </c>
      <c r="G5" s="238">
        <f>(C5+D5)*F5</f>
        <v>200417250</v>
      </c>
      <c r="H5" s="256" t="s">
        <v>557</v>
      </c>
    </row>
    <row r="6" spans="1:9">
      <c r="A6" s="101">
        <v>2</v>
      </c>
      <c r="B6" s="237" t="s">
        <v>556</v>
      </c>
      <c r="C6" s="237">
        <f>'BOQ -BC RHS'!H6+'BOQ -BC RHS'!H7</f>
        <v>303025</v>
      </c>
      <c r="D6" s="237">
        <f>'BOQ -BC LHS'!H7</f>
        <v>110500</v>
      </c>
      <c r="E6" s="230" t="s">
        <v>164</v>
      </c>
      <c r="F6" s="230">
        <v>55</v>
      </c>
      <c r="G6" s="238">
        <f>(C6+D6)*F6</f>
        <v>22743875</v>
      </c>
      <c r="H6" s="257"/>
    </row>
    <row r="7" spans="1:9">
      <c r="A7" s="101">
        <v>3</v>
      </c>
      <c r="B7" s="237" t="s">
        <v>553</v>
      </c>
      <c r="C7" s="237">
        <f>SUM('BOQ -BC RHS'!H15:H24)-'BOQ -BC RHS'!H16-'BOQ -BC RHS'!H17</f>
        <v>814725</v>
      </c>
      <c r="D7" s="237">
        <f>SUM('BOQ -BC LHS'!H15:H24)-'BOQ -BC LHS'!H17</f>
        <v>1007250</v>
      </c>
      <c r="E7" s="230" t="s">
        <v>164</v>
      </c>
      <c r="F7" s="101">
        <v>17</v>
      </c>
      <c r="G7" s="238">
        <f t="shared" ref="G7:G12" si="0">(C7+D7)*F7</f>
        <v>30973575</v>
      </c>
      <c r="H7" s="257"/>
    </row>
    <row r="8" spans="1:9">
      <c r="A8" s="101">
        <v>4</v>
      </c>
      <c r="B8" s="237" t="s">
        <v>539</v>
      </c>
      <c r="C8" s="237">
        <f>SUM('BOQ -BC RHS'!H25:H34)</f>
        <v>53696.625</v>
      </c>
      <c r="D8" s="237">
        <f>SUM('BOQ -BC LHS'!H25:H34)</f>
        <v>67660</v>
      </c>
      <c r="E8" s="230" t="s">
        <v>160</v>
      </c>
      <c r="F8" s="101">
        <v>7150</v>
      </c>
      <c r="G8" s="238">
        <f t="shared" si="0"/>
        <v>867699868.75</v>
      </c>
      <c r="H8" s="257"/>
    </row>
    <row r="9" spans="1:9">
      <c r="A9" s="101">
        <v>5</v>
      </c>
      <c r="B9" s="237" t="s">
        <v>551</v>
      </c>
      <c r="C9" s="237">
        <f>SUM('BOQ -BC RHS'!H35:H44)</f>
        <v>1117750</v>
      </c>
      <c r="D9" s="237">
        <f>SUM('BOQ -BC LHS'!H35:H44)</f>
        <v>1117750</v>
      </c>
      <c r="E9" s="230" t="s">
        <v>164</v>
      </c>
      <c r="F9" s="101">
        <v>17</v>
      </c>
      <c r="G9" s="238">
        <f t="shared" si="0"/>
        <v>38003500</v>
      </c>
      <c r="H9" s="257"/>
    </row>
    <row r="10" spans="1:9">
      <c r="A10" s="101">
        <v>6</v>
      </c>
      <c r="B10" s="237" t="s">
        <v>540</v>
      </c>
      <c r="C10" s="250">
        <f>SUM('BOQ -BC RHS'!H45:H54)</f>
        <v>49385.000000000007</v>
      </c>
      <c r="D10" s="250">
        <f>SUM('BOQ -BC LHS'!H45:H54)</f>
        <v>52615</v>
      </c>
      <c r="E10" s="230" t="s">
        <v>164</v>
      </c>
      <c r="F10" s="101">
        <v>9250</v>
      </c>
      <c r="G10" s="238">
        <f t="shared" si="0"/>
        <v>943500000</v>
      </c>
      <c r="H10" s="257"/>
      <c r="I10" s="224"/>
    </row>
    <row r="11" spans="1:9">
      <c r="A11" s="101">
        <v>7</v>
      </c>
      <c r="B11" s="237" t="s">
        <v>530</v>
      </c>
      <c r="C11" s="250">
        <f>SUM('BOQ -BC RHS'!H55)</f>
        <v>44710</v>
      </c>
      <c r="D11" s="250">
        <f>SUM('BOQ -BC LHS'!H55)</f>
        <v>44710</v>
      </c>
      <c r="E11" s="230" t="s">
        <v>164</v>
      </c>
      <c r="F11" s="101">
        <v>310</v>
      </c>
      <c r="G11" s="238">
        <f t="shared" si="0"/>
        <v>27720200</v>
      </c>
      <c r="H11" s="258"/>
    </row>
    <row r="12" spans="1:9" ht="45">
      <c r="A12" s="101">
        <v>8</v>
      </c>
      <c r="B12" s="249" t="s">
        <v>549</v>
      </c>
      <c r="C12" s="253">
        <v>400000</v>
      </c>
      <c r="D12" s="254"/>
      <c r="E12" s="239" t="s">
        <v>164</v>
      </c>
      <c r="F12" s="237">
        <v>22.16</v>
      </c>
      <c r="G12" s="251">
        <f t="shared" si="0"/>
        <v>8864000</v>
      </c>
      <c r="H12" s="243" t="s">
        <v>550</v>
      </c>
    </row>
    <row r="13" spans="1:9">
      <c r="A13" s="229"/>
      <c r="B13" s="112"/>
      <c r="C13" s="112"/>
      <c r="D13" s="112"/>
      <c r="E13" s="112"/>
      <c r="F13" s="226" t="s">
        <v>172</v>
      </c>
      <c r="G13" s="227">
        <f>SUM(G5:G12)</f>
        <v>2139922268.75</v>
      </c>
      <c r="H13" s="112"/>
    </row>
    <row r="14" spans="1:9">
      <c r="A14" s="229"/>
      <c r="B14" s="112"/>
      <c r="C14" s="112"/>
      <c r="D14" s="112"/>
      <c r="E14" s="112"/>
      <c r="F14" s="234" t="s">
        <v>174</v>
      </c>
      <c r="G14" s="232">
        <f>G13*1.12</f>
        <v>2396712941</v>
      </c>
      <c r="H14" s="112"/>
    </row>
  </sheetData>
  <mergeCells count="10">
    <mergeCell ref="C12:D12"/>
    <mergeCell ref="A2:H2"/>
    <mergeCell ref="H5:H11"/>
    <mergeCell ref="A3:A4"/>
    <mergeCell ref="B3:B4"/>
    <mergeCell ref="C3:D3"/>
    <mergeCell ref="E3:E4"/>
    <mergeCell ref="F3:F4"/>
    <mergeCell ref="G3:G4"/>
    <mergeCell ref="H3:H4"/>
  </mergeCell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8255C5-CF59-4A9D-AE9F-630A96A19D74}">
  <dimension ref="A1:AA217"/>
  <sheetViews>
    <sheetView workbookViewId="0">
      <selection activeCell="J6" sqref="J6"/>
    </sheetView>
  </sheetViews>
  <sheetFormatPr defaultRowHeight="15"/>
  <sheetData>
    <row r="1" spans="1:27" ht="15.75" thickBot="1"/>
    <row r="2" spans="1:27" ht="31.5">
      <c r="A2" s="395" t="s">
        <v>358</v>
      </c>
      <c r="B2" s="396"/>
      <c r="C2" s="396"/>
      <c r="D2" s="396"/>
      <c r="E2" s="396"/>
      <c r="F2" s="396"/>
      <c r="G2" s="396"/>
      <c r="H2" s="396"/>
      <c r="I2" s="396"/>
      <c r="J2" s="396"/>
      <c r="K2" s="396"/>
      <c r="L2" s="397"/>
      <c r="N2" s="395" t="s">
        <v>358</v>
      </c>
      <c r="O2" s="396"/>
      <c r="P2" s="396"/>
      <c r="Q2" s="396"/>
      <c r="R2" s="396"/>
      <c r="S2" s="396"/>
      <c r="T2" s="396"/>
      <c r="U2" s="396"/>
      <c r="V2" s="396"/>
      <c r="W2" s="396"/>
      <c r="X2" s="396"/>
      <c r="Y2" s="397"/>
    </row>
    <row r="3" spans="1:27" ht="31.5">
      <c r="A3" s="398" t="s">
        <v>359</v>
      </c>
      <c r="B3" s="399"/>
      <c r="C3" s="399"/>
      <c r="D3" s="399"/>
      <c r="E3" s="399"/>
      <c r="F3" s="399"/>
      <c r="G3" s="399"/>
      <c r="H3" s="399"/>
      <c r="I3" s="399"/>
      <c r="J3" s="399"/>
      <c r="K3" s="399"/>
      <c r="L3" s="400"/>
      <c r="N3" s="398" t="s">
        <v>360</v>
      </c>
      <c r="O3" s="399"/>
      <c r="P3" s="399"/>
      <c r="Q3" s="399"/>
      <c r="R3" s="399"/>
      <c r="S3" s="399"/>
      <c r="T3" s="399"/>
      <c r="U3" s="399"/>
      <c r="V3" s="399"/>
      <c r="W3" s="399"/>
      <c r="X3" s="399"/>
      <c r="Y3" s="400"/>
    </row>
    <row r="4" spans="1:27" ht="90.75" thickBot="1">
      <c r="A4" s="175" t="s">
        <v>361</v>
      </c>
      <c r="B4" s="176" t="s">
        <v>362</v>
      </c>
      <c r="C4" s="176" t="s">
        <v>363</v>
      </c>
      <c r="D4" s="176" t="s">
        <v>364</v>
      </c>
      <c r="E4" s="176" t="s">
        <v>365</v>
      </c>
      <c r="F4" s="176" t="s">
        <v>366</v>
      </c>
      <c r="G4" s="176" t="s">
        <v>332</v>
      </c>
      <c r="H4" s="176" t="s">
        <v>367</v>
      </c>
      <c r="I4" s="176" t="s">
        <v>333</v>
      </c>
      <c r="J4" s="176" t="s">
        <v>368</v>
      </c>
      <c r="K4" s="176" t="s">
        <v>334</v>
      </c>
      <c r="L4" s="177" t="s">
        <v>369</v>
      </c>
      <c r="N4" s="178" t="s">
        <v>361</v>
      </c>
      <c r="O4" s="179" t="s">
        <v>362</v>
      </c>
      <c r="P4" s="179" t="s">
        <v>363</v>
      </c>
      <c r="Q4" s="179" t="s">
        <v>364</v>
      </c>
      <c r="R4" s="179" t="s">
        <v>365</v>
      </c>
      <c r="S4" s="179" t="s">
        <v>366</v>
      </c>
      <c r="T4" s="179" t="s">
        <v>346</v>
      </c>
      <c r="U4" s="179" t="s">
        <v>367</v>
      </c>
      <c r="V4" s="179" t="s">
        <v>348</v>
      </c>
      <c r="W4" s="179" t="s">
        <v>368</v>
      </c>
      <c r="X4" s="179" t="s">
        <v>349</v>
      </c>
      <c r="Y4" s="180" t="s">
        <v>369</v>
      </c>
    </row>
    <row r="5" spans="1:27">
      <c r="A5" s="181">
        <v>1</v>
      </c>
      <c r="B5" s="182" t="s">
        <v>370</v>
      </c>
      <c r="C5" s="182" t="s">
        <v>371</v>
      </c>
      <c r="D5" s="183" t="s">
        <v>372</v>
      </c>
      <c r="E5" s="183">
        <v>1</v>
      </c>
      <c r="F5" s="183" t="s">
        <v>373</v>
      </c>
      <c r="G5" s="184" t="s">
        <v>374</v>
      </c>
      <c r="H5" s="185" t="s">
        <v>374</v>
      </c>
      <c r="I5" s="185" t="s">
        <v>374</v>
      </c>
      <c r="J5" s="185" t="s">
        <v>374</v>
      </c>
      <c r="K5" s="184" t="s">
        <v>336</v>
      </c>
      <c r="L5" s="186" t="s">
        <v>375</v>
      </c>
      <c r="M5" s="112"/>
      <c r="N5" s="187">
        <v>1</v>
      </c>
      <c r="O5" s="188">
        <v>77965</v>
      </c>
      <c r="P5" s="188" t="s">
        <v>376</v>
      </c>
      <c r="Q5" s="188" t="s">
        <v>372</v>
      </c>
      <c r="R5" s="186">
        <v>1</v>
      </c>
      <c r="S5" s="189">
        <v>127</v>
      </c>
      <c r="T5" s="186" t="s">
        <v>374</v>
      </c>
      <c r="U5" s="190" t="s">
        <v>374</v>
      </c>
      <c r="V5" s="190" t="s">
        <v>374</v>
      </c>
      <c r="W5" s="191" t="s">
        <v>374</v>
      </c>
      <c r="X5" s="191" t="s">
        <v>336</v>
      </c>
      <c r="Y5" s="186" t="s">
        <v>331</v>
      </c>
      <c r="Z5" s="112"/>
      <c r="AA5" s="112"/>
    </row>
    <row r="6" spans="1:27">
      <c r="A6" s="187">
        <f>A5+1</f>
        <v>2</v>
      </c>
      <c r="B6" s="188" t="s">
        <v>377</v>
      </c>
      <c r="C6" s="188" t="s">
        <v>378</v>
      </c>
      <c r="D6" s="190" t="s">
        <v>379</v>
      </c>
      <c r="E6" s="190">
        <v>1</v>
      </c>
      <c r="F6" s="190" t="s">
        <v>373</v>
      </c>
      <c r="G6" s="191" t="s">
        <v>374</v>
      </c>
      <c r="H6" s="192" t="s">
        <v>374</v>
      </c>
      <c r="I6" s="192" t="s">
        <v>374</v>
      </c>
      <c r="J6" s="185" t="s">
        <v>374</v>
      </c>
      <c r="K6" s="191" t="s">
        <v>336</v>
      </c>
      <c r="L6" s="186" t="s">
        <v>375</v>
      </c>
      <c r="M6" s="112"/>
      <c r="N6" s="187">
        <f t="shared" ref="N6:N69" si="0">N5+1</f>
        <v>2</v>
      </c>
      <c r="O6" s="188">
        <v>77965</v>
      </c>
      <c r="P6" s="188" t="s">
        <v>376</v>
      </c>
      <c r="Q6" s="188" t="s">
        <v>372</v>
      </c>
      <c r="R6" s="186">
        <v>1</v>
      </c>
      <c r="S6" s="189">
        <v>126</v>
      </c>
      <c r="T6" s="186" t="s">
        <v>374</v>
      </c>
      <c r="U6" s="190" t="s">
        <v>374</v>
      </c>
      <c r="V6" s="190" t="s">
        <v>374</v>
      </c>
      <c r="W6" s="191" t="s">
        <v>374</v>
      </c>
      <c r="X6" s="191" t="s">
        <v>336</v>
      </c>
      <c r="Y6" s="186" t="s">
        <v>331</v>
      </c>
      <c r="Z6" s="112"/>
      <c r="AA6" s="112"/>
    </row>
    <row r="7" spans="1:27">
      <c r="A7" s="187">
        <f>A6+1</f>
        <v>3</v>
      </c>
      <c r="B7" s="188" t="s">
        <v>380</v>
      </c>
      <c r="C7" s="188" t="s">
        <v>381</v>
      </c>
      <c r="D7" s="190" t="s">
        <v>379</v>
      </c>
      <c r="E7" s="190">
        <v>1</v>
      </c>
      <c r="F7" s="190" t="s">
        <v>373</v>
      </c>
      <c r="G7" s="191" t="s">
        <v>374</v>
      </c>
      <c r="H7" s="191" t="s">
        <v>374</v>
      </c>
      <c r="I7" s="191" t="s">
        <v>337</v>
      </c>
      <c r="J7" s="185" t="s">
        <v>374</v>
      </c>
      <c r="K7" s="191" t="s">
        <v>336</v>
      </c>
      <c r="L7" s="186" t="s">
        <v>331</v>
      </c>
      <c r="M7" s="112"/>
      <c r="N7" s="187">
        <f t="shared" si="0"/>
        <v>3</v>
      </c>
      <c r="O7" s="188">
        <v>77965</v>
      </c>
      <c r="P7" s="188" t="s">
        <v>376</v>
      </c>
      <c r="Q7" s="188" t="s">
        <v>379</v>
      </c>
      <c r="R7" s="186">
        <v>1</v>
      </c>
      <c r="S7" s="189">
        <v>125</v>
      </c>
      <c r="T7" s="186" t="s">
        <v>374</v>
      </c>
      <c r="U7" s="190" t="s">
        <v>374</v>
      </c>
      <c r="V7" s="190" t="s">
        <v>374</v>
      </c>
      <c r="W7" s="191" t="s">
        <v>374</v>
      </c>
      <c r="X7" s="191" t="s">
        <v>336</v>
      </c>
      <c r="Y7" s="186" t="s">
        <v>331</v>
      </c>
      <c r="Z7" s="112"/>
      <c r="AA7" s="112"/>
    </row>
    <row r="8" spans="1:27">
      <c r="A8" s="187">
        <f>A7+1</f>
        <v>4</v>
      </c>
      <c r="B8" s="188" t="s">
        <v>380</v>
      </c>
      <c r="C8" s="188" t="s">
        <v>381</v>
      </c>
      <c r="D8" s="190" t="s">
        <v>372</v>
      </c>
      <c r="E8" s="190">
        <v>1</v>
      </c>
      <c r="F8" s="190" t="s">
        <v>373</v>
      </c>
      <c r="G8" s="191" t="s">
        <v>374</v>
      </c>
      <c r="H8" s="191" t="s">
        <v>374</v>
      </c>
      <c r="I8" s="191" t="s">
        <v>374</v>
      </c>
      <c r="J8" s="185" t="s">
        <v>374</v>
      </c>
      <c r="K8" s="191" t="s">
        <v>336</v>
      </c>
      <c r="L8" s="186" t="s">
        <v>375</v>
      </c>
      <c r="M8" s="112"/>
      <c r="N8" s="187">
        <f t="shared" si="0"/>
        <v>4</v>
      </c>
      <c r="O8" s="188">
        <v>77965</v>
      </c>
      <c r="P8" s="188" t="s">
        <v>376</v>
      </c>
      <c r="Q8" s="188" t="s">
        <v>379</v>
      </c>
      <c r="R8" s="186">
        <v>1</v>
      </c>
      <c r="S8" s="189">
        <v>124</v>
      </c>
      <c r="T8" s="186" t="s">
        <v>374</v>
      </c>
      <c r="U8" s="190" t="s">
        <v>374</v>
      </c>
      <c r="V8" s="190" t="s">
        <v>374</v>
      </c>
      <c r="W8" s="191" t="s">
        <v>374</v>
      </c>
      <c r="X8" s="191" t="s">
        <v>336</v>
      </c>
      <c r="Y8" s="186" t="s">
        <v>331</v>
      </c>
      <c r="Z8" s="112"/>
      <c r="AA8" s="112"/>
    </row>
    <row r="9" spans="1:27">
      <c r="A9" s="187">
        <f>A8+1</f>
        <v>5</v>
      </c>
      <c r="B9" s="188" t="s">
        <v>382</v>
      </c>
      <c r="C9" s="188" t="s">
        <v>383</v>
      </c>
      <c r="D9" s="190" t="s">
        <v>379</v>
      </c>
      <c r="E9" s="190">
        <v>1</v>
      </c>
      <c r="F9" s="190" t="s">
        <v>373</v>
      </c>
      <c r="G9" s="191" t="s">
        <v>374</v>
      </c>
      <c r="H9" s="191" t="s">
        <v>374</v>
      </c>
      <c r="I9" s="191" t="s">
        <v>374</v>
      </c>
      <c r="J9" s="185" t="s">
        <v>374</v>
      </c>
      <c r="K9" s="191" t="s">
        <v>336</v>
      </c>
      <c r="L9" s="186" t="s">
        <v>375</v>
      </c>
      <c r="M9" s="112"/>
      <c r="N9" s="187">
        <f t="shared" si="0"/>
        <v>5</v>
      </c>
      <c r="O9" s="188">
        <v>79030</v>
      </c>
      <c r="P9" s="188" t="s">
        <v>384</v>
      </c>
      <c r="Q9" s="188" t="s">
        <v>372</v>
      </c>
      <c r="R9" s="186">
        <v>1</v>
      </c>
      <c r="S9" s="189">
        <v>123</v>
      </c>
      <c r="T9" s="186" t="s">
        <v>374</v>
      </c>
      <c r="U9" s="190" t="s">
        <v>374</v>
      </c>
      <c r="V9" s="190" t="s">
        <v>338</v>
      </c>
      <c r="W9" s="191" t="s">
        <v>374</v>
      </c>
      <c r="X9" s="191" t="s">
        <v>336</v>
      </c>
      <c r="Y9" s="186" t="s">
        <v>331</v>
      </c>
      <c r="Z9" s="112"/>
      <c r="AA9" s="112"/>
    </row>
    <row r="10" spans="1:27">
      <c r="A10" s="187">
        <f>A9+1</f>
        <v>6</v>
      </c>
      <c r="B10" s="188" t="s">
        <v>385</v>
      </c>
      <c r="C10" s="188" t="s">
        <v>386</v>
      </c>
      <c r="D10" s="190" t="s">
        <v>372</v>
      </c>
      <c r="E10" s="190">
        <v>1</v>
      </c>
      <c r="F10" s="190" t="s">
        <v>373</v>
      </c>
      <c r="G10" s="191" t="s">
        <v>374</v>
      </c>
      <c r="H10" s="192" t="s">
        <v>374</v>
      </c>
      <c r="I10" s="192" t="s">
        <v>374</v>
      </c>
      <c r="J10" s="185" t="s">
        <v>374</v>
      </c>
      <c r="K10" s="191" t="s">
        <v>336</v>
      </c>
      <c r="L10" s="186" t="s">
        <v>375</v>
      </c>
      <c r="M10" s="112"/>
      <c r="N10" s="187">
        <f t="shared" si="0"/>
        <v>6</v>
      </c>
      <c r="O10" s="188">
        <v>79500</v>
      </c>
      <c r="P10" s="188" t="s">
        <v>387</v>
      </c>
      <c r="Q10" s="188" t="s">
        <v>379</v>
      </c>
      <c r="R10" s="186">
        <v>1</v>
      </c>
      <c r="S10" s="189">
        <v>122</v>
      </c>
      <c r="T10" s="186" t="s">
        <v>374</v>
      </c>
      <c r="U10" s="186" t="s">
        <v>336</v>
      </c>
      <c r="V10" s="186" t="s">
        <v>374</v>
      </c>
      <c r="W10" s="191" t="s">
        <v>374</v>
      </c>
      <c r="X10" s="191" t="s">
        <v>336</v>
      </c>
      <c r="Y10" s="186" t="s">
        <v>375</v>
      </c>
      <c r="Z10" s="112"/>
      <c r="AA10" s="112"/>
    </row>
    <row r="11" spans="1:27">
      <c r="A11" s="187">
        <f t="shared" ref="A11:A53" si="1">A10+1</f>
        <v>7</v>
      </c>
      <c r="B11" s="188" t="s">
        <v>388</v>
      </c>
      <c r="C11" s="188" t="s">
        <v>389</v>
      </c>
      <c r="D11" s="190" t="s">
        <v>372</v>
      </c>
      <c r="E11" s="190">
        <v>1</v>
      </c>
      <c r="F11" s="190" t="s">
        <v>373</v>
      </c>
      <c r="G11" s="191" t="s">
        <v>374</v>
      </c>
      <c r="H11" s="192" t="s">
        <v>374</v>
      </c>
      <c r="I11" s="192" t="s">
        <v>374</v>
      </c>
      <c r="J11" s="185" t="s">
        <v>374</v>
      </c>
      <c r="K11" s="191" t="s">
        <v>336</v>
      </c>
      <c r="L11" s="186" t="s">
        <v>375</v>
      </c>
      <c r="M11" s="112"/>
      <c r="N11" s="187">
        <f t="shared" si="0"/>
        <v>7</v>
      </c>
      <c r="O11" s="188">
        <v>79500</v>
      </c>
      <c r="P11" s="188" t="s">
        <v>387</v>
      </c>
      <c r="Q11" s="188" t="s">
        <v>379</v>
      </c>
      <c r="R11" s="186">
        <v>1</v>
      </c>
      <c r="S11" s="189">
        <v>121</v>
      </c>
      <c r="T11" s="190" t="s">
        <v>374</v>
      </c>
      <c r="U11" s="186" t="s">
        <v>374</v>
      </c>
      <c r="V11" s="186" t="s">
        <v>374</v>
      </c>
      <c r="W11" s="191" t="s">
        <v>374</v>
      </c>
      <c r="X11" s="191" t="s">
        <v>336</v>
      </c>
      <c r="Y11" s="186" t="s">
        <v>375</v>
      </c>
      <c r="Z11" s="112"/>
      <c r="AA11" s="112"/>
    </row>
    <row r="12" spans="1:27">
      <c r="A12" s="187">
        <f t="shared" si="1"/>
        <v>8</v>
      </c>
      <c r="B12" s="188" t="s">
        <v>388</v>
      </c>
      <c r="C12" s="188" t="s">
        <v>389</v>
      </c>
      <c r="D12" s="190" t="s">
        <v>379</v>
      </c>
      <c r="E12" s="190">
        <v>1</v>
      </c>
      <c r="F12" s="190" t="s">
        <v>373</v>
      </c>
      <c r="G12" s="191" t="s">
        <v>374</v>
      </c>
      <c r="H12" s="191" t="s">
        <v>374</v>
      </c>
      <c r="I12" s="191" t="s">
        <v>374</v>
      </c>
      <c r="J12" s="185" t="s">
        <v>374</v>
      </c>
      <c r="K12" s="191" t="s">
        <v>336</v>
      </c>
      <c r="L12" s="186" t="s">
        <v>375</v>
      </c>
      <c r="M12" s="112"/>
      <c r="N12" s="187">
        <f t="shared" si="0"/>
        <v>8</v>
      </c>
      <c r="O12" s="188">
        <v>79880</v>
      </c>
      <c r="P12" s="188" t="s">
        <v>390</v>
      </c>
      <c r="Q12" s="188" t="s">
        <v>372</v>
      </c>
      <c r="R12" s="186">
        <v>1</v>
      </c>
      <c r="S12" s="189">
        <v>120</v>
      </c>
      <c r="T12" s="186" t="s">
        <v>374</v>
      </c>
      <c r="U12" s="190" t="s">
        <v>374</v>
      </c>
      <c r="V12" s="190" t="s">
        <v>374</v>
      </c>
      <c r="W12" s="191" t="s">
        <v>374</v>
      </c>
      <c r="X12" s="191" t="s">
        <v>336</v>
      </c>
      <c r="Y12" s="186" t="s">
        <v>331</v>
      </c>
      <c r="Z12" s="112"/>
      <c r="AA12" s="112"/>
    </row>
    <row r="13" spans="1:27">
      <c r="A13" s="187">
        <f t="shared" si="1"/>
        <v>9</v>
      </c>
      <c r="B13" s="188" t="s">
        <v>391</v>
      </c>
      <c r="C13" s="188" t="s">
        <v>392</v>
      </c>
      <c r="D13" s="190" t="s">
        <v>379</v>
      </c>
      <c r="E13" s="190">
        <v>1</v>
      </c>
      <c r="F13" s="190" t="s">
        <v>373</v>
      </c>
      <c r="G13" s="191" t="s">
        <v>374</v>
      </c>
      <c r="H13" s="191" t="s">
        <v>374</v>
      </c>
      <c r="I13" s="191" t="s">
        <v>374</v>
      </c>
      <c r="J13" s="185" t="s">
        <v>374</v>
      </c>
      <c r="K13" s="191" t="s">
        <v>336</v>
      </c>
      <c r="L13" s="186" t="s">
        <v>375</v>
      </c>
      <c r="M13" s="112"/>
      <c r="N13" s="187">
        <f t="shared" si="0"/>
        <v>9</v>
      </c>
      <c r="O13" s="188">
        <v>79880</v>
      </c>
      <c r="P13" s="188" t="s">
        <v>390</v>
      </c>
      <c r="Q13" s="188" t="s">
        <v>372</v>
      </c>
      <c r="R13" s="186">
        <v>1</v>
      </c>
      <c r="S13" s="189">
        <v>119</v>
      </c>
      <c r="T13" s="186" t="s">
        <v>374</v>
      </c>
      <c r="U13" s="190" t="s">
        <v>374</v>
      </c>
      <c r="V13" s="190" t="s">
        <v>374</v>
      </c>
      <c r="W13" s="191" t="s">
        <v>374</v>
      </c>
      <c r="X13" s="191" t="s">
        <v>336</v>
      </c>
      <c r="Y13" s="186" t="s">
        <v>331</v>
      </c>
      <c r="Z13" s="112"/>
      <c r="AA13" s="112"/>
    </row>
    <row r="14" spans="1:27">
      <c r="A14" s="187">
        <f t="shared" si="1"/>
        <v>10</v>
      </c>
      <c r="B14" s="188" t="s">
        <v>391</v>
      </c>
      <c r="C14" s="188" t="s">
        <v>392</v>
      </c>
      <c r="D14" s="190" t="s">
        <v>372</v>
      </c>
      <c r="E14" s="190">
        <v>1</v>
      </c>
      <c r="F14" s="190" t="s">
        <v>373</v>
      </c>
      <c r="G14" s="191" t="s">
        <v>374</v>
      </c>
      <c r="H14" s="191" t="s">
        <v>374</v>
      </c>
      <c r="I14" s="191" t="s">
        <v>374</v>
      </c>
      <c r="J14" s="185" t="s">
        <v>374</v>
      </c>
      <c r="K14" s="191" t="s">
        <v>336</v>
      </c>
      <c r="L14" s="186" t="s">
        <v>375</v>
      </c>
      <c r="M14" s="112"/>
      <c r="N14" s="187">
        <f t="shared" si="0"/>
        <v>10</v>
      </c>
      <c r="O14" s="188">
        <v>81280</v>
      </c>
      <c r="P14" s="188" t="s">
        <v>393</v>
      </c>
      <c r="Q14" s="188" t="s">
        <v>372</v>
      </c>
      <c r="R14" s="186">
        <v>1</v>
      </c>
      <c r="S14" s="189">
        <v>118</v>
      </c>
      <c r="T14" s="186" t="s">
        <v>374</v>
      </c>
      <c r="U14" s="190" t="s">
        <v>374</v>
      </c>
      <c r="V14" s="190" t="s">
        <v>374</v>
      </c>
      <c r="W14" s="191" t="s">
        <v>374</v>
      </c>
      <c r="X14" s="191" t="s">
        <v>336</v>
      </c>
      <c r="Y14" s="186" t="s">
        <v>331</v>
      </c>
      <c r="Z14" s="112"/>
      <c r="AA14" s="112"/>
    </row>
    <row r="15" spans="1:27">
      <c r="A15" s="187">
        <f t="shared" si="1"/>
        <v>11</v>
      </c>
      <c r="B15" s="188" t="s">
        <v>394</v>
      </c>
      <c r="C15" s="188" t="s">
        <v>395</v>
      </c>
      <c r="D15" s="190" t="s">
        <v>372</v>
      </c>
      <c r="E15" s="190">
        <v>1</v>
      </c>
      <c r="F15" s="190" t="s">
        <v>373</v>
      </c>
      <c r="G15" s="191" t="s">
        <v>374</v>
      </c>
      <c r="H15" s="191" t="s">
        <v>374</v>
      </c>
      <c r="I15" s="191" t="s">
        <v>374</v>
      </c>
      <c r="J15" s="185" t="s">
        <v>374</v>
      </c>
      <c r="K15" s="191" t="s">
        <v>336</v>
      </c>
      <c r="L15" s="186" t="s">
        <v>375</v>
      </c>
      <c r="M15" s="112"/>
      <c r="N15" s="187">
        <f t="shared" si="0"/>
        <v>11</v>
      </c>
      <c r="O15" s="188">
        <v>81280</v>
      </c>
      <c r="P15" s="188" t="s">
        <v>393</v>
      </c>
      <c r="Q15" s="188" t="s">
        <v>372</v>
      </c>
      <c r="R15" s="186">
        <v>1</v>
      </c>
      <c r="S15" s="189">
        <v>117</v>
      </c>
      <c r="T15" s="186" t="s">
        <v>374</v>
      </c>
      <c r="U15" s="190" t="s">
        <v>374</v>
      </c>
      <c r="V15" s="190" t="s">
        <v>374</v>
      </c>
      <c r="W15" s="191" t="s">
        <v>374</v>
      </c>
      <c r="X15" s="191" t="s">
        <v>336</v>
      </c>
      <c r="Y15" s="186" t="s">
        <v>331</v>
      </c>
      <c r="Z15" s="112"/>
      <c r="AA15" s="112"/>
    </row>
    <row r="16" spans="1:27">
      <c r="A16" s="187">
        <f t="shared" si="1"/>
        <v>12</v>
      </c>
      <c r="B16" s="188" t="s">
        <v>396</v>
      </c>
      <c r="C16" s="188" t="s">
        <v>397</v>
      </c>
      <c r="D16" s="190" t="s">
        <v>372</v>
      </c>
      <c r="E16" s="190">
        <v>1</v>
      </c>
      <c r="F16" s="190" t="s">
        <v>373</v>
      </c>
      <c r="G16" s="191" t="s">
        <v>337</v>
      </c>
      <c r="H16" s="191" t="s">
        <v>337</v>
      </c>
      <c r="I16" s="191" t="s">
        <v>337</v>
      </c>
      <c r="J16" s="185" t="s">
        <v>337</v>
      </c>
      <c r="K16" s="191" t="s">
        <v>337</v>
      </c>
      <c r="L16" s="186" t="s">
        <v>331</v>
      </c>
      <c r="M16" s="112"/>
      <c r="N16" s="187">
        <f t="shared" si="0"/>
        <v>12</v>
      </c>
      <c r="O16" s="188">
        <v>81280</v>
      </c>
      <c r="P16" s="188" t="s">
        <v>393</v>
      </c>
      <c r="Q16" s="188" t="s">
        <v>398</v>
      </c>
      <c r="R16" s="186">
        <v>1</v>
      </c>
      <c r="S16" s="189">
        <v>116</v>
      </c>
      <c r="T16" s="186" t="s">
        <v>374</v>
      </c>
      <c r="U16" s="190" t="s">
        <v>374</v>
      </c>
      <c r="V16" s="190" t="s">
        <v>374</v>
      </c>
      <c r="W16" s="191" t="s">
        <v>374</v>
      </c>
      <c r="X16" s="191" t="s">
        <v>336</v>
      </c>
      <c r="Y16" s="186" t="s">
        <v>331</v>
      </c>
      <c r="Z16" s="112"/>
      <c r="AA16" s="112"/>
    </row>
    <row r="17" spans="1:27">
      <c r="A17" s="187">
        <f t="shared" si="1"/>
        <v>13</v>
      </c>
      <c r="B17" s="188" t="s">
        <v>399</v>
      </c>
      <c r="C17" s="188" t="s">
        <v>400</v>
      </c>
      <c r="D17" s="190" t="s">
        <v>379</v>
      </c>
      <c r="E17" s="190">
        <v>1</v>
      </c>
      <c r="F17" s="190" t="s">
        <v>373</v>
      </c>
      <c r="G17" s="191" t="s">
        <v>374</v>
      </c>
      <c r="H17" s="191" t="s">
        <v>374</v>
      </c>
      <c r="I17" s="191" t="s">
        <v>374</v>
      </c>
      <c r="J17" s="185" t="s">
        <v>374</v>
      </c>
      <c r="K17" s="191" t="s">
        <v>336</v>
      </c>
      <c r="L17" s="186" t="s">
        <v>375</v>
      </c>
      <c r="M17" s="112"/>
      <c r="N17" s="187">
        <f t="shared" si="0"/>
        <v>13</v>
      </c>
      <c r="O17" s="188">
        <v>81450</v>
      </c>
      <c r="P17" s="188" t="s">
        <v>401</v>
      </c>
      <c r="Q17" s="188" t="s">
        <v>379</v>
      </c>
      <c r="R17" s="186">
        <v>1</v>
      </c>
      <c r="S17" s="189">
        <v>115</v>
      </c>
      <c r="T17" s="186" t="s">
        <v>336</v>
      </c>
      <c r="U17" s="186" t="s">
        <v>336</v>
      </c>
      <c r="V17" s="186" t="s">
        <v>336</v>
      </c>
      <c r="W17" s="191" t="s">
        <v>374</v>
      </c>
      <c r="X17" s="191" t="s">
        <v>336</v>
      </c>
      <c r="Y17" s="186" t="s">
        <v>331</v>
      </c>
      <c r="Z17" s="112"/>
      <c r="AA17" s="112"/>
    </row>
    <row r="18" spans="1:27">
      <c r="A18" s="187">
        <f t="shared" si="1"/>
        <v>14</v>
      </c>
      <c r="B18" s="188" t="s">
        <v>402</v>
      </c>
      <c r="C18" s="188" t="s">
        <v>403</v>
      </c>
      <c r="D18" s="190" t="s">
        <v>372</v>
      </c>
      <c r="E18" s="190">
        <v>1</v>
      </c>
      <c r="F18" s="190" t="s">
        <v>373</v>
      </c>
      <c r="G18" s="191" t="s">
        <v>374</v>
      </c>
      <c r="H18" s="192" t="s">
        <v>374</v>
      </c>
      <c r="I18" s="192" t="s">
        <v>374</v>
      </c>
      <c r="J18" s="185" t="s">
        <v>374</v>
      </c>
      <c r="K18" s="191" t="s">
        <v>336</v>
      </c>
      <c r="L18" s="186" t="s">
        <v>375</v>
      </c>
      <c r="M18" s="112"/>
      <c r="N18" s="187">
        <f t="shared" si="0"/>
        <v>14</v>
      </c>
      <c r="O18" s="188">
        <v>81450</v>
      </c>
      <c r="P18" s="188" t="s">
        <v>401</v>
      </c>
      <c r="Q18" s="188" t="s">
        <v>379</v>
      </c>
      <c r="R18" s="186">
        <v>1</v>
      </c>
      <c r="S18" s="189">
        <v>114</v>
      </c>
      <c r="T18" s="186" t="s">
        <v>374</v>
      </c>
      <c r="U18" s="190" t="s">
        <v>374</v>
      </c>
      <c r="V18" s="190" t="s">
        <v>374</v>
      </c>
      <c r="W18" s="191" t="s">
        <v>374</v>
      </c>
      <c r="X18" s="191" t="s">
        <v>336</v>
      </c>
      <c r="Y18" s="186" t="s">
        <v>331</v>
      </c>
      <c r="Z18" s="112"/>
      <c r="AA18" s="112"/>
    </row>
    <row r="19" spans="1:27">
      <c r="A19" s="187">
        <f t="shared" si="1"/>
        <v>15</v>
      </c>
      <c r="B19" s="188" t="s">
        <v>402</v>
      </c>
      <c r="C19" s="188" t="s">
        <v>403</v>
      </c>
      <c r="D19" s="190" t="s">
        <v>379</v>
      </c>
      <c r="E19" s="190">
        <v>1</v>
      </c>
      <c r="F19" s="190" t="s">
        <v>373</v>
      </c>
      <c r="G19" s="191" t="s">
        <v>374</v>
      </c>
      <c r="H19" s="191" t="s">
        <v>374</v>
      </c>
      <c r="I19" s="191" t="s">
        <v>374</v>
      </c>
      <c r="J19" s="185" t="s">
        <v>374</v>
      </c>
      <c r="K19" s="191" t="s">
        <v>336</v>
      </c>
      <c r="L19" s="186" t="s">
        <v>375</v>
      </c>
      <c r="M19" s="112"/>
      <c r="N19" s="187">
        <f t="shared" si="0"/>
        <v>15</v>
      </c>
      <c r="O19" s="188">
        <v>83320</v>
      </c>
      <c r="P19" s="188" t="s">
        <v>404</v>
      </c>
      <c r="Q19" s="188" t="s">
        <v>372</v>
      </c>
      <c r="R19" s="186">
        <v>1</v>
      </c>
      <c r="S19" s="189">
        <v>113</v>
      </c>
      <c r="T19" s="186" t="s">
        <v>374</v>
      </c>
      <c r="U19" s="190" t="s">
        <v>374</v>
      </c>
      <c r="V19" s="190" t="s">
        <v>374</v>
      </c>
      <c r="W19" s="191" t="s">
        <v>374</v>
      </c>
      <c r="X19" s="191" t="s">
        <v>336</v>
      </c>
      <c r="Y19" s="186" t="s">
        <v>331</v>
      </c>
      <c r="Z19" s="112"/>
      <c r="AA19" s="112"/>
    </row>
    <row r="20" spans="1:27">
      <c r="A20" s="187">
        <f t="shared" si="1"/>
        <v>16</v>
      </c>
      <c r="B20" s="188" t="s">
        <v>405</v>
      </c>
      <c r="C20" s="188" t="s">
        <v>406</v>
      </c>
      <c r="D20" s="190" t="s">
        <v>372</v>
      </c>
      <c r="E20" s="190">
        <v>1</v>
      </c>
      <c r="F20" s="190" t="s">
        <v>373</v>
      </c>
      <c r="G20" s="191" t="s">
        <v>374</v>
      </c>
      <c r="H20" s="191" t="s">
        <v>374</v>
      </c>
      <c r="I20" s="191" t="s">
        <v>374</v>
      </c>
      <c r="J20" s="185" t="s">
        <v>374</v>
      </c>
      <c r="K20" s="191" t="s">
        <v>336</v>
      </c>
      <c r="L20" s="186" t="s">
        <v>375</v>
      </c>
      <c r="M20" s="112"/>
      <c r="N20" s="187">
        <f t="shared" si="0"/>
        <v>16</v>
      </c>
      <c r="O20" s="188">
        <v>83320</v>
      </c>
      <c r="P20" s="188" t="s">
        <v>404</v>
      </c>
      <c r="Q20" s="188" t="s">
        <v>372</v>
      </c>
      <c r="R20" s="186">
        <v>1</v>
      </c>
      <c r="S20" s="189">
        <v>112</v>
      </c>
      <c r="T20" s="186" t="s">
        <v>374</v>
      </c>
      <c r="U20" s="190" t="s">
        <v>374</v>
      </c>
      <c r="V20" s="190" t="s">
        <v>374</v>
      </c>
      <c r="W20" s="191" t="s">
        <v>374</v>
      </c>
      <c r="X20" s="191" t="s">
        <v>336</v>
      </c>
      <c r="Y20" s="186" t="s">
        <v>331</v>
      </c>
      <c r="Z20" s="112"/>
      <c r="AA20" s="112"/>
    </row>
    <row r="21" spans="1:27">
      <c r="A21" s="187">
        <f t="shared" si="1"/>
        <v>17</v>
      </c>
      <c r="B21" s="188" t="s">
        <v>407</v>
      </c>
      <c r="C21" s="188" t="s">
        <v>408</v>
      </c>
      <c r="D21" s="190" t="s">
        <v>379</v>
      </c>
      <c r="E21" s="190">
        <v>1</v>
      </c>
      <c r="F21" s="190" t="s">
        <v>373</v>
      </c>
      <c r="G21" s="191" t="s">
        <v>374</v>
      </c>
      <c r="H21" s="191" t="s">
        <v>374</v>
      </c>
      <c r="I21" s="191" t="s">
        <v>374</v>
      </c>
      <c r="J21" s="185" t="s">
        <v>374</v>
      </c>
      <c r="K21" s="191" t="s">
        <v>336</v>
      </c>
      <c r="L21" s="186" t="s">
        <v>375</v>
      </c>
      <c r="M21" s="112"/>
      <c r="N21" s="187">
        <f t="shared" si="0"/>
        <v>17</v>
      </c>
      <c r="O21" s="188">
        <v>83750</v>
      </c>
      <c r="P21" s="188" t="s">
        <v>409</v>
      </c>
      <c r="Q21" s="188" t="s">
        <v>372</v>
      </c>
      <c r="R21" s="186">
        <v>1</v>
      </c>
      <c r="S21" s="189">
        <v>111</v>
      </c>
      <c r="T21" s="190" t="s">
        <v>374</v>
      </c>
      <c r="U21" s="190" t="s">
        <v>374</v>
      </c>
      <c r="V21" s="186" t="s">
        <v>374</v>
      </c>
      <c r="W21" s="191" t="s">
        <v>374</v>
      </c>
      <c r="X21" s="191" t="s">
        <v>336</v>
      </c>
      <c r="Y21" s="186" t="s">
        <v>375</v>
      </c>
      <c r="Z21" s="112"/>
      <c r="AA21" s="112"/>
    </row>
    <row r="22" spans="1:27">
      <c r="A22" s="187">
        <f t="shared" si="1"/>
        <v>18</v>
      </c>
      <c r="B22" s="188" t="s">
        <v>407</v>
      </c>
      <c r="C22" s="188" t="s">
        <v>408</v>
      </c>
      <c r="D22" s="190" t="s">
        <v>372</v>
      </c>
      <c r="E22" s="190">
        <v>1</v>
      </c>
      <c r="F22" s="190" t="s">
        <v>373</v>
      </c>
      <c r="G22" s="191" t="s">
        <v>374</v>
      </c>
      <c r="H22" s="191" t="s">
        <v>374</v>
      </c>
      <c r="I22" s="191" t="s">
        <v>374</v>
      </c>
      <c r="J22" s="185" t="s">
        <v>374</v>
      </c>
      <c r="K22" s="191" t="s">
        <v>336</v>
      </c>
      <c r="L22" s="186" t="s">
        <v>375</v>
      </c>
      <c r="M22" s="112"/>
      <c r="N22" s="187">
        <f t="shared" si="0"/>
        <v>18</v>
      </c>
      <c r="O22" s="188">
        <v>83750</v>
      </c>
      <c r="P22" s="188" t="s">
        <v>409</v>
      </c>
      <c r="Q22" s="188" t="s">
        <v>372</v>
      </c>
      <c r="R22" s="186">
        <v>1</v>
      </c>
      <c r="S22" s="189">
        <v>110</v>
      </c>
      <c r="T22" s="190" t="s">
        <v>374</v>
      </c>
      <c r="U22" s="190" t="s">
        <v>374</v>
      </c>
      <c r="V22" s="186" t="s">
        <v>374</v>
      </c>
      <c r="W22" s="191" t="s">
        <v>374</v>
      </c>
      <c r="X22" s="191" t="s">
        <v>336</v>
      </c>
      <c r="Y22" s="186" t="s">
        <v>375</v>
      </c>
      <c r="Z22" s="112"/>
      <c r="AA22" s="112"/>
    </row>
    <row r="23" spans="1:27">
      <c r="A23" s="187">
        <f t="shared" si="1"/>
        <v>19</v>
      </c>
      <c r="B23" s="188" t="s">
        <v>410</v>
      </c>
      <c r="C23" s="188" t="s">
        <v>411</v>
      </c>
      <c r="D23" s="190" t="s">
        <v>372</v>
      </c>
      <c r="E23" s="190">
        <v>1</v>
      </c>
      <c r="F23" s="190" t="s">
        <v>373</v>
      </c>
      <c r="G23" s="191" t="s">
        <v>337</v>
      </c>
      <c r="H23" s="191" t="s">
        <v>337</v>
      </c>
      <c r="I23" s="191" t="s">
        <v>337</v>
      </c>
      <c r="J23" s="185" t="s">
        <v>337</v>
      </c>
      <c r="K23" s="191" t="s">
        <v>337</v>
      </c>
      <c r="L23" s="186" t="s">
        <v>331</v>
      </c>
      <c r="M23" s="112"/>
      <c r="N23" s="187">
        <f t="shared" si="0"/>
        <v>19</v>
      </c>
      <c r="O23" s="188">
        <v>83750</v>
      </c>
      <c r="P23" s="188" t="s">
        <v>409</v>
      </c>
      <c r="Q23" s="193" t="s">
        <v>379</v>
      </c>
      <c r="R23" s="186">
        <v>1</v>
      </c>
      <c r="S23" s="189">
        <v>109</v>
      </c>
      <c r="T23" s="186" t="s">
        <v>336</v>
      </c>
      <c r="U23" s="186" t="s">
        <v>336</v>
      </c>
      <c r="V23" s="186" t="s">
        <v>336</v>
      </c>
      <c r="W23" s="191" t="s">
        <v>374</v>
      </c>
      <c r="X23" s="191" t="s">
        <v>336</v>
      </c>
      <c r="Y23" s="186" t="s">
        <v>331</v>
      </c>
      <c r="Z23" s="112"/>
      <c r="AA23" s="112"/>
    </row>
    <row r="24" spans="1:27">
      <c r="A24" s="187">
        <f t="shared" si="1"/>
        <v>20</v>
      </c>
      <c r="B24" s="188" t="s">
        <v>412</v>
      </c>
      <c r="C24" s="188" t="s">
        <v>413</v>
      </c>
      <c r="D24" s="190" t="s">
        <v>379</v>
      </c>
      <c r="E24" s="190">
        <v>1</v>
      </c>
      <c r="F24" s="190" t="s">
        <v>373</v>
      </c>
      <c r="G24" s="191" t="s">
        <v>337</v>
      </c>
      <c r="H24" s="191" t="s">
        <v>337</v>
      </c>
      <c r="I24" s="191" t="s">
        <v>337</v>
      </c>
      <c r="J24" s="185" t="s">
        <v>337</v>
      </c>
      <c r="K24" s="191" t="s">
        <v>337</v>
      </c>
      <c r="L24" s="186" t="s">
        <v>331</v>
      </c>
      <c r="M24" s="112"/>
      <c r="N24" s="187">
        <f t="shared" si="0"/>
        <v>20</v>
      </c>
      <c r="O24" s="188">
        <v>83750</v>
      </c>
      <c r="P24" s="188" t="s">
        <v>409</v>
      </c>
      <c r="Q24" s="193" t="s">
        <v>379</v>
      </c>
      <c r="R24" s="186">
        <v>1</v>
      </c>
      <c r="S24" s="189">
        <v>108</v>
      </c>
      <c r="T24" s="190" t="s">
        <v>374</v>
      </c>
      <c r="U24" s="190" t="s">
        <v>374</v>
      </c>
      <c r="V24" s="186" t="s">
        <v>374</v>
      </c>
      <c r="W24" s="191" t="s">
        <v>374</v>
      </c>
      <c r="X24" s="191" t="s">
        <v>336</v>
      </c>
      <c r="Y24" s="186" t="s">
        <v>375</v>
      </c>
      <c r="Z24" s="112"/>
      <c r="AA24" s="112"/>
    </row>
    <row r="25" spans="1:27">
      <c r="A25" s="187">
        <f t="shared" si="1"/>
        <v>21</v>
      </c>
      <c r="B25" s="188" t="s">
        <v>414</v>
      </c>
      <c r="C25" s="188" t="s">
        <v>415</v>
      </c>
      <c r="D25" s="190" t="s">
        <v>372</v>
      </c>
      <c r="E25" s="190">
        <v>1</v>
      </c>
      <c r="F25" s="190" t="s">
        <v>373</v>
      </c>
      <c r="G25" s="191" t="s">
        <v>374</v>
      </c>
      <c r="H25" s="191" t="s">
        <v>374</v>
      </c>
      <c r="I25" s="191" t="s">
        <v>374</v>
      </c>
      <c r="J25" s="185" t="s">
        <v>374</v>
      </c>
      <c r="K25" s="191" t="s">
        <v>336</v>
      </c>
      <c r="L25" s="186" t="s">
        <v>375</v>
      </c>
      <c r="M25" s="112"/>
      <c r="N25" s="187">
        <f t="shared" si="0"/>
        <v>21</v>
      </c>
      <c r="O25" s="188">
        <v>85182</v>
      </c>
      <c r="P25" s="188" t="s">
        <v>416</v>
      </c>
      <c r="Q25" s="193" t="s">
        <v>372</v>
      </c>
      <c r="R25" s="186">
        <v>1</v>
      </c>
      <c r="S25" s="189">
        <v>107</v>
      </c>
      <c r="T25" s="186" t="s">
        <v>417</v>
      </c>
      <c r="U25" s="190" t="s">
        <v>374</v>
      </c>
      <c r="V25" s="186" t="s">
        <v>374</v>
      </c>
      <c r="W25" s="191" t="s">
        <v>374</v>
      </c>
      <c r="X25" s="191" t="s">
        <v>336</v>
      </c>
      <c r="Y25" s="186" t="s">
        <v>375</v>
      </c>
      <c r="Z25" s="112"/>
      <c r="AA25" s="112"/>
    </row>
    <row r="26" spans="1:27">
      <c r="A26" s="187">
        <f t="shared" si="1"/>
        <v>22</v>
      </c>
      <c r="B26" s="188" t="s">
        <v>418</v>
      </c>
      <c r="C26" s="188" t="s">
        <v>419</v>
      </c>
      <c r="D26" s="190" t="s">
        <v>372</v>
      </c>
      <c r="E26" s="190">
        <v>1</v>
      </c>
      <c r="F26" s="190" t="s">
        <v>373</v>
      </c>
      <c r="G26" s="191" t="s">
        <v>336</v>
      </c>
      <c r="H26" s="191" t="s">
        <v>374</v>
      </c>
      <c r="I26" s="191" t="s">
        <v>374</v>
      </c>
      <c r="J26" s="185" t="s">
        <v>374</v>
      </c>
      <c r="K26" s="191" t="s">
        <v>336</v>
      </c>
      <c r="L26" s="186" t="s">
        <v>331</v>
      </c>
      <c r="M26" s="112"/>
      <c r="N26" s="187">
        <f t="shared" si="0"/>
        <v>22</v>
      </c>
      <c r="O26" s="188">
        <v>85182</v>
      </c>
      <c r="P26" s="188" t="s">
        <v>416</v>
      </c>
      <c r="Q26" s="193" t="s">
        <v>372</v>
      </c>
      <c r="R26" s="186">
        <v>1</v>
      </c>
      <c r="S26" s="189">
        <v>106</v>
      </c>
      <c r="T26" s="186" t="s">
        <v>374</v>
      </c>
      <c r="U26" s="190" t="s">
        <v>374</v>
      </c>
      <c r="V26" s="190" t="s">
        <v>374</v>
      </c>
      <c r="W26" s="191" t="s">
        <v>374</v>
      </c>
      <c r="X26" s="191" t="s">
        <v>336</v>
      </c>
      <c r="Y26" s="186" t="s">
        <v>331</v>
      </c>
      <c r="Z26" s="112"/>
      <c r="AA26" s="112"/>
    </row>
    <row r="27" spans="1:27">
      <c r="A27" s="187">
        <f t="shared" si="1"/>
        <v>23</v>
      </c>
      <c r="B27" s="188" t="s">
        <v>420</v>
      </c>
      <c r="C27" s="188" t="s">
        <v>421</v>
      </c>
      <c r="D27" s="190" t="s">
        <v>379</v>
      </c>
      <c r="E27" s="190">
        <v>1</v>
      </c>
      <c r="F27" s="190" t="s">
        <v>373</v>
      </c>
      <c r="G27" s="191" t="s">
        <v>337</v>
      </c>
      <c r="H27" s="191" t="s">
        <v>337</v>
      </c>
      <c r="I27" s="191" t="s">
        <v>337</v>
      </c>
      <c r="J27" s="185" t="s">
        <v>337</v>
      </c>
      <c r="K27" s="191" t="s">
        <v>337</v>
      </c>
      <c r="L27" s="186" t="s">
        <v>331</v>
      </c>
      <c r="M27" s="112"/>
      <c r="N27" s="187">
        <f t="shared" si="0"/>
        <v>23</v>
      </c>
      <c r="O27" s="188">
        <v>86816</v>
      </c>
      <c r="P27" s="188" t="s">
        <v>422</v>
      </c>
      <c r="Q27" s="193" t="s">
        <v>372</v>
      </c>
      <c r="R27" s="186">
        <v>1</v>
      </c>
      <c r="S27" s="189">
        <v>105</v>
      </c>
      <c r="T27" s="186" t="s">
        <v>374</v>
      </c>
      <c r="U27" s="190" t="s">
        <v>374</v>
      </c>
      <c r="V27" s="190" t="s">
        <v>374</v>
      </c>
      <c r="W27" s="191" t="s">
        <v>338</v>
      </c>
      <c r="X27" s="191" t="s">
        <v>336</v>
      </c>
      <c r="Y27" s="186" t="s">
        <v>331</v>
      </c>
      <c r="Z27" s="112"/>
      <c r="AA27" s="112"/>
    </row>
    <row r="28" spans="1:27">
      <c r="A28" s="187">
        <f t="shared" si="1"/>
        <v>24</v>
      </c>
      <c r="B28" s="188" t="s">
        <v>423</v>
      </c>
      <c r="C28" s="188" t="s">
        <v>424</v>
      </c>
      <c r="D28" s="190" t="s">
        <v>379</v>
      </c>
      <c r="E28" s="190">
        <v>1</v>
      </c>
      <c r="F28" s="190" t="s">
        <v>373</v>
      </c>
      <c r="G28" s="191" t="s">
        <v>337</v>
      </c>
      <c r="H28" s="191" t="s">
        <v>374</v>
      </c>
      <c r="I28" s="191" t="s">
        <v>374</v>
      </c>
      <c r="J28" s="185" t="s">
        <v>374</v>
      </c>
      <c r="K28" s="191" t="s">
        <v>336</v>
      </c>
      <c r="L28" s="186" t="s">
        <v>331</v>
      </c>
      <c r="M28" s="112"/>
      <c r="N28" s="187">
        <f t="shared" si="0"/>
        <v>24</v>
      </c>
      <c r="O28" s="188">
        <v>86816</v>
      </c>
      <c r="P28" s="188" t="s">
        <v>422</v>
      </c>
      <c r="Q28" s="193" t="s">
        <v>372</v>
      </c>
      <c r="R28" s="186">
        <v>1</v>
      </c>
      <c r="S28" s="189">
        <v>104</v>
      </c>
      <c r="T28" s="186" t="s">
        <v>374</v>
      </c>
      <c r="U28" s="190" t="s">
        <v>374</v>
      </c>
      <c r="V28" s="190" t="s">
        <v>374</v>
      </c>
      <c r="W28" s="191" t="s">
        <v>374</v>
      </c>
      <c r="X28" s="191" t="s">
        <v>336</v>
      </c>
      <c r="Y28" s="186" t="s">
        <v>331</v>
      </c>
      <c r="Z28" s="112"/>
      <c r="AA28" s="112"/>
    </row>
    <row r="29" spans="1:27">
      <c r="A29" s="187">
        <f t="shared" si="1"/>
        <v>25</v>
      </c>
      <c r="B29" s="188" t="s">
        <v>425</v>
      </c>
      <c r="C29" s="188" t="s">
        <v>426</v>
      </c>
      <c r="D29" s="190" t="s">
        <v>379</v>
      </c>
      <c r="E29" s="190">
        <v>1</v>
      </c>
      <c r="F29" s="190" t="s">
        <v>373</v>
      </c>
      <c r="G29" s="191" t="s">
        <v>337</v>
      </c>
      <c r="H29" s="192" t="s">
        <v>337</v>
      </c>
      <c r="I29" s="191" t="s">
        <v>337</v>
      </c>
      <c r="J29" s="185" t="s">
        <v>337</v>
      </c>
      <c r="K29" s="191" t="s">
        <v>337</v>
      </c>
      <c r="L29" s="186" t="s">
        <v>331</v>
      </c>
      <c r="M29" s="112"/>
      <c r="N29" s="187">
        <f t="shared" si="0"/>
        <v>25</v>
      </c>
      <c r="O29" s="188">
        <v>87435</v>
      </c>
      <c r="P29" s="188" t="s">
        <v>427</v>
      </c>
      <c r="Q29" s="193" t="s">
        <v>379</v>
      </c>
      <c r="R29" s="186">
        <v>1</v>
      </c>
      <c r="S29" s="189">
        <v>103</v>
      </c>
      <c r="T29" s="186" t="s">
        <v>336</v>
      </c>
      <c r="U29" s="190" t="s">
        <v>374</v>
      </c>
      <c r="V29" s="186" t="s">
        <v>374</v>
      </c>
      <c r="W29" s="191" t="s">
        <v>374</v>
      </c>
      <c r="X29" s="191" t="s">
        <v>336</v>
      </c>
      <c r="Y29" s="186" t="s">
        <v>375</v>
      </c>
      <c r="Z29" s="112"/>
      <c r="AA29" s="112"/>
    </row>
    <row r="30" spans="1:27">
      <c r="A30" s="187">
        <f t="shared" si="1"/>
        <v>26</v>
      </c>
      <c r="B30" s="188" t="s">
        <v>428</v>
      </c>
      <c r="C30" s="188" t="s">
        <v>429</v>
      </c>
      <c r="D30" s="190" t="s">
        <v>372</v>
      </c>
      <c r="E30" s="190">
        <v>1</v>
      </c>
      <c r="F30" s="190" t="s">
        <v>373</v>
      </c>
      <c r="G30" s="191" t="s">
        <v>374</v>
      </c>
      <c r="H30" s="191" t="s">
        <v>374</v>
      </c>
      <c r="I30" s="191" t="s">
        <v>374</v>
      </c>
      <c r="J30" s="185" t="s">
        <v>374</v>
      </c>
      <c r="K30" s="191" t="s">
        <v>336</v>
      </c>
      <c r="L30" s="186" t="s">
        <v>331</v>
      </c>
      <c r="M30" s="112"/>
      <c r="N30" s="187">
        <f t="shared" si="0"/>
        <v>26</v>
      </c>
      <c r="O30" s="188">
        <v>87435</v>
      </c>
      <c r="P30" s="188" t="s">
        <v>427</v>
      </c>
      <c r="Q30" s="193" t="s">
        <v>379</v>
      </c>
      <c r="R30" s="186">
        <v>1</v>
      </c>
      <c r="S30" s="189">
        <v>102</v>
      </c>
      <c r="T30" s="186" t="s">
        <v>374</v>
      </c>
      <c r="U30" s="190" t="s">
        <v>374</v>
      </c>
      <c r="V30" s="190" t="s">
        <v>374</v>
      </c>
      <c r="W30" s="191" t="s">
        <v>374</v>
      </c>
      <c r="X30" s="191" t="s">
        <v>336</v>
      </c>
      <c r="Y30" s="186" t="s">
        <v>331</v>
      </c>
      <c r="Z30" s="112"/>
      <c r="AA30" s="112"/>
    </row>
    <row r="31" spans="1:27">
      <c r="A31" s="187">
        <f t="shared" si="1"/>
        <v>27</v>
      </c>
      <c r="B31" s="188" t="s">
        <v>430</v>
      </c>
      <c r="C31" s="188" t="s">
        <v>431</v>
      </c>
      <c r="D31" s="190" t="s">
        <v>372</v>
      </c>
      <c r="E31" s="190">
        <v>1</v>
      </c>
      <c r="F31" s="190" t="s">
        <v>373</v>
      </c>
      <c r="G31" s="191" t="s">
        <v>337</v>
      </c>
      <c r="H31" s="191" t="s">
        <v>337</v>
      </c>
      <c r="I31" s="191" t="s">
        <v>337</v>
      </c>
      <c r="J31" s="185" t="s">
        <v>337</v>
      </c>
      <c r="K31" s="191" t="s">
        <v>337</v>
      </c>
      <c r="L31" s="186" t="s">
        <v>331</v>
      </c>
      <c r="M31" s="112"/>
      <c r="N31" s="187">
        <f t="shared" si="0"/>
        <v>27</v>
      </c>
      <c r="O31" s="188">
        <v>88060</v>
      </c>
      <c r="P31" s="188" t="s">
        <v>432</v>
      </c>
      <c r="Q31" s="193" t="s">
        <v>379</v>
      </c>
      <c r="R31" s="186">
        <v>1</v>
      </c>
      <c r="S31" s="189">
        <v>101</v>
      </c>
      <c r="T31" s="190" t="s">
        <v>374</v>
      </c>
      <c r="U31" s="190" t="s">
        <v>374</v>
      </c>
      <c r="V31" s="186" t="s">
        <v>374</v>
      </c>
      <c r="W31" s="191" t="s">
        <v>374</v>
      </c>
      <c r="X31" s="191" t="s">
        <v>336</v>
      </c>
      <c r="Y31" s="186" t="s">
        <v>375</v>
      </c>
      <c r="Z31" s="112"/>
      <c r="AA31" s="112"/>
    </row>
    <row r="32" spans="1:27">
      <c r="A32" s="187">
        <f t="shared" si="1"/>
        <v>28</v>
      </c>
      <c r="B32" s="188" t="s">
        <v>433</v>
      </c>
      <c r="C32" s="188" t="s">
        <v>434</v>
      </c>
      <c r="D32" s="190" t="s">
        <v>379</v>
      </c>
      <c r="E32" s="190">
        <v>1</v>
      </c>
      <c r="F32" s="190" t="s">
        <v>373</v>
      </c>
      <c r="G32" s="191" t="s">
        <v>337</v>
      </c>
      <c r="H32" s="191" t="s">
        <v>337</v>
      </c>
      <c r="I32" s="192" t="s">
        <v>374</v>
      </c>
      <c r="J32" s="185" t="s">
        <v>374</v>
      </c>
      <c r="K32" s="191" t="s">
        <v>336</v>
      </c>
      <c r="L32" s="186" t="s">
        <v>331</v>
      </c>
      <c r="M32" s="112"/>
      <c r="N32" s="187">
        <f t="shared" si="0"/>
        <v>28</v>
      </c>
      <c r="O32" s="188">
        <v>88060</v>
      </c>
      <c r="P32" s="188" t="s">
        <v>432</v>
      </c>
      <c r="Q32" s="193" t="s">
        <v>379</v>
      </c>
      <c r="R32" s="186">
        <v>1</v>
      </c>
      <c r="S32" s="189">
        <v>100</v>
      </c>
      <c r="T32" s="186" t="s">
        <v>336</v>
      </c>
      <c r="U32" s="190" t="s">
        <v>374</v>
      </c>
      <c r="V32" s="186" t="s">
        <v>374</v>
      </c>
      <c r="W32" s="191" t="s">
        <v>374</v>
      </c>
      <c r="X32" s="191" t="s">
        <v>336</v>
      </c>
      <c r="Y32" s="186" t="s">
        <v>331</v>
      </c>
      <c r="Z32" s="112"/>
      <c r="AA32" s="112"/>
    </row>
    <row r="33" spans="1:27">
      <c r="A33" s="187">
        <f t="shared" si="1"/>
        <v>29</v>
      </c>
      <c r="B33" s="188" t="s">
        <v>435</v>
      </c>
      <c r="C33" s="188" t="s">
        <v>436</v>
      </c>
      <c r="D33" s="190" t="s">
        <v>372</v>
      </c>
      <c r="E33" s="190">
        <v>1</v>
      </c>
      <c r="F33" s="190" t="s">
        <v>373</v>
      </c>
      <c r="G33" s="191" t="s">
        <v>374</v>
      </c>
      <c r="H33" s="191" t="s">
        <v>374</v>
      </c>
      <c r="I33" s="191" t="s">
        <v>374</v>
      </c>
      <c r="J33" s="185" t="s">
        <v>374</v>
      </c>
      <c r="K33" s="191" t="s">
        <v>336</v>
      </c>
      <c r="L33" s="186" t="s">
        <v>375</v>
      </c>
      <c r="M33" s="112"/>
      <c r="N33" s="187">
        <f t="shared" si="0"/>
        <v>29</v>
      </c>
      <c r="O33" s="188">
        <v>88900</v>
      </c>
      <c r="P33" s="188" t="s">
        <v>437</v>
      </c>
      <c r="Q33" s="193" t="s">
        <v>379</v>
      </c>
      <c r="R33" s="186">
        <v>1</v>
      </c>
      <c r="S33" s="189">
        <v>99</v>
      </c>
      <c r="T33" s="190" t="s">
        <v>374</v>
      </c>
      <c r="U33" s="190" t="s">
        <v>374</v>
      </c>
      <c r="V33" s="186" t="s">
        <v>374</v>
      </c>
      <c r="W33" s="191" t="s">
        <v>374</v>
      </c>
      <c r="X33" s="191" t="s">
        <v>336</v>
      </c>
      <c r="Y33" s="186" t="s">
        <v>375</v>
      </c>
      <c r="Z33" s="112"/>
      <c r="AA33" s="112"/>
    </row>
    <row r="34" spans="1:27">
      <c r="A34" s="187">
        <f t="shared" si="1"/>
        <v>30</v>
      </c>
      <c r="B34" s="188" t="s">
        <v>438</v>
      </c>
      <c r="C34" s="188" t="s">
        <v>439</v>
      </c>
      <c r="D34" s="190" t="s">
        <v>379</v>
      </c>
      <c r="E34" s="190">
        <v>1</v>
      </c>
      <c r="F34" s="190" t="s">
        <v>373</v>
      </c>
      <c r="G34" s="191" t="s">
        <v>337</v>
      </c>
      <c r="H34" s="191" t="s">
        <v>337</v>
      </c>
      <c r="I34" s="191" t="s">
        <v>374</v>
      </c>
      <c r="J34" s="185" t="s">
        <v>374</v>
      </c>
      <c r="K34" s="191" t="s">
        <v>336</v>
      </c>
      <c r="L34" s="186" t="s">
        <v>331</v>
      </c>
      <c r="M34" s="112"/>
      <c r="N34" s="187">
        <f t="shared" si="0"/>
        <v>30</v>
      </c>
      <c r="O34" s="188">
        <v>88900</v>
      </c>
      <c r="P34" s="188" t="s">
        <v>437</v>
      </c>
      <c r="Q34" s="193" t="s">
        <v>379</v>
      </c>
      <c r="R34" s="186">
        <v>1</v>
      </c>
      <c r="S34" s="189">
        <v>98</v>
      </c>
      <c r="T34" s="190" t="s">
        <v>374</v>
      </c>
      <c r="U34" s="190" t="s">
        <v>374</v>
      </c>
      <c r="V34" s="186" t="s">
        <v>374</v>
      </c>
      <c r="W34" s="191" t="s">
        <v>374</v>
      </c>
      <c r="X34" s="191" t="s">
        <v>336</v>
      </c>
      <c r="Y34" s="186" t="s">
        <v>375</v>
      </c>
      <c r="Z34" s="112"/>
      <c r="AA34" s="112"/>
    </row>
    <row r="35" spans="1:27">
      <c r="A35" s="187">
        <f t="shared" si="1"/>
        <v>31</v>
      </c>
      <c r="B35" s="188" t="s">
        <v>440</v>
      </c>
      <c r="C35" s="188" t="s">
        <v>441</v>
      </c>
      <c r="D35" s="190" t="s">
        <v>379</v>
      </c>
      <c r="E35" s="190">
        <v>1</v>
      </c>
      <c r="F35" s="190" t="s">
        <v>373</v>
      </c>
      <c r="G35" s="191" t="s">
        <v>337</v>
      </c>
      <c r="H35" s="191" t="s">
        <v>337</v>
      </c>
      <c r="I35" s="191" t="s">
        <v>337</v>
      </c>
      <c r="J35" s="185" t="s">
        <v>337</v>
      </c>
      <c r="K35" s="191" t="s">
        <v>337</v>
      </c>
      <c r="L35" s="186" t="s">
        <v>331</v>
      </c>
      <c r="M35" s="112"/>
      <c r="N35" s="187">
        <f t="shared" si="0"/>
        <v>31</v>
      </c>
      <c r="O35" s="188">
        <v>90520</v>
      </c>
      <c r="P35" s="188" t="s">
        <v>442</v>
      </c>
      <c r="Q35" s="193" t="s">
        <v>372</v>
      </c>
      <c r="R35" s="186">
        <v>1</v>
      </c>
      <c r="S35" s="189">
        <v>97</v>
      </c>
      <c r="T35" s="186" t="s">
        <v>336</v>
      </c>
      <c r="U35" s="190" t="s">
        <v>374</v>
      </c>
      <c r="V35" s="186" t="s">
        <v>374</v>
      </c>
      <c r="W35" s="191" t="s">
        <v>374</v>
      </c>
      <c r="X35" s="191" t="s">
        <v>336</v>
      </c>
      <c r="Y35" s="186" t="s">
        <v>331</v>
      </c>
      <c r="Z35" s="112"/>
      <c r="AA35" s="112"/>
    </row>
    <row r="36" spans="1:27">
      <c r="A36" s="187">
        <f t="shared" si="1"/>
        <v>32</v>
      </c>
      <c r="B36" s="188" t="s">
        <v>443</v>
      </c>
      <c r="C36" s="188" t="s">
        <v>444</v>
      </c>
      <c r="D36" s="190" t="s">
        <v>379</v>
      </c>
      <c r="E36" s="190">
        <v>1</v>
      </c>
      <c r="F36" s="190" t="s">
        <v>373</v>
      </c>
      <c r="G36" s="191" t="s">
        <v>374</v>
      </c>
      <c r="H36" s="191" t="s">
        <v>374</v>
      </c>
      <c r="I36" s="191" t="s">
        <v>374</v>
      </c>
      <c r="J36" s="191" t="s">
        <v>374</v>
      </c>
      <c r="K36" s="191" t="s">
        <v>336</v>
      </c>
      <c r="L36" s="186" t="s">
        <v>375</v>
      </c>
      <c r="M36" s="112"/>
      <c r="N36" s="187">
        <f t="shared" si="0"/>
        <v>32</v>
      </c>
      <c r="O36" s="188">
        <v>90520</v>
      </c>
      <c r="P36" s="188" t="s">
        <v>442</v>
      </c>
      <c r="Q36" s="193" t="s">
        <v>372</v>
      </c>
      <c r="R36" s="186">
        <v>1</v>
      </c>
      <c r="S36" s="189">
        <v>96</v>
      </c>
      <c r="T36" s="186" t="s">
        <v>374</v>
      </c>
      <c r="U36" s="190" t="s">
        <v>374</v>
      </c>
      <c r="V36" s="190" t="s">
        <v>374</v>
      </c>
      <c r="W36" s="191" t="s">
        <v>374</v>
      </c>
      <c r="X36" s="191" t="s">
        <v>336</v>
      </c>
      <c r="Y36" s="186" t="s">
        <v>331</v>
      </c>
      <c r="Z36" s="112"/>
      <c r="AA36" s="112"/>
    </row>
    <row r="37" spans="1:27">
      <c r="A37" s="187">
        <f t="shared" si="1"/>
        <v>33</v>
      </c>
      <c r="B37" s="188" t="s">
        <v>445</v>
      </c>
      <c r="C37" s="188" t="s">
        <v>446</v>
      </c>
      <c r="D37" s="190" t="s">
        <v>372</v>
      </c>
      <c r="E37" s="190">
        <v>1</v>
      </c>
      <c r="F37" s="190" t="s">
        <v>373</v>
      </c>
      <c r="G37" s="191" t="s">
        <v>337</v>
      </c>
      <c r="H37" s="191" t="s">
        <v>337</v>
      </c>
      <c r="I37" s="191" t="s">
        <v>337</v>
      </c>
      <c r="J37" s="185" t="s">
        <v>337</v>
      </c>
      <c r="K37" s="191" t="s">
        <v>337</v>
      </c>
      <c r="L37" s="186" t="s">
        <v>331</v>
      </c>
      <c r="M37" s="112"/>
      <c r="N37" s="187">
        <f t="shared" si="0"/>
        <v>33</v>
      </c>
      <c r="O37" s="188">
        <v>91010</v>
      </c>
      <c r="P37" s="188" t="s">
        <v>447</v>
      </c>
      <c r="Q37" s="193" t="s">
        <v>379</v>
      </c>
      <c r="R37" s="186">
        <v>1</v>
      </c>
      <c r="S37" s="189">
        <v>95</v>
      </c>
      <c r="T37" s="186" t="s">
        <v>374</v>
      </c>
      <c r="U37" s="190" t="s">
        <v>374</v>
      </c>
      <c r="V37" s="190" t="s">
        <v>374</v>
      </c>
      <c r="W37" s="191" t="s">
        <v>374</v>
      </c>
      <c r="X37" s="191" t="s">
        <v>336</v>
      </c>
      <c r="Y37" s="186" t="s">
        <v>331</v>
      </c>
      <c r="Z37" s="112"/>
      <c r="AA37" s="112"/>
    </row>
    <row r="38" spans="1:27">
      <c r="A38" s="187">
        <f t="shared" si="1"/>
        <v>34</v>
      </c>
      <c r="B38" s="188" t="s">
        <v>448</v>
      </c>
      <c r="C38" s="188" t="s">
        <v>449</v>
      </c>
      <c r="D38" s="190" t="s">
        <v>379</v>
      </c>
      <c r="E38" s="190">
        <v>1</v>
      </c>
      <c r="F38" s="190" t="s">
        <v>373</v>
      </c>
      <c r="G38" s="191" t="s">
        <v>374</v>
      </c>
      <c r="H38" s="191" t="s">
        <v>374</v>
      </c>
      <c r="I38" s="191" t="s">
        <v>374</v>
      </c>
      <c r="J38" s="191" t="s">
        <v>374</v>
      </c>
      <c r="K38" s="191" t="s">
        <v>336</v>
      </c>
      <c r="L38" s="186" t="s">
        <v>375</v>
      </c>
      <c r="M38" s="112"/>
      <c r="N38" s="187">
        <f t="shared" si="0"/>
        <v>34</v>
      </c>
      <c r="O38" s="188">
        <v>91010</v>
      </c>
      <c r="P38" s="188" t="s">
        <v>447</v>
      </c>
      <c r="Q38" s="193" t="s">
        <v>379</v>
      </c>
      <c r="R38" s="186">
        <v>1</v>
      </c>
      <c r="S38" s="189">
        <v>94</v>
      </c>
      <c r="T38" s="186" t="s">
        <v>337</v>
      </c>
      <c r="U38" s="186" t="s">
        <v>337</v>
      </c>
      <c r="V38" s="186" t="s">
        <v>337</v>
      </c>
      <c r="W38" s="192" t="s">
        <v>337</v>
      </c>
      <c r="X38" s="191" t="s">
        <v>337</v>
      </c>
      <c r="Y38" s="186" t="s">
        <v>331</v>
      </c>
      <c r="Z38" s="112"/>
      <c r="AA38" s="112"/>
    </row>
    <row r="39" spans="1:27">
      <c r="A39" s="187">
        <f t="shared" si="1"/>
        <v>35</v>
      </c>
      <c r="B39" s="188" t="s">
        <v>450</v>
      </c>
      <c r="C39" s="188" t="s">
        <v>451</v>
      </c>
      <c r="D39" s="190" t="s">
        <v>379</v>
      </c>
      <c r="E39" s="190">
        <v>1</v>
      </c>
      <c r="F39" s="190" t="s">
        <v>373</v>
      </c>
      <c r="G39" s="191" t="s">
        <v>337</v>
      </c>
      <c r="H39" s="191" t="s">
        <v>337</v>
      </c>
      <c r="I39" s="192" t="s">
        <v>374</v>
      </c>
      <c r="J39" s="185" t="s">
        <v>374</v>
      </c>
      <c r="K39" s="191" t="s">
        <v>337</v>
      </c>
      <c r="L39" s="186" t="s">
        <v>331</v>
      </c>
      <c r="M39" s="112"/>
      <c r="N39" s="187">
        <f t="shared" si="0"/>
        <v>35</v>
      </c>
      <c r="O39" s="188">
        <v>91300</v>
      </c>
      <c r="P39" s="188" t="s">
        <v>452</v>
      </c>
      <c r="Q39" s="193" t="s">
        <v>379</v>
      </c>
      <c r="R39" s="186">
        <v>1</v>
      </c>
      <c r="S39" s="189">
        <v>93</v>
      </c>
      <c r="T39" s="186" t="s">
        <v>336</v>
      </c>
      <c r="U39" s="186" t="s">
        <v>336</v>
      </c>
      <c r="V39" s="186" t="s">
        <v>336</v>
      </c>
      <c r="W39" s="191" t="s">
        <v>374</v>
      </c>
      <c r="X39" s="191" t="s">
        <v>336</v>
      </c>
      <c r="Y39" s="186" t="s">
        <v>331</v>
      </c>
      <c r="Z39" s="112"/>
      <c r="AA39" s="112"/>
    </row>
    <row r="40" spans="1:27">
      <c r="A40" s="187">
        <f t="shared" si="1"/>
        <v>36</v>
      </c>
      <c r="B40" s="188" t="s">
        <v>453</v>
      </c>
      <c r="C40" s="188" t="s">
        <v>454</v>
      </c>
      <c r="D40" s="190" t="s">
        <v>372</v>
      </c>
      <c r="E40" s="190">
        <v>1</v>
      </c>
      <c r="F40" s="190" t="s">
        <v>373</v>
      </c>
      <c r="G40" s="191" t="s">
        <v>337</v>
      </c>
      <c r="H40" s="191" t="s">
        <v>337</v>
      </c>
      <c r="I40" s="191" t="s">
        <v>337</v>
      </c>
      <c r="J40" s="185" t="s">
        <v>337</v>
      </c>
      <c r="K40" s="191" t="s">
        <v>337</v>
      </c>
      <c r="L40" s="186" t="s">
        <v>331</v>
      </c>
      <c r="M40" s="112"/>
      <c r="N40" s="187">
        <f t="shared" si="0"/>
        <v>36</v>
      </c>
      <c r="O40" s="188">
        <v>91300</v>
      </c>
      <c r="P40" s="188" t="s">
        <v>452</v>
      </c>
      <c r="Q40" s="193" t="s">
        <v>379</v>
      </c>
      <c r="R40" s="186">
        <v>1</v>
      </c>
      <c r="S40" s="189">
        <v>92</v>
      </c>
      <c r="T40" s="190" t="s">
        <v>374</v>
      </c>
      <c r="U40" s="190" t="s">
        <v>374</v>
      </c>
      <c r="V40" s="186" t="s">
        <v>374</v>
      </c>
      <c r="W40" s="191" t="s">
        <v>374</v>
      </c>
      <c r="X40" s="191" t="s">
        <v>336</v>
      </c>
      <c r="Y40" s="186" t="s">
        <v>375</v>
      </c>
      <c r="Z40" s="112"/>
      <c r="AA40" s="112"/>
    </row>
    <row r="41" spans="1:27">
      <c r="A41" s="187">
        <f t="shared" si="1"/>
        <v>37</v>
      </c>
      <c r="B41" s="188" t="s">
        <v>453</v>
      </c>
      <c r="C41" s="188" t="s">
        <v>454</v>
      </c>
      <c r="D41" s="190" t="s">
        <v>379</v>
      </c>
      <c r="E41" s="190">
        <v>1</v>
      </c>
      <c r="F41" s="190" t="s">
        <v>373</v>
      </c>
      <c r="G41" s="191" t="s">
        <v>374</v>
      </c>
      <c r="H41" s="191" t="s">
        <v>337</v>
      </c>
      <c r="I41" s="191" t="s">
        <v>337</v>
      </c>
      <c r="J41" s="185" t="s">
        <v>374</v>
      </c>
      <c r="K41" s="191" t="s">
        <v>337</v>
      </c>
      <c r="L41" s="186" t="s">
        <v>331</v>
      </c>
      <c r="M41" s="112"/>
      <c r="N41" s="187">
        <f t="shared" si="0"/>
        <v>37</v>
      </c>
      <c r="O41" s="188">
        <v>91850</v>
      </c>
      <c r="P41" s="188" t="s">
        <v>455</v>
      </c>
      <c r="Q41" s="193" t="s">
        <v>372</v>
      </c>
      <c r="R41" s="186">
        <v>1</v>
      </c>
      <c r="S41" s="189">
        <v>91</v>
      </c>
      <c r="T41" s="186" t="s">
        <v>374</v>
      </c>
      <c r="U41" s="190" t="s">
        <v>374</v>
      </c>
      <c r="V41" s="190" t="s">
        <v>374</v>
      </c>
      <c r="W41" s="191" t="s">
        <v>374</v>
      </c>
      <c r="X41" s="191" t="s">
        <v>336</v>
      </c>
      <c r="Y41" s="186" t="s">
        <v>331</v>
      </c>
      <c r="Z41" s="112"/>
      <c r="AA41" s="112"/>
    </row>
    <row r="42" spans="1:27">
      <c r="A42" s="187">
        <f t="shared" si="1"/>
        <v>38</v>
      </c>
      <c r="B42" s="188" t="s">
        <v>456</v>
      </c>
      <c r="C42" s="188" t="s">
        <v>457</v>
      </c>
      <c r="D42" s="190" t="s">
        <v>379</v>
      </c>
      <c r="E42" s="190">
        <v>1</v>
      </c>
      <c r="F42" s="190" t="s">
        <v>373</v>
      </c>
      <c r="G42" s="191" t="s">
        <v>337</v>
      </c>
      <c r="H42" s="191" t="s">
        <v>337</v>
      </c>
      <c r="I42" s="191" t="s">
        <v>337</v>
      </c>
      <c r="J42" s="185" t="s">
        <v>374</v>
      </c>
      <c r="K42" s="191" t="s">
        <v>337</v>
      </c>
      <c r="L42" s="186" t="s">
        <v>331</v>
      </c>
      <c r="M42" s="112"/>
      <c r="N42" s="187">
        <f t="shared" si="0"/>
        <v>38</v>
      </c>
      <c r="O42" s="188">
        <v>91850</v>
      </c>
      <c r="P42" s="188" t="s">
        <v>455</v>
      </c>
      <c r="Q42" s="193" t="s">
        <v>372</v>
      </c>
      <c r="R42" s="186">
        <v>1</v>
      </c>
      <c r="S42" s="189">
        <v>90</v>
      </c>
      <c r="T42" s="186" t="s">
        <v>336</v>
      </c>
      <c r="U42" s="186" t="s">
        <v>336</v>
      </c>
      <c r="V42" s="186" t="s">
        <v>336</v>
      </c>
      <c r="W42" s="191" t="s">
        <v>374</v>
      </c>
      <c r="X42" s="191" t="s">
        <v>336</v>
      </c>
      <c r="Y42" s="186" t="s">
        <v>331</v>
      </c>
      <c r="Z42" s="112"/>
      <c r="AA42" s="112"/>
    </row>
    <row r="43" spans="1:27">
      <c r="A43" s="187">
        <f t="shared" si="1"/>
        <v>39</v>
      </c>
      <c r="B43" s="188" t="s">
        <v>458</v>
      </c>
      <c r="C43" s="188" t="s">
        <v>459</v>
      </c>
      <c r="D43" s="190" t="s">
        <v>372</v>
      </c>
      <c r="E43" s="190">
        <v>1</v>
      </c>
      <c r="F43" s="190" t="s">
        <v>373</v>
      </c>
      <c r="G43" s="191" t="s">
        <v>374</v>
      </c>
      <c r="H43" s="191" t="s">
        <v>374</v>
      </c>
      <c r="I43" s="191" t="s">
        <v>374</v>
      </c>
      <c r="J43" s="191" t="s">
        <v>374</v>
      </c>
      <c r="K43" s="191" t="s">
        <v>336</v>
      </c>
      <c r="L43" s="186" t="s">
        <v>375</v>
      </c>
      <c r="M43" s="112"/>
      <c r="N43" s="187">
        <f t="shared" si="0"/>
        <v>39</v>
      </c>
      <c r="O43" s="188">
        <v>92120</v>
      </c>
      <c r="P43" s="188" t="s">
        <v>460</v>
      </c>
      <c r="Q43" s="193" t="s">
        <v>379</v>
      </c>
      <c r="R43" s="186">
        <v>1</v>
      </c>
      <c r="S43" s="189">
        <v>89</v>
      </c>
      <c r="T43" s="186" t="s">
        <v>374</v>
      </c>
      <c r="U43" s="190" t="s">
        <v>374</v>
      </c>
      <c r="V43" s="190" t="s">
        <v>374</v>
      </c>
      <c r="W43" s="191" t="s">
        <v>374</v>
      </c>
      <c r="X43" s="191" t="s">
        <v>336</v>
      </c>
      <c r="Y43" s="186" t="s">
        <v>331</v>
      </c>
      <c r="Z43" s="112"/>
      <c r="AA43" s="112"/>
    </row>
    <row r="44" spans="1:27">
      <c r="A44" s="187">
        <f t="shared" si="1"/>
        <v>40</v>
      </c>
      <c r="B44" s="188" t="s">
        <v>461</v>
      </c>
      <c r="C44" s="188" t="s">
        <v>462</v>
      </c>
      <c r="D44" s="190" t="s">
        <v>372</v>
      </c>
      <c r="E44" s="190">
        <v>1</v>
      </c>
      <c r="F44" s="190" t="s">
        <v>373</v>
      </c>
      <c r="G44" s="191" t="s">
        <v>374</v>
      </c>
      <c r="H44" s="191" t="s">
        <v>374</v>
      </c>
      <c r="I44" s="191" t="s">
        <v>374</v>
      </c>
      <c r="J44" s="191" t="s">
        <v>374</v>
      </c>
      <c r="K44" s="191" t="s">
        <v>336</v>
      </c>
      <c r="L44" s="186" t="s">
        <v>375</v>
      </c>
      <c r="M44" s="112"/>
      <c r="N44" s="187">
        <f t="shared" si="0"/>
        <v>40</v>
      </c>
      <c r="O44" s="188">
        <v>92120</v>
      </c>
      <c r="P44" s="188" t="s">
        <v>460</v>
      </c>
      <c r="Q44" s="193" t="s">
        <v>379</v>
      </c>
      <c r="R44" s="186">
        <v>1</v>
      </c>
      <c r="S44" s="189">
        <v>88</v>
      </c>
      <c r="T44" s="186" t="s">
        <v>336</v>
      </c>
      <c r="U44" s="190" t="s">
        <v>374</v>
      </c>
      <c r="V44" s="186" t="s">
        <v>374</v>
      </c>
      <c r="W44" s="191" t="s">
        <v>374</v>
      </c>
      <c r="X44" s="191" t="s">
        <v>336</v>
      </c>
      <c r="Y44" s="186" t="s">
        <v>331</v>
      </c>
      <c r="Z44" s="112"/>
      <c r="AA44" s="112"/>
    </row>
    <row r="45" spans="1:27">
      <c r="A45" s="187">
        <f t="shared" si="1"/>
        <v>41</v>
      </c>
      <c r="B45" s="188" t="s">
        <v>461</v>
      </c>
      <c r="C45" s="188" t="s">
        <v>462</v>
      </c>
      <c r="D45" s="190" t="s">
        <v>379</v>
      </c>
      <c r="E45" s="190">
        <v>1</v>
      </c>
      <c r="F45" s="190" t="s">
        <v>373</v>
      </c>
      <c r="G45" s="191" t="s">
        <v>374</v>
      </c>
      <c r="H45" s="191" t="s">
        <v>374</v>
      </c>
      <c r="I45" s="191" t="s">
        <v>374</v>
      </c>
      <c r="J45" s="191" t="s">
        <v>374</v>
      </c>
      <c r="K45" s="191" t="s">
        <v>336</v>
      </c>
      <c r="L45" s="186" t="s">
        <v>375</v>
      </c>
      <c r="M45" s="112"/>
      <c r="N45" s="187">
        <f t="shared" si="0"/>
        <v>41</v>
      </c>
      <c r="O45" s="188">
        <v>92120</v>
      </c>
      <c r="P45" s="188" t="s">
        <v>460</v>
      </c>
      <c r="Q45" s="193" t="s">
        <v>379</v>
      </c>
      <c r="R45" s="186">
        <v>1</v>
      </c>
      <c r="S45" s="189">
        <v>87</v>
      </c>
      <c r="T45" s="186" t="s">
        <v>374</v>
      </c>
      <c r="U45" s="190" t="s">
        <v>374</v>
      </c>
      <c r="V45" s="190" t="s">
        <v>374</v>
      </c>
      <c r="W45" s="191" t="s">
        <v>374</v>
      </c>
      <c r="X45" s="191" t="s">
        <v>336</v>
      </c>
      <c r="Y45" s="186" t="s">
        <v>331</v>
      </c>
      <c r="Z45" s="112"/>
      <c r="AA45" s="112"/>
    </row>
    <row r="46" spans="1:27">
      <c r="A46" s="187">
        <f t="shared" si="1"/>
        <v>42</v>
      </c>
      <c r="B46" s="188" t="s">
        <v>463</v>
      </c>
      <c r="C46" s="188" t="s">
        <v>464</v>
      </c>
      <c r="D46" s="190" t="s">
        <v>379</v>
      </c>
      <c r="E46" s="190">
        <v>1</v>
      </c>
      <c r="F46" s="190" t="s">
        <v>373</v>
      </c>
      <c r="G46" s="191" t="s">
        <v>374</v>
      </c>
      <c r="H46" s="191" t="s">
        <v>337</v>
      </c>
      <c r="I46" s="191" t="s">
        <v>374</v>
      </c>
      <c r="J46" s="191" t="s">
        <v>374</v>
      </c>
      <c r="K46" s="191" t="s">
        <v>337</v>
      </c>
      <c r="L46" s="186" t="s">
        <v>331</v>
      </c>
      <c r="M46" s="112"/>
      <c r="N46" s="187">
        <f t="shared" si="0"/>
        <v>42</v>
      </c>
      <c r="O46" s="188">
        <v>92120</v>
      </c>
      <c r="P46" s="188" t="s">
        <v>460</v>
      </c>
      <c r="Q46" s="193" t="s">
        <v>379</v>
      </c>
      <c r="R46" s="186">
        <v>1</v>
      </c>
      <c r="S46" s="189">
        <v>86</v>
      </c>
      <c r="T46" s="186" t="s">
        <v>336</v>
      </c>
      <c r="U46" s="190" t="s">
        <v>374</v>
      </c>
      <c r="V46" s="186" t="s">
        <v>374</v>
      </c>
      <c r="W46" s="191" t="s">
        <v>374</v>
      </c>
      <c r="X46" s="191" t="s">
        <v>336</v>
      </c>
      <c r="Y46" s="186" t="s">
        <v>331</v>
      </c>
      <c r="Z46" s="112"/>
      <c r="AA46" s="112"/>
    </row>
    <row r="47" spans="1:27">
      <c r="A47" s="187">
        <f t="shared" si="1"/>
        <v>43</v>
      </c>
      <c r="B47" s="188" t="s">
        <v>465</v>
      </c>
      <c r="C47" s="188" t="s">
        <v>466</v>
      </c>
      <c r="D47" s="190" t="s">
        <v>372</v>
      </c>
      <c r="E47" s="190">
        <v>1</v>
      </c>
      <c r="F47" s="190" t="s">
        <v>373</v>
      </c>
      <c r="G47" s="191" t="s">
        <v>374</v>
      </c>
      <c r="H47" s="191" t="s">
        <v>374</v>
      </c>
      <c r="I47" s="191" t="s">
        <v>467</v>
      </c>
      <c r="J47" s="191" t="s">
        <v>374</v>
      </c>
      <c r="K47" s="191" t="s">
        <v>336</v>
      </c>
      <c r="L47" s="186" t="s">
        <v>331</v>
      </c>
      <c r="M47" s="112"/>
      <c r="N47" s="187">
        <f t="shared" si="0"/>
        <v>43</v>
      </c>
      <c r="O47" s="188" t="s">
        <v>468</v>
      </c>
      <c r="P47" s="188" t="s">
        <v>469</v>
      </c>
      <c r="Q47" s="193" t="s">
        <v>379</v>
      </c>
      <c r="R47" s="186">
        <v>1</v>
      </c>
      <c r="S47" s="189">
        <v>85</v>
      </c>
      <c r="T47" s="190" t="s">
        <v>374</v>
      </c>
      <c r="U47" s="190" t="s">
        <v>374</v>
      </c>
      <c r="V47" s="186" t="s">
        <v>374</v>
      </c>
      <c r="W47" s="191" t="s">
        <v>374</v>
      </c>
      <c r="X47" s="191" t="s">
        <v>336</v>
      </c>
      <c r="Y47" s="186" t="s">
        <v>375</v>
      </c>
      <c r="Z47" s="112"/>
      <c r="AA47" s="112"/>
    </row>
    <row r="48" spans="1:27">
      <c r="A48" s="187">
        <f t="shared" si="1"/>
        <v>44</v>
      </c>
      <c r="B48" s="188" t="s">
        <v>470</v>
      </c>
      <c r="C48" s="188" t="s">
        <v>471</v>
      </c>
      <c r="D48" s="190" t="s">
        <v>372</v>
      </c>
      <c r="E48" s="190">
        <v>1</v>
      </c>
      <c r="F48" s="190" t="s">
        <v>373</v>
      </c>
      <c r="G48" s="191" t="s">
        <v>374</v>
      </c>
      <c r="H48" s="191" t="s">
        <v>374</v>
      </c>
      <c r="I48" s="191" t="s">
        <v>374</v>
      </c>
      <c r="J48" s="191" t="s">
        <v>374</v>
      </c>
      <c r="K48" s="191" t="s">
        <v>336</v>
      </c>
      <c r="L48" s="186" t="s">
        <v>375</v>
      </c>
      <c r="M48" s="112"/>
      <c r="N48" s="187">
        <f t="shared" si="0"/>
        <v>44</v>
      </c>
      <c r="O48" s="188" t="s">
        <v>468</v>
      </c>
      <c r="P48" s="188" t="s">
        <v>469</v>
      </c>
      <c r="Q48" s="193" t="s">
        <v>379</v>
      </c>
      <c r="R48" s="186">
        <v>1</v>
      </c>
      <c r="S48" s="189">
        <v>84</v>
      </c>
      <c r="T48" s="190" t="s">
        <v>374</v>
      </c>
      <c r="U48" s="190" t="s">
        <v>374</v>
      </c>
      <c r="V48" s="186" t="s">
        <v>374</v>
      </c>
      <c r="W48" s="191" t="s">
        <v>374</v>
      </c>
      <c r="X48" s="191" t="s">
        <v>336</v>
      </c>
      <c r="Y48" s="186" t="s">
        <v>375</v>
      </c>
      <c r="Z48" s="112"/>
      <c r="AA48" s="112"/>
    </row>
    <row r="49" spans="1:27">
      <c r="A49" s="187">
        <f t="shared" si="1"/>
        <v>45</v>
      </c>
      <c r="B49" s="188" t="s">
        <v>472</v>
      </c>
      <c r="C49" s="188" t="s">
        <v>473</v>
      </c>
      <c r="D49" s="190" t="s">
        <v>372</v>
      </c>
      <c r="E49" s="190">
        <v>1</v>
      </c>
      <c r="F49" s="190" t="s">
        <v>373</v>
      </c>
      <c r="G49" s="191" t="s">
        <v>374</v>
      </c>
      <c r="H49" s="191" t="s">
        <v>374</v>
      </c>
      <c r="I49" s="191" t="s">
        <v>374</v>
      </c>
      <c r="J49" s="185" t="s">
        <v>374</v>
      </c>
      <c r="K49" s="191" t="s">
        <v>336</v>
      </c>
      <c r="L49" s="186" t="s">
        <v>375</v>
      </c>
      <c r="M49" s="112"/>
      <c r="N49" s="187">
        <f t="shared" si="0"/>
        <v>45</v>
      </c>
      <c r="O49" s="188" t="s">
        <v>468</v>
      </c>
      <c r="P49" s="188" t="s">
        <v>469</v>
      </c>
      <c r="Q49" s="193" t="s">
        <v>379</v>
      </c>
      <c r="R49" s="186">
        <v>1</v>
      </c>
      <c r="S49" s="189">
        <v>83</v>
      </c>
      <c r="T49" s="190" t="s">
        <v>374</v>
      </c>
      <c r="U49" s="190" t="s">
        <v>374</v>
      </c>
      <c r="V49" s="186" t="s">
        <v>374</v>
      </c>
      <c r="W49" s="191" t="s">
        <v>374</v>
      </c>
      <c r="X49" s="191" t="s">
        <v>336</v>
      </c>
      <c r="Y49" s="186" t="s">
        <v>375</v>
      </c>
      <c r="Z49" s="112"/>
      <c r="AA49" s="112"/>
    </row>
    <row r="50" spans="1:27">
      <c r="A50" s="187">
        <f t="shared" si="1"/>
        <v>46</v>
      </c>
      <c r="B50" s="188" t="s">
        <v>472</v>
      </c>
      <c r="C50" s="188" t="s">
        <v>473</v>
      </c>
      <c r="D50" s="190" t="s">
        <v>379</v>
      </c>
      <c r="E50" s="190">
        <v>1</v>
      </c>
      <c r="F50" s="190" t="s">
        <v>373</v>
      </c>
      <c r="G50" s="191" t="s">
        <v>337</v>
      </c>
      <c r="H50" s="191" t="s">
        <v>337</v>
      </c>
      <c r="I50" s="191" t="s">
        <v>374</v>
      </c>
      <c r="J50" s="185" t="s">
        <v>374</v>
      </c>
      <c r="K50" s="191" t="s">
        <v>337</v>
      </c>
      <c r="L50" s="186" t="s">
        <v>331</v>
      </c>
      <c r="M50" s="112"/>
      <c r="N50" s="187">
        <f t="shared" si="0"/>
        <v>46</v>
      </c>
      <c r="O50" s="188" t="s">
        <v>468</v>
      </c>
      <c r="P50" s="188" t="s">
        <v>469</v>
      </c>
      <c r="Q50" s="193" t="s">
        <v>379</v>
      </c>
      <c r="R50" s="186">
        <v>1</v>
      </c>
      <c r="S50" s="189">
        <v>82</v>
      </c>
      <c r="T50" s="190" t="s">
        <v>374</v>
      </c>
      <c r="U50" s="190" t="s">
        <v>374</v>
      </c>
      <c r="V50" s="186" t="s">
        <v>374</v>
      </c>
      <c r="W50" s="191" t="s">
        <v>374</v>
      </c>
      <c r="X50" s="191" t="s">
        <v>336</v>
      </c>
      <c r="Y50" s="186" t="s">
        <v>375</v>
      </c>
      <c r="Z50" s="112"/>
      <c r="AA50" s="112"/>
    </row>
    <row r="51" spans="1:27">
      <c r="A51" s="187">
        <f t="shared" si="1"/>
        <v>47</v>
      </c>
      <c r="B51" s="188" t="s">
        <v>474</v>
      </c>
      <c r="C51" s="188" t="s">
        <v>475</v>
      </c>
      <c r="D51" s="190" t="s">
        <v>372</v>
      </c>
      <c r="E51" s="190">
        <v>1</v>
      </c>
      <c r="F51" s="190" t="s">
        <v>373</v>
      </c>
      <c r="G51" s="191" t="s">
        <v>337</v>
      </c>
      <c r="H51" s="191" t="s">
        <v>337</v>
      </c>
      <c r="I51" s="191" t="s">
        <v>337</v>
      </c>
      <c r="J51" s="191" t="s">
        <v>337</v>
      </c>
      <c r="K51" s="191" t="s">
        <v>337</v>
      </c>
      <c r="L51" s="186" t="s">
        <v>331</v>
      </c>
      <c r="M51" s="112"/>
      <c r="N51" s="187">
        <f t="shared" si="0"/>
        <v>47</v>
      </c>
      <c r="O51" s="188">
        <v>92420</v>
      </c>
      <c r="P51" s="188" t="s">
        <v>476</v>
      </c>
      <c r="Q51" s="193" t="s">
        <v>372</v>
      </c>
      <c r="R51" s="186">
        <v>1</v>
      </c>
      <c r="S51" s="189">
        <v>81</v>
      </c>
      <c r="T51" s="186" t="s">
        <v>374</v>
      </c>
      <c r="U51" s="190" t="s">
        <v>374</v>
      </c>
      <c r="V51" s="190" t="s">
        <v>374</v>
      </c>
      <c r="W51" s="191" t="s">
        <v>374</v>
      </c>
      <c r="X51" s="191" t="s">
        <v>336</v>
      </c>
      <c r="Y51" s="186" t="s">
        <v>331</v>
      </c>
      <c r="Z51" s="112"/>
      <c r="AA51" s="112"/>
    </row>
    <row r="52" spans="1:27">
      <c r="A52" s="187">
        <f t="shared" si="1"/>
        <v>48</v>
      </c>
      <c r="B52" s="188" t="s">
        <v>474</v>
      </c>
      <c r="C52" s="188" t="s">
        <v>475</v>
      </c>
      <c r="D52" s="190" t="s">
        <v>379</v>
      </c>
      <c r="E52" s="190">
        <v>1</v>
      </c>
      <c r="F52" s="190" t="s">
        <v>373</v>
      </c>
      <c r="G52" s="191" t="s">
        <v>467</v>
      </c>
      <c r="H52" s="191" t="s">
        <v>337</v>
      </c>
      <c r="I52" s="191" t="s">
        <v>337</v>
      </c>
      <c r="J52" s="191" t="s">
        <v>374</v>
      </c>
      <c r="K52" s="191" t="s">
        <v>337</v>
      </c>
      <c r="L52" s="186" t="s">
        <v>331</v>
      </c>
      <c r="M52" s="112"/>
      <c r="N52" s="187">
        <f t="shared" si="0"/>
        <v>48</v>
      </c>
      <c r="O52" s="188">
        <v>92420</v>
      </c>
      <c r="P52" s="188" t="s">
        <v>476</v>
      </c>
      <c r="Q52" s="193" t="s">
        <v>372</v>
      </c>
      <c r="R52" s="186">
        <v>1</v>
      </c>
      <c r="S52" s="189">
        <v>80</v>
      </c>
      <c r="T52" s="186" t="s">
        <v>336</v>
      </c>
      <c r="U52" s="186" t="s">
        <v>336</v>
      </c>
      <c r="V52" s="186" t="s">
        <v>336</v>
      </c>
      <c r="W52" s="191" t="s">
        <v>338</v>
      </c>
      <c r="X52" s="191" t="s">
        <v>336</v>
      </c>
      <c r="Y52" s="186" t="s">
        <v>331</v>
      </c>
      <c r="Z52" s="112"/>
      <c r="AA52" s="112"/>
    </row>
    <row r="53" spans="1:27" ht="15.75" thickBot="1">
      <c r="A53" s="194">
        <f t="shared" si="1"/>
        <v>49</v>
      </c>
      <c r="B53" s="195" t="s">
        <v>477</v>
      </c>
      <c r="C53" s="195" t="s">
        <v>478</v>
      </c>
      <c r="D53" s="196" t="s">
        <v>372</v>
      </c>
      <c r="E53" s="196">
        <v>1</v>
      </c>
      <c r="F53" s="196" t="s">
        <v>373</v>
      </c>
      <c r="G53" s="197" t="s">
        <v>336</v>
      </c>
      <c r="H53" s="197" t="s">
        <v>374</v>
      </c>
      <c r="I53" s="197" t="s">
        <v>374</v>
      </c>
      <c r="J53" s="197" t="s">
        <v>374</v>
      </c>
      <c r="K53" s="197" t="s">
        <v>336</v>
      </c>
      <c r="L53" s="186" t="s">
        <v>331</v>
      </c>
      <c r="M53" s="112"/>
      <c r="N53" s="187">
        <f t="shared" si="0"/>
        <v>49</v>
      </c>
      <c r="O53" s="188" t="s">
        <v>479</v>
      </c>
      <c r="P53" s="188" t="s">
        <v>480</v>
      </c>
      <c r="Q53" s="193" t="s">
        <v>379</v>
      </c>
      <c r="R53" s="186">
        <v>1</v>
      </c>
      <c r="S53" s="189" t="s">
        <v>481</v>
      </c>
      <c r="T53" s="186" t="s">
        <v>374</v>
      </c>
      <c r="U53" s="190" t="s">
        <v>374</v>
      </c>
      <c r="V53" s="190" t="s">
        <v>374</v>
      </c>
      <c r="W53" s="191" t="s">
        <v>374</v>
      </c>
      <c r="X53" s="191" t="s">
        <v>336</v>
      </c>
      <c r="Y53" s="186" t="s">
        <v>331</v>
      </c>
      <c r="Z53" s="112"/>
      <c r="AA53" s="112"/>
    </row>
    <row r="54" spans="1:27" ht="26.25">
      <c r="A54" s="198"/>
      <c r="B54" s="401" t="s">
        <v>482</v>
      </c>
      <c r="C54" s="402"/>
      <c r="D54" s="402"/>
      <c r="E54" s="402"/>
      <c r="F54" s="402"/>
      <c r="G54" s="402"/>
      <c r="H54" s="403"/>
      <c r="I54" s="199"/>
      <c r="J54" s="199"/>
      <c r="K54" s="199"/>
      <c r="L54" s="198"/>
      <c r="M54" s="112"/>
      <c r="N54" s="187">
        <f t="shared" si="0"/>
        <v>50</v>
      </c>
      <c r="O54" s="188" t="s">
        <v>479</v>
      </c>
      <c r="P54" s="188" t="s">
        <v>480</v>
      </c>
      <c r="Q54" s="193" t="s">
        <v>379</v>
      </c>
      <c r="R54" s="186">
        <v>1</v>
      </c>
      <c r="S54" s="189" t="s">
        <v>483</v>
      </c>
      <c r="T54" s="186" t="s">
        <v>374</v>
      </c>
      <c r="U54" s="190" t="s">
        <v>374</v>
      </c>
      <c r="V54" s="190" t="s">
        <v>374</v>
      </c>
      <c r="W54" s="191" t="s">
        <v>374</v>
      </c>
      <c r="X54" s="191" t="s">
        <v>336</v>
      </c>
      <c r="Y54" s="186" t="s">
        <v>331</v>
      </c>
      <c r="Z54" s="112"/>
      <c r="AA54" s="112"/>
    </row>
    <row r="55" spans="1:27" ht="33.75">
      <c r="A55" s="198"/>
      <c r="B55" s="393"/>
      <c r="C55" s="394"/>
      <c r="D55" s="328" t="s">
        <v>332</v>
      </c>
      <c r="E55" s="329"/>
      <c r="F55" s="165" t="s">
        <v>333</v>
      </c>
      <c r="G55" s="165" t="s">
        <v>334</v>
      </c>
      <c r="H55" s="200" t="s">
        <v>335</v>
      </c>
      <c r="I55" s="199"/>
      <c r="J55" s="199"/>
      <c r="K55" s="199"/>
      <c r="L55" s="198"/>
      <c r="M55" s="112"/>
      <c r="N55" s="187">
        <f t="shared" si="0"/>
        <v>51</v>
      </c>
      <c r="O55" s="201">
        <v>94394</v>
      </c>
      <c r="P55" s="201" t="s">
        <v>484</v>
      </c>
      <c r="Q55" s="193" t="s">
        <v>379</v>
      </c>
      <c r="R55" s="186">
        <v>1</v>
      </c>
      <c r="S55" s="189">
        <v>79</v>
      </c>
      <c r="T55" s="186" t="s">
        <v>336</v>
      </c>
      <c r="U55" s="190" t="s">
        <v>374</v>
      </c>
      <c r="V55" s="186" t="s">
        <v>374</v>
      </c>
      <c r="W55" s="191" t="s">
        <v>374</v>
      </c>
      <c r="X55" s="191" t="s">
        <v>336</v>
      </c>
      <c r="Y55" s="186" t="s">
        <v>331</v>
      </c>
      <c r="Z55" s="112"/>
      <c r="AA55" s="112"/>
    </row>
    <row r="56" spans="1:27">
      <c r="A56" s="198"/>
      <c r="B56" s="404" t="s">
        <v>336</v>
      </c>
      <c r="C56" s="405"/>
      <c r="D56" s="406">
        <v>2</v>
      </c>
      <c r="E56" s="407"/>
      <c r="F56" s="167">
        <v>0</v>
      </c>
      <c r="G56" s="167">
        <v>33</v>
      </c>
      <c r="H56" s="202">
        <v>0</v>
      </c>
      <c r="I56" s="199"/>
      <c r="J56" s="199"/>
      <c r="K56" s="199"/>
      <c r="L56" s="198"/>
      <c r="M56" s="112"/>
      <c r="N56" s="187">
        <f t="shared" si="0"/>
        <v>52</v>
      </c>
      <c r="O56" s="201">
        <v>94394</v>
      </c>
      <c r="P56" s="201" t="s">
        <v>484</v>
      </c>
      <c r="Q56" s="193" t="s">
        <v>379</v>
      </c>
      <c r="R56" s="186">
        <v>1</v>
      </c>
      <c r="S56" s="189">
        <v>78</v>
      </c>
      <c r="T56" s="190" t="s">
        <v>374</v>
      </c>
      <c r="U56" s="190" t="s">
        <v>374</v>
      </c>
      <c r="V56" s="186" t="s">
        <v>374</v>
      </c>
      <c r="W56" s="191" t="s">
        <v>374</v>
      </c>
      <c r="X56" s="191" t="s">
        <v>336</v>
      </c>
      <c r="Y56" s="186" t="s">
        <v>375</v>
      </c>
      <c r="Z56" s="112"/>
      <c r="AA56" s="112"/>
    </row>
    <row r="57" spans="1:27">
      <c r="A57" s="198"/>
      <c r="B57" s="404" t="s">
        <v>337</v>
      </c>
      <c r="C57" s="405"/>
      <c r="D57" s="406">
        <v>16</v>
      </c>
      <c r="E57" s="407"/>
      <c r="F57" s="167">
        <v>14</v>
      </c>
      <c r="G57" s="167">
        <v>16</v>
      </c>
      <c r="H57" s="202">
        <v>10</v>
      </c>
      <c r="I57" s="199"/>
      <c r="J57" s="199"/>
      <c r="K57" s="199"/>
      <c r="L57" s="198"/>
      <c r="M57" s="112"/>
      <c r="N57" s="187">
        <f t="shared" si="0"/>
        <v>53</v>
      </c>
      <c r="O57" s="188">
        <v>94554</v>
      </c>
      <c r="P57" s="188" t="s">
        <v>485</v>
      </c>
      <c r="Q57" s="193" t="s">
        <v>379</v>
      </c>
      <c r="R57" s="186">
        <v>1</v>
      </c>
      <c r="S57" s="189">
        <v>77</v>
      </c>
      <c r="T57" s="186" t="s">
        <v>374</v>
      </c>
      <c r="U57" s="190" t="s">
        <v>374</v>
      </c>
      <c r="V57" s="190" t="s">
        <v>374</v>
      </c>
      <c r="W57" s="191" t="s">
        <v>374</v>
      </c>
      <c r="X57" s="191" t="s">
        <v>336</v>
      </c>
      <c r="Y57" s="186" t="s">
        <v>375</v>
      </c>
      <c r="Z57" s="112"/>
      <c r="AA57" s="112"/>
    </row>
    <row r="58" spans="1:27">
      <c r="A58" s="198"/>
      <c r="B58" s="404" t="s">
        <v>338</v>
      </c>
      <c r="C58" s="405"/>
      <c r="D58" s="406">
        <v>1</v>
      </c>
      <c r="E58" s="407"/>
      <c r="F58" s="167">
        <v>1</v>
      </c>
      <c r="G58" s="167">
        <v>0</v>
      </c>
      <c r="H58" s="202">
        <v>0</v>
      </c>
      <c r="I58" s="203"/>
      <c r="J58" s="203"/>
      <c r="K58" s="203"/>
      <c r="L58" s="198"/>
      <c r="M58" s="112"/>
      <c r="N58" s="187">
        <f t="shared" si="0"/>
        <v>54</v>
      </c>
      <c r="O58" s="188">
        <v>94554</v>
      </c>
      <c r="P58" s="188" t="s">
        <v>485</v>
      </c>
      <c r="Q58" s="193" t="s">
        <v>379</v>
      </c>
      <c r="R58" s="186">
        <v>1</v>
      </c>
      <c r="S58" s="189">
        <v>76</v>
      </c>
      <c r="T58" s="186" t="s">
        <v>374</v>
      </c>
      <c r="U58" s="190" t="s">
        <v>374</v>
      </c>
      <c r="V58" s="190" t="s">
        <v>374</v>
      </c>
      <c r="W58" s="191" t="s">
        <v>374</v>
      </c>
      <c r="X58" s="191" t="s">
        <v>336</v>
      </c>
      <c r="Y58" s="186" t="s">
        <v>375</v>
      </c>
      <c r="Z58" s="112"/>
      <c r="AA58" s="112"/>
    </row>
    <row r="59" spans="1:27" ht="15.75" thickBot="1">
      <c r="A59" s="198"/>
      <c r="B59" s="409" t="s">
        <v>486</v>
      </c>
      <c r="C59" s="410"/>
      <c r="D59" s="411">
        <f>SUM(D56:D58)</f>
        <v>19</v>
      </c>
      <c r="E59" s="410"/>
      <c r="F59" s="204">
        <f>SUM(F56:F58)</f>
        <v>15</v>
      </c>
      <c r="G59" s="204">
        <f>SUM(G56:G58)</f>
        <v>49</v>
      </c>
      <c r="H59" s="205">
        <v>9</v>
      </c>
      <c r="I59" s="198"/>
      <c r="J59" s="198"/>
      <c r="K59" s="198"/>
      <c r="L59" s="198"/>
      <c r="M59" s="112"/>
      <c r="N59" s="187">
        <f t="shared" si="0"/>
        <v>55</v>
      </c>
      <c r="O59" s="188">
        <v>95025</v>
      </c>
      <c r="P59" s="188" t="s">
        <v>487</v>
      </c>
      <c r="Q59" s="193" t="s">
        <v>372</v>
      </c>
      <c r="R59" s="186">
        <v>1</v>
      </c>
      <c r="S59" s="189">
        <v>75</v>
      </c>
      <c r="T59" s="186" t="s">
        <v>374</v>
      </c>
      <c r="U59" s="190" t="s">
        <v>374</v>
      </c>
      <c r="V59" s="190" t="s">
        <v>374</v>
      </c>
      <c r="W59" s="191" t="s">
        <v>374</v>
      </c>
      <c r="X59" s="191" t="s">
        <v>336</v>
      </c>
      <c r="Y59" s="186" t="s">
        <v>331</v>
      </c>
      <c r="Z59" s="112"/>
      <c r="AA59" s="112"/>
    </row>
    <row r="60" spans="1:27">
      <c r="A60" s="198"/>
      <c r="B60" s="206"/>
      <c r="C60" s="206"/>
      <c r="D60" s="207"/>
      <c r="E60" s="207"/>
      <c r="F60" s="207"/>
      <c r="G60" s="198"/>
      <c r="H60" s="198"/>
      <c r="I60" s="198"/>
      <c r="J60" s="198"/>
      <c r="K60" s="198"/>
      <c r="L60" s="198"/>
      <c r="M60" s="112"/>
      <c r="N60" s="187">
        <f t="shared" si="0"/>
        <v>56</v>
      </c>
      <c r="O60" s="188">
        <v>95025</v>
      </c>
      <c r="P60" s="188" t="s">
        <v>487</v>
      </c>
      <c r="Q60" s="193" t="s">
        <v>372</v>
      </c>
      <c r="R60" s="186">
        <v>1</v>
      </c>
      <c r="S60" s="189">
        <v>74</v>
      </c>
      <c r="T60" s="186" t="s">
        <v>336</v>
      </c>
      <c r="U60" s="190" t="s">
        <v>374</v>
      </c>
      <c r="V60" s="186" t="s">
        <v>374</v>
      </c>
      <c r="W60" s="191" t="s">
        <v>374</v>
      </c>
      <c r="X60" s="191" t="s">
        <v>336</v>
      </c>
      <c r="Y60" s="186" t="s">
        <v>331</v>
      </c>
      <c r="Z60" s="112"/>
      <c r="AA60" s="112"/>
    </row>
    <row r="61" spans="1:27">
      <c r="A61" s="112"/>
      <c r="B61" s="112"/>
      <c r="C61" s="112"/>
      <c r="D61" s="112"/>
      <c r="E61" s="112"/>
      <c r="F61" s="112"/>
      <c r="G61" s="112"/>
      <c r="H61" s="112"/>
      <c r="I61" s="112"/>
      <c r="J61" s="112"/>
      <c r="K61" s="112"/>
      <c r="L61" s="112"/>
      <c r="M61" s="112"/>
      <c r="N61" s="187">
        <f t="shared" si="0"/>
        <v>57</v>
      </c>
      <c r="O61" s="188" t="s">
        <v>488</v>
      </c>
      <c r="P61" s="188" t="s">
        <v>489</v>
      </c>
      <c r="Q61" s="193" t="s">
        <v>372</v>
      </c>
      <c r="R61" s="186">
        <v>1</v>
      </c>
      <c r="S61" s="189" t="s">
        <v>490</v>
      </c>
      <c r="T61" s="186" t="s">
        <v>374</v>
      </c>
      <c r="U61" s="190" t="s">
        <v>374</v>
      </c>
      <c r="V61" s="190" t="s">
        <v>374</v>
      </c>
      <c r="W61" s="191" t="s">
        <v>374</v>
      </c>
      <c r="X61" s="191" t="s">
        <v>336</v>
      </c>
      <c r="Y61" s="186" t="s">
        <v>331</v>
      </c>
      <c r="Z61" s="112"/>
      <c r="AA61" s="112"/>
    </row>
    <row r="62" spans="1:27">
      <c r="A62" s="112"/>
      <c r="B62" s="112"/>
      <c r="C62" s="112"/>
      <c r="D62" s="112"/>
      <c r="E62" s="112"/>
      <c r="F62" s="112"/>
      <c r="G62" s="112"/>
      <c r="H62" s="112"/>
      <c r="I62" s="112"/>
      <c r="J62" s="112"/>
      <c r="K62" s="112"/>
      <c r="L62" s="112"/>
      <c r="M62" s="112"/>
      <c r="N62" s="187">
        <f t="shared" si="0"/>
        <v>58</v>
      </c>
      <c r="O62" s="188" t="s">
        <v>488</v>
      </c>
      <c r="P62" s="188" t="s">
        <v>489</v>
      </c>
      <c r="Q62" s="193" t="s">
        <v>372</v>
      </c>
      <c r="R62" s="186">
        <v>1</v>
      </c>
      <c r="S62" s="189" t="s">
        <v>491</v>
      </c>
      <c r="T62" s="190" t="s">
        <v>374</v>
      </c>
      <c r="U62" s="190" t="s">
        <v>374</v>
      </c>
      <c r="V62" s="186" t="s">
        <v>374</v>
      </c>
      <c r="W62" s="191" t="s">
        <v>374</v>
      </c>
      <c r="X62" s="191" t="s">
        <v>336</v>
      </c>
      <c r="Y62" s="186" t="s">
        <v>375</v>
      </c>
      <c r="Z62" s="112"/>
      <c r="AA62" s="112"/>
    </row>
    <row r="63" spans="1:27" ht="18.75">
      <c r="A63" s="112"/>
      <c r="B63" s="412" t="s">
        <v>492</v>
      </c>
      <c r="C63" s="412"/>
      <c r="D63" s="412"/>
      <c r="E63" s="412"/>
      <c r="F63" s="412"/>
      <c r="G63" s="412"/>
      <c r="H63" s="412"/>
      <c r="I63" s="412"/>
      <c r="J63" s="412"/>
      <c r="K63" s="412"/>
      <c r="L63" s="412"/>
      <c r="M63" s="112"/>
      <c r="N63" s="187">
        <f t="shared" si="0"/>
        <v>59</v>
      </c>
      <c r="O63" s="188">
        <v>97035</v>
      </c>
      <c r="P63" s="188" t="s">
        <v>493</v>
      </c>
      <c r="Q63" s="193" t="s">
        <v>379</v>
      </c>
      <c r="R63" s="186">
        <v>1</v>
      </c>
      <c r="S63" s="189">
        <v>73</v>
      </c>
      <c r="T63" s="186" t="s">
        <v>374</v>
      </c>
      <c r="U63" s="190" t="s">
        <v>374</v>
      </c>
      <c r="V63" s="190" t="s">
        <v>374</v>
      </c>
      <c r="W63" s="191" t="s">
        <v>374</v>
      </c>
      <c r="X63" s="191" t="s">
        <v>336</v>
      </c>
      <c r="Y63" s="186" t="s">
        <v>331</v>
      </c>
      <c r="Z63" s="112"/>
      <c r="AA63" s="112"/>
    </row>
    <row r="64" spans="1:27">
      <c r="A64" s="112"/>
      <c r="B64" s="112"/>
      <c r="C64" s="112"/>
      <c r="D64" s="112"/>
      <c r="E64" s="112"/>
      <c r="F64" s="112"/>
      <c r="G64" s="112"/>
      <c r="H64" s="112"/>
      <c r="I64" s="112"/>
      <c r="J64" s="112"/>
      <c r="K64" s="112"/>
      <c r="L64" s="112"/>
      <c r="M64" s="112"/>
      <c r="N64" s="187">
        <f t="shared" si="0"/>
        <v>60</v>
      </c>
      <c r="O64" s="188">
        <v>97035</v>
      </c>
      <c r="P64" s="188" t="s">
        <v>493</v>
      </c>
      <c r="Q64" s="193" t="s">
        <v>379</v>
      </c>
      <c r="R64" s="186">
        <v>1</v>
      </c>
      <c r="S64" s="189">
        <v>72</v>
      </c>
      <c r="T64" s="186" t="s">
        <v>336</v>
      </c>
      <c r="U64" s="190" t="s">
        <v>374</v>
      </c>
      <c r="V64" s="186" t="s">
        <v>374</v>
      </c>
      <c r="W64" s="191" t="s">
        <v>374</v>
      </c>
      <c r="X64" s="191" t="s">
        <v>336</v>
      </c>
      <c r="Y64" s="186" t="s">
        <v>331</v>
      </c>
      <c r="Z64" s="112"/>
      <c r="AA64" s="112"/>
    </row>
    <row r="65" spans="1:27">
      <c r="A65" s="112"/>
      <c r="B65" s="112"/>
      <c r="C65" s="112"/>
      <c r="D65" s="112"/>
      <c r="E65" s="112"/>
      <c r="F65" s="112"/>
      <c r="G65" s="112"/>
      <c r="H65" s="112"/>
      <c r="I65" s="112"/>
      <c r="J65" s="112"/>
      <c r="K65" s="112"/>
      <c r="L65" s="112"/>
      <c r="M65" s="112"/>
      <c r="N65" s="187">
        <f t="shared" si="0"/>
        <v>61</v>
      </c>
      <c r="O65" s="188">
        <v>97928</v>
      </c>
      <c r="P65" s="188" t="s">
        <v>494</v>
      </c>
      <c r="Q65" s="193" t="s">
        <v>372</v>
      </c>
      <c r="R65" s="186">
        <v>1</v>
      </c>
      <c r="S65" s="189">
        <v>71</v>
      </c>
      <c r="T65" s="186" t="s">
        <v>374</v>
      </c>
      <c r="U65" s="190" t="s">
        <v>374</v>
      </c>
      <c r="V65" s="190" t="s">
        <v>374</v>
      </c>
      <c r="W65" s="191" t="s">
        <v>374</v>
      </c>
      <c r="X65" s="191" t="s">
        <v>336</v>
      </c>
      <c r="Y65" s="186" t="s">
        <v>331</v>
      </c>
      <c r="Z65" s="112"/>
      <c r="AA65" s="112"/>
    </row>
    <row r="66" spans="1:27">
      <c r="A66" s="112"/>
      <c r="B66" s="112"/>
      <c r="C66" s="112"/>
      <c r="D66" s="112"/>
      <c r="E66" s="112"/>
      <c r="F66" s="112"/>
      <c r="G66" s="112"/>
      <c r="H66" s="112"/>
      <c r="I66" s="112"/>
      <c r="J66" s="112"/>
      <c r="K66" s="112"/>
      <c r="L66" s="112"/>
      <c r="M66" s="112"/>
      <c r="N66" s="187">
        <f t="shared" si="0"/>
        <v>62</v>
      </c>
      <c r="O66" s="188">
        <v>97928</v>
      </c>
      <c r="P66" s="188" t="s">
        <v>494</v>
      </c>
      <c r="Q66" s="193" t="s">
        <v>372</v>
      </c>
      <c r="R66" s="186">
        <v>1</v>
      </c>
      <c r="S66" s="189">
        <v>70</v>
      </c>
      <c r="T66" s="186" t="s">
        <v>374</v>
      </c>
      <c r="U66" s="190" t="s">
        <v>374</v>
      </c>
      <c r="V66" s="190" t="s">
        <v>374</v>
      </c>
      <c r="W66" s="191" t="s">
        <v>374</v>
      </c>
      <c r="X66" s="191" t="s">
        <v>336</v>
      </c>
      <c r="Y66" s="186" t="s">
        <v>331</v>
      </c>
      <c r="Z66" s="112"/>
      <c r="AA66" s="112"/>
    </row>
    <row r="67" spans="1:27">
      <c r="A67" s="112"/>
      <c r="B67" s="112"/>
      <c r="C67" s="112"/>
      <c r="D67" s="112"/>
      <c r="E67" s="112"/>
      <c r="F67" s="112"/>
      <c r="G67" s="112"/>
      <c r="H67" s="112"/>
      <c r="I67" s="112"/>
      <c r="J67" s="112"/>
      <c r="K67" s="112"/>
      <c r="L67" s="112"/>
      <c r="M67" s="112"/>
      <c r="N67" s="187">
        <f t="shared" si="0"/>
        <v>63</v>
      </c>
      <c r="O67" s="188">
        <v>97928</v>
      </c>
      <c r="P67" s="188" t="s">
        <v>494</v>
      </c>
      <c r="Q67" s="193" t="s">
        <v>379</v>
      </c>
      <c r="R67" s="186">
        <v>1</v>
      </c>
      <c r="S67" s="189">
        <v>69</v>
      </c>
      <c r="T67" s="186" t="s">
        <v>374</v>
      </c>
      <c r="U67" s="190" t="s">
        <v>374</v>
      </c>
      <c r="V67" s="190" t="s">
        <v>374</v>
      </c>
      <c r="W67" s="191" t="s">
        <v>374</v>
      </c>
      <c r="X67" s="191" t="s">
        <v>336</v>
      </c>
      <c r="Y67" s="186" t="s">
        <v>331</v>
      </c>
      <c r="Z67" s="112"/>
      <c r="AA67" s="112"/>
    </row>
    <row r="68" spans="1:27">
      <c r="A68" s="112"/>
      <c r="B68" s="112"/>
      <c r="C68" s="112"/>
      <c r="D68" s="112"/>
      <c r="E68" s="112"/>
      <c r="F68" s="112"/>
      <c r="G68" s="112"/>
      <c r="H68" s="112"/>
      <c r="I68" s="112"/>
      <c r="J68" s="112"/>
      <c r="K68" s="112"/>
      <c r="L68" s="112"/>
      <c r="M68" s="112"/>
      <c r="N68" s="187">
        <f t="shared" si="0"/>
        <v>64</v>
      </c>
      <c r="O68" s="188">
        <v>97928</v>
      </c>
      <c r="P68" s="188" t="s">
        <v>494</v>
      </c>
      <c r="Q68" s="193" t="s">
        <v>379</v>
      </c>
      <c r="R68" s="186">
        <v>1</v>
      </c>
      <c r="S68" s="189">
        <v>68</v>
      </c>
      <c r="T68" s="186" t="s">
        <v>374</v>
      </c>
      <c r="U68" s="190" t="s">
        <v>374</v>
      </c>
      <c r="V68" s="190" t="s">
        <v>374</v>
      </c>
      <c r="W68" s="191" t="s">
        <v>374</v>
      </c>
      <c r="X68" s="191" t="s">
        <v>336</v>
      </c>
      <c r="Y68" s="186" t="s">
        <v>331</v>
      </c>
      <c r="Z68" s="112"/>
      <c r="AA68" s="112"/>
    </row>
    <row r="69" spans="1:27">
      <c r="A69" s="112"/>
      <c r="B69" s="112"/>
      <c r="C69" s="112"/>
      <c r="D69" s="112"/>
      <c r="E69" s="112"/>
      <c r="F69" s="112"/>
      <c r="G69" s="112"/>
      <c r="H69" s="112"/>
      <c r="I69" s="112"/>
      <c r="J69" s="112"/>
      <c r="K69" s="112"/>
      <c r="L69" s="112"/>
      <c r="M69" s="112"/>
      <c r="N69" s="187">
        <f t="shared" si="0"/>
        <v>65</v>
      </c>
      <c r="O69" s="188">
        <v>100425</v>
      </c>
      <c r="P69" s="188" t="s">
        <v>495</v>
      </c>
      <c r="Q69" s="193" t="s">
        <v>379</v>
      </c>
      <c r="R69" s="186">
        <v>1</v>
      </c>
      <c r="S69" s="189">
        <v>67</v>
      </c>
      <c r="T69" s="186" t="s">
        <v>374</v>
      </c>
      <c r="U69" s="190" t="s">
        <v>374</v>
      </c>
      <c r="V69" s="190" t="s">
        <v>374</v>
      </c>
      <c r="W69" s="191" t="s">
        <v>374</v>
      </c>
      <c r="X69" s="191" t="s">
        <v>336</v>
      </c>
      <c r="Y69" s="186" t="s">
        <v>331</v>
      </c>
      <c r="Z69" s="112"/>
      <c r="AA69" s="112"/>
    </row>
    <row r="70" spans="1:27">
      <c r="A70" s="112"/>
      <c r="B70" s="112"/>
      <c r="C70" s="112"/>
      <c r="D70" s="112"/>
      <c r="E70" s="112"/>
      <c r="F70" s="112"/>
      <c r="G70" s="112"/>
      <c r="H70" s="112"/>
      <c r="I70" s="112"/>
      <c r="J70" s="112"/>
      <c r="K70" s="112"/>
      <c r="L70" s="112"/>
      <c r="M70" s="112"/>
      <c r="N70" s="187">
        <f t="shared" ref="N70:N133" si="2">N69+1</f>
        <v>66</v>
      </c>
      <c r="O70" s="188">
        <v>100425</v>
      </c>
      <c r="P70" s="188" t="s">
        <v>495</v>
      </c>
      <c r="Q70" s="193" t="s">
        <v>379</v>
      </c>
      <c r="R70" s="186">
        <v>1</v>
      </c>
      <c r="S70" s="189">
        <v>66</v>
      </c>
      <c r="T70" s="190" t="s">
        <v>374</v>
      </c>
      <c r="U70" s="190" t="s">
        <v>374</v>
      </c>
      <c r="V70" s="186" t="s">
        <v>374</v>
      </c>
      <c r="W70" s="191" t="s">
        <v>374</v>
      </c>
      <c r="X70" s="191" t="s">
        <v>336</v>
      </c>
      <c r="Y70" s="186" t="s">
        <v>375</v>
      </c>
      <c r="Z70" s="112"/>
      <c r="AA70" s="112"/>
    </row>
    <row r="71" spans="1:27">
      <c r="A71" s="112"/>
      <c r="B71" s="112"/>
      <c r="C71" s="112"/>
      <c r="D71" s="112"/>
      <c r="E71" s="112"/>
      <c r="F71" s="112"/>
      <c r="G71" s="112"/>
      <c r="H71" s="112"/>
      <c r="I71" s="112"/>
      <c r="J71" s="112"/>
      <c r="K71" s="112"/>
      <c r="L71" s="112"/>
      <c r="M71" s="112"/>
      <c r="N71" s="187">
        <f t="shared" si="2"/>
        <v>67</v>
      </c>
      <c r="O71" s="188">
        <v>100425</v>
      </c>
      <c r="P71" s="188" t="s">
        <v>496</v>
      </c>
      <c r="Q71" s="193" t="s">
        <v>372</v>
      </c>
      <c r="R71" s="186">
        <v>1</v>
      </c>
      <c r="S71" s="189">
        <v>65</v>
      </c>
      <c r="T71" s="186" t="s">
        <v>374</v>
      </c>
      <c r="U71" s="190" t="s">
        <v>374</v>
      </c>
      <c r="V71" s="190" t="s">
        <v>374</v>
      </c>
      <c r="W71" s="191" t="s">
        <v>374</v>
      </c>
      <c r="X71" s="191" t="s">
        <v>336</v>
      </c>
      <c r="Y71" s="186" t="s">
        <v>331</v>
      </c>
      <c r="Z71" s="112"/>
      <c r="AA71" s="112"/>
    </row>
    <row r="72" spans="1:27">
      <c r="A72" s="112"/>
      <c r="B72" s="112"/>
      <c r="C72" s="112"/>
      <c r="D72" s="112"/>
      <c r="E72" s="112"/>
      <c r="F72" s="112"/>
      <c r="G72" s="112"/>
      <c r="H72" s="112"/>
      <c r="I72" s="112"/>
      <c r="J72" s="112"/>
      <c r="K72" s="112"/>
      <c r="L72" s="112"/>
      <c r="M72" s="112"/>
      <c r="N72" s="187">
        <f t="shared" si="2"/>
        <v>68</v>
      </c>
      <c r="O72" s="188">
        <v>100425</v>
      </c>
      <c r="P72" s="188" t="s">
        <v>496</v>
      </c>
      <c r="Q72" s="193" t="s">
        <v>372</v>
      </c>
      <c r="R72" s="186">
        <v>1</v>
      </c>
      <c r="S72" s="189">
        <v>64</v>
      </c>
      <c r="T72" s="186" t="s">
        <v>374</v>
      </c>
      <c r="U72" s="190" t="s">
        <v>374</v>
      </c>
      <c r="V72" s="190" t="s">
        <v>374</v>
      </c>
      <c r="W72" s="191" t="s">
        <v>374</v>
      </c>
      <c r="X72" s="191" t="s">
        <v>336</v>
      </c>
      <c r="Y72" s="186" t="s">
        <v>331</v>
      </c>
      <c r="Z72" s="112"/>
      <c r="AA72" s="112"/>
    </row>
    <row r="73" spans="1:27">
      <c r="A73" s="112"/>
      <c r="B73" s="112"/>
      <c r="C73" s="112"/>
      <c r="D73" s="112"/>
      <c r="E73" s="112"/>
      <c r="F73" s="112"/>
      <c r="G73" s="112"/>
      <c r="H73" s="112"/>
      <c r="I73" s="112"/>
      <c r="J73" s="112"/>
      <c r="K73" s="112"/>
      <c r="L73" s="112"/>
      <c r="M73" s="112"/>
      <c r="N73" s="187">
        <f t="shared" si="2"/>
        <v>69</v>
      </c>
      <c r="O73" s="188">
        <v>100793</v>
      </c>
      <c r="P73" s="188" t="s">
        <v>497</v>
      </c>
      <c r="Q73" s="193" t="s">
        <v>372</v>
      </c>
      <c r="R73" s="186">
        <v>1</v>
      </c>
      <c r="S73" s="189">
        <v>63</v>
      </c>
      <c r="T73" s="186" t="s">
        <v>336</v>
      </c>
      <c r="U73" s="186" t="s">
        <v>336</v>
      </c>
      <c r="V73" s="186" t="s">
        <v>374</v>
      </c>
      <c r="W73" s="191" t="s">
        <v>374</v>
      </c>
      <c r="X73" s="191" t="s">
        <v>336</v>
      </c>
      <c r="Y73" s="186" t="s">
        <v>331</v>
      </c>
      <c r="Z73" s="112"/>
      <c r="AA73" s="112"/>
    </row>
    <row r="74" spans="1:27">
      <c r="A74" s="112"/>
      <c r="B74" s="112"/>
      <c r="C74" s="112"/>
      <c r="D74" s="112"/>
      <c r="E74" s="112"/>
      <c r="F74" s="112"/>
      <c r="G74" s="112"/>
      <c r="H74" s="112"/>
      <c r="I74" s="112"/>
      <c r="J74" s="112"/>
      <c r="K74" s="112"/>
      <c r="L74" s="112"/>
      <c r="M74" s="112"/>
      <c r="N74" s="187">
        <f t="shared" si="2"/>
        <v>70</v>
      </c>
      <c r="O74" s="188">
        <v>100793</v>
      </c>
      <c r="P74" s="188" t="s">
        <v>497</v>
      </c>
      <c r="Q74" s="193" t="s">
        <v>372</v>
      </c>
      <c r="R74" s="186">
        <v>1</v>
      </c>
      <c r="S74" s="189">
        <v>62</v>
      </c>
      <c r="T74" s="186" t="s">
        <v>336</v>
      </c>
      <c r="U74" s="186" t="s">
        <v>336</v>
      </c>
      <c r="V74" s="186" t="s">
        <v>374</v>
      </c>
      <c r="W74" s="191" t="s">
        <v>374</v>
      </c>
      <c r="X74" s="191" t="s">
        <v>336</v>
      </c>
      <c r="Y74" s="186" t="s">
        <v>331</v>
      </c>
      <c r="Z74" s="112"/>
      <c r="AA74" s="112"/>
    </row>
    <row r="75" spans="1:27">
      <c r="A75" s="112"/>
      <c r="B75" s="112"/>
      <c r="C75" s="112"/>
      <c r="D75" s="112"/>
      <c r="E75" s="112"/>
      <c r="F75" s="112"/>
      <c r="G75" s="112"/>
      <c r="H75" s="112"/>
      <c r="I75" s="112"/>
      <c r="J75" s="112"/>
      <c r="K75" s="112"/>
      <c r="L75" s="112"/>
      <c r="M75" s="112"/>
      <c r="N75" s="187">
        <f t="shared" si="2"/>
        <v>71</v>
      </c>
      <c r="O75" s="188">
        <v>100793</v>
      </c>
      <c r="P75" s="188" t="s">
        <v>497</v>
      </c>
      <c r="Q75" s="193" t="s">
        <v>379</v>
      </c>
      <c r="R75" s="186">
        <v>1</v>
      </c>
      <c r="S75" s="189">
        <v>61</v>
      </c>
      <c r="T75" s="186" t="s">
        <v>374</v>
      </c>
      <c r="U75" s="186" t="s">
        <v>374</v>
      </c>
      <c r="V75" s="190" t="s">
        <v>374</v>
      </c>
      <c r="W75" s="191" t="s">
        <v>374</v>
      </c>
      <c r="X75" s="191" t="s">
        <v>336</v>
      </c>
      <c r="Y75" s="186" t="s">
        <v>331</v>
      </c>
      <c r="Z75" s="112"/>
      <c r="AA75" s="112"/>
    </row>
    <row r="76" spans="1:27">
      <c r="A76" s="112"/>
      <c r="B76" s="112"/>
      <c r="C76" s="112"/>
      <c r="D76" s="112"/>
      <c r="E76" s="112"/>
      <c r="F76" s="112"/>
      <c r="G76" s="112"/>
      <c r="H76" s="112"/>
      <c r="I76" s="112"/>
      <c r="J76" s="112"/>
      <c r="K76" s="112"/>
      <c r="L76" s="112"/>
      <c r="M76" s="112"/>
      <c r="N76" s="187">
        <f t="shared" si="2"/>
        <v>72</v>
      </c>
      <c r="O76" s="188">
        <v>100793</v>
      </c>
      <c r="P76" s="188" t="s">
        <v>497</v>
      </c>
      <c r="Q76" s="193" t="s">
        <v>379</v>
      </c>
      <c r="R76" s="186">
        <v>1</v>
      </c>
      <c r="S76" s="189">
        <v>60</v>
      </c>
      <c r="T76" s="186" t="s">
        <v>374</v>
      </c>
      <c r="U76" s="186" t="s">
        <v>374</v>
      </c>
      <c r="V76" s="190" t="s">
        <v>374</v>
      </c>
      <c r="W76" s="191" t="s">
        <v>374</v>
      </c>
      <c r="X76" s="191" t="s">
        <v>336</v>
      </c>
      <c r="Y76" s="186" t="s">
        <v>331</v>
      </c>
      <c r="Z76" s="112"/>
      <c r="AA76" s="112"/>
    </row>
    <row r="77" spans="1:27">
      <c r="A77" s="112"/>
      <c r="B77" s="112"/>
      <c r="C77" s="112"/>
      <c r="D77" s="112"/>
      <c r="E77" s="112"/>
      <c r="F77" s="112"/>
      <c r="G77" s="112"/>
      <c r="H77" s="112"/>
      <c r="I77" s="112"/>
      <c r="J77" s="112"/>
      <c r="K77" s="112"/>
      <c r="L77" s="112"/>
      <c r="M77" s="112"/>
      <c r="N77" s="187">
        <f t="shared" si="2"/>
        <v>73</v>
      </c>
      <c r="O77" s="188">
        <v>103180</v>
      </c>
      <c r="P77" s="188" t="s">
        <v>498</v>
      </c>
      <c r="Q77" s="193" t="s">
        <v>372</v>
      </c>
      <c r="R77" s="186">
        <v>1</v>
      </c>
      <c r="S77" s="189">
        <v>59</v>
      </c>
      <c r="T77" s="186" t="s">
        <v>374</v>
      </c>
      <c r="U77" s="186" t="s">
        <v>374</v>
      </c>
      <c r="V77" s="190" t="s">
        <v>374</v>
      </c>
      <c r="W77" s="191" t="s">
        <v>374</v>
      </c>
      <c r="X77" s="191" t="s">
        <v>336</v>
      </c>
      <c r="Y77" s="186" t="s">
        <v>331</v>
      </c>
      <c r="Z77" s="112"/>
      <c r="AA77" s="112"/>
    </row>
    <row r="78" spans="1:27">
      <c r="A78" s="112"/>
      <c r="B78" s="112"/>
      <c r="C78" s="112"/>
      <c r="D78" s="112"/>
      <c r="E78" s="112"/>
      <c r="F78" s="112"/>
      <c r="G78" s="112"/>
      <c r="H78" s="112"/>
      <c r="I78" s="112"/>
      <c r="J78" s="112"/>
      <c r="K78" s="112"/>
      <c r="L78" s="112"/>
      <c r="M78" s="112"/>
      <c r="N78" s="187">
        <f t="shared" si="2"/>
        <v>74</v>
      </c>
      <c r="O78" s="188">
        <v>103180</v>
      </c>
      <c r="P78" s="188" t="s">
        <v>498</v>
      </c>
      <c r="Q78" s="193" t="s">
        <v>372</v>
      </c>
      <c r="R78" s="186">
        <v>1</v>
      </c>
      <c r="S78" s="189">
        <v>58</v>
      </c>
      <c r="T78" s="186" t="s">
        <v>374</v>
      </c>
      <c r="U78" s="186" t="s">
        <v>374</v>
      </c>
      <c r="V78" s="186" t="s">
        <v>374</v>
      </c>
      <c r="W78" s="191" t="s">
        <v>374</v>
      </c>
      <c r="X78" s="191" t="s">
        <v>336</v>
      </c>
      <c r="Y78" s="186" t="s">
        <v>375</v>
      </c>
      <c r="Z78" s="112"/>
      <c r="AA78" s="112"/>
    </row>
    <row r="79" spans="1:27">
      <c r="A79" s="112"/>
      <c r="B79" s="112"/>
      <c r="C79" s="112"/>
      <c r="D79" s="112"/>
      <c r="E79" s="112"/>
      <c r="F79" s="112"/>
      <c r="G79" s="112"/>
      <c r="H79" s="112"/>
      <c r="I79" s="112"/>
      <c r="J79" s="112"/>
      <c r="K79" s="112"/>
      <c r="L79" s="112"/>
      <c r="M79" s="112"/>
      <c r="N79" s="187">
        <f t="shared" si="2"/>
        <v>75</v>
      </c>
      <c r="O79" s="188">
        <v>103240</v>
      </c>
      <c r="P79" s="188" t="s">
        <v>499</v>
      </c>
      <c r="Q79" s="193" t="s">
        <v>379</v>
      </c>
      <c r="R79" s="186">
        <v>1</v>
      </c>
      <c r="S79" s="189">
        <v>57</v>
      </c>
      <c r="T79" s="186" t="s">
        <v>374</v>
      </c>
      <c r="U79" s="186" t="s">
        <v>374</v>
      </c>
      <c r="V79" s="186" t="s">
        <v>374</v>
      </c>
      <c r="W79" s="191" t="s">
        <v>374</v>
      </c>
      <c r="X79" s="191" t="s">
        <v>336</v>
      </c>
      <c r="Y79" s="186" t="s">
        <v>375</v>
      </c>
      <c r="Z79" s="112"/>
      <c r="AA79" s="112"/>
    </row>
    <row r="80" spans="1:27">
      <c r="A80" s="112"/>
      <c r="B80" s="112"/>
      <c r="C80" s="112"/>
      <c r="D80" s="112"/>
      <c r="E80" s="112"/>
      <c r="F80" s="112"/>
      <c r="G80" s="112"/>
      <c r="H80" s="112"/>
      <c r="I80" s="112"/>
      <c r="J80" s="112"/>
      <c r="K80" s="112"/>
      <c r="L80" s="112"/>
      <c r="M80" s="112"/>
      <c r="N80" s="187">
        <f t="shared" si="2"/>
        <v>76</v>
      </c>
      <c r="O80" s="188">
        <v>103240</v>
      </c>
      <c r="P80" s="188" t="s">
        <v>499</v>
      </c>
      <c r="Q80" s="193" t="s">
        <v>379</v>
      </c>
      <c r="R80" s="186">
        <v>1</v>
      </c>
      <c r="S80" s="189">
        <v>56</v>
      </c>
      <c r="T80" s="186" t="s">
        <v>374</v>
      </c>
      <c r="U80" s="186" t="s">
        <v>374</v>
      </c>
      <c r="V80" s="190" t="s">
        <v>374</v>
      </c>
      <c r="W80" s="191" t="s">
        <v>374</v>
      </c>
      <c r="X80" s="191" t="s">
        <v>336</v>
      </c>
      <c r="Y80" s="186" t="s">
        <v>331</v>
      </c>
      <c r="Z80" s="112"/>
      <c r="AA80" s="112"/>
    </row>
    <row r="81" spans="1:27">
      <c r="A81" s="112"/>
      <c r="B81" s="112"/>
      <c r="C81" s="112"/>
      <c r="D81" s="112"/>
      <c r="E81" s="112"/>
      <c r="F81" s="112"/>
      <c r="G81" s="112"/>
      <c r="H81" s="112"/>
      <c r="I81" s="112"/>
      <c r="J81" s="112"/>
      <c r="K81" s="112"/>
      <c r="L81" s="112"/>
      <c r="M81" s="112"/>
      <c r="N81" s="187">
        <f t="shared" si="2"/>
        <v>77</v>
      </c>
      <c r="O81" s="188">
        <v>104355</v>
      </c>
      <c r="P81" s="188" t="s">
        <v>500</v>
      </c>
      <c r="Q81" s="193" t="s">
        <v>372</v>
      </c>
      <c r="R81" s="186">
        <v>1</v>
      </c>
      <c r="S81" s="189">
        <v>55</v>
      </c>
      <c r="T81" s="186" t="s">
        <v>374</v>
      </c>
      <c r="U81" s="186" t="s">
        <v>374</v>
      </c>
      <c r="V81" s="186" t="s">
        <v>374</v>
      </c>
      <c r="W81" s="191" t="s">
        <v>374</v>
      </c>
      <c r="X81" s="191" t="s">
        <v>336</v>
      </c>
      <c r="Y81" s="186" t="s">
        <v>375</v>
      </c>
      <c r="Z81" s="112"/>
      <c r="AA81" s="112"/>
    </row>
    <row r="82" spans="1:27">
      <c r="A82" s="112"/>
      <c r="B82" s="112"/>
      <c r="C82" s="112"/>
      <c r="D82" s="112"/>
      <c r="E82" s="112"/>
      <c r="F82" s="112"/>
      <c r="G82" s="112"/>
      <c r="H82" s="112"/>
      <c r="I82" s="112"/>
      <c r="J82" s="112"/>
      <c r="K82" s="112"/>
      <c r="L82" s="112"/>
      <c r="M82" s="112"/>
      <c r="N82" s="187">
        <f t="shared" si="2"/>
        <v>78</v>
      </c>
      <c r="O82" s="188">
        <v>104355</v>
      </c>
      <c r="P82" s="188" t="s">
        <v>500</v>
      </c>
      <c r="Q82" s="193" t="s">
        <v>372</v>
      </c>
      <c r="R82" s="186">
        <v>1</v>
      </c>
      <c r="S82" s="189">
        <v>54</v>
      </c>
      <c r="T82" s="186" t="s">
        <v>336</v>
      </c>
      <c r="U82" s="186" t="s">
        <v>336</v>
      </c>
      <c r="V82" s="186" t="s">
        <v>336</v>
      </c>
      <c r="W82" s="191" t="s">
        <v>374</v>
      </c>
      <c r="X82" s="191" t="s">
        <v>336</v>
      </c>
      <c r="Y82" s="186" t="s">
        <v>331</v>
      </c>
      <c r="Z82" s="112"/>
      <c r="AA82" s="112"/>
    </row>
    <row r="83" spans="1:27">
      <c r="A83" s="112"/>
      <c r="B83" s="112"/>
      <c r="C83" s="112"/>
      <c r="D83" s="112"/>
      <c r="E83" s="112"/>
      <c r="F83" s="112"/>
      <c r="G83" s="112"/>
      <c r="H83" s="112"/>
      <c r="I83" s="112"/>
      <c r="J83" s="112"/>
      <c r="K83" s="112"/>
      <c r="L83" s="112"/>
      <c r="M83" s="112"/>
      <c r="N83" s="187">
        <f t="shared" si="2"/>
        <v>79</v>
      </c>
      <c r="O83" s="188">
        <v>104355</v>
      </c>
      <c r="P83" s="188" t="s">
        <v>500</v>
      </c>
      <c r="Q83" s="193" t="s">
        <v>379</v>
      </c>
      <c r="R83" s="186">
        <v>1</v>
      </c>
      <c r="S83" s="189">
        <v>53</v>
      </c>
      <c r="T83" s="186" t="s">
        <v>374</v>
      </c>
      <c r="U83" s="186" t="s">
        <v>374</v>
      </c>
      <c r="V83" s="190" t="s">
        <v>374</v>
      </c>
      <c r="W83" s="191" t="s">
        <v>374</v>
      </c>
      <c r="X83" s="191" t="s">
        <v>336</v>
      </c>
      <c r="Y83" s="186" t="s">
        <v>331</v>
      </c>
      <c r="Z83" s="112"/>
      <c r="AA83" s="112"/>
    </row>
    <row r="84" spans="1:27">
      <c r="A84" s="112"/>
      <c r="B84" s="112"/>
      <c r="C84" s="112"/>
      <c r="D84" s="112"/>
      <c r="E84" s="112"/>
      <c r="F84" s="112"/>
      <c r="G84" s="112"/>
      <c r="H84" s="112"/>
      <c r="I84" s="112"/>
      <c r="J84" s="112"/>
      <c r="K84" s="112"/>
      <c r="L84" s="112"/>
      <c r="M84" s="112"/>
      <c r="N84" s="187">
        <f t="shared" si="2"/>
        <v>80</v>
      </c>
      <c r="O84" s="188">
        <v>104355</v>
      </c>
      <c r="P84" s="188" t="s">
        <v>500</v>
      </c>
      <c r="Q84" s="193" t="s">
        <v>379</v>
      </c>
      <c r="R84" s="186">
        <v>1</v>
      </c>
      <c r="S84" s="189">
        <v>52</v>
      </c>
      <c r="T84" s="186" t="s">
        <v>374</v>
      </c>
      <c r="U84" s="186" t="s">
        <v>374</v>
      </c>
      <c r="V84" s="186" t="s">
        <v>374</v>
      </c>
      <c r="W84" s="191" t="s">
        <v>374</v>
      </c>
      <c r="X84" s="191" t="s">
        <v>336</v>
      </c>
      <c r="Y84" s="186" t="s">
        <v>375</v>
      </c>
      <c r="Z84" s="112"/>
      <c r="AA84" s="112"/>
    </row>
    <row r="85" spans="1:27">
      <c r="A85" s="112"/>
      <c r="B85" s="112"/>
      <c r="C85" s="112"/>
      <c r="D85" s="112"/>
      <c r="E85" s="112"/>
      <c r="F85" s="112"/>
      <c r="G85" s="112"/>
      <c r="H85" s="112"/>
      <c r="I85" s="112"/>
      <c r="J85" s="112"/>
      <c r="K85" s="112"/>
      <c r="L85" s="112"/>
      <c r="M85" s="112"/>
      <c r="N85" s="187">
        <f t="shared" si="2"/>
        <v>81</v>
      </c>
      <c r="O85" s="188">
        <v>106575</v>
      </c>
      <c r="P85" s="188" t="s">
        <v>501</v>
      </c>
      <c r="Q85" s="193" t="s">
        <v>372</v>
      </c>
      <c r="R85" s="186">
        <v>1</v>
      </c>
      <c r="S85" s="189">
        <v>51</v>
      </c>
      <c r="T85" s="186" t="s">
        <v>374</v>
      </c>
      <c r="U85" s="186" t="s">
        <v>374</v>
      </c>
      <c r="V85" s="190" t="s">
        <v>374</v>
      </c>
      <c r="W85" s="191" t="s">
        <v>374</v>
      </c>
      <c r="X85" s="191" t="s">
        <v>336</v>
      </c>
      <c r="Y85" s="186" t="s">
        <v>331</v>
      </c>
      <c r="Z85" s="112"/>
      <c r="AA85" s="112"/>
    </row>
    <row r="86" spans="1:27">
      <c r="A86" s="112"/>
      <c r="B86" s="112"/>
      <c r="C86" s="112"/>
      <c r="D86" s="112"/>
      <c r="E86" s="112"/>
      <c r="F86" s="112"/>
      <c r="G86" s="112"/>
      <c r="H86" s="112"/>
      <c r="I86" s="112"/>
      <c r="J86" s="112"/>
      <c r="K86" s="112"/>
      <c r="L86" s="112"/>
      <c r="M86" s="112"/>
      <c r="N86" s="187">
        <f t="shared" si="2"/>
        <v>82</v>
      </c>
      <c r="O86" s="188">
        <v>106575</v>
      </c>
      <c r="P86" s="188" t="s">
        <v>501</v>
      </c>
      <c r="Q86" s="193" t="s">
        <v>372</v>
      </c>
      <c r="R86" s="186">
        <v>1</v>
      </c>
      <c r="S86" s="189">
        <v>50</v>
      </c>
      <c r="T86" s="186" t="s">
        <v>374</v>
      </c>
      <c r="U86" s="186" t="s">
        <v>374</v>
      </c>
      <c r="V86" s="190" t="s">
        <v>374</v>
      </c>
      <c r="W86" s="191" t="s">
        <v>374</v>
      </c>
      <c r="X86" s="191" t="s">
        <v>336</v>
      </c>
      <c r="Y86" s="186" t="s">
        <v>331</v>
      </c>
      <c r="Z86" s="112"/>
      <c r="AA86" s="112"/>
    </row>
    <row r="87" spans="1:27">
      <c r="A87" s="112"/>
      <c r="B87" s="112"/>
      <c r="C87" s="112"/>
      <c r="D87" s="112"/>
      <c r="E87" s="112"/>
      <c r="F87" s="112"/>
      <c r="G87" s="112"/>
      <c r="H87" s="112"/>
      <c r="I87" s="112"/>
      <c r="J87" s="112"/>
      <c r="K87" s="112"/>
      <c r="L87" s="112"/>
      <c r="M87" s="112"/>
      <c r="N87" s="187">
        <f t="shared" si="2"/>
        <v>83</v>
      </c>
      <c r="O87" s="188">
        <v>106575</v>
      </c>
      <c r="P87" s="188" t="s">
        <v>501</v>
      </c>
      <c r="Q87" s="193" t="s">
        <v>379</v>
      </c>
      <c r="R87" s="186">
        <v>1</v>
      </c>
      <c r="S87" s="189">
        <v>49</v>
      </c>
      <c r="T87" s="186" t="s">
        <v>374</v>
      </c>
      <c r="U87" s="186" t="s">
        <v>374</v>
      </c>
      <c r="V87" s="190" t="s">
        <v>374</v>
      </c>
      <c r="W87" s="191" t="s">
        <v>374</v>
      </c>
      <c r="X87" s="191" t="s">
        <v>336</v>
      </c>
      <c r="Y87" s="186" t="s">
        <v>331</v>
      </c>
      <c r="Z87" s="112"/>
      <c r="AA87" s="112"/>
    </row>
    <row r="88" spans="1:27">
      <c r="A88" s="112"/>
      <c r="B88" s="112"/>
      <c r="C88" s="112"/>
      <c r="D88" s="112"/>
      <c r="E88" s="112"/>
      <c r="F88" s="112"/>
      <c r="G88" s="112"/>
      <c r="H88" s="112"/>
      <c r="I88" s="112"/>
      <c r="J88" s="112"/>
      <c r="K88" s="112"/>
      <c r="L88" s="112"/>
      <c r="M88" s="112"/>
      <c r="N88" s="187">
        <f t="shared" si="2"/>
        <v>84</v>
      </c>
      <c r="O88" s="188">
        <v>106575</v>
      </c>
      <c r="P88" s="188" t="s">
        <v>501</v>
      </c>
      <c r="Q88" s="193" t="s">
        <v>379</v>
      </c>
      <c r="R88" s="186">
        <v>1</v>
      </c>
      <c r="S88" s="189">
        <v>48</v>
      </c>
      <c r="T88" s="186" t="s">
        <v>374</v>
      </c>
      <c r="U88" s="186" t="s">
        <v>374</v>
      </c>
      <c r="V88" s="190" t="s">
        <v>374</v>
      </c>
      <c r="W88" s="191" t="s">
        <v>374</v>
      </c>
      <c r="X88" s="191" t="s">
        <v>336</v>
      </c>
      <c r="Y88" s="186" t="s">
        <v>331</v>
      </c>
      <c r="Z88" s="112"/>
      <c r="AA88" s="112"/>
    </row>
    <row r="89" spans="1:27">
      <c r="A89" s="112"/>
      <c r="B89" s="112"/>
      <c r="C89" s="112"/>
      <c r="D89" s="112"/>
      <c r="E89" s="112"/>
      <c r="F89" s="112"/>
      <c r="G89" s="112"/>
      <c r="H89" s="112"/>
      <c r="I89" s="112"/>
      <c r="J89" s="112"/>
      <c r="K89" s="112"/>
      <c r="L89" s="112"/>
      <c r="M89" s="112"/>
      <c r="N89" s="187">
        <f t="shared" si="2"/>
        <v>85</v>
      </c>
      <c r="O89" s="188">
        <v>107760</v>
      </c>
      <c r="P89" s="188" t="s">
        <v>502</v>
      </c>
      <c r="Q89" s="193" t="s">
        <v>372</v>
      </c>
      <c r="R89" s="186">
        <v>1</v>
      </c>
      <c r="S89" s="189">
        <v>47</v>
      </c>
      <c r="T89" s="186" t="s">
        <v>374</v>
      </c>
      <c r="U89" s="186" t="s">
        <v>374</v>
      </c>
      <c r="V89" s="190" t="s">
        <v>374</v>
      </c>
      <c r="W89" s="191" t="s">
        <v>374</v>
      </c>
      <c r="X89" s="191" t="s">
        <v>336</v>
      </c>
      <c r="Y89" s="186" t="s">
        <v>331</v>
      </c>
      <c r="Z89" s="112"/>
      <c r="AA89" s="112"/>
    </row>
    <row r="90" spans="1:27">
      <c r="A90" s="112"/>
      <c r="B90" s="112"/>
      <c r="C90" s="112"/>
      <c r="D90" s="112"/>
      <c r="E90" s="112"/>
      <c r="F90" s="112"/>
      <c r="G90" s="112"/>
      <c r="H90" s="112"/>
      <c r="I90" s="112"/>
      <c r="J90" s="112"/>
      <c r="K90" s="112"/>
      <c r="L90" s="112"/>
      <c r="M90" s="112"/>
      <c r="N90" s="187">
        <f t="shared" si="2"/>
        <v>86</v>
      </c>
      <c r="O90" s="188">
        <v>107760</v>
      </c>
      <c r="P90" s="188" t="s">
        <v>502</v>
      </c>
      <c r="Q90" s="193" t="s">
        <v>372</v>
      </c>
      <c r="R90" s="186">
        <v>1</v>
      </c>
      <c r="S90" s="189">
        <v>46</v>
      </c>
      <c r="T90" s="186" t="s">
        <v>374</v>
      </c>
      <c r="U90" s="186" t="s">
        <v>374</v>
      </c>
      <c r="V90" s="190" t="s">
        <v>374</v>
      </c>
      <c r="W90" s="191" t="s">
        <v>374</v>
      </c>
      <c r="X90" s="191" t="s">
        <v>336</v>
      </c>
      <c r="Y90" s="186" t="s">
        <v>331</v>
      </c>
      <c r="Z90" s="112"/>
      <c r="AA90" s="112"/>
    </row>
    <row r="91" spans="1:27">
      <c r="A91" s="112"/>
      <c r="B91" s="112"/>
      <c r="C91" s="112"/>
      <c r="D91" s="112"/>
      <c r="E91" s="112"/>
      <c r="F91" s="112"/>
      <c r="G91" s="112"/>
      <c r="H91" s="112"/>
      <c r="I91" s="112"/>
      <c r="J91" s="112"/>
      <c r="K91" s="112"/>
      <c r="L91" s="112"/>
      <c r="M91" s="112"/>
      <c r="N91" s="187">
        <f t="shared" si="2"/>
        <v>87</v>
      </c>
      <c r="O91" s="188">
        <v>109800</v>
      </c>
      <c r="P91" s="188" t="s">
        <v>503</v>
      </c>
      <c r="Q91" s="193" t="s">
        <v>379</v>
      </c>
      <c r="R91" s="186">
        <v>1</v>
      </c>
      <c r="S91" s="189" t="s">
        <v>504</v>
      </c>
      <c r="T91" s="186" t="s">
        <v>374</v>
      </c>
      <c r="U91" s="186" t="s">
        <v>374</v>
      </c>
      <c r="V91" s="190" t="s">
        <v>374</v>
      </c>
      <c r="W91" s="191" t="s">
        <v>374</v>
      </c>
      <c r="X91" s="191" t="s">
        <v>336</v>
      </c>
      <c r="Y91" s="186" t="s">
        <v>331</v>
      </c>
      <c r="Z91" s="112"/>
      <c r="AA91" s="112"/>
    </row>
    <row r="92" spans="1:27">
      <c r="A92" s="112"/>
      <c r="B92" s="112"/>
      <c r="C92" s="112"/>
      <c r="D92" s="112"/>
      <c r="E92" s="112"/>
      <c r="F92" s="112"/>
      <c r="G92" s="112"/>
      <c r="H92" s="112"/>
      <c r="I92" s="112"/>
      <c r="J92" s="112"/>
      <c r="K92" s="112"/>
      <c r="L92" s="112"/>
      <c r="M92" s="112"/>
      <c r="N92" s="187">
        <f t="shared" si="2"/>
        <v>88</v>
      </c>
      <c r="O92" s="188">
        <v>109800</v>
      </c>
      <c r="P92" s="188" t="s">
        <v>503</v>
      </c>
      <c r="Q92" s="193" t="s">
        <v>379</v>
      </c>
      <c r="R92" s="186">
        <v>1</v>
      </c>
      <c r="S92" s="189" t="s">
        <v>505</v>
      </c>
      <c r="T92" s="186" t="s">
        <v>374</v>
      </c>
      <c r="U92" s="186" t="s">
        <v>374</v>
      </c>
      <c r="V92" s="190" t="s">
        <v>374</v>
      </c>
      <c r="W92" s="191" t="s">
        <v>374</v>
      </c>
      <c r="X92" s="191" t="s">
        <v>336</v>
      </c>
      <c r="Y92" s="186" t="s">
        <v>331</v>
      </c>
      <c r="Z92" s="112"/>
      <c r="AA92" s="112"/>
    </row>
    <row r="93" spans="1:27">
      <c r="A93" s="112"/>
      <c r="B93" s="112"/>
      <c r="C93" s="112"/>
      <c r="D93" s="112"/>
      <c r="E93" s="112"/>
      <c r="F93" s="112"/>
      <c r="G93" s="112"/>
      <c r="H93" s="112"/>
      <c r="I93" s="112"/>
      <c r="J93" s="112"/>
      <c r="K93" s="112"/>
      <c r="L93" s="112"/>
      <c r="M93" s="112"/>
      <c r="N93" s="187">
        <f t="shared" si="2"/>
        <v>89</v>
      </c>
      <c r="O93" s="188">
        <v>109800</v>
      </c>
      <c r="P93" s="188" t="s">
        <v>503</v>
      </c>
      <c r="Q93" s="193" t="s">
        <v>372</v>
      </c>
      <c r="R93" s="186">
        <v>1</v>
      </c>
      <c r="S93" s="189" t="s">
        <v>506</v>
      </c>
      <c r="T93" s="186" t="s">
        <v>374</v>
      </c>
      <c r="U93" s="186" t="s">
        <v>374</v>
      </c>
      <c r="V93" s="190" t="s">
        <v>374</v>
      </c>
      <c r="W93" s="191" t="s">
        <v>374</v>
      </c>
      <c r="X93" s="191" t="s">
        <v>336</v>
      </c>
      <c r="Y93" s="186" t="s">
        <v>331</v>
      </c>
      <c r="Z93" s="112"/>
      <c r="AA93" s="112"/>
    </row>
    <row r="94" spans="1:27">
      <c r="A94" s="112"/>
      <c r="B94" s="112"/>
      <c r="C94" s="112"/>
      <c r="D94" s="112"/>
      <c r="E94" s="112"/>
      <c r="F94" s="112"/>
      <c r="G94" s="112"/>
      <c r="H94" s="112"/>
      <c r="I94" s="112"/>
      <c r="J94" s="112"/>
      <c r="K94" s="112"/>
      <c r="L94" s="112"/>
      <c r="M94" s="112"/>
      <c r="N94" s="187">
        <f t="shared" si="2"/>
        <v>90</v>
      </c>
      <c r="O94" s="188">
        <v>109800</v>
      </c>
      <c r="P94" s="188" t="s">
        <v>503</v>
      </c>
      <c r="Q94" s="193" t="s">
        <v>372</v>
      </c>
      <c r="R94" s="186">
        <v>1</v>
      </c>
      <c r="S94" s="189" t="s">
        <v>507</v>
      </c>
      <c r="T94" s="186" t="s">
        <v>374</v>
      </c>
      <c r="U94" s="186" t="s">
        <v>374</v>
      </c>
      <c r="V94" s="190" t="s">
        <v>374</v>
      </c>
      <c r="W94" s="191" t="s">
        <v>374</v>
      </c>
      <c r="X94" s="191" t="s">
        <v>336</v>
      </c>
      <c r="Y94" s="186" t="s">
        <v>331</v>
      </c>
      <c r="Z94" s="112"/>
      <c r="AA94" s="112"/>
    </row>
    <row r="95" spans="1:27">
      <c r="A95" s="112"/>
      <c r="B95" s="112"/>
      <c r="C95" s="112"/>
      <c r="D95" s="112"/>
      <c r="E95" s="112"/>
      <c r="F95" s="112"/>
      <c r="G95" s="112"/>
      <c r="H95" s="112"/>
      <c r="I95" s="112"/>
      <c r="J95" s="112"/>
      <c r="K95" s="112"/>
      <c r="L95" s="112"/>
      <c r="M95" s="112"/>
      <c r="N95" s="187">
        <f t="shared" si="2"/>
        <v>91</v>
      </c>
      <c r="O95" s="188">
        <v>109800</v>
      </c>
      <c r="P95" s="188" t="s">
        <v>503</v>
      </c>
      <c r="Q95" s="193" t="s">
        <v>372</v>
      </c>
      <c r="R95" s="186">
        <v>1</v>
      </c>
      <c r="S95" s="189">
        <v>45</v>
      </c>
      <c r="T95" s="186" t="s">
        <v>374</v>
      </c>
      <c r="U95" s="186" t="s">
        <v>374</v>
      </c>
      <c r="V95" s="190" t="s">
        <v>374</v>
      </c>
      <c r="W95" s="191" t="s">
        <v>374</v>
      </c>
      <c r="X95" s="191" t="s">
        <v>336</v>
      </c>
      <c r="Y95" s="186" t="s">
        <v>331</v>
      </c>
      <c r="Z95" s="112"/>
      <c r="AA95" s="112"/>
    </row>
    <row r="96" spans="1:27">
      <c r="A96" s="112"/>
      <c r="B96" s="112"/>
      <c r="C96" s="112"/>
      <c r="D96" s="112"/>
      <c r="E96" s="112"/>
      <c r="F96" s="112"/>
      <c r="G96" s="112"/>
      <c r="H96" s="112"/>
      <c r="I96" s="112"/>
      <c r="J96" s="112"/>
      <c r="K96" s="112"/>
      <c r="L96" s="112"/>
      <c r="M96" s="112"/>
      <c r="N96" s="187">
        <f t="shared" si="2"/>
        <v>92</v>
      </c>
      <c r="O96" s="188">
        <v>109800</v>
      </c>
      <c r="P96" s="188" t="s">
        <v>503</v>
      </c>
      <c r="Q96" s="193" t="s">
        <v>372</v>
      </c>
      <c r="R96" s="186">
        <v>1</v>
      </c>
      <c r="S96" s="189">
        <v>44</v>
      </c>
      <c r="T96" s="186" t="s">
        <v>374</v>
      </c>
      <c r="U96" s="186" t="s">
        <v>374</v>
      </c>
      <c r="V96" s="186" t="s">
        <v>374</v>
      </c>
      <c r="W96" s="191" t="s">
        <v>374</v>
      </c>
      <c r="X96" s="191" t="s">
        <v>336</v>
      </c>
      <c r="Y96" s="186" t="s">
        <v>375</v>
      </c>
      <c r="Z96" s="112"/>
      <c r="AA96" s="112"/>
    </row>
    <row r="97" spans="1:27">
      <c r="A97" s="112"/>
      <c r="B97" s="112"/>
      <c r="C97" s="112"/>
      <c r="D97" s="112"/>
      <c r="E97" s="112"/>
      <c r="F97" s="112"/>
      <c r="G97" s="112"/>
      <c r="H97" s="112"/>
      <c r="I97" s="112"/>
      <c r="J97" s="112"/>
      <c r="K97" s="112"/>
      <c r="L97" s="112"/>
      <c r="M97" s="112"/>
      <c r="N97" s="187">
        <f t="shared" si="2"/>
        <v>93</v>
      </c>
      <c r="O97" s="188">
        <v>111620</v>
      </c>
      <c r="P97" s="188" t="s">
        <v>508</v>
      </c>
      <c r="Q97" s="193" t="s">
        <v>379</v>
      </c>
      <c r="R97" s="186">
        <v>1</v>
      </c>
      <c r="S97" s="189">
        <v>43</v>
      </c>
      <c r="T97" s="186" t="s">
        <v>374</v>
      </c>
      <c r="U97" s="186" t="s">
        <v>374</v>
      </c>
      <c r="V97" s="186" t="s">
        <v>374</v>
      </c>
      <c r="W97" s="191" t="s">
        <v>374</v>
      </c>
      <c r="X97" s="191" t="s">
        <v>336</v>
      </c>
      <c r="Y97" s="186" t="s">
        <v>375</v>
      </c>
      <c r="Z97" s="112"/>
      <c r="AA97" s="112"/>
    </row>
    <row r="98" spans="1:27">
      <c r="A98" s="112"/>
      <c r="B98" s="112"/>
      <c r="C98" s="112"/>
      <c r="D98" s="112"/>
      <c r="E98" s="112"/>
      <c r="F98" s="112"/>
      <c r="G98" s="112"/>
      <c r="H98" s="112"/>
      <c r="I98" s="112"/>
      <c r="J98" s="112"/>
      <c r="K98" s="112"/>
      <c r="L98" s="112"/>
      <c r="M98" s="112"/>
      <c r="N98" s="187">
        <f t="shared" si="2"/>
        <v>94</v>
      </c>
      <c r="O98" s="188">
        <v>111620</v>
      </c>
      <c r="P98" s="188" t="s">
        <v>508</v>
      </c>
      <c r="Q98" s="193" t="s">
        <v>379</v>
      </c>
      <c r="R98" s="186">
        <v>1</v>
      </c>
      <c r="S98" s="189">
        <v>42</v>
      </c>
      <c r="T98" s="186" t="s">
        <v>374</v>
      </c>
      <c r="U98" s="186" t="s">
        <v>374</v>
      </c>
      <c r="V98" s="186" t="s">
        <v>374</v>
      </c>
      <c r="W98" s="191" t="s">
        <v>374</v>
      </c>
      <c r="X98" s="191" t="s">
        <v>336</v>
      </c>
      <c r="Y98" s="186" t="s">
        <v>375</v>
      </c>
      <c r="Z98" s="112"/>
      <c r="AA98" s="112"/>
    </row>
    <row r="99" spans="1:27">
      <c r="A99" s="112"/>
      <c r="B99" s="112"/>
      <c r="C99" s="112"/>
      <c r="D99" s="112"/>
      <c r="E99" s="112"/>
      <c r="F99" s="112"/>
      <c r="G99" s="112"/>
      <c r="H99" s="112"/>
      <c r="I99" s="112"/>
      <c r="J99" s="112"/>
      <c r="K99" s="112"/>
      <c r="L99" s="112"/>
      <c r="M99" s="112"/>
      <c r="N99" s="187">
        <f t="shared" si="2"/>
        <v>95</v>
      </c>
      <c r="O99" s="188">
        <v>112480</v>
      </c>
      <c r="P99" s="188" t="s">
        <v>509</v>
      </c>
      <c r="Q99" s="193" t="s">
        <v>379</v>
      </c>
      <c r="R99" s="186">
        <v>1</v>
      </c>
      <c r="S99" s="189">
        <v>41</v>
      </c>
      <c r="T99" s="186" t="s">
        <v>374</v>
      </c>
      <c r="U99" s="186" t="s">
        <v>374</v>
      </c>
      <c r="V99" s="190" t="s">
        <v>374</v>
      </c>
      <c r="W99" s="191" t="s">
        <v>374</v>
      </c>
      <c r="X99" s="191" t="s">
        <v>336</v>
      </c>
      <c r="Y99" s="186" t="s">
        <v>331</v>
      </c>
      <c r="Z99" s="112"/>
      <c r="AA99" s="112"/>
    </row>
    <row r="100" spans="1:27">
      <c r="A100" s="112"/>
      <c r="B100" s="112"/>
      <c r="C100" s="112"/>
      <c r="D100" s="112"/>
      <c r="E100" s="112"/>
      <c r="F100" s="112"/>
      <c r="G100" s="112"/>
      <c r="H100" s="112"/>
      <c r="I100" s="112"/>
      <c r="J100" s="112"/>
      <c r="K100" s="112"/>
      <c r="L100" s="112"/>
      <c r="M100" s="112"/>
      <c r="N100" s="187">
        <f t="shared" si="2"/>
        <v>96</v>
      </c>
      <c r="O100" s="188">
        <v>112480</v>
      </c>
      <c r="P100" s="188" t="s">
        <v>509</v>
      </c>
      <c r="Q100" s="193" t="s">
        <v>379</v>
      </c>
      <c r="R100" s="186">
        <v>1</v>
      </c>
      <c r="S100" s="189">
        <v>40</v>
      </c>
      <c r="T100" s="186" t="s">
        <v>374</v>
      </c>
      <c r="U100" s="186" t="s">
        <v>374</v>
      </c>
      <c r="V100" s="186" t="s">
        <v>374</v>
      </c>
      <c r="W100" s="191" t="s">
        <v>374</v>
      </c>
      <c r="X100" s="191" t="s">
        <v>336</v>
      </c>
      <c r="Y100" s="186" t="s">
        <v>375</v>
      </c>
      <c r="Z100" s="112"/>
      <c r="AA100" s="112"/>
    </row>
    <row r="101" spans="1:27">
      <c r="A101" s="112"/>
      <c r="B101" s="112"/>
      <c r="C101" s="112"/>
      <c r="D101" s="112"/>
      <c r="E101" s="112"/>
      <c r="F101" s="112"/>
      <c r="G101" s="112"/>
      <c r="H101" s="112"/>
      <c r="I101" s="112"/>
      <c r="J101" s="112"/>
      <c r="K101" s="112"/>
      <c r="L101" s="112"/>
      <c r="M101" s="112"/>
      <c r="N101" s="187">
        <f t="shared" si="2"/>
        <v>97</v>
      </c>
      <c r="O101" s="188">
        <v>112980</v>
      </c>
      <c r="P101" s="188" t="s">
        <v>510</v>
      </c>
      <c r="Q101" s="193" t="s">
        <v>379</v>
      </c>
      <c r="R101" s="186">
        <v>1</v>
      </c>
      <c r="S101" s="189">
        <v>39</v>
      </c>
      <c r="T101" s="186" t="s">
        <v>374</v>
      </c>
      <c r="U101" s="186" t="s">
        <v>374</v>
      </c>
      <c r="V101" s="186" t="s">
        <v>374</v>
      </c>
      <c r="W101" s="191" t="s">
        <v>374</v>
      </c>
      <c r="X101" s="191" t="s">
        <v>336</v>
      </c>
      <c r="Y101" s="186" t="s">
        <v>375</v>
      </c>
      <c r="Z101" s="112"/>
      <c r="AA101" s="112"/>
    </row>
    <row r="102" spans="1:27">
      <c r="A102" s="112"/>
      <c r="B102" s="112"/>
      <c r="C102" s="112"/>
      <c r="D102" s="112"/>
      <c r="E102" s="112"/>
      <c r="F102" s="112"/>
      <c r="G102" s="112"/>
      <c r="H102" s="112"/>
      <c r="I102" s="112"/>
      <c r="J102" s="112"/>
      <c r="K102" s="112"/>
      <c r="L102" s="112"/>
      <c r="M102" s="112"/>
      <c r="N102" s="187">
        <f t="shared" si="2"/>
        <v>98</v>
      </c>
      <c r="O102" s="188">
        <v>112980</v>
      </c>
      <c r="P102" s="188" t="s">
        <v>510</v>
      </c>
      <c r="Q102" s="193" t="s">
        <v>379</v>
      </c>
      <c r="R102" s="186">
        <v>1</v>
      </c>
      <c r="S102" s="189">
        <v>38</v>
      </c>
      <c r="T102" s="186" t="s">
        <v>374</v>
      </c>
      <c r="U102" s="186" t="s">
        <v>374</v>
      </c>
      <c r="V102" s="186" t="s">
        <v>374</v>
      </c>
      <c r="W102" s="191" t="s">
        <v>337</v>
      </c>
      <c r="X102" s="191" t="s">
        <v>337</v>
      </c>
      <c r="Y102" s="186" t="s">
        <v>331</v>
      </c>
      <c r="Z102" s="112"/>
      <c r="AA102" s="112"/>
    </row>
    <row r="103" spans="1:27">
      <c r="A103" s="112"/>
      <c r="B103" s="112"/>
      <c r="C103" s="112"/>
      <c r="D103" s="112"/>
      <c r="E103" s="112"/>
      <c r="F103" s="112"/>
      <c r="G103" s="112"/>
      <c r="H103" s="112"/>
      <c r="I103" s="112"/>
      <c r="J103" s="112"/>
      <c r="K103" s="112"/>
      <c r="L103" s="112"/>
      <c r="M103" s="112"/>
      <c r="N103" s="187">
        <f t="shared" si="2"/>
        <v>99</v>
      </c>
      <c r="O103" s="188" t="s">
        <v>511</v>
      </c>
      <c r="P103" s="188" t="s">
        <v>512</v>
      </c>
      <c r="Q103" s="193" t="s">
        <v>379</v>
      </c>
      <c r="R103" s="186">
        <v>1</v>
      </c>
      <c r="S103" s="189">
        <v>37</v>
      </c>
      <c r="T103" s="186" t="s">
        <v>374</v>
      </c>
      <c r="U103" s="186" t="s">
        <v>374</v>
      </c>
      <c r="V103" s="186" t="s">
        <v>374</v>
      </c>
      <c r="W103" s="191" t="s">
        <v>374</v>
      </c>
      <c r="X103" s="191" t="s">
        <v>336</v>
      </c>
      <c r="Y103" s="186" t="s">
        <v>375</v>
      </c>
      <c r="Z103" s="112"/>
      <c r="AA103" s="112"/>
    </row>
    <row r="104" spans="1:27">
      <c r="A104" s="112"/>
      <c r="B104" s="112"/>
      <c r="C104" s="112"/>
      <c r="D104" s="112"/>
      <c r="E104" s="112"/>
      <c r="F104" s="112"/>
      <c r="G104" s="112"/>
      <c r="H104" s="112"/>
      <c r="I104" s="112"/>
      <c r="J104" s="112"/>
      <c r="K104" s="112"/>
      <c r="L104" s="112"/>
      <c r="M104" s="112"/>
      <c r="N104" s="187">
        <f t="shared" si="2"/>
        <v>100</v>
      </c>
      <c r="O104" s="188" t="s">
        <v>511</v>
      </c>
      <c r="P104" s="188" t="s">
        <v>512</v>
      </c>
      <c r="Q104" s="193" t="s">
        <v>379</v>
      </c>
      <c r="R104" s="186">
        <v>1</v>
      </c>
      <c r="S104" s="189">
        <v>36</v>
      </c>
      <c r="T104" s="186" t="s">
        <v>374</v>
      </c>
      <c r="U104" s="186" t="s">
        <v>374</v>
      </c>
      <c r="V104" s="190" t="s">
        <v>374</v>
      </c>
      <c r="W104" s="191" t="s">
        <v>374</v>
      </c>
      <c r="X104" s="191" t="s">
        <v>336</v>
      </c>
      <c r="Y104" s="186" t="s">
        <v>331</v>
      </c>
      <c r="Z104" s="112"/>
      <c r="AA104" s="112"/>
    </row>
    <row r="105" spans="1:27">
      <c r="A105" s="112"/>
      <c r="B105" s="112"/>
      <c r="C105" s="112"/>
      <c r="D105" s="112"/>
      <c r="E105" s="112"/>
      <c r="F105" s="112"/>
      <c r="G105" s="112"/>
      <c r="H105" s="112"/>
      <c r="I105" s="112"/>
      <c r="J105" s="112"/>
      <c r="K105" s="112"/>
      <c r="L105" s="112"/>
      <c r="M105" s="112"/>
      <c r="N105" s="187">
        <f t="shared" si="2"/>
        <v>101</v>
      </c>
      <c r="O105" s="188">
        <v>116320</v>
      </c>
      <c r="P105" s="188" t="s">
        <v>513</v>
      </c>
      <c r="Q105" s="193" t="s">
        <v>372</v>
      </c>
      <c r="R105" s="186">
        <v>1</v>
      </c>
      <c r="S105" s="189">
        <v>35</v>
      </c>
      <c r="T105" s="186" t="s">
        <v>417</v>
      </c>
      <c r="U105" s="186" t="s">
        <v>374</v>
      </c>
      <c r="V105" s="186" t="s">
        <v>374</v>
      </c>
      <c r="W105" s="191" t="s">
        <v>374</v>
      </c>
      <c r="X105" s="191" t="s">
        <v>336</v>
      </c>
      <c r="Y105" s="186" t="s">
        <v>375</v>
      </c>
      <c r="Z105" s="112"/>
      <c r="AA105" s="112"/>
    </row>
    <row r="106" spans="1:27">
      <c r="A106" s="112"/>
      <c r="B106" s="112"/>
      <c r="C106" s="112"/>
      <c r="D106" s="112"/>
      <c r="E106" s="112"/>
      <c r="F106" s="112"/>
      <c r="G106" s="112"/>
      <c r="H106" s="112"/>
      <c r="I106" s="112"/>
      <c r="J106" s="112"/>
      <c r="K106" s="112"/>
      <c r="L106" s="112"/>
      <c r="M106" s="112"/>
      <c r="N106" s="187">
        <f t="shared" si="2"/>
        <v>102</v>
      </c>
      <c r="O106" s="188">
        <v>116320</v>
      </c>
      <c r="P106" s="188" t="s">
        <v>513</v>
      </c>
      <c r="Q106" s="193" t="s">
        <v>372</v>
      </c>
      <c r="R106" s="186">
        <v>1</v>
      </c>
      <c r="S106" s="189">
        <v>34</v>
      </c>
      <c r="T106" s="186" t="s">
        <v>417</v>
      </c>
      <c r="U106" s="186" t="s">
        <v>374</v>
      </c>
      <c r="V106" s="186" t="s">
        <v>374</v>
      </c>
      <c r="W106" s="191" t="s">
        <v>374</v>
      </c>
      <c r="X106" s="191" t="s">
        <v>336</v>
      </c>
      <c r="Y106" s="186" t="s">
        <v>375</v>
      </c>
      <c r="Z106" s="112"/>
      <c r="AA106" s="112"/>
    </row>
    <row r="107" spans="1:27">
      <c r="A107" s="112"/>
      <c r="B107" s="112"/>
      <c r="C107" s="112"/>
      <c r="D107" s="112"/>
      <c r="E107" s="112"/>
      <c r="F107" s="112"/>
      <c r="G107" s="112"/>
      <c r="H107" s="112"/>
      <c r="I107" s="112"/>
      <c r="J107" s="112"/>
      <c r="K107" s="112"/>
      <c r="L107" s="112"/>
      <c r="M107" s="112"/>
      <c r="N107" s="187">
        <f t="shared" si="2"/>
        <v>103</v>
      </c>
      <c r="O107" s="188">
        <v>116420</v>
      </c>
      <c r="P107" s="188" t="s">
        <v>514</v>
      </c>
      <c r="Q107" s="193" t="s">
        <v>372</v>
      </c>
      <c r="R107" s="186">
        <v>1</v>
      </c>
      <c r="S107" s="189">
        <v>33</v>
      </c>
      <c r="T107" s="186" t="s">
        <v>417</v>
      </c>
      <c r="U107" s="186" t="s">
        <v>374</v>
      </c>
      <c r="V107" s="186" t="s">
        <v>374</v>
      </c>
      <c r="W107" s="191" t="s">
        <v>374</v>
      </c>
      <c r="X107" s="191" t="s">
        <v>336</v>
      </c>
      <c r="Y107" s="186" t="s">
        <v>375</v>
      </c>
      <c r="Z107" s="112"/>
      <c r="AA107" s="112"/>
    </row>
    <row r="108" spans="1:27">
      <c r="A108" s="112"/>
      <c r="B108" s="112"/>
      <c r="C108" s="112"/>
      <c r="D108" s="112"/>
      <c r="E108" s="112"/>
      <c r="F108" s="112"/>
      <c r="G108" s="112"/>
      <c r="H108" s="112"/>
      <c r="I108" s="112"/>
      <c r="J108" s="112"/>
      <c r="K108" s="112"/>
      <c r="L108" s="112"/>
      <c r="M108" s="112"/>
      <c r="N108" s="187">
        <f t="shared" si="2"/>
        <v>104</v>
      </c>
      <c r="O108" s="188">
        <v>116420</v>
      </c>
      <c r="P108" s="188" t="s">
        <v>514</v>
      </c>
      <c r="Q108" s="193" t="s">
        <v>372</v>
      </c>
      <c r="R108" s="186">
        <v>1</v>
      </c>
      <c r="S108" s="189">
        <v>32</v>
      </c>
      <c r="T108" s="186" t="s">
        <v>338</v>
      </c>
      <c r="U108" s="186" t="s">
        <v>374</v>
      </c>
      <c r="V108" s="186" t="s">
        <v>374</v>
      </c>
      <c r="W108" s="191" t="s">
        <v>374</v>
      </c>
      <c r="X108" s="191" t="s">
        <v>336</v>
      </c>
      <c r="Y108" s="186" t="s">
        <v>331</v>
      </c>
      <c r="Z108" s="112"/>
      <c r="AA108" s="112"/>
    </row>
    <row r="109" spans="1:27">
      <c r="A109" s="112"/>
      <c r="B109" s="112"/>
      <c r="C109" s="112"/>
      <c r="D109" s="112"/>
      <c r="E109" s="112"/>
      <c r="F109" s="112"/>
      <c r="G109" s="112"/>
      <c r="H109" s="112"/>
      <c r="I109" s="112"/>
      <c r="J109" s="112"/>
      <c r="K109" s="112"/>
      <c r="L109" s="112"/>
      <c r="M109" s="112"/>
      <c r="N109" s="187">
        <f t="shared" si="2"/>
        <v>105</v>
      </c>
      <c r="O109" s="188">
        <v>116450</v>
      </c>
      <c r="P109" s="188" t="s">
        <v>515</v>
      </c>
      <c r="Q109" s="193" t="s">
        <v>379</v>
      </c>
      <c r="R109" s="186">
        <v>1</v>
      </c>
      <c r="S109" s="189">
        <v>31</v>
      </c>
      <c r="T109" s="186" t="s">
        <v>336</v>
      </c>
      <c r="U109" s="186" t="s">
        <v>374</v>
      </c>
      <c r="V109" s="186" t="s">
        <v>374</v>
      </c>
      <c r="W109" s="191" t="s">
        <v>374</v>
      </c>
      <c r="X109" s="191" t="s">
        <v>336</v>
      </c>
      <c r="Y109" s="186" t="s">
        <v>331</v>
      </c>
      <c r="Z109" s="112"/>
      <c r="AA109" s="112"/>
    </row>
    <row r="110" spans="1:27">
      <c r="A110" s="112"/>
      <c r="B110" s="112"/>
      <c r="C110" s="112"/>
      <c r="D110" s="112"/>
      <c r="E110" s="112"/>
      <c r="F110" s="112"/>
      <c r="G110" s="112"/>
      <c r="H110" s="112"/>
      <c r="I110" s="112"/>
      <c r="J110" s="112"/>
      <c r="K110" s="112"/>
      <c r="L110" s="112"/>
      <c r="M110" s="112"/>
      <c r="N110" s="187">
        <f t="shared" si="2"/>
        <v>106</v>
      </c>
      <c r="O110" s="188">
        <v>116450</v>
      </c>
      <c r="P110" s="188" t="s">
        <v>515</v>
      </c>
      <c r="Q110" s="193" t="s">
        <v>379</v>
      </c>
      <c r="R110" s="186">
        <v>1</v>
      </c>
      <c r="S110" s="189">
        <v>30</v>
      </c>
      <c r="T110" s="186" t="s">
        <v>336</v>
      </c>
      <c r="U110" s="186" t="s">
        <v>336</v>
      </c>
      <c r="V110" s="186" t="s">
        <v>336</v>
      </c>
      <c r="W110" s="191" t="s">
        <v>374</v>
      </c>
      <c r="X110" s="191" t="s">
        <v>336</v>
      </c>
      <c r="Y110" s="186" t="s">
        <v>331</v>
      </c>
      <c r="Z110" s="112"/>
      <c r="AA110" s="112"/>
    </row>
    <row r="111" spans="1:27">
      <c r="A111" s="112"/>
      <c r="B111" s="112"/>
      <c r="C111" s="112"/>
      <c r="D111" s="112"/>
      <c r="E111" s="112"/>
      <c r="F111" s="112"/>
      <c r="G111" s="112"/>
      <c r="H111" s="112"/>
      <c r="I111" s="112"/>
      <c r="J111" s="112"/>
      <c r="K111" s="112"/>
      <c r="L111" s="112"/>
      <c r="M111" s="112"/>
      <c r="N111" s="187">
        <f t="shared" si="2"/>
        <v>107</v>
      </c>
      <c r="O111" s="188">
        <v>116450</v>
      </c>
      <c r="P111" s="188" t="s">
        <v>515</v>
      </c>
      <c r="Q111" s="193" t="s">
        <v>379</v>
      </c>
      <c r="R111" s="186">
        <v>1</v>
      </c>
      <c r="S111" s="189">
        <v>29</v>
      </c>
      <c r="T111" s="186" t="s">
        <v>336</v>
      </c>
      <c r="U111" s="186" t="s">
        <v>336</v>
      </c>
      <c r="V111" s="186" t="s">
        <v>336</v>
      </c>
      <c r="W111" s="191" t="s">
        <v>374</v>
      </c>
      <c r="X111" s="191" t="s">
        <v>336</v>
      </c>
      <c r="Y111" s="186" t="s">
        <v>331</v>
      </c>
      <c r="Z111" s="112"/>
      <c r="AA111" s="112"/>
    </row>
    <row r="112" spans="1:27">
      <c r="A112" s="112"/>
      <c r="B112" s="112"/>
      <c r="C112" s="112"/>
      <c r="D112" s="112"/>
      <c r="E112" s="112"/>
      <c r="F112" s="112"/>
      <c r="G112" s="112"/>
      <c r="H112" s="112"/>
      <c r="I112" s="112"/>
      <c r="J112" s="112"/>
      <c r="K112" s="112"/>
      <c r="L112" s="112"/>
      <c r="M112" s="112"/>
      <c r="N112" s="187">
        <f t="shared" si="2"/>
        <v>108</v>
      </c>
      <c r="O112" s="188">
        <v>117020</v>
      </c>
      <c r="P112" s="188" t="s">
        <v>516</v>
      </c>
      <c r="Q112" s="193" t="s">
        <v>372</v>
      </c>
      <c r="R112" s="186">
        <v>1</v>
      </c>
      <c r="S112" s="189">
        <v>28</v>
      </c>
      <c r="T112" s="186" t="s">
        <v>374</v>
      </c>
      <c r="U112" s="186" t="s">
        <v>374</v>
      </c>
      <c r="V112" s="186" t="s">
        <v>374</v>
      </c>
      <c r="W112" s="191" t="s">
        <v>374</v>
      </c>
      <c r="X112" s="191" t="s">
        <v>336</v>
      </c>
      <c r="Y112" s="186" t="s">
        <v>375</v>
      </c>
      <c r="Z112" s="112"/>
      <c r="AA112" s="112"/>
    </row>
    <row r="113" spans="1:27">
      <c r="A113" s="112"/>
      <c r="B113" s="112"/>
      <c r="C113" s="112"/>
      <c r="D113" s="112"/>
      <c r="E113" s="112"/>
      <c r="F113" s="112"/>
      <c r="G113" s="112"/>
      <c r="H113" s="112"/>
      <c r="I113" s="112"/>
      <c r="J113" s="112"/>
      <c r="K113" s="112"/>
      <c r="L113" s="112"/>
      <c r="M113" s="112"/>
      <c r="N113" s="187">
        <f t="shared" si="2"/>
        <v>109</v>
      </c>
      <c r="O113" s="188">
        <v>117020</v>
      </c>
      <c r="P113" s="188" t="s">
        <v>516</v>
      </c>
      <c r="Q113" s="193" t="s">
        <v>372</v>
      </c>
      <c r="R113" s="186">
        <v>1</v>
      </c>
      <c r="S113" s="189">
        <v>27</v>
      </c>
      <c r="T113" s="186" t="s">
        <v>374</v>
      </c>
      <c r="U113" s="186" t="s">
        <v>374</v>
      </c>
      <c r="V113" s="186" t="s">
        <v>374</v>
      </c>
      <c r="W113" s="191" t="s">
        <v>374</v>
      </c>
      <c r="X113" s="191" t="s">
        <v>336</v>
      </c>
      <c r="Y113" s="186" t="s">
        <v>375</v>
      </c>
      <c r="Z113" s="112"/>
      <c r="AA113" s="112"/>
    </row>
    <row r="114" spans="1:27">
      <c r="A114" s="112"/>
      <c r="B114" s="112"/>
      <c r="C114" s="112"/>
      <c r="D114" s="112"/>
      <c r="E114" s="112"/>
      <c r="F114" s="112"/>
      <c r="G114" s="112"/>
      <c r="H114" s="112"/>
      <c r="I114" s="112"/>
      <c r="J114" s="112"/>
      <c r="K114" s="112"/>
      <c r="L114" s="112"/>
      <c r="M114" s="112"/>
      <c r="N114" s="187">
        <f t="shared" si="2"/>
        <v>110</v>
      </c>
      <c r="O114" s="188">
        <v>117180</v>
      </c>
      <c r="P114" s="188" t="s">
        <v>517</v>
      </c>
      <c r="Q114" s="193" t="s">
        <v>372</v>
      </c>
      <c r="R114" s="186">
        <v>1</v>
      </c>
      <c r="S114" s="189">
        <v>26</v>
      </c>
      <c r="T114" s="186" t="s">
        <v>336</v>
      </c>
      <c r="U114" s="186" t="s">
        <v>374</v>
      </c>
      <c r="V114" s="186" t="s">
        <v>374</v>
      </c>
      <c r="W114" s="191" t="s">
        <v>374</v>
      </c>
      <c r="X114" s="191" t="s">
        <v>336</v>
      </c>
      <c r="Y114" s="186" t="s">
        <v>331</v>
      </c>
      <c r="Z114" s="112"/>
      <c r="AA114" s="112"/>
    </row>
    <row r="115" spans="1:27">
      <c r="A115" s="112"/>
      <c r="B115" s="112"/>
      <c r="C115" s="112"/>
      <c r="D115" s="112"/>
      <c r="E115" s="112"/>
      <c r="F115" s="112"/>
      <c r="G115" s="112"/>
      <c r="H115" s="112"/>
      <c r="I115" s="112"/>
      <c r="J115" s="112"/>
      <c r="K115" s="112"/>
      <c r="L115" s="112"/>
      <c r="M115" s="112"/>
      <c r="N115" s="187">
        <f t="shared" si="2"/>
        <v>111</v>
      </c>
      <c r="O115" s="188">
        <v>117180</v>
      </c>
      <c r="P115" s="188" t="s">
        <v>517</v>
      </c>
      <c r="Q115" s="193" t="s">
        <v>372</v>
      </c>
      <c r="R115" s="186">
        <v>1</v>
      </c>
      <c r="S115" s="189">
        <v>25</v>
      </c>
      <c r="T115" s="186" t="s">
        <v>374</v>
      </c>
      <c r="U115" s="186" t="s">
        <v>374</v>
      </c>
      <c r="V115" s="190" t="s">
        <v>374</v>
      </c>
      <c r="W115" s="191" t="s">
        <v>374</v>
      </c>
      <c r="X115" s="191" t="s">
        <v>336</v>
      </c>
      <c r="Y115" s="186" t="s">
        <v>331</v>
      </c>
      <c r="Z115" s="112"/>
      <c r="AA115" s="112"/>
    </row>
    <row r="116" spans="1:27">
      <c r="A116" s="112"/>
      <c r="B116" s="112"/>
      <c r="C116" s="112"/>
      <c r="D116" s="112"/>
      <c r="E116" s="112"/>
      <c r="F116" s="112"/>
      <c r="G116" s="112"/>
      <c r="H116" s="112"/>
      <c r="I116" s="112"/>
      <c r="J116" s="112"/>
      <c r="K116" s="112"/>
      <c r="L116" s="112"/>
      <c r="M116" s="112"/>
      <c r="N116" s="187">
        <f t="shared" si="2"/>
        <v>112</v>
      </c>
      <c r="O116" s="188">
        <v>118420</v>
      </c>
      <c r="P116" s="188" t="s">
        <v>518</v>
      </c>
      <c r="Q116" s="193" t="s">
        <v>372</v>
      </c>
      <c r="R116" s="186">
        <v>1</v>
      </c>
      <c r="S116" s="189">
        <v>24</v>
      </c>
      <c r="T116" s="186" t="s">
        <v>336</v>
      </c>
      <c r="U116" s="186" t="s">
        <v>336</v>
      </c>
      <c r="V116" s="186" t="s">
        <v>336</v>
      </c>
      <c r="W116" s="191" t="s">
        <v>374</v>
      </c>
      <c r="X116" s="191" t="s">
        <v>336</v>
      </c>
      <c r="Y116" s="186" t="s">
        <v>331</v>
      </c>
      <c r="Z116" s="112"/>
      <c r="AA116" s="112"/>
    </row>
    <row r="117" spans="1:27">
      <c r="A117" s="112"/>
      <c r="B117" s="112"/>
      <c r="C117" s="112"/>
      <c r="D117" s="112"/>
      <c r="E117" s="112"/>
      <c r="F117" s="112"/>
      <c r="G117" s="112"/>
      <c r="H117" s="112"/>
      <c r="I117" s="112"/>
      <c r="J117" s="112"/>
      <c r="K117" s="112"/>
      <c r="L117" s="112"/>
      <c r="M117" s="112"/>
      <c r="N117" s="187">
        <f t="shared" si="2"/>
        <v>113</v>
      </c>
      <c r="O117" s="188">
        <v>118420</v>
      </c>
      <c r="P117" s="188" t="s">
        <v>518</v>
      </c>
      <c r="Q117" s="193" t="s">
        <v>372</v>
      </c>
      <c r="R117" s="186">
        <v>1</v>
      </c>
      <c r="S117" s="189">
        <v>23</v>
      </c>
      <c r="T117" s="186" t="s">
        <v>336</v>
      </c>
      <c r="U117" s="186" t="s">
        <v>336</v>
      </c>
      <c r="V117" s="186" t="s">
        <v>336</v>
      </c>
      <c r="W117" s="191" t="s">
        <v>417</v>
      </c>
      <c r="X117" s="191" t="s">
        <v>336</v>
      </c>
      <c r="Y117" s="186" t="s">
        <v>331</v>
      </c>
      <c r="Z117" s="112"/>
      <c r="AA117" s="112"/>
    </row>
    <row r="118" spans="1:27">
      <c r="A118" s="112"/>
      <c r="B118" s="112"/>
      <c r="C118" s="112"/>
      <c r="D118" s="112"/>
      <c r="E118" s="112"/>
      <c r="F118" s="112"/>
      <c r="G118" s="112"/>
      <c r="H118" s="112"/>
      <c r="I118" s="112"/>
      <c r="J118" s="112"/>
      <c r="K118" s="112"/>
      <c r="L118" s="112"/>
      <c r="M118" s="112"/>
      <c r="N118" s="187">
        <f t="shared" si="2"/>
        <v>114</v>
      </c>
      <c r="O118" s="188">
        <v>119220</v>
      </c>
      <c r="P118" s="188" t="s">
        <v>519</v>
      </c>
      <c r="Q118" s="193" t="s">
        <v>372</v>
      </c>
      <c r="R118" s="186">
        <v>1</v>
      </c>
      <c r="S118" s="189">
        <v>22</v>
      </c>
      <c r="T118" s="186" t="s">
        <v>374</v>
      </c>
      <c r="U118" s="186" t="s">
        <v>374</v>
      </c>
      <c r="V118" s="190" t="s">
        <v>374</v>
      </c>
      <c r="W118" s="191" t="s">
        <v>374</v>
      </c>
      <c r="X118" s="191" t="s">
        <v>336</v>
      </c>
      <c r="Y118" s="186" t="s">
        <v>331</v>
      </c>
      <c r="Z118" s="112"/>
      <c r="AA118" s="112"/>
    </row>
    <row r="119" spans="1:27">
      <c r="A119" s="112"/>
      <c r="B119" s="112"/>
      <c r="C119" s="112"/>
      <c r="D119" s="112"/>
      <c r="E119" s="112"/>
      <c r="F119" s="112"/>
      <c r="G119" s="112"/>
      <c r="H119" s="112"/>
      <c r="I119" s="112"/>
      <c r="J119" s="112"/>
      <c r="K119" s="112"/>
      <c r="L119" s="112"/>
      <c r="M119" s="112"/>
      <c r="N119" s="187">
        <f t="shared" si="2"/>
        <v>115</v>
      </c>
      <c r="O119" s="188">
        <v>121845</v>
      </c>
      <c r="P119" s="188" t="s">
        <v>520</v>
      </c>
      <c r="Q119" s="193" t="s">
        <v>379</v>
      </c>
      <c r="R119" s="186">
        <v>1</v>
      </c>
      <c r="S119" s="189">
        <v>21</v>
      </c>
      <c r="T119" s="186" t="s">
        <v>336</v>
      </c>
      <c r="U119" s="186" t="s">
        <v>336</v>
      </c>
      <c r="V119" s="186" t="s">
        <v>336</v>
      </c>
      <c r="W119" s="191" t="s">
        <v>374</v>
      </c>
      <c r="X119" s="191" t="s">
        <v>336</v>
      </c>
      <c r="Y119" s="186" t="s">
        <v>331</v>
      </c>
      <c r="Z119" s="112"/>
      <c r="AA119" s="112"/>
    </row>
    <row r="120" spans="1:27">
      <c r="A120" s="112"/>
      <c r="B120" s="112"/>
      <c r="C120" s="112"/>
      <c r="D120" s="112"/>
      <c r="E120" s="112"/>
      <c r="F120" s="112"/>
      <c r="G120" s="112"/>
      <c r="H120" s="112"/>
      <c r="I120" s="112"/>
      <c r="J120" s="112"/>
      <c r="K120" s="112"/>
      <c r="L120" s="112"/>
      <c r="M120" s="112"/>
      <c r="N120" s="187">
        <f t="shared" si="2"/>
        <v>116</v>
      </c>
      <c r="O120" s="188">
        <v>121845</v>
      </c>
      <c r="P120" s="188" t="s">
        <v>520</v>
      </c>
      <c r="Q120" s="193" t="s">
        <v>379</v>
      </c>
      <c r="R120" s="186">
        <v>1</v>
      </c>
      <c r="S120" s="189">
        <v>20</v>
      </c>
      <c r="T120" s="186" t="s">
        <v>336</v>
      </c>
      <c r="U120" s="186" t="s">
        <v>336</v>
      </c>
      <c r="V120" s="186" t="s">
        <v>336</v>
      </c>
      <c r="W120" s="191" t="s">
        <v>374</v>
      </c>
      <c r="X120" s="191" t="s">
        <v>336</v>
      </c>
      <c r="Y120" s="186" t="s">
        <v>331</v>
      </c>
      <c r="Z120" s="112"/>
      <c r="AA120" s="112"/>
    </row>
    <row r="121" spans="1:27">
      <c r="A121" s="112"/>
      <c r="B121" s="112"/>
      <c r="C121" s="112"/>
      <c r="D121" s="112"/>
      <c r="E121" s="112"/>
      <c r="F121" s="112"/>
      <c r="G121" s="112"/>
      <c r="H121" s="112"/>
      <c r="I121" s="112"/>
      <c r="J121" s="112"/>
      <c r="K121" s="112"/>
      <c r="L121" s="112"/>
      <c r="M121" s="112"/>
      <c r="N121" s="187">
        <f t="shared" si="2"/>
        <v>117</v>
      </c>
      <c r="O121" s="188">
        <v>122740</v>
      </c>
      <c r="P121" s="188" t="s">
        <v>521</v>
      </c>
      <c r="Q121" s="193" t="s">
        <v>379</v>
      </c>
      <c r="R121" s="186">
        <v>1</v>
      </c>
      <c r="S121" s="189">
        <v>19</v>
      </c>
      <c r="T121" s="186" t="s">
        <v>374</v>
      </c>
      <c r="U121" s="186" t="s">
        <v>374</v>
      </c>
      <c r="V121" s="190" t="s">
        <v>374</v>
      </c>
      <c r="W121" s="191" t="s">
        <v>374</v>
      </c>
      <c r="X121" s="191" t="s">
        <v>336</v>
      </c>
      <c r="Y121" s="186" t="s">
        <v>331</v>
      </c>
      <c r="Z121" s="112"/>
      <c r="AA121" s="112"/>
    </row>
    <row r="122" spans="1:27">
      <c r="A122" s="112"/>
      <c r="B122" s="112"/>
      <c r="C122" s="112"/>
      <c r="D122" s="112"/>
      <c r="E122" s="112"/>
      <c r="F122" s="112"/>
      <c r="G122" s="112"/>
      <c r="H122" s="112"/>
      <c r="I122" s="112"/>
      <c r="J122" s="112"/>
      <c r="K122" s="112"/>
      <c r="L122" s="112"/>
      <c r="M122" s="112"/>
      <c r="N122" s="187">
        <f t="shared" si="2"/>
        <v>118</v>
      </c>
      <c r="O122" s="188">
        <v>122740</v>
      </c>
      <c r="P122" s="188" t="s">
        <v>521</v>
      </c>
      <c r="Q122" s="193" t="s">
        <v>379</v>
      </c>
      <c r="R122" s="186">
        <v>1</v>
      </c>
      <c r="S122" s="189">
        <v>18</v>
      </c>
      <c r="T122" s="186" t="s">
        <v>336</v>
      </c>
      <c r="U122" s="186" t="s">
        <v>374</v>
      </c>
      <c r="V122" s="186" t="s">
        <v>374</v>
      </c>
      <c r="W122" s="191" t="s">
        <v>374</v>
      </c>
      <c r="X122" s="191" t="s">
        <v>336</v>
      </c>
      <c r="Y122" s="186" t="s">
        <v>331</v>
      </c>
      <c r="Z122" s="112"/>
      <c r="AA122" s="112"/>
    </row>
    <row r="123" spans="1:27">
      <c r="A123" s="112"/>
      <c r="B123" s="112"/>
      <c r="C123" s="112"/>
      <c r="D123" s="112"/>
      <c r="E123" s="112"/>
      <c r="F123" s="112"/>
      <c r="G123" s="112"/>
      <c r="H123" s="112"/>
      <c r="I123" s="112"/>
      <c r="J123" s="112"/>
      <c r="K123" s="112"/>
      <c r="L123" s="112"/>
      <c r="M123" s="112"/>
      <c r="N123" s="187">
        <f t="shared" si="2"/>
        <v>119</v>
      </c>
      <c r="O123" s="208">
        <v>123.18299999999999</v>
      </c>
      <c r="P123" s="208" t="s">
        <v>522</v>
      </c>
      <c r="Q123" s="193" t="s">
        <v>372</v>
      </c>
      <c r="R123" s="186">
        <v>1</v>
      </c>
      <c r="S123" s="189">
        <v>17</v>
      </c>
      <c r="T123" s="186" t="s">
        <v>336</v>
      </c>
      <c r="U123" s="186" t="s">
        <v>374</v>
      </c>
      <c r="V123" s="186" t="s">
        <v>374</v>
      </c>
      <c r="W123" s="191" t="s">
        <v>374</v>
      </c>
      <c r="X123" s="191" t="s">
        <v>336</v>
      </c>
      <c r="Y123" s="186" t="s">
        <v>331</v>
      </c>
      <c r="Z123" s="112"/>
      <c r="AA123" s="112"/>
    </row>
    <row r="124" spans="1:27">
      <c r="A124" s="112"/>
      <c r="B124" s="112"/>
      <c r="C124" s="112"/>
      <c r="D124" s="112"/>
      <c r="E124" s="112"/>
      <c r="F124" s="112"/>
      <c r="G124" s="112"/>
      <c r="H124" s="112"/>
      <c r="I124" s="112"/>
      <c r="J124" s="112"/>
      <c r="K124" s="112"/>
      <c r="L124" s="112"/>
      <c r="M124" s="112"/>
      <c r="N124" s="187">
        <f t="shared" si="2"/>
        <v>120</v>
      </c>
      <c r="O124" s="208">
        <v>123.18299999999999</v>
      </c>
      <c r="P124" s="208" t="s">
        <v>522</v>
      </c>
      <c r="Q124" s="193" t="s">
        <v>372</v>
      </c>
      <c r="R124" s="186">
        <v>1</v>
      </c>
      <c r="S124" s="189">
        <v>16</v>
      </c>
      <c r="T124" s="186" t="s">
        <v>374</v>
      </c>
      <c r="U124" s="186" t="s">
        <v>374</v>
      </c>
      <c r="V124" s="186" t="s">
        <v>374</v>
      </c>
      <c r="W124" s="191" t="s">
        <v>374</v>
      </c>
      <c r="X124" s="191" t="s">
        <v>336</v>
      </c>
      <c r="Y124" s="186" t="s">
        <v>375</v>
      </c>
      <c r="Z124" s="112"/>
      <c r="AA124" s="112"/>
    </row>
    <row r="125" spans="1:27">
      <c r="A125" s="112"/>
      <c r="B125" s="112"/>
      <c r="C125" s="112"/>
      <c r="D125" s="112"/>
      <c r="E125" s="112"/>
      <c r="F125" s="112"/>
      <c r="G125" s="112"/>
      <c r="H125" s="112"/>
      <c r="I125" s="112"/>
      <c r="J125" s="112"/>
      <c r="K125" s="112"/>
      <c r="L125" s="112"/>
      <c r="M125" s="112"/>
      <c r="N125" s="187">
        <f t="shared" si="2"/>
        <v>121</v>
      </c>
      <c r="O125" s="188">
        <v>123290</v>
      </c>
      <c r="P125" s="188" t="s">
        <v>523</v>
      </c>
      <c r="Q125" s="193" t="s">
        <v>379</v>
      </c>
      <c r="R125" s="186">
        <v>1</v>
      </c>
      <c r="S125" s="189">
        <v>15</v>
      </c>
      <c r="T125" s="186" t="s">
        <v>336</v>
      </c>
      <c r="U125" s="186" t="s">
        <v>336</v>
      </c>
      <c r="V125" s="186" t="s">
        <v>336</v>
      </c>
      <c r="W125" s="191" t="s">
        <v>374</v>
      </c>
      <c r="X125" s="191" t="s">
        <v>336</v>
      </c>
      <c r="Y125" s="186" t="s">
        <v>331</v>
      </c>
      <c r="Z125" s="112"/>
      <c r="AA125" s="112"/>
    </row>
    <row r="126" spans="1:27">
      <c r="A126" s="112"/>
      <c r="B126" s="112"/>
      <c r="C126" s="112"/>
      <c r="D126" s="112"/>
      <c r="E126" s="112"/>
      <c r="F126" s="112"/>
      <c r="G126" s="112"/>
      <c r="H126" s="112"/>
      <c r="I126" s="112"/>
      <c r="J126" s="112"/>
      <c r="K126" s="112"/>
      <c r="L126" s="112"/>
      <c r="M126" s="112"/>
      <c r="N126" s="187">
        <f t="shared" si="2"/>
        <v>122</v>
      </c>
      <c r="O126" s="188">
        <v>123290</v>
      </c>
      <c r="P126" s="188" t="s">
        <v>523</v>
      </c>
      <c r="Q126" s="193" t="s">
        <v>379</v>
      </c>
      <c r="R126" s="186">
        <v>1</v>
      </c>
      <c r="S126" s="189">
        <v>14</v>
      </c>
      <c r="T126" s="186" t="s">
        <v>336</v>
      </c>
      <c r="U126" s="186" t="s">
        <v>336</v>
      </c>
      <c r="V126" s="186" t="s">
        <v>336</v>
      </c>
      <c r="W126" s="191" t="s">
        <v>374</v>
      </c>
      <c r="X126" s="191" t="s">
        <v>336</v>
      </c>
      <c r="Y126" s="186" t="s">
        <v>331</v>
      </c>
      <c r="Z126" s="112"/>
      <c r="AA126" s="112"/>
    </row>
    <row r="127" spans="1:27">
      <c r="A127" s="112"/>
      <c r="B127" s="112"/>
      <c r="C127" s="112"/>
      <c r="D127" s="112"/>
      <c r="E127" s="112"/>
      <c r="F127" s="112"/>
      <c r="G127" s="112"/>
      <c r="H127" s="112"/>
      <c r="I127" s="112"/>
      <c r="J127" s="112"/>
      <c r="K127" s="112"/>
      <c r="L127" s="112"/>
      <c r="M127" s="112"/>
      <c r="N127" s="187">
        <f t="shared" si="2"/>
        <v>123</v>
      </c>
      <c r="O127" s="188">
        <v>123417</v>
      </c>
      <c r="P127" s="188" t="s">
        <v>524</v>
      </c>
      <c r="Q127" s="193" t="s">
        <v>379</v>
      </c>
      <c r="R127" s="186">
        <v>1</v>
      </c>
      <c r="S127" s="189">
        <v>13</v>
      </c>
      <c r="T127" s="186" t="s">
        <v>374</v>
      </c>
      <c r="U127" s="186" t="s">
        <v>374</v>
      </c>
      <c r="V127" s="190" t="s">
        <v>374</v>
      </c>
      <c r="W127" s="191" t="s">
        <v>374</v>
      </c>
      <c r="X127" s="191" t="s">
        <v>336</v>
      </c>
      <c r="Y127" s="186" t="s">
        <v>331</v>
      </c>
      <c r="Z127" s="112"/>
      <c r="AA127" s="112"/>
    </row>
    <row r="128" spans="1:27">
      <c r="A128" s="112"/>
      <c r="B128" s="112"/>
      <c r="C128" s="112"/>
      <c r="D128" s="112"/>
      <c r="E128" s="112"/>
      <c r="F128" s="112"/>
      <c r="G128" s="112"/>
      <c r="H128" s="112"/>
      <c r="I128" s="112"/>
      <c r="J128" s="112"/>
      <c r="K128" s="112"/>
      <c r="L128" s="112"/>
      <c r="M128" s="112"/>
      <c r="N128" s="187">
        <f t="shared" si="2"/>
        <v>124</v>
      </c>
      <c r="O128" s="188">
        <v>123417</v>
      </c>
      <c r="P128" s="188" t="s">
        <v>524</v>
      </c>
      <c r="Q128" s="193" t="s">
        <v>379</v>
      </c>
      <c r="R128" s="186">
        <v>1</v>
      </c>
      <c r="S128" s="189">
        <v>12</v>
      </c>
      <c r="T128" s="186" t="s">
        <v>374</v>
      </c>
      <c r="U128" s="186" t="s">
        <v>374</v>
      </c>
      <c r="V128" s="190" t="s">
        <v>374</v>
      </c>
      <c r="W128" s="191" t="s">
        <v>374</v>
      </c>
      <c r="X128" s="191" t="s">
        <v>336</v>
      </c>
      <c r="Y128" s="186" t="s">
        <v>331</v>
      </c>
      <c r="Z128" s="112"/>
      <c r="AA128" s="112"/>
    </row>
    <row r="129" spans="1:27">
      <c r="A129" s="112"/>
      <c r="B129" s="112"/>
      <c r="C129" s="112"/>
      <c r="D129" s="112"/>
      <c r="E129" s="112"/>
      <c r="F129" s="112"/>
      <c r="G129" s="112"/>
      <c r="H129" s="112"/>
      <c r="I129" s="112"/>
      <c r="J129" s="112"/>
      <c r="K129" s="112"/>
      <c r="L129" s="112"/>
      <c r="M129" s="112"/>
      <c r="N129" s="187">
        <f t="shared" si="2"/>
        <v>125</v>
      </c>
      <c r="O129" s="208">
        <v>123.527</v>
      </c>
      <c r="P129" s="208">
        <v>7.972999999999999</v>
      </c>
      <c r="Q129" s="193" t="s">
        <v>372</v>
      </c>
      <c r="R129" s="186">
        <v>1</v>
      </c>
      <c r="S129" s="189">
        <v>11</v>
      </c>
      <c r="T129" s="186" t="s">
        <v>336</v>
      </c>
      <c r="U129" s="186" t="s">
        <v>374</v>
      </c>
      <c r="V129" s="186" t="s">
        <v>374</v>
      </c>
      <c r="W129" s="191" t="s">
        <v>374</v>
      </c>
      <c r="X129" s="191" t="s">
        <v>336</v>
      </c>
      <c r="Y129" s="186" t="s">
        <v>331</v>
      </c>
      <c r="Z129" s="112"/>
      <c r="AA129" s="112"/>
    </row>
    <row r="130" spans="1:27">
      <c r="A130" s="112"/>
      <c r="B130" s="112"/>
      <c r="C130" s="112"/>
      <c r="D130" s="112"/>
      <c r="E130" s="112"/>
      <c r="F130" s="112"/>
      <c r="G130" s="112"/>
      <c r="H130" s="112"/>
      <c r="I130" s="112"/>
      <c r="J130" s="112"/>
      <c r="K130" s="112"/>
      <c r="L130" s="112"/>
      <c r="M130" s="112"/>
      <c r="N130" s="187">
        <f t="shared" si="2"/>
        <v>126</v>
      </c>
      <c r="O130" s="208">
        <v>123.92700000000001</v>
      </c>
      <c r="P130" s="208">
        <v>7.5729999999999933</v>
      </c>
      <c r="Q130" s="193" t="s">
        <v>372</v>
      </c>
      <c r="R130" s="186">
        <v>1</v>
      </c>
      <c r="S130" s="189">
        <v>10</v>
      </c>
      <c r="T130" s="186" t="s">
        <v>374</v>
      </c>
      <c r="U130" s="186" t="s">
        <v>374</v>
      </c>
      <c r="V130" s="186" t="s">
        <v>374</v>
      </c>
      <c r="W130" s="191" t="s">
        <v>374</v>
      </c>
      <c r="X130" s="191" t="s">
        <v>336</v>
      </c>
      <c r="Y130" s="186" t="s">
        <v>375</v>
      </c>
      <c r="Z130" s="112"/>
      <c r="AA130" s="112"/>
    </row>
    <row r="131" spans="1:27">
      <c r="A131" s="112"/>
      <c r="B131" s="112"/>
      <c r="C131" s="112"/>
      <c r="D131" s="112"/>
      <c r="E131" s="112"/>
      <c r="F131" s="112"/>
      <c r="G131" s="112"/>
      <c r="H131" s="112"/>
      <c r="I131" s="112"/>
      <c r="J131" s="112"/>
      <c r="K131" s="112"/>
      <c r="L131" s="112"/>
      <c r="M131" s="112"/>
      <c r="N131" s="187">
        <f t="shared" si="2"/>
        <v>127</v>
      </c>
      <c r="O131" s="208">
        <v>123.92700000000001</v>
      </c>
      <c r="P131" s="208">
        <v>7.5729999999999933</v>
      </c>
      <c r="Q131" s="193" t="s">
        <v>372</v>
      </c>
      <c r="R131" s="186">
        <v>1</v>
      </c>
      <c r="S131" s="189">
        <v>9</v>
      </c>
      <c r="T131" s="186" t="s">
        <v>336</v>
      </c>
      <c r="U131" s="186" t="s">
        <v>374</v>
      </c>
      <c r="V131" s="186" t="s">
        <v>374</v>
      </c>
      <c r="W131" s="191" t="s">
        <v>374</v>
      </c>
      <c r="X131" s="191" t="s">
        <v>336</v>
      </c>
      <c r="Y131" s="186" t="s">
        <v>331</v>
      </c>
      <c r="Z131" s="112"/>
      <c r="AA131" s="112"/>
    </row>
    <row r="132" spans="1:27">
      <c r="A132" s="112"/>
      <c r="B132" s="112"/>
      <c r="C132" s="112"/>
      <c r="D132" s="112"/>
      <c r="E132" s="112"/>
      <c r="F132" s="112"/>
      <c r="G132" s="112"/>
      <c r="H132" s="112"/>
      <c r="I132" s="112"/>
      <c r="J132" s="112"/>
      <c r="K132" s="112"/>
      <c r="L132" s="112"/>
      <c r="M132" s="112"/>
      <c r="N132" s="187">
        <f t="shared" si="2"/>
        <v>128</v>
      </c>
      <c r="O132" s="188">
        <v>125080</v>
      </c>
      <c r="P132" s="188" t="s">
        <v>525</v>
      </c>
      <c r="Q132" s="193" t="s">
        <v>372</v>
      </c>
      <c r="R132" s="186">
        <v>1</v>
      </c>
      <c r="S132" s="189">
        <v>8</v>
      </c>
      <c r="T132" s="186" t="s">
        <v>336</v>
      </c>
      <c r="U132" s="186" t="s">
        <v>374</v>
      </c>
      <c r="V132" s="186" t="s">
        <v>374</v>
      </c>
      <c r="W132" s="191" t="s">
        <v>374</v>
      </c>
      <c r="X132" s="191" t="s">
        <v>336</v>
      </c>
      <c r="Y132" s="186" t="s">
        <v>331</v>
      </c>
      <c r="Z132" s="112"/>
      <c r="AA132" s="112"/>
    </row>
    <row r="133" spans="1:27">
      <c r="A133" s="112"/>
      <c r="B133" s="112"/>
      <c r="C133" s="112"/>
      <c r="D133" s="112"/>
      <c r="E133" s="112"/>
      <c r="F133" s="112"/>
      <c r="G133" s="112"/>
      <c r="H133" s="112"/>
      <c r="I133" s="112"/>
      <c r="J133" s="112"/>
      <c r="K133" s="112"/>
      <c r="L133" s="112"/>
      <c r="M133" s="112"/>
      <c r="N133" s="187">
        <f t="shared" si="2"/>
        <v>129</v>
      </c>
      <c r="O133" s="188">
        <v>125080</v>
      </c>
      <c r="P133" s="188" t="s">
        <v>525</v>
      </c>
      <c r="Q133" s="193" t="s">
        <v>372</v>
      </c>
      <c r="R133" s="186">
        <v>1</v>
      </c>
      <c r="S133" s="189">
        <v>7</v>
      </c>
      <c r="T133" s="186" t="s">
        <v>336</v>
      </c>
      <c r="U133" s="186" t="s">
        <v>336</v>
      </c>
      <c r="V133" s="186" t="s">
        <v>336</v>
      </c>
      <c r="W133" s="191" t="s">
        <v>374</v>
      </c>
      <c r="X133" s="191" t="s">
        <v>336</v>
      </c>
      <c r="Y133" s="186" t="s">
        <v>331</v>
      </c>
      <c r="Z133" s="112"/>
      <c r="AA133" s="112"/>
    </row>
    <row r="134" spans="1:27">
      <c r="A134" s="112"/>
      <c r="B134" s="112"/>
      <c r="C134" s="112"/>
      <c r="D134" s="112"/>
      <c r="E134" s="112"/>
      <c r="F134" s="112"/>
      <c r="G134" s="112"/>
      <c r="H134" s="112"/>
      <c r="I134" s="112"/>
      <c r="J134" s="112"/>
      <c r="K134" s="112"/>
      <c r="L134" s="112"/>
      <c r="M134" s="112"/>
      <c r="N134" s="187">
        <f t="shared" ref="N134:N139" si="3">N133+1</f>
        <v>130</v>
      </c>
      <c r="O134" s="188">
        <v>125080</v>
      </c>
      <c r="P134" s="188" t="s">
        <v>525</v>
      </c>
      <c r="Q134" s="193" t="s">
        <v>372</v>
      </c>
      <c r="R134" s="186">
        <v>1</v>
      </c>
      <c r="S134" s="189">
        <v>6</v>
      </c>
      <c r="T134" s="186" t="s">
        <v>336</v>
      </c>
      <c r="U134" s="186" t="s">
        <v>336</v>
      </c>
      <c r="V134" s="186" t="s">
        <v>336</v>
      </c>
      <c r="W134" s="191" t="s">
        <v>374</v>
      </c>
      <c r="X134" s="191" t="s">
        <v>336</v>
      </c>
      <c r="Y134" s="186" t="s">
        <v>331</v>
      </c>
      <c r="Z134" s="112"/>
      <c r="AA134" s="112"/>
    </row>
    <row r="135" spans="1:27">
      <c r="A135" s="112"/>
      <c r="B135" s="112"/>
      <c r="C135" s="112"/>
      <c r="D135" s="112"/>
      <c r="E135" s="112"/>
      <c r="F135" s="112"/>
      <c r="G135" s="112"/>
      <c r="H135" s="112"/>
      <c r="I135" s="112"/>
      <c r="J135" s="112"/>
      <c r="K135" s="112"/>
      <c r="L135" s="112"/>
      <c r="M135" s="112"/>
      <c r="N135" s="187">
        <f t="shared" si="3"/>
        <v>131</v>
      </c>
      <c r="O135" s="188">
        <v>125080</v>
      </c>
      <c r="P135" s="188" t="s">
        <v>525</v>
      </c>
      <c r="Q135" s="193" t="s">
        <v>372</v>
      </c>
      <c r="R135" s="186">
        <v>1</v>
      </c>
      <c r="S135" s="189">
        <v>5</v>
      </c>
      <c r="T135" s="186" t="s">
        <v>336</v>
      </c>
      <c r="U135" s="186" t="s">
        <v>374</v>
      </c>
      <c r="V135" s="186" t="s">
        <v>374</v>
      </c>
      <c r="W135" s="191" t="s">
        <v>374</v>
      </c>
      <c r="X135" s="191" t="s">
        <v>336</v>
      </c>
      <c r="Y135" s="186" t="s">
        <v>331</v>
      </c>
      <c r="Z135" s="112"/>
      <c r="AA135" s="112"/>
    </row>
    <row r="136" spans="1:27">
      <c r="A136" s="112"/>
      <c r="B136" s="112"/>
      <c r="C136" s="112"/>
      <c r="D136" s="112"/>
      <c r="E136" s="112"/>
      <c r="F136" s="112"/>
      <c r="G136" s="112"/>
      <c r="H136" s="112"/>
      <c r="I136" s="112"/>
      <c r="J136" s="112"/>
      <c r="K136" s="112"/>
      <c r="L136" s="112"/>
      <c r="M136" s="112"/>
      <c r="N136" s="187">
        <f t="shared" si="3"/>
        <v>132</v>
      </c>
      <c r="O136" s="188">
        <v>125080</v>
      </c>
      <c r="P136" s="188" t="s">
        <v>525</v>
      </c>
      <c r="Q136" s="193" t="s">
        <v>372</v>
      </c>
      <c r="R136" s="186">
        <v>1</v>
      </c>
      <c r="S136" s="189">
        <v>4</v>
      </c>
      <c r="T136" s="186" t="s">
        <v>374</v>
      </c>
      <c r="U136" s="186" t="s">
        <v>417</v>
      </c>
      <c r="V136" s="190" t="s">
        <v>374</v>
      </c>
      <c r="W136" s="191" t="s">
        <v>374</v>
      </c>
      <c r="X136" s="191" t="s">
        <v>336</v>
      </c>
      <c r="Y136" s="186" t="s">
        <v>331</v>
      </c>
      <c r="Z136" s="112"/>
      <c r="AA136" s="112"/>
    </row>
    <row r="137" spans="1:27">
      <c r="A137" s="112"/>
      <c r="B137" s="112"/>
      <c r="C137" s="112"/>
      <c r="D137" s="112"/>
      <c r="E137" s="112"/>
      <c r="F137" s="112"/>
      <c r="G137" s="112"/>
      <c r="H137" s="112"/>
      <c r="I137" s="112"/>
      <c r="J137" s="112"/>
      <c r="K137" s="112"/>
      <c r="L137" s="112"/>
      <c r="M137" s="112"/>
      <c r="N137" s="187">
        <f t="shared" si="3"/>
        <v>133</v>
      </c>
      <c r="O137" s="188">
        <v>125080</v>
      </c>
      <c r="P137" s="188" t="s">
        <v>525</v>
      </c>
      <c r="Q137" s="193" t="s">
        <v>372</v>
      </c>
      <c r="R137" s="186">
        <v>1</v>
      </c>
      <c r="S137" s="189">
        <v>3</v>
      </c>
      <c r="T137" s="186" t="s">
        <v>374</v>
      </c>
      <c r="U137" s="186" t="s">
        <v>417</v>
      </c>
      <c r="V137" s="190" t="s">
        <v>374</v>
      </c>
      <c r="W137" s="191" t="s">
        <v>374</v>
      </c>
      <c r="X137" s="191" t="s">
        <v>336</v>
      </c>
      <c r="Y137" s="186" t="s">
        <v>331</v>
      </c>
      <c r="Z137" s="112"/>
      <c r="AA137" s="112"/>
    </row>
    <row r="138" spans="1:27">
      <c r="A138" s="112"/>
      <c r="B138" s="112"/>
      <c r="C138" s="112"/>
      <c r="D138" s="112"/>
      <c r="E138" s="112"/>
      <c r="F138" s="112"/>
      <c r="G138" s="112"/>
      <c r="H138" s="112"/>
      <c r="I138" s="112"/>
      <c r="J138" s="112"/>
      <c r="K138" s="112"/>
      <c r="L138" s="112"/>
      <c r="M138" s="112"/>
      <c r="N138" s="187">
        <f t="shared" si="3"/>
        <v>134</v>
      </c>
      <c r="O138" s="188">
        <v>125080</v>
      </c>
      <c r="P138" s="188" t="s">
        <v>525</v>
      </c>
      <c r="Q138" s="193" t="s">
        <v>372</v>
      </c>
      <c r="R138" s="186">
        <v>1</v>
      </c>
      <c r="S138" s="189">
        <v>2</v>
      </c>
      <c r="T138" s="186" t="s">
        <v>374</v>
      </c>
      <c r="U138" s="186" t="s">
        <v>417</v>
      </c>
      <c r="V138" s="190" t="s">
        <v>374</v>
      </c>
      <c r="W138" s="191" t="s">
        <v>374</v>
      </c>
      <c r="X138" s="191" t="s">
        <v>336</v>
      </c>
      <c r="Y138" s="186" t="s">
        <v>331</v>
      </c>
      <c r="Z138" s="112"/>
      <c r="AA138" s="112"/>
    </row>
    <row r="139" spans="1:27" ht="15.75" thickBot="1">
      <c r="A139" s="112"/>
      <c r="B139" s="112"/>
      <c r="C139" s="112"/>
      <c r="D139" s="112"/>
      <c r="E139" s="112"/>
      <c r="F139" s="112"/>
      <c r="G139" s="112"/>
      <c r="H139" s="112"/>
      <c r="I139" s="112"/>
      <c r="J139" s="112"/>
      <c r="K139" s="112"/>
      <c r="L139" s="112"/>
      <c r="M139" s="112"/>
      <c r="N139" s="194">
        <f t="shared" si="3"/>
        <v>135</v>
      </c>
      <c r="O139" s="195">
        <v>125080</v>
      </c>
      <c r="P139" s="195" t="s">
        <v>525</v>
      </c>
      <c r="Q139" s="209" t="s">
        <v>372</v>
      </c>
      <c r="R139" s="210">
        <v>1</v>
      </c>
      <c r="S139" s="211">
        <v>1</v>
      </c>
      <c r="T139" s="210" t="s">
        <v>374</v>
      </c>
      <c r="U139" s="210" t="s">
        <v>417</v>
      </c>
      <c r="V139" s="196" t="s">
        <v>374</v>
      </c>
      <c r="W139" s="212" t="s">
        <v>374</v>
      </c>
      <c r="X139" s="197" t="s">
        <v>336</v>
      </c>
      <c r="Y139" s="186" t="s">
        <v>331</v>
      </c>
      <c r="Z139" s="112"/>
      <c r="AA139" s="112"/>
    </row>
    <row r="140" spans="1:27">
      <c r="A140" s="112"/>
      <c r="B140" s="112"/>
      <c r="C140" s="112"/>
      <c r="D140" s="112"/>
      <c r="E140" s="112"/>
      <c r="F140" s="112"/>
      <c r="G140" s="112"/>
      <c r="H140" s="112"/>
      <c r="I140" s="112"/>
      <c r="J140" s="112"/>
      <c r="K140" s="112"/>
      <c r="L140" s="112"/>
      <c r="M140" s="112"/>
      <c r="N140" s="112"/>
      <c r="O140" s="112"/>
      <c r="P140" s="112"/>
      <c r="Q140" s="112"/>
      <c r="R140" s="112"/>
      <c r="S140" s="112"/>
      <c r="T140" s="112"/>
      <c r="U140" s="112"/>
      <c r="V140" s="112"/>
      <c r="W140" s="112"/>
      <c r="X140" s="112"/>
      <c r="Y140" s="112"/>
      <c r="Z140" s="112"/>
      <c r="AA140" s="112"/>
    </row>
    <row r="141" spans="1:27" ht="26.25">
      <c r="A141" s="112"/>
      <c r="B141" s="112"/>
      <c r="C141" s="112"/>
      <c r="D141" s="112"/>
      <c r="E141" s="112"/>
      <c r="F141" s="112"/>
      <c r="G141" s="112"/>
      <c r="H141" s="112"/>
      <c r="I141" s="112"/>
      <c r="J141" s="112"/>
      <c r="K141" s="112"/>
      <c r="L141" s="112"/>
      <c r="M141" s="112"/>
      <c r="N141" s="112"/>
      <c r="O141" s="413" t="s">
        <v>526</v>
      </c>
      <c r="P141" s="413"/>
      <c r="Q141" s="413"/>
      <c r="R141" s="413"/>
      <c r="S141" s="413"/>
      <c r="T141" s="413"/>
      <c r="U141" s="413"/>
      <c r="V141" s="213"/>
      <c r="W141" s="213"/>
      <c r="X141" s="213"/>
      <c r="Y141" s="112"/>
      <c r="Z141" s="112"/>
      <c r="AA141" s="112"/>
    </row>
    <row r="142" spans="1:27" ht="48">
      <c r="A142" s="112"/>
      <c r="B142" s="112"/>
      <c r="C142" s="112"/>
      <c r="D142" s="112"/>
      <c r="E142" s="112"/>
      <c r="F142" s="112"/>
      <c r="G142" s="112"/>
      <c r="H142" s="112"/>
      <c r="I142" s="112"/>
      <c r="J142" s="112"/>
      <c r="K142" s="112"/>
      <c r="L142" s="112"/>
      <c r="M142" s="112"/>
      <c r="N142" s="112"/>
      <c r="O142" s="335"/>
      <c r="P142" s="335"/>
      <c r="Q142" s="214" t="s">
        <v>346</v>
      </c>
      <c r="R142" s="214" t="s">
        <v>367</v>
      </c>
      <c r="S142" s="214" t="s">
        <v>348</v>
      </c>
      <c r="T142" s="214" t="s">
        <v>368</v>
      </c>
      <c r="U142" s="214" t="s">
        <v>349</v>
      </c>
      <c r="V142" s="213"/>
      <c r="W142" s="213"/>
      <c r="X142" s="213"/>
      <c r="Y142" s="112"/>
      <c r="Z142" s="112"/>
      <c r="AA142" s="112"/>
    </row>
    <row r="143" spans="1:27" ht="15.75">
      <c r="A143" s="112"/>
      <c r="B143" s="112"/>
      <c r="C143" s="112"/>
      <c r="D143" s="112"/>
      <c r="E143" s="112"/>
      <c r="F143" s="112"/>
      <c r="G143" s="112"/>
      <c r="H143" s="112"/>
      <c r="I143" s="112"/>
      <c r="J143" s="112"/>
      <c r="K143" s="112"/>
      <c r="L143" s="112"/>
      <c r="M143" s="112"/>
      <c r="N143" s="112"/>
      <c r="O143" s="405" t="s">
        <v>336</v>
      </c>
      <c r="P143" s="405"/>
      <c r="Q143" s="167">
        <v>34</v>
      </c>
      <c r="R143" s="167">
        <v>19</v>
      </c>
      <c r="S143" s="167">
        <v>16</v>
      </c>
      <c r="T143" s="167">
        <v>0</v>
      </c>
      <c r="U143" s="167">
        <v>266</v>
      </c>
      <c r="V143" s="213"/>
      <c r="W143" s="213"/>
      <c r="X143" s="213"/>
      <c r="Y143" s="112"/>
      <c r="Z143" s="112"/>
      <c r="AA143" s="112"/>
    </row>
    <row r="144" spans="1:27" ht="15.75">
      <c r="A144" s="112"/>
      <c r="B144" s="112"/>
      <c r="C144" s="112"/>
      <c r="D144" s="112"/>
      <c r="E144" s="112"/>
      <c r="F144" s="112"/>
      <c r="G144" s="112"/>
      <c r="H144" s="112"/>
      <c r="I144" s="112"/>
      <c r="J144" s="112"/>
      <c r="K144" s="112"/>
      <c r="L144" s="112"/>
      <c r="M144" s="112"/>
      <c r="N144" s="112"/>
      <c r="O144" s="405" t="s">
        <v>337</v>
      </c>
      <c r="P144" s="405"/>
      <c r="Q144" s="167">
        <v>1</v>
      </c>
      <c r="R144" s="167">
        <v>1</v>
      </c>
      <c r="S144" s="167">
        <v>1</v>
      </c>
      <c r="T144" s="167">
        <v>2</v>
      </c>
      <c r="U144" s="167">
        <v>4</v>
      </c>
      <c r="V144" s="213"/>
      <c r="W144" s="213"/>
      <c r="X144" s="213"/>
      <c r="Y144" s="112"/>
      <c r="Z144" s="112"/>
      <c r="AA144" s="112"/>
    </row>
    <row r="145" spans="1:27" ht="15.75">
      <c r="A145" s="112"/>
      <c r="B145" s="112"/>
      <c r="C145" s="112"/>
      <c r="D145" s="112"/>
      <c r="E145" s="112"/>
      <c r="F145" s="112"/>
      <c r="G145" s="112"/>
      <c r="H145" s="112"/>
      <c r="I145" s="112"/>
      <c r="J145" s="112"/>
      <c r="K145" s="112"/>
      <c r="L145" s="112"/>
      <c r="M145" s="112"/>
      <c r="N145" s="112"/>
      <c r="O145" s="405" t="s">
        <v>338</v>
      </c>
      <c r="P145" s="405"/>
      <c r="Q145" s="167">
        <v>1</v>
      </c>
      <c r="R145" s="167">
        <v>0</v>
      </c>
      <c r="S145" s="167">
        <v>1</v>
      </c>
      <c r="T145" s="167">
        <v>2</v>
      </c>
      <c r="U145" s="167">
        <v>0</v>
      </c>
      <c r="V145" s="213"/>
      <c r="W145" s="213"/>
      <c r="X145" s="213"/>
      <c r="Y145" s="112"/>
      <c r="Z145" s="112"/>
      <c r="AA145" s="112"/>
    </row>
    <row r="146" spans="1:27">
      <c r="A146" s="112"/>
      <c r="B146" s="112"/>
      <c r="C146" s="112"/>
      <c r="D146" s="112"/>
      <c r="E146" s="112"/>
      <c r="F146" s="112"/>
      <c r="G146" s="112"/>
      <c r="H146" s="112"/>
      <c r="I146" s="112"/>
      <c r="J146" s="112"/>
      <c r="K146" s="112"/>
      <c r="L146" s="112"/>
      <c r="M146" s="112"/>
      <c r="N146" s="112"/>
      <c r="O146" s="414" t="s">
        <v>486</v>
      </c>
      <c r="P146" s="414"/>
      <c r="Q146" s="164">
        <f>SUM(Q143:Q145)</f>
        <v>36</v>
      </c>
      <c r="R146" s="164">
        <f>SUM(R143:R145)</f>
        <v>20</v>
      </c>
      <c r="S146" s="164">
        <f>SUM(S143:S145)</f>
        <v>18</v>
      </c>
      <c r="T146" s="164">
        <f>SUM(T143:T145)</f>
        <v>4</v>
      </c>
      <c r="U146" s="164">
        <f>SUM(U143:U145)</f>
        <v>270</v>
      </c>
      <c r="V146" s="112"/>
      <c r="W146" s="112"/>
      <c r="X146" s="112"/>
      <c r="Y146" s="112"/>
      <c r="Z146" s="112"/>
      <c r="AA146" s="112"/>
    </row>
    <row r="147" spans="1:27">
      <c r="A147" s="112"/>
      <c r="B147" s="112"/>
      <c r="C147" s="112"/>
      <c r="D147" s="112"/>
      <c r="E147" s="112"/>
      <c r="F147" s="112"/>
      <c r="G147" s="112"/>
      <c r="H147" s="112"/>
      <c r="I147" s="112"/>
      <c r="J147" s="112"/>
      <c r="K147" s="112"/>
      <c r="L147" s="112"/>
      <c r="M147" s="112"/>
      <c r="N147" s="112"/>
      <c r="O147" s="369"/>
      <c r="P147" s="371"/>
      <c r="Q147" s="415" t="s">
        <v>527</v>
      </c>
      <c r="R147" s="415"/>
      <c r="S147" s="415"/>
      <c r="T147" s="415"/>
      <c r="U147" s="15"/>
      <c r="V147" s="112"/>
      <c r="W147" s="112"/>
      <c r="X147" s="112"/>
      <c r="Y147" s="112"/>
      <c r="Z147" s="112"/>
      <c r="AA147" s="112"/>
    </row>
    <row r="148" spans="1:27">
      <c r="A148" s="112"/>
      <c r="B148" s="112"/>
      <c r="C148" s="112"/>
      <c r="D148" s="112"/>
      <c r="E148" s="112"/>
      <c r="F148" s="112"/>
      <c r="G148" s="112"/>
      <c r="H148" s="112"/>
      <c r="I148" s="112"/>
      <c r="J148" s="112"/>
      <c r="K148" s="112"/>
      <c r="L148" s="112"/>
      <c r="M148" s="112"/>
      <c r="N148" s="112"/>
      <c r="O148" s="112"/>
      <c r="P148" s="112"/>
      <c r="Q148" s="112"/>
      <c r="R148" s="112"/>
      <c r="S148" s="112"/>
      <c r="T148" s="112"/>
      <c r="U148" s="112"/>
      <c r="V148" s="112"/>
      <c r="W148" s="112"/>
      <c r="X148" s="112"/>
      <c r="Y148" s="112"/>
      <c r="Z148" s="112"/>
      <c r="AA148" s="112"/>
    </row>
    <row r="149" spans="1:27">
      <c r="A149" s="112"/>
      <c r="B149" s="112"/>
      <c r="C149" s="112"/>
      <c r="D149" s="112"/>
      <c r="E149" s="112"/>
      <c r="F149" s="112"/>
      <c r="G149" s="112"/>
      <c r="H149" s="112"/>
      <c r="I149" s="112"/>
      <c r="J149" s="112"/>
      <c r="K149" s="112"/>
      <c r="L149" s="112"/>
      <c r="M149" s="112"/>
      <c r="N149" s="112"/>
      <c r="O149" s="112"/>
      <c r="P149" s="112"/>
      <c r="Q149" s="112"/>
      <c r="R149" s="112"/>
      <c r="S149" s="112"/>
      <c r="T149" s="112"/>
      <c r="U149" s="112"/>
      <c r="V149" s="112"/>
      <c r="W149" s="112"/>
      <c r="X149" s="112"/>
      <c r="Y149" s="112"/>
      <c r="Z149" s="112"/>
      <c r="AA149" s="112"/>
    </row>
    <row r="150" spans="1:27" ht="18.75">
      <c r="A150" s="112"/>
      <c r="B150" s="112"/>
      <c r="C150" s="112"/>
      <c r="D150" s="112"/>
      <c r="E150" s="112"/>
      <c r="F150" s="112"/>
      <c r="G150" s="112"/>
      <c r="H150" s="112"/>
      <c r="I150" s="112"/>
      <c r="J150" s="112"/>
      <c r="K150" s="112"/>
      <c r="L150" s="112"/>
      <c r="M150" s="112"/>
      <c r="N150" s="408" t="s">
        <v>492</v>
      </c>
      <c r="O150" s="408"/>
      <c r="P150" s="408"/>
      <c r="Q150" s="408"/>
      <c r="R150" s="408"/>
      <c r="S150" s="408"/>
      <c r="T150" s="408"/>
      <c r="U150" s="408"/>
      <c r="V150" s="408"/>
      <c r="W150" s="408"/>
      <c r="X150" s="408"/>
      <c r="Y150" s="408"/>
      <c r="Z150" s="112"/>
      <c r="AA150" s="112"/>
    </row>
    <row r="151" spans="1:27">
      <c r="A151" s="112"/>
      <c r="B151" s="112"/>
      <c r="C151" s="112"/>
      <c r="D151" s="112"/>
      <c r="E151" s="112"/>
      <c r="F151" s="112"/>
      <c r="G151" s="112"/>
      <c r="H151" s="112"/>
      <c r="I151" s="112"/>
      <c r="J151" s="112"/>
      <c r="K151" s="112"/>
      <c r="L151" s="112"/>
      <c r="M151" s="112"/>
      <c r="N151" s="112"/>
      <c r="O151" s="112"/>
      <c r="P151" s="112"/>
      <c r="Q151" s="112"/>
      <c r="R151" s="112"/>
      <c r="S151" s="112"/>
      <c r="T151" s="112"/>
      <c r="U151" s="112"/>
      <c r="V151" s="112"/>
      <c r="W151" s="112"/>
      <c r="X151" s="112"/>
      <c r="Y151" s="112"/>
      <c r="Z151" s="112"/>
      <c r="AA151" s="112"/>
    </row>
    <row r="152" spans="1:27">
      <c r="A152" s="112"/>
      <c r="B152" s="112"/>
      <c r="C152" s="112"/>
      <c r="D152" s="112"/>
      <c r="E152" s="112"/>
      <c r="F152" s="112"/>
      <c r="G152" s="112"/>
      <c r="H152" s="112"/>
      <c r="I152" s="112"/>
      <c r="J152" s="112"/>
      <c r="K152" s="112"/>
      <c r="L152" s="112"/>
      <c r="M152" s="112"/>
      <c r="N152" s="112"/>
      <c r="O152" s="112"/>
      <c r="P152" s="112"/>
      <c r="Q152" s="112"/>
      <c r="R152" s="112"/>
      <c r="S152" s="112"/>
      <c r="T152" s="112"/>
      <c r="U152" s="112"/>
      <c r="V152" s="112"/>
      <c r="W152" s="112"/>
      <c r="X152" s="112"/>
      <c r="Y152" s="112"/>
      <c r="Z152" s="112"/>
      <c r="AA152" s="112"/>
    </row>
    <row r="153" spans="1:27">
      <c r="A153" s="112"/>
      <c r="B153" s="112"/>
      <c r="C153" s="112"/>
      <c r="D153" s="112"/>
      <c r="E153" s="112"/>
      <c r="F153" s="112"/>
      <c r="G153" s="112"/>
      <c r="H153" s="112"/>
      <c r="I153" s="112"/>
      <c r="J153" s="112"/>
      <c r="K153" s="112"/>
      <c r="L153" s="112"/>
      <c r="M153" s="112"/>
      <c r="N153" s="112"/>
      <c r="O153" s="112"/>
      <c r="P153" s="112"/>
      <c r="Q153" s="112"/>
      <c r="R153" s="112"/>
      <c r="S153" s="112"/>
      <c r="T153" s="112"/>
      <c r="U153" s="112"/>
      <c r="V153" s="112"/>
      <c r="W153" s="112"/>
      <c r="X153" s="112"/>
      <c r="Y153" s="112"/>
      <c r="Z153" s="112"/>
      <c r="AA153" s="112"/>
    </row>
    <row r="154" spans="1:27">
      <c r="A154" s="112"/>
      <c r="B154" s="112"/>
      <c r="C154" s="112"/>
      <c r="D154" s="112"/>
      <c r="E154" s="112"/>
      <c r="F154" s="112"/>
      <c r="G154" s="112"/>
      <c r="H154" s="112"/>
      <c r="I154" s="112"/>
      <c r="J154" s="112"/>
      <c r="K154" s="112"/>
      <c r="L154" s="112"/>
      <c r="M154" s="112"/>
      <c r="N154" s="112"/>
      <c r="O154" s="112"/>
      <c r="P154" s="112"/>
      <c r="Q154" s="112"/>
      <c r="R154" s="112"/>
      <c r="S154" s="112"/>
      <c r="T154" s="112"/>
      <c r="U154" s="112"/>
      <c r="V154" s="112"/>
      <c r="W154" s="112"/>
      <c r="X154" s="112"/>
      <c r="Y154" s="112"/>
      <c r="Z154" s="112"/>
      <c r="AA154" s="112"/>
    </row>
    <row r="155" spans="1:27">
      <c r="A155" s="112"/>
      <c r="B155" s="112"/>
      <c r="C155" s="112"/>
      <c r="D155" s="112"/>
      <c r="E155" s="112"/>
      <c r="F155" s="112"/>
      <c r="G155" s="112"/>
      <c r="H155" s="112"/>
      <c r="I155" s="112"/>
      <c r="J155" s="112"/>
      <c r="K155" s="112"/>
      <c r="L155" s="112"/>
      <c r="M155" s="112"/>
      <c r="N155" s="112"/>
      <c r="O155" s="112"/>
      <c r="P155" s="112"/>
      <c r="Q155" s="112"/>
      <c r="R155" s="112"/>
      <c r="S155" s="112"/>
      <c r="T155" s="112"/>
      <c r="U155" s="112"/>
      <c r="V155" s="112"/>
      <c r="W155" s="112"/>
      <c r="X155" s="112"/>
      <c r="Y155" s="112"/>
      <c r="Z155" s="112"/>
      <c r="AA155" s="112"/>
    </row>
    <row r="156" spans="1:27">
      <c r="A156" s="112"/>
      <c r="B156" s="112"/>
      <c r="C156" s="112"/>
      <c r="D156" s="112"/>
      <c r="E156" s="112"/>
      <c r="F156" s="112"/>
      <c r="G156" s="112"/>
      <c r="H156" s="112"/>
      <c r="I156" s="112"/>
      <c r="J156" s="112"/>
      <c r="K156" s="112"/>
      <c r="L156" s="112"/>
      <c r="M156" s="112"/>
      <c r="N156" s="112"/>
      <c r="O156" s="112"/>
      <c r="P156" s="112"/>
      <c r="Q156" s="112"/>
      <c r="R156" s="112"/>
      <c r="S156" s="112"/>
      <c r="T156" s="112"/>
      <c r="U156" s="112"/>
      <c r="V156" s="112"/>
      <c r="W156" s="112"/>
      <c r="X156" s="112"/>
      <c r="Y156" s="112"/>
      <c r="Z156" s="112"/>
      <c r="AA156" s="112"/>
    </row>
    <row r="157" spans="1:27">
      <c r="A157" s="112"/>
      <c r="B157" s="112"/>
      <c r="C157" s="112"/>
      <c r="D157" s="112"/>
      <c r="E157" s="112"/>
      <c r="F157" s="112"/>
      <c r="G157" s="112"/>
      <c r="H157" s="112"/>
      <c r="I157" s="112"/>
      <c r="J157" s="112"/>
      <c r="K157" s="112"/>
      <c r="L157" s="112"/>
      <c r="M157" s="112"/>
      <c r="N157" s="112"/>
      <c r="O157" s="112"/>
      <c r="P157" s="112"/>
      <c r="Q157" s="112"/>
      <c r="R157" s="112"/>
      <c r="S157" s="112"/>
      <c r="T157" s="112"/>
      <c r="U157" s="112"/>
      <c r="V157" s="112"/>
      <c r="W157" s="112"/>
      <c r="X157" s="112"/>
      <c r="Y157" s="112"/>
      <c r="Z157" s="112"/>
      <c r="AA157" s="112"/>
    </row>
    <row r="158" spans="1:27">
      <c r="A158" s="112"/>
      <c r="B158" s="112"/>
      <c r="C158" s="112"/>
      <c r="D158" s="112"/>
      <c r="E158" s="112"/>
      <c r="F158" s="112"/>
      <c r="G158" s="112"/>
      <c r="H158" s="112"/>
      <c r="I158" s="112"/>
      <c r="J158" s="112"/>
      <c r="K158" s="112"/>
      <c r="L158" s="112"/>
      <c r="M158" s="112"/>
      <c r="N158" s="112"/>
      <c r="O158" s="112"/>
      <c r="P158" s="112"/>
      <c r="Q158" s="112"/>
      <c r="R158" s="112"/>
      <c r="S158" s="112"/>
      <c r="T158" s="112"/>
      <c r="U158" s="112"/>
      <c r="V158" s="112"/>
      <c r="W158" s="112"/>
      <c r="X158" s="112"/>
      <c r="Y158" s="112"/>
      <c r="Z158" s="112"/>
      <c r="AA158" s="112"/>
    </row>
    <row r="159" spans="1:27">
      <c r="A159" s="112"/>
      <c r="B159" s="112"/>
      <c r="C159" s="112"/>
      <c r="D159" s="112"/>
      <c r="E159" s="112"/>
      <c r="F159" s="112"/>
      <c r="G159" s="112"/>
      <c r="H159" s="112"/>
      <c r="I159" s="112"/>
      <c r="J159" s="112"/>
      <c r="K159" s="112"/>
      <c r="L159" s="112"/>
      <c r="M159" s="112"/>
      <c r="N159" s="112"/>
      <c r="O159" s="112"/>
      <c r="P159" s="112"/>
      <c r="Q159" s="112"/>
      <c r="R159" s="112"/>
      <c r="S159" s="112"/>
      <c r="T159" s="112"/>
      <c r="U159" s="112"/>
      <c r="V159" s="112"/>
      <c r="W159" s="112"/>
      <c r="X159" s="112"/>
      <c r="Y159" s="112"/>
      <c r="Z159" s="112"/>
      <c r="AA159" s="112"/>
    </row>
    <row r="160" spans="1:27">
      <c r="A160" s="112"/>
      <c r="B160" s="112"/>
      <c r="C160" s="112"/>
      <c r="D160" s="112"/>
      <c r="E160" s="112"/>
      <c r="F160" s="112"/>
      <c r="G160" s="112"/>
      <c r="H160" s="112"/>
      <c r="I160" s="112"/>
      <c r="J160" s="112"/>
      <c r="K160" s="112"/>
      <c r="L160" s="112"/>
      <c r="M160" s="112"/>
      <c r="N160" s="112"/>
      <c r="O160" s="112"/>
      <c r="P160" s="112"/>
      <c r="Q160" s="112"/>
      <c r="R160" s="112"/>
      <c r="S160" s="112"/>
      <c r="T160" s="112"/>
      <c r="U160" s="112"/>
      <c r="V160" s="112"/>
      <c r="W160" s="112"/>
      <c r="X160" s="112"/>
      <c r="Y160" s="112"/>
      <c r="Z160" s="112"/>
      <c r="AA160" s="112"/>
    </row>
    <row r="161" spans="1:27">
      <c r="A161" s="112"/>
      <c r="B161" s="112"/>
      <c r="C161" s="112"/>
      <c r="D161" s="112"/>
      <c r="E161" s="112"/>
      <c r="F161" s="112"/>
      <c r="G161" s="112"/>
      <c r="H161" s="112"/>
      <c r="I161" s="112"/>
      <c r="J161" s="112"/>
      <c r="K161" s="112"/>
      <c r="L161" s="112"/>
      <c r="M161" s="112"/>
      <c r="N161" s="112"/>
      <c r="O161" s="112"/>
      <c r="P161" s="112"/>
      <c r="Q161" s="112"/>
      <c r="R161" s="112"/>
      <c r="S161" s="112"/>
      <c r="T161" s="112"/>
      <c r="U161" s="112"/>
      <c r="V161" s="112"/>
      <c r="W161" s="112"/>
      <c r="X161" s="112"/>
      <c r="Y161" s="112"/>
      <c r="Z161" s="112"/>
      <c r="AA161" s="112"/>
    </row>
    <row r="162" spans="1:27">
      <c r="A162" s="112"/>
      <c r="B162" s="112"/>
      <c r="C162" s="112"/>
      <c r="D162" s="112"/>
      <c r="E162" s="112"/>
      <c r="F162" s="112"/>
      <c r="G162" s="112"/>
      <c r="H162" s="112"/>
      <c r="I162" s="112"/>
      <c r="J162" s="112"/>
      <c r="K162" s="112"/>
      <c r="L162" s="112"/>
      <c r="M162" s="112"/>
      <c r="N162" s="112"/>
      <c r="O162" s="112"/>
      <c r="P162" s="112"/>
      <c r="Q162" s="112"/>
      <c r="R162" s="112"/>
      <c r="S162" s="112"/>
      <c r="T162" s="112"/>
      <c r="U162" s="112"/>
      <c r="V162" s="112"/>
      <c r="W162" s="112"/>
      <c r="X162" s="112"/>
      <c r="Y162" s="112"/>
      <c r="Z162" s="112"/>
      <c r="AA162" s="112"/>
    </row>
    <row r="163" spans="1:27">
      <c r="A163" s="112"/>
      <c r="B163" s="112"/>
      <c r="C163" s="112"/>
      <c r="D163" s="112"/>
      <c r="E163" s="112"/>
      <c r="F163" s="112"/>
      <c r="G163" s="112"/>
      <c r="H163" s="112"/>
      <c r="I163" s="112"/>
      <c r="J163" s="112"/>
      <c r="K163" s="112"/>
      <c r="L163" s="112"/>
      <c r="M163" s="112"/>
      <c r="N163" s="112"/>
      <c r="O163" s="112"/>
      <c r="P163" s="112"/>
      <c r="Q163" s="112"/>
      <c r="R163" s="112"/>
      <c r="S163" s="112"/>
      <c r="T163" s="112"/>
      <c r="U163" s="112"/>
      <c r="V163" s="112"/>
      <c r="W163" s="112"/>
      <c r="X163" s="112"/>
      <c r="Y163" s="112"/>
      <c r="Z163" s="112"/>
      <c r="AA163" s="112"/>
    </row>
    <row r="164" spans="1:27">
      <c r="A164" s="112"/>
      <c r="B164" s="112"/>
      <c r="C164" s="112"/>
      <c r="D164" s="112"/>
      <c r="E164" s="112"/>
      <c r="F164" s="112"/>
      <c r="G164" s="112"/>
      <c r="H164" s="112"/>
      <c r="I164" s="112"/>
      <c r="J164" s="112"/>
      <c r="K164" s="112"/>
      <c r="L164" s="112"/>
      <c r="M164" s="112"/>
      <c r="N164" s="112"/>
      <c r="O164" s="112"/>
      <c r="P164" s="112"/>
      <c r="Q164" s="112"/>
      <c r="R164" s="112"/>
      <c r="S164" s="112"/>
      <c r="T164" s="112"/>
      <c r="U164" s="112"/>
      <c r="V164" s="112"/>
      <c r="W164" s="112"/>
      <c r="X164" s="112"/>
      <c r="Y164" s="112"/>
      <c r="Z164" s="112"/>
      <c r="AA164" s="112"/>
    </row>
    <row r="165" spans="1:27">
      <c r="A165" s="112"/>
      <c r="B165" s="112"/>
      <c r="C165" s="112"/>
      <c r="D165" s="112"/>
      <c r="E165" s="112"/>
      <c r="F165" s="112"/>
      <c r="G165" s="112"/>
      <c r="H165" s="112"/>
      <c r="I165" s="112"/>
      <c r="J165" s="112"/>
      <c r="K165" s="112"/>
      <c r="L165" s="112"/>
      <c r="M165" s="112"/>
      <c r="N165" s="112"/>
      <c r="O165" s="112"/>
      <c r="P165" s="112"/>
      <c r="Q165" s="112"/>
      <c r="R165" s="112"/>
      <c r="S165" s="112"/>
      <c r="T165" s="112"/>
      <c r="U165" s="112"/>
      <c r="V165" s="112"/>
      <c r="W165" s="112"/>
      <c r="X165" s="112"/>
      <c r="Y165" s="112"/>
      <c r="Z165" s="112"/>
      <c r="AA165" s="112"/>
    </row>
    <row r="166" spans="1:27">
      <c r="A166" s="112"/>
      <c r="B166" s="112"/>
      <c r="C166" s="112"/>
      <c r="D166" s="112"/>
      <c r="E166" s="112"/>
      <c r="F166" s="112"/>
      <c r="G166" s="112"/>
      <c r="H166" s="112"/>
      <c r="I166" s="112"/>
      <c r="J166" s="112"/>
      <c r="K166" s="112"/>
      <c r="L166" s="112"/>
      <c r="M166" s="112"/>
      <c r="N166" s="112"/>
      <c r="O166" s="112"/>
      <c r="P166" s="112"/>
      <c r="Q166" s="112"/>
      <c r="R166" s="112"/>
      <c r="S166" s="112"/>
      <c r="T166" s="112"/>
      <c r="U166" s="112"/>
      <c r="V166" s="112"/>
      <c r="W166" s="112"/>
      <c r="X166" s="112"/>
      <c r="Y166" s="112"/>
      <c r="Z166" s="112"/>
      <c r="AA166" s="112"/>
    </row>
    <row r="167" spans="1:27">
      <c r="A167" s="112"/>
      <c r="B167" s="112"/>
      <c r="C167" s="112"/>
      <c r="D167" s="112"/>
      <c r="E167" s="112"/>
      <c r="F167" s="112"/>
      <c r="G167" s="112"/>
      <c r="H167" s="112"/>
      <c r="I167" s="112"/>
      <c r="J167" s="112"/>
      <c r="K167" s="112"/>
      <c r="L167" s="112"/>
      <c r="M167" s="112"/>
      <c r="N167" s="112"/>
      <c r="O167" s="112"/>
      <c r="P167" s="112"/>
      <c r="Q167" s="112"/>
      <c r="R167" s="112"/>
      <c r="S167" s="112"/>
      <c r="T167" s="112"/>
      <c r="U167" s="112"/>
      <c r="V167" s="112"/>
      <c r="W167" s="112"/>
      <c r="X167" s="112"/>
      <c r="Y167" s="112"/>
      <c r="Z167" s="112"/>
      <c r="AA167" s="112"/>
    </row>
    <row r="168" spans="1:27">
      <c r="A168" s="112"/>
      <c r="B168" s="112"/>
      <c r="C168" s="112"/>
      <c r="D168" s="112"/>
      <c r="E168" s="112"/>
      <c r="F168" s="112"/>
      <c r="G168" s="112"/>
      <c r="H168" s="112"/>
      <c r="I168" s="112"/>
      <c r="J168" s="112"/>
      <c r="K168" s="112"/>
      <c r="L168" s="112"/>
      <c r="M168" s="112"/>
      <c r="N168" s="112"/>
      <c r="O168" s="112"/>
      <c r="P168" s="112"/>
      <c r="Q168" s="112"/>
      <c r="R168" s="112"/>
      <c r="S168" s="112"/>
      <c r="T168" s="112"/>
      <c r="U168" s="112"/>
      <c r="V168" s="112"/>
      <c r="W168" s="112"/>
      <c r="X168" s="112"/>
      <c r="Y168" s="112"/>
      <c r="Z168" s="112"/>
      <c r="AA168" s="112"/>
    </row>
    <row r="169" spans="1:27">
      <c r="A169" s="112"/>
      <c r="B169" s="112"/>
      <c r="C169" s="112"/>
      <c r="D169" s="112"/>
      <c r="E169" s="112"/>
      <c r="F169" s="112"/>
      <c r="G169" s="112"/>
      <c r="H169" s="112"/>
      <c r="I169" s="112"/>
      <c r="J169" s="112"/>
      <c r="K169" s="112"/>
      <c r="L169" s="112"/>
      <c r="M169" s="112"/>
      <c r="N169" s="112"/>
      <c r="O169" s="112"/>
      <c r="P169" s="112"/>
      <c r="Q169" s="112"/>
      <c r="R169" s="112"/>
      <c r="S169" s="112"/>
      <c r="T169" s="112"/>
      <c r="U169" s="112"/>
      <c r="V169" s="112"/>
      <c r="W169" s="112"/>
      <c r="X169" s="112"/>
      <c r="Y169" s="112"/>
      <c r="Z169" s="112"/>
      <c r="AA169" s="112"/>
    </row>
    <row r="170" spans="1:27">
      <c r="A170" s="112"/>
      <c r="B170" s="112"/>
      <c r="C170" s="112"/>
      <c r="D170" s="112"/>
      <c r="E170" s="112"/>
      <c r="F170" s="112"/>
      <c r="G170" s="112"/>
      <c r="H170" s="112"/>
      <c r="I170" s="112"/>
      <c r="J170" s="112"/>
      <c r="K170" s="112"/>
      <c r="L170" s="112"/>
      <c r="M170" s="112"/>
      <c r="N170" s="112"/>
      <c r="O170" s="112"/>
      <c r="P170" s="112"/>
      <c r="Q170" s="112"/>
      <c r="R170" s="112"/>
      <c r="S170" s="112"/>
      <c r="T170" s="112"/>
      <c r="U170" s="112"/>
      <c r="V170" s="112"/>
      <c r="W170" s="112"/>
      <c r="X170" s="112"/>
      <c r="Y170" s="112"/>
      <c r="Z170" s="112"/>
      <c r="AA170" s="112"/>
    </row>
    <row r="171" spans="1:27">
      <c r="A171" s="112"/>
      <c r="B171" s="112"/>
      <c r="C171" s="112"/>
      <c r="D171" s="112"/>
      <c r="E171" s="112"/>
      <c r="F171" s="112"/>
      <c r="G171" s="112"/>
      <c r="H171" s="112"/>
      <c r="I171" s="112"/>
      <c r="J171" s="112"/>
      <c r="K171" s="112"/>
      <c r="L171" s="112"/>
      <c r="M171" s="112"/>
      <c r="N171" s="112"/>
      <c r="O171" s="112"/>
      <c r="P171" s="112"/>
      <c r="Q171" s="112"/>
      <c r="R171" s="112"/>
      <c r="S171" s="112"/>
      <c r="T171" s="112"/>
      <c r="U171" s="112"/>
      <c r="V171" s="112"/>
      <c r="W171" s="112"/>
      <c r="X171" s="112"/>
      <c r="Y171" s="112"/>
      <c r="Z171" s="112"/>
      <c r="AA171" s="112"/>
    </row>
    <row r="172" spans="1:27">
      <c r="A172" s="112"/>
      <c r="B172" s="112"/>
      <c r="C172" s="112"/>
      <c r="D172" s="112"/>
      <c r="E172" s="112"/>
      <c r="F172" s="112"/>
      <c r="G172" s="112"/>
      <c r="H172" s="112"/>
      <c r="I172" s="112"/>
      <c r="J172" s="112"/>
      <c r="K172" s="112"/>
      <c r="L172" s="112"/>
      <c r="M172" s="112"/>
      <c r="N172" s="112"/>
      <c r="O172" s="112"/>
      <c r="P172" s="112"/>
      <c r="Q172" s="112"/>
      <c r="R172" s="112"/>
      <c r="S172" s="112"/>
      <c r="T172" s="112"/>
      <c r="U172" s="112"/>
      <c r="V172" s="112"/>
      <c r="W172" s="112"/>
      <c r="X172" s="112"/>
      <c r="Y172" s="112"/>
      <c r="Z172" s="112"/>
      <c r="AA172" s="112"/>
    </row>
    <row r="173" spans="1:27">
      <c r="A173" s="112"/>
      <c r="B173" s="112"/>
      <c r="C173" s="112"/>
      <c r="D173" s="112"/>
      <c r="E173" s="112"/>
      <c r="F173" s="112"/>
      <c r="G173" s="112"/>
      <c r="H173" s="112"/>
      <c r="I173" s="112"/>
      <c r="J173" s="112"/>
      <c r="K173" s="112"/>
      <c r="L173" s="112"/>
      <c r="M173" s="112"/>
      <c r="N173" s="112"/>
      <c r="O173" s="112"/>
      <c r="P173" s="112"/>
      <c r="Q173" s="112"/>
      <c r="R173" s="112"/>
      <c r="S173" s="112"/>
      <c r="T173" s="112"/>
      <c r="U173" s="112"/>
      <c r="V173" s="112"/>
      <c r="W173" s="112"/>
      <c r="X173" s="112"/>
      <c r="Y173" s="112"/>
      <c r="Z173" s="112"/>
      <c r="AA173" s="112"/>
    </row>
    <row r="174" spans="1:27">
      <c r="A174" s="112"/>
      <c r="B174" s="112"/>
      <c r="C174" s="112"/>
      <c r="D174" s="112"/>
      <c r="E174" s="112"/>
      <c r="F174" s="112"/>
      <c r="G174" s="112"/>
      <c r="H174" s="112"/>
      <c r="I174" s="112"/>
      <c r="J174" s="112"/>
      <c r="K174" s="112"/>
      <c r="L174" s="112"/>
      <c r="M174" s="112"/>
      <c r="N174" s="112"/>
      <c r="O174" s="112"/>
      <c r="P174" s="112"/>
      <c r="Q174" s="112"/>
      <c r="R174" s="112"/>
      <c r="S174" s="112"/>
      <c r="T174" s="112"/>
      <c r="U174" s="112"/>
      <c r="V174" s="112"/>
      <c r="W174" s="112"/>
      <c r="X174" s="112"/>
      <c r="Y174" s="112"/>
      <c r="Z174" s="112"/>
      <c r="AA174" s="112"/>
    </row>
    <row r="175" spans="1:27">
      <c r="A175" s="112"/>
      <c r="B175" s="112"/>
      <c r="C175" s="112"/>
      <c r="D175" s="112"/>
      <c r="E175" s="112"/>
      <c r="F175" s="112"/>
      <c r="G175" s="112"/>
      <c r="H175" s="112"/>
      <c r="I175" s="112"/>
      <c r="J175" s="112"/>
      <c r="K175" s="112"/>
      <c r="L175" s="112"/>
      <c r="M175" s="112"/>
      <c r="N175" s="112"/>
      <c r="O175" s="112"/>
      <c r="P175" s="112"/>
      <c r="Q175" s="112"/>
      <c r="R175" s="112"/>
      <c r="S175" s="112"/>
      <c r="T175" s="112"/>
      <c r="U175" s="112"/>
      <c r="V175" s="112"/>
      <c r="W175" s="112"/>
      <c r="X175" s="112"/>
      <c r="Y175" s="112"/>
      <c r="Z175" s="112"/>
      <c r="AA175" s="112"/>
    </row>
    <row r="176" spans="1:27">
      <c r="A176" s="112"/>
      <c r="B176" s="112"/>
      <c r="C176" s="112"/>
      <c r="D176" s="112"/>
      <c r="E176" s="112"/>
      <c r="F176" s="112"/>
      <c r="G176" s="112"/>
      <c r="H176" s="112"/>
      <c r="I176" s="112"/>
      <c r="J176" s="112"/>
      <c r="K176" s="112"/>
      <c r="L176" s="112"/>
      <c r="M176" s="112"/>
      <c r="N176" s="112"/>
      <c r="O176" s="112"/>
      <c r="P176" s="112"/>
      <c r="Q176" s="112"/>
      <c r="R176" s="112"/>
      <c r="S176" s="112"/>
      <c r="T176" s="112"/>
      <c r="U176" s="112"/>
      <c r="V176" s="112"/>
      <c r="W176" s="112"/>
      <c r="X176" s="112"/>
      <c r="Y176" s="112"/>
      <c r="Z176" s="112"/>
      <c r="AA176" s="112"/>
    </row>
    <row r="177" spans="1:27">
      <c r="A177" s="112"/>
      <c r="B177" s="112"/>
      <c r="C177" s="112"/>
      <c r="D177" s="112"/>
      <c r="E177" s="112"/>
      <c r="F177" s="112"/>
      <c r="G177" s="112"/>
      <c r="H177" s="112"/>
      <c r="I177" s="112"/>
      <c r="J177" s="112"/>
      <c r="K177" s="112"/>
      <c r="L177" s="112"/>
      <c r="M177" s="112"/>
      <c r="N177" s="112"/>
      <c r="O177" s="112"/>
      <c r="P177" s="112"/>
      <c r="Q177" s="112"/>
      <c r="R177" s="112"/>
      <c r="S177" s="112"/>
      <c r="T177" s="112"/>
      <c r="U177" s="112"/>
      <c r="V177" s="112"/>
      <c r="W177" s="112"/>
      <c r="X177" s="112"/>
      <c r="Y177" s="112"/>
      <c r="Z177" s="112"/>
      <c r="AA177" s="112"/>
    </row>
    <row r="178" spans="1:27">
      <c r="A178" s="112"/>
      <c r="B178" s="112"/>
      <c r="C178" s="112"/>
      <c r="D178" s="112"/>
      <c r="E178" s="112"/>
      <c r="F178" s="112"/>
      <c r="G178" s="112"/>
      <c r="H178" s="112"/>
      <c r="I178" s="112"/>
      <c r="J178" s="112"/>
      <c r="K178" s="112"/>
      <c r="L178" s="112"/>
      <c r="M178" s="112"/>
      <c r="N178" s="112"/>
      <c r="O178" s="112"/>
      <c r="P178" s="112"/>
      <c r="Q178" s="112"/>
      <c r="R178" s="112"/>
      <c r="S178" s="112"/>
      <c r="T178" s="112"/>
      <c r="U178" s="112"/>
      <c r="V178" s="112"/>
      <c r="W178" s="112"/>
      <c r="X178" s="112"/>
      <c r="Y178" s="112"/>
      <c r="Z178" s="112"/>
      <c r="AA178" s="112"/>
    </row>
    <row r="179" spans="1:27">
      <c r="A179" s="112"/>
      <c r="B179" s="112"/>
      <c r="C179" s="112"/>
      <c r="D179" s="112"/>
      <c r="E179" s="112"/>
      <c r="F179" s="112"/>
      <c r="G179" s="112"/>
      <c r="H179" s="112"/>
      <c r="I179" s="112"/>
      <c r="J179" s="112"/>
      <c r="K179" s="112"/>
      <c r="L179" s="112"/>
      <c r="M179" s="112"/>
      <c r="N179" s="112"/>
      <c r="O179" s="112"/>
      <c r="P179" s="112"/>
      <c r="Q179" s="112"/>
      <c r="R179" s="112"/>
      <c r="S179" s="112"/>
      <c r="T179" s="112"/>
      <c r="U179" s="112"/>
      <c r="V179" s="112"/>
      <c r="W179" s="112"/>
      <c r="X179" s="112"/>
      <c r="Y179" s="112"/>
      <c r="Z179" s="112"/>
      <c r="AA179" s="112"/>
    </row>
    <row r="180" spans="1:27">
      <c r="A180" s="112"/>
      <c r="B180" s="112"/>
      <c r="C180" s="112"/>
      <c r="D180" s="112"/>
      <c r="E180" s="112"/>
      <c r="F180" s="112"/>
      <c r="G180" s="112"/>
      <c r="H180" s="112"/>
      <c r="I180" s="112"/>
      <c r="J180" s="112"/>
      <c r="K180" s="112"/>
      <c r="L180" s="112"/>
      <c r="M180" s="112"/>
      <c r="N180" s="112"/>
      <c r="O180" s="112"/>
      <c r="P180" s="112"/>
      <c r="Q180" s="112"/>
      <c r="R180" s="112"/>
      <c r="S180" s="112"/>
      <c r="T180" s="112"/>
      <c r="U180" s="112"/>
      <c r="V180" s="112"/>
      <c r="W180" s="112"/>
      <c r="X180" s="112"/>
      <c r="Y180" s="112"/>
      <c r="Z180" s="112"/>
      <c r="AA180" s="112"/>
    </row>
    <row r="181" spans="1:27">
      <c r="A181" s="112"/>
      <c r="B181" s="112"/>
      <c r="C181" s="112"/>
      <c r="D181" s="112"/>
      <c r="E181" s="112"/>
      <c r="F181" s="112"/>
      <c r="G181" s="112"/>
      <c r="H181" s="112"/>
      <c r="I181" s="112"/>
      <c r="J181" s="112"/>
      <c r="K181" s="112"/>
      <c r="L181" s="112"/>
      <c r="M181" s="112"/>
      <c r="N181" s="112"/>
      <c r="O181" s="112"/>
      <c r="P181" s="112"/>
      <c r="Q181" s="112"/>
      <c r="R181" s="112"/>
      <c r="S181" s="112"/>
      <c r="T181" s="112"/>
      <c r="U181" s="112"/>
      <c r="V181" s="112"/>
      <c r="W181" s="112"/>
      <c r="X181" s="112"/>
      <c r="Y181" s="112"/>
      <c r="Z181" s="112"/>
      <c r="AA181" s="112"/>
    </row>
    <row r="182" spans="1:27">
      <c r="A182" s="112"/>
      <c r="B182" s="112"/>
      <c r="C182" s="112"/>
      <c r="D182" s="112"/>
      <c r="E182" s="112"/>
      <c r="F182" s="112"/>
      <c r="G182" s="112"/>
      <c r="H182" s="112"/>
      <c r="I182" s="112"/>
      <c r="J182" s="112"/>
      <c r="K182" s="112"/>
      <c r="L182" s="112"/>
      <c r="M182" s="112"/>
      <c r="N182" s="112"/>
      <c r="O182" s="112"/>
      <c r="P182" s="112"/>
      <c r="Q182" s="112"/>
      <c r="R182" s="112"/>
      <c r="S182" s="112"/>
      <c r="T182" s="112"/>
      <c r="U182" s="112"/>
      <c r="V182" s="112"/>
      <c r="W182" s="112"/>
      <c r="X182" s="112"/>
      <c r="Y182" s="112"/>
      <c r="Z182" s="112"/>
      <c r="AA182" s="112"/>
    </row>
    <row r="183" spans="1:27">
      <c r="A183" s="112"/>
      <c r="B183" s="112"/>
      <c r="C183" s="112"/>
      <c r="D183" s="112"/>
      <c r="E183" s="112"/>
      <c r="F183" s="112"/>
      <c r="G183" s="112"/>
      <c r="H183" s="112"/>
      <c r="I183" s="112"/>
      <c r="J183" s="112"/>
      <c r="K183" s="112"/>
      <c r="L183" s="112"/>
      <c r="M183" s="112"/>
      <c r="N183" s="112"/>
      <c r="O183" s="112"/>
      <c r="P183" s="112"/>
      <c r="Q183" s="112"/>
      <c r="R183" s="112"/>
      <c r="S183" s="112"/>
      <c r="T183" s="112"/>
      <c r="U183" s="112"/>
      <c r="V183" s="112"/>
      <c r="W183" s="112"/>
      <c r="X183" s="112"/>
      <c r="Y183" s="112"/>
      <c r="Z183" s="112"/>
      <c r="AA183" s="112"/>
    </row>
    <row r="184" spans="1:27">
      <c r="A184" s="112"/>
      <c r="B184" s="112"/>
      <c r="C184" s="112"/>
      <c r="D184" s="112"/>
      <c r="E184" s="112"/>
      <c r="F184" s="112"/>
      <c r="G184" s="112"/>
      <c r="H184" s="112"/>
      <c r="I184" s="112"/>
      <c r="J184" s="112"/>
      <c r="K184" s="112"/>
      <c r="L184" s="112"/>
      <c r="M184" s="112"/>
      <c r="N184" s="112"/>
      <c r="O184" s="112"/>
      <c r="P184" s="112"/>
      <c r="Q184" s="112"/>
      <c r="R184" s="112"/>
      <c r="S184" s="112"/>
      <c r="T184" s="112"/>
      <c r="U184" s="112"/>
      <c r="V184" s="112"/>
      <c r="W184" s="112"/>
      <c r="X184" s="112"/>
      <c r="Y184" s="112"/>
      <c r="Z184" s="112"/>
      <c r="AA184" s="112"/>
    </row>
    <row r="185" spans="1:27">
      <c r="A185" s="112"/>
      <c r="B185" s="112"/>
      <c r="C185" s="112"/>
      <c r="D185" s="112"/>
      <c r="E185" s="112"/>
      <c r="F185" s="112"/>
      <c r="G185" s="112"/>
      <c r="H185" s="112"/>
      <c r="I185" s="112"/>
      <c r="J185" s="112"/>
      <c r="K185" s="112"/>
      <c r="L185" s="112"/>
      <c r="M185" s="112"/>
      <c r="N185" s="112"/>
      <c r="O185" s="112"/>
      <c r="P185" s="112"/>
      <c r="Q185" s="112"/>
      <c r="R185" s="112"/>
      <c r="S185" s="112"/>
      <c r="T185" s="112"/>
      <c r="U185" s="112"/>
      <c r="V185" s="112"/>
      <c r="W185" s="112"/>
      <c r="X185" s="112"/>
      <c r="Y185" s="112"/>
      <c r="Z185" s="112"/>
      <c r="AA185" s="112"/>
    </row>
    <row r="186" spans="1:27">
      <c r="A186" s="112"/>
      <c r="B186" s="112"/>
      <c r="C186" s="112"/>
      <c r="D186" s="112"/>
      <c r="E186" s="112"/>
      <c r="F186" s="112"/>
      <c r="G186" s="112"/>
      <c r="H186" s="112"/>
      <c r="I186" s="112"/>
      <c r="J186" s="112"/>
      <c r="K186" s="112"/>
      <c r="L186" s="112"/>
      <c r="M186" s="112"/>
      <c r="N186" s="112"/>
      <c r="O186" s="112"/>
      <c r="P186" s="112"/>
      <c r="Q186" s="112"/>
      <c r="R186" s="112"/>
      <c r="S186" s="112"/>
      <c r="T186" s="112"/>
      <c r="U186" s="112"/>
      <c r="V186" s="112"/>
      <c r="W186" s="112"/>
      <c r="X186" s="112"/>
      <c r="Y186" s="112"/>
      <c r="Z186" s="112"/>
      <c r="AA186" s="112"/>
    </row>
    <row r="187" spans="1:27">
      <c r="A187" s="112"/>
      <c r="B187" s="112"/>
      <c r="C187" s="112"/>
      <c r="D187" s="112"/>
      <c r="E187" s="112"/>
      <c r="F187" s="112"/>
      <c r="G187" s="112"/>
      <c r="H187" s="112"/>
      <c r="I187" s="112"/>
      <c r="J187" s="112"/>
      <c r="K187" s="112"/>
      <c r="L187" s="112"/>
      <c r="M187" s="112"/>
      <c r="N187" s="112"/>
      <c r="O187" s="112"/>
      <c r="P187" s="112"/>
      <c r="Q187" s="112"/>
      <c r="R187" s="112"/>
      <c r="S187" s="112"/>
      <c r="T187" s="112"/>
      <c r="U187" s="112"/>
      <c r="V187" s="112"/>
      <c r="W187" s="112"/>
      <c r="X187" s="112"/>
      <c r="Y187" s="112"/>
      <c r="Z187" s="112"/>
      <c r="AA187" s="112"/>
    </row>
    <row r="188" spans="1:27">
      <c r="A188" s="112"/>
      <c r="B188" s="112"/>
      <c r="C188" s="112"/>
      <c r="D188" s="112"/>
      <c r="E188" s="112"/>
      <c r="F188" s="112"/>
      <c r="G188" s="112"/>
      <c r="H188" s="112"/>
      <c r="I188" s="112"/>
      <c r="J188" s="112"/>
      <c r="K188" s="112"/>
      <c r="L188" s="112"/>
      <c r="M188" s="112"/>
      <c r="N188" s="112"/>
      <c r="O188" s="112"/>
      <c r="P188" s="112"/>
      <c r="Q188" s="112"/>
      <c r="R188" s="112"/>
      <c r="S188" s="112"/>
      <c r="T188" s="112"/>
      <c r="U188" s="112"/>
      <c r="V188" s="112"/>
      <c r="W188" s="112"/>
      <c r="X188" s="112"/>
      <c r="Y188" s="112"/>
      <c r="Z188" s="112"/>
      <c r="AA188" s="112"/>
    </row>
    <row r="189" spans="1:27">
      <c r="A189" s="112"/>
      <c r="B189" s="112"/>
      <c r="C189" s="112"/>
      <c r="D189" s="112"/>
      <c r="E189" s="112"/>
      <c r="F189" s="112"/>
      <c r="G189" s="112"/>
      <c r="H189" s="112"/>
      <c r="I189" s="112"/>
      <c r="J189" s="112"/>
      <c r="K189" s="112"/>
      <c r="L189" s="112"/>
      <c r="M189" s="112"/>
      <c r="N189" s="112"/>
      <c r="O189" s="112"/>
      <c r="P189" s="112"/>
      <c r="Q189" s="112"/>
      <c r="R189" s="112"/>
      <c r="S189" s="112"/>
      <c r="T189" s="112"/>
      <c r="U189" s="112"/>
      <c r="V189" s="112"/>
      <c r="W189" s="112"/>
      <c r="X189" s="112"/>
      <c r="Y189" s="112"/>
      <c r="Z189" s="112"/>
      <c r="AA189" s="112"/>
    </row>
    <row r="190" spans="1:27">
      <c r="A190" s="112"/>
      <c r="B190" s="112"/>
      <c r="C190" s="112"/>
      <c r="D190" s="112"/>
      <c r="E190" s="112"/>
      <c r="F190" s="112"/>
      <c r="G190" s="112"/>
      <c r="H190" s="112"/>
      <c r="I190" s="112"/>
      <c r="J190" s="112"/>
      <c r="K190" s="112"/>
      <c r="L190" s="112"/>
      <c r="M190" s="112"/>
      <c r="N190" s="112"/>
      <c r="O190" s="112"/>
      <c r="P190" s="112"/>
      <c r="Q190" s="112"/>
      <c r="R190" s="112"/>
      <c r="S190" s="112"/>
      <c r="T190" s="112"/>
      <c r="U190" s="112"/>
      <c r="V190" s="112"/>
      <c r="W190" s="112"/>
      <c r="X190" s="112"/>
      <c r="Y190" s="112"/>
      <c r="Z190" s="112"/>
      <c r="AA190" s="112"/>
    </row>
    <row r="191" spans="1:27">
      <c r="A191" s="112"/>
      <c r="B191" s="112"/>
      <c r="C191" s="112"/>
      <c r="D191" s="112"/>
      <c r="E191" s="112"/>
      <c r="F191" s="112"/>
      <c r="G191" s="112"/>
      <c r="H191" s="112"/>
      <c r="I191" s="112"/>
      <c r="J191" s="112"/>
      <c r="K191" s="112"/>
      <c r="L191" s="112"/>
      <c r="M191" s="112"/>
      <c r="N191" s="112"/>
      <c r="O191" s="112"/>
      <c r="P191" s="112"/>
      <c r="Q191" s="112"/>
      <c r="R191" s="112"/>
      <c r="S191" s="112"/>
      <c r="T191" s="112"/>
      <c r="U191" s="112"/>
      <c r="V191" s="112"/>
      <c r="W191" s="112"/>
      <c r="X191" s="112"/>
      <c r="Y191" s="112"/>
      <c r="Z191" s="112"/>
      <c r="AA191" s="112"/>
    </row>
    <row r="192" spans="1:27">
      <c r="A192" s="112"/>
      <c r="B192" s="112"/>
      <c r="C192" s="112"/>
      <c r="D192" s="112"/>
      <c r="E192" s="112"/>
      <c r="F192" s="112"/>
      <c r="G192" s="112"/>
      <c r="H192" s="112"/>
      <c r="I192" s="112"/>
      <c r="J192" s="112"/>
      <c r="K192" s="112"/>
      <c r="L192" s="112"/>
      <c r="M192" s="112"/>
      <c r="N192" s="112"/>
      <c r="O192" s="112"/>
      <c r="P192" s="112"/>
      <c r="Q192" s="112"/>
      <c r="R192" s="112"/>
      <c r="S192" s="112"/>
      <c r="T192" s="112"/>
      <c r="U192" s="112"/>
      <c r="V192" s="112"/>
      <c r="W192" s="112"/>
      <c r="X192" s="112"/>
      <c r="Y192" s="112"/>
      <c r="Z192" s="112"/>
      <c r="AA192" s="112"/>
    </row>
    <row r="193" spans="1:27">
      <c r="A193" s="112"/>
      <c r="B193" s="112"/>
      <c r="C193" s="112"/>
      <c r="D193" s="112"/>
      <c r="E193" s="112"/>
      <c r="F193" s="112"/>
      <c r="G193" s="112"/>
      <c r="H193" s="112"/>
      <c r="I193" s="112"/>
      <c r="J193" s="112"/>
      <c r="K193" s="112"/>
      <c r="L193" s="112"/>
      <c r="M193" s="112"/>
      <c r="N193" s="112"/>
      <c r="O193" s="112"/>
      <c r="P193" s="112"/>
      <c r="Q193" s="112"/>
      <c r="R193" s="112"/>
      <c r="S193" s="112"/>
      <c r="T193" s="112"/>
      <c r="U193" s="112"/>
      <c r="V193" s="112"/>
      <c r="W193" s="112"/>
      <c r="X193" s="112"/>
      <c r="Y193" s="112"/>
      <c r="Z193" s="112"/>
      <c r="AA193" s="112"/>
    </row>
    <row r="194" spans="1:27">
      <c r="A194" s="112"/>
      <c r="B194" s="112"/>
      <c r="C194" s="112"/>
      <c r="D194" s="112"/>
      <c r="E194" s="112"/>
      <c r="F194" s="112"/>
      <c r="G194" s="112"/>
      <c r="H194" s="112"/>
      <c r="I194" s="112"/>
      <c r="J194" s="112"/>
      <c r="K194" s="112"/>
      <c r="L194" s="112"/>
      <c r="M194" s="112"/>
      <c r="N194" s="112"/>
      <c r="O194" s="112"/>
      <c r="P194" s="112"/>
      <c r="Q194" s="112"/>
      <c r="R194" s="112"/>
      <c r="S194" s="112"/>
      <c r="T194" s="112"/>
      <c r="U194" s="112"/>
      <c r="V194" s="112"/>
      <c r="W194" s="112"/>
      <c r="X194" s="112"/>
      <c r="Y194" s="112"/>
      <c r="Z194" s="112"/>
      <c r="AA194" s="112"/>
    </row>
    <row r="195" spans="1:27">
      <c r="A195" s="112"/>
      <c r="B195" s="112"/>
      <c r="C195" s="112"/>
      <c r="D195" s="112"/>
      <c r="E195" s="112"/>
      <c r="F195" s="112"/>
      <c r="G195" s="112"/>
      <c r="H195" s="112"/>
      <c r="I195" s="112"/>
      <c r="J195" s="112"/>
      <c r="K195" s="112"/>
      <c r="L195" s="112"/>
      <c r="M195" s="112"/>
      <c r="N195" s="112"/>
      <c r="O195" s="112"/>
      <c r="P195" s="112"/>
      <c r="Q195" s="112"/>
      <c r="R195" s="112"/>
      <c r="S195" s="112"/>
      <c r="T195" s="112"/>
      <c r="U195" s="112"/>
      <c r="V195" s="112"/>
      <c r="W195" s="112"/>
      <c r="X195" s="112"/>
      <c r="Y195" s="112"/>
      <c r="Z195" s="112"/>
      <c r="AA195" s="112"/>
    </row>
    <row r="196" spans="1:27">
      <c r="A196" s="112"/>
      <c r="B196" s="112"/>
      <c r="C196" s="112"/>
      <c r="D196" s="112"/>
      <c r="E196" s="112"/>
      <c r="F196" s="112"/>
      <c r="G196" s="112"/>
      <c r="H196" s="112"/>
      <c r="I196" s="112"/>
      <c r="J196" s="112"/>
      <c r="K196" s="112"/>
      <c r="L196" s="112"/>
      <c r="M196" s="112"/>
      <c r="N196" s="112"/>
      <c r="O196" s="112"/>
      <c r="P196" s="112"/>
      <c r="Q196" s="112"/>
      <c r="R196" s="112"/>
      <c r="S196" s="112"/>
      <c r="T196" s="112"/>
      <c r="U196" s="112"/>
      <c r="V196" s="112"/>
      <c r="W196" s="112"/>
      <c r="X196" s="112"/>
      <c r="Y196" s="112"/>
      <c r="Z196" s="112"/>
      <c r="AA196" s="112"/>
    </row>
    <row r="197" spans="1:27">
      <c r="A197" s="112"/>
      <c r="B197" s="112"/>
      <c r="C197" s="112"/>
      <c r="D197" s="112"/>
      <c r="E197" s="112"/>
      <c r="F197" s="112"/>
      <c r="G197" s="112"/>
      <c r="H197" s="112"/>
      <c r="I197" s="112"/>
      <c r="J197" s="112"/>
      <c r="K197" s="112"/>
      <c r="L197" s="112"/>
      <c r="M197" s="112"/>
      <c r="N197" s="112"/>
      <c r="O197" s="112"/>
      <c r="P197" s="112"/>
      <c r="Q197" s="112"/>
      <c r="R197" s="112"/>
      <c r="S197" s="112"/>
      <c r="T197" s="112"/>
      <c r="U197" s="112"/>
      <c r="V197" s="112"/>
      <c r="W197" s="112"/>
      <c r="X197" s="112"/>
      <c r="Y197" s="112"/>
      <c r="Z197" s="112"/>
      <c r="AA197" s="112"/>
    </row>
    <row r="198" spans="1:27">
      <c r="A198" s="112"/>
      <c r="B198" s="112"/>
      <c r="C198" s="112"/>
      <c r="D198" s="112"/>
      <c r="E198" s="112"/>
      <c r="F198" s="112"/>
      <c r="G198" s="112"/>
      <c r="H198" s="112"/>
      <c r="I198" s="112"/>
      <c r="J198" s="112"/>
      <c r="K198" s="112"/>
      <c r="L198" s="112"/>
      <c r="M198" s="112"/>
      <c r="N198" s="112"/>
      <c r="O198" s="112"/>
      <c r="P198" s="112"/>
      <c r="Q198" s="112"/>
      <c r="R198" s="112"/>
      <c r="S198" s="112"/>
      <c r="T198" s="112"/>
      <c r="U198" s="112"/>
      <c r="V198" s="112"/>
      <c r="W198" s="112"/>
      <c r="X198" s="112"/>
      <c r="Y198" s="112"/>
      <c r="Z198" s="112"/>
      <c r="AA198" s="112"/>
    </row>
    <row r="199" spans="1:27">
      <c r="A199" s="112"/>
      <c r="B199" s="112"/>
      <c r="C199" s="112"/>
      <c r="D199" s="112"/>
      <c r="E199" s="112"/>
      <c r="F199" s="112"/>
      <c r="G199" s="112"/>
      <c r="H199" s="112"/>
      <c r="I199" s="112"/>
      <c r="J199" s="112"/>
      <c r="K199" s="112"/>
      <c r="L199" s="112"/>
      <c r="M199" s="112"/>
      <c r="N199" s="112"/>
      <c r="O199" s="112"/>
      <c r="P199" s="112"/>
      <c r="Q199" s="112"/>
      <c r="R199" s="112"/>
      <c r="S199" s="112"/>
      <c r="T199" s="112"/>
      <c r="U199" s="112"/>
      <c r="V199" s="112"/>
      <c r="W199" s="112"/>
      <c r="X199" s="112"/>
      <c r="Y199" s="112"/>
      <c r="Z199" s="112"/>
      <c r="AA199" s="112"/>
    </row>
    <row r="200" spans="1:27">
      <c r="A200" s="112"/>
      <c r="B200" s="112"/>
      <c r="C200" s="112"/>
      <c r="D200" s="112"/>
      <c r="E200" s="112"/>
      <c r="F200" s="112"/>
      <c r="G200" s="112"/>
      <c r="H200" s="112"/>
      <c r="I200" s="112"/>
      <c r="J200" s="112"/>
      <c r="K200" s="112"/>
      <c r="L200" s="112"/>
      <c r="M200" s="112"/>
      <c r="N200" s="112"/>
      <c r="O200" s="112"/>
      <c r="P200" s="112"/>
      <c r="Q200" s="112"/>
      <c r="R200" s="112"/>
      <c r="S200" s="112"/>
      <c r="T200" s="112"/>
      <c r="U200" s="112"/>
      <c r="V200" s="112"/>
      <c r="W200" s="112"/>
      <c r="X200" s="112"/>
      <c r="Y200" s="112"/>
      <c r="Z200" s="112"/>
      <c r="AA200" s="112"/>
    </row>
    <row r="201" spans="1:27">
      <c r="A201" s="112"/>
      <c r="B201" s="112"/>
      <c r="C201" s="112"/>
      <c r="D201" s="112"/>
      <c r="E201" s="112"/>
      <c r="F201" s="112"/>
      <c r="G201" s="112"/>
      <c r="H201" s="112"/>
      <c r="I201" s="112"/>
      <c r="J201" s="112"/>
      <c r="K201" s="112"/>
      <c r="L201" s="112"/>
      <c r="M201" s="112"/>
      <c r="N201" s="112"/>
      <c r="O201" s="112"/>
      <c r="P201" s="112"/>
      <c r="Q201" s="112"/>
      <c r="R201" s="112"/>
      <c r="S201" s="112"/>
      <c r="T201" s="112"/>
      <c r="U201" s="112"/>
      <c r="V201" s="112"/>
      <c r="W201" s="112"/>
      <c r="X201" s="112"/>
      <c r="Y201" s="112"/>
      <c r="Z201" s="112"/>
      <c r="AA201" s="112"/>
    </row>
    <row r="202" spans="1:27">
      <c r="A202" s="112"/>
      <c r="B202" s="112"/>
      <c r="C202" s="112"/>
      <c r="D202" s="112"/>
      <c r="E202" s="112"/>
      <c r="F202" s="112"/>
      <c r="G202" s="112"/>
      <c r="H202" s="112"/>
      <c r="I202" s="112"/>
      <c r="J202" s="112"/>
      <c r="K202" s="112"/>
      <c r="L202" s="112"/>
      <c r="M202" s="112"/>
      <c r="N202" s="112"/>
      <c r="O202" s="112"/>
      <c r="P202" s="112"/>
      <c r="Q202" s="112"/>
      <c r="R202" s="112"/>
      <c r="S202" s="112"/>
      <c r="T202" s="112"/>
      <c r="U202" s="112"/>
      <c r="V202" s="112"/>
      <c r="W202" s="112"/>
      <c r="X202" s="112"/>
      <c r="Y202" s="112"/>
      <c r="Z202" s="112"/>
      <c r="AA202" s="112"/>
    </row>
    <row r="203" spans="1:27">
      <c r="A203" s="112"/>
      <c r="B203" s="112"/>
      <c r="C203" s="112"/>
      <c r="D203" s="112"/>
      <c r="E203" s="112"/>
      <c r="F203" s="112"/>
      <c r="G203" s="112"/>
      <c r="H203" s="112"/>
      <c r="I203" s="112"/>
      <c r="J203" s="112"/>
      <c r="K203" s="112"/>
      <c r="L203" s="112"/>
      <c r="M203" s="112"/>
      <c r="N203" s="112"/>
      <c r="O203" s="112"/>
      <c r="P203" s="112"/>
      <c r="Q203" s="112"/>
      <c r="R203" s="112"/>
      <c r="S203" s="112"/>
      <c r="T203" s="112"/>
      <c r="U203" s="112"/>
      <c r="V203" s="112"/>
      <c r="W203" s="112"/>
      <c r="X203" s="112"/>
      <c r="Y203" s="112"/>
      <c r="Z203" s="112"/>
      <c r="AA203" s="112"/>
    </row>
    <row r="204" spans="1:27">
      <c r="A204" s="112"/>
      <c r="B204" s="112"/>
      <c r="C204" s="112"/>
      <c r="D204" s="112"/>
      <c r="E204" s="112"/>
      <c r="F204" s="112"/>
      <c r="G204" s="112"/>
      <c r="H204" s="112"/>
      <c r="I204" s="112"/>
      <c r="J204" s="112"/>
      <c r="K204" s="112"/>
      <c r="L204" s="112"/>
      <c r="M204" s="112"/>
      <c r="N204" s="112"/>
      <c r="O204" s="112"/>
      <c r="P204" s="112"/>
      <c r="Q204" s="112"/>
      <c r="R204" s="112"/>
      <c r="S204" s="112"/>
      <c r="T204" s="112"/>
      <c r="U204" s="112"/>
      <c r="V204" s="112"/>
      <c r="W204" s="112"/>
      <c r="X204" s="112"/>
      <c r="Y204" s="112"/>
      <c r="Z204" s="112"/>
      <c r="AA204" s="112"/>
    </row>
    <row r="205" spans="1:27">
      <c r="A205" s="112"/>
      <c r="B205" s="112"/>
      <c r="C205" s="112"/>
      <c r="D205" s="112"/>
      <c r="E205" s="112"/>
      <c r="F205" s="112"/>
      <c r="G205" s="112"/>
      <c r="H205" s="112"/>
      <c r="I205" s="112"/>
      <c r="J205" s="112"/>
      <c r="K205" s="112"/>
      <c r="L205" s="112"/>
      <c r="M205" s="112"/>
      <c r="N205" s="112"/>
      <c r="O205" s="112"/>
      <c r="P205" s="112"/>
      <c r="Q205" s="112"/>
      <c r="R205" s="112"/>
      <c r="S205" s="112"/>
      <c r="T205" s="112"/>
      <c r="U205" s="112"/>
      <c r="V205" s="112"/>
      <c r="W205" s="112"/>
      <c r="X205" s="112"/>
      <c r="Y205" s="112"/>
      <c r="Z205" s="112"/>
      <c r="AA205" s="112"/>
    </row>
    <row r="206" spans="1:27">
      <c r="A206" s="112"/>
      <c r="B206" s="112"/>
      <c r="C206" s="112"/>
      <c r="D206" s="112"/>
      <c r="E206" s="112"/>
      <c r="F206" s="112"/>
      <c r="G206" s="112"/>
      <c r="H206" s="112"/>
      <c r="I206" s="112"/>
      <c r="J206" s="112"/>
      <c r="K206" s="112"/>
      <c r="L206" s="112"/>
      <c r="M206" s="112"/>
      <c r="N206" s="112"/>
      <c r="O206" s="112"/>
      <c r="P206" s="112"/>
      <c r="Q206" s="112"/>
      <c r="R206" s="112"/>
      <c r="S206" s="112"/>
      <c r="T206" s="112"/>
      <c r="U206" s="112"/>
      <c r="V206" s="112"/>
      <c r="W206" s="112"/>
      <c r="X206" s="112"/>
      <c r="Y206" s="112"/>
      <c r="Z206" s="112"/>
      <c r="AA206" s="112"/>
    </row>
    <row r="207" spans="1:27">
      <c r="A207" s="112"/>
      <c r="B207" s="112"/>
      <c r="C207" s="112"/>
      <c r="D207" s="112"/>
      <c r="E207" s="112"/>
      <c r="F207" s="112"/>
      <c r="G207" s="112"/>
      <c r="H207" s="112"/>
      <c r="I207" s="112"/>
      <c r="J207" s="112"/>
      <c r="K207" s="112"/>
      <c r="L207" s="112"/>
      <c r="M207" s="112"/>
      <c r="N207" s="112"/>
      <c r="O207" s="112"/>
      <c r="P207" s="112"/>
      <c r="Q207" s="112"/>
      <c r="R207" s="112"/>
      <c r="S207" s="112"/>
      <c r="T207" s="112"/>
      <c r="U207" s="112"/>
      <c r="V207" s="112"/>
      <c r="W207" s="112"/>
      <c r="X207" s="112"/>
      <c r="Y207" s="112"/>
      <c r="Z207" s="112"/>
      <c r="AA207" s="112"/>
    </row>
    <row r="208" spans="1:27">
      <c r="A208" s="112"/>
      <c r="B208" s="112"/>
      <c r="C208" s="112"/>
      <c r="D208" s="112"/>
      <c r="E208" s="112"/>
      <c r="F208" s="112"/>
      <c r="G208" s="112"/>
      <c r="H208" s="112"/>
      <c r="I208" s="112"/>
      <c r="J208" s="112"/>
      <c r="K208" s="112"/>
      <c r="L208" s="112"/>
      <c r="M208" s="112"/>
      <c r="N208" s="112"/>
      <c r="O208" s="112"/>
      <c r="P208" s="112"/>
      <c r="Q208" s="112"/>
      <c r="R208" s="112"/>
      <c r="S208" s="112"/>
      <c r="T208" s="112"/>
      <c r="U208" s="112"/>
      <c r="V208" s="112"/>
      <c r="W208" s="112"/>
      <c r="X208" s="112"/>
      <c r="Y208" s="112"/>
      <c r="Z208" s="112"/>
      <c r="AA208" s="112"/>
    </row>
    <row r="209" spans="1:27">
      <c r="A209" s="112"/>
      <c r="B209" s="112"/>
      <c r="C209" s="112"/>
      <c r="D209" s="112"/>
      <c r="E209" s="112"/>
      <c r="F209" s="112"/>
      <c r="G209" s="112"/>
      <c r="H209" s="112"/>
      <c r="I209" s="112"/>
      <c r="J209" s="112"/>
      <c r="K209" s="112"/>
      <c r="L209" s="112"/>
      <c r="M209" s="112"/>
      <c r="N209" s="112"/>
      <c r="O209" s="112"/>
      <c r="P209" s="112"/>
      <c r="Q209" s="112"/>
      <c r="R209" s="112"/>
      <c r="S209" s="112"/>
      <c r="T209" s="112"/>
      <c r="U209" s="112"/>
      <c r="V209" s="112"/>
      <c r="W209" s="112"/>
      <c r="X209" s="112"/>
      <c r="Y209" s="112"/>
      <c r="Z209" s="112"/>
      <c r="AA209" s="112"/>
    </row>
    <row r="210" spans="1:27">
      <c r="A210" s="112"/>
      <c r="B210" s="112"/>
      <c r="C210" s="112"/>
      <c r="D210" s="112"/>
      <c r="E210" s="112"/>
      <c r="F210" s="112"/>
      <c r="G210" s="112"/>
      <c r="H210" s="112"/>
      <c r="I210" s="112"/>
      <c r="J210" s="112"/>
      <c r="K210" s="112"/>
      <c r="L210" s="112"/>
      <c r="M210" s="112"/>
      <c r="N210" s="112"/>
      <c r="O210" s="112"/>
      <c r="P210" s="112"/>
      <c r="Q210" s="112"/>
      <c r="R210" s="112"/>
      <c r="S210" s="112"/>
      <c r="T210" s="112"/>
      <c r="U210" s="112"/>
      <c r="V210" s="112"/>
      <c r="W210" s="112"/>
      <c r="X210" s="112"/>
      <c r="Y210" s="112"/>
      <c r="Z210" s="112"/>
      <c r="AA210" s="112"/>
    </row>
    <row r="211" spans="1:27">
      <c r="A211" s="112"/>
      <c r="B211" s="112"/>
      <c r="C211" s="112"/>
      <c r="D211" s="112"/>
      <c r="E211" s="112"/>
      <c r="F211" s="112"/>
      <c r="G211" s="112"/>
      <c r="H211" s="112"/>
      <c r="I211" s="112"/>
      <c r="J211" s="112"/>
      <c r="K211" s="112"/>
      <c r="L211" s="112"/>
      <c r="M211" s="112"/>
      <c r="N211" s="112"/>
      <c r="O211" s="112"/>
      <c r="P211" s="112"/>
      <c r="Q211" s="112"/>
      <c r="R211" s="112"/>
      <c r="S211" s="112"/>
      <c r="T211" s="112"/>
      <c r="U211" s="112"/>
      <c r="V211" s="112"/>
      <c r="W211" s="112"/>
      <c r="X211" s="112"/>
      <c r="Y211" s="112"/>
      <c r="Z211" s="112"/>
      <c r="AA211" s="112"/>
    </row>
    <row r="212" spans="1:27">
      <c r="A212" s="112"/>
      <c r="B212" s="112"/>
      <c r="C212" s="112"/>
      <c r="D212" s="112"/>
      <c r="E212" s="112"/>
      <c r="F212" s="112"/>
      <c r="G212" s="112"/>
      <c r="H212" s="112"/>
      <c r="I212" s="112"/>
      <c r="J212" s="112"/>
      <c r="K212" s="112"/>
      <c r="L212" s="112"/>
      <c r="M212" s="112"/>
      <c r="N212" s="112"/>
      <c r="O212" s="112"/>
      <c r="P212" s="112"/>
      <c r="Q212" s="112"/>
      <c r="R212" s="112"/>
      <c r="S212" s="112"/>
      <c r="T212" s="112"/>
      <c r="U212" s="112"/>
      <c r="V212" s="112"/>
      <c r="W212" s="112"/>
      <c r="X212" s="112"/>
      <c r="Y212" s="112"/>
      <c r="Z212" s="112"/>
      <c r="AA212" s="112"/>
    </row>
    <row r="213" spans="1:27">
      <c r="A213" s="112"/>
      <c r="B213" s="112"/>
      <c r="C213" s="112"/>
      <c r="D213" s="112"/>
      <c r="E213" s="112"/>
      <c r="F213" s="112"/>
      <c r="G213" s="112"/>
      <c r="H213" s="112"/>
      <c r="I213" s="112"/>
      <c r="J213" s="112"/>
      <c r="K213" s="112"/>
      <c r="L213" s="112"/>
      <c r="M213" s="112"/>
      <c r="N213" s="112"/>
      <c r="O213" s="112"/>
      <c r="P213" s="112"/>
      <c r="Q213" s="112"/>
      <c r="R213" s="112"/>
      <c r="S213" s="112"/>
      <c r="T213" s="112"/>
      <c r="U213" s="112"/>
      <c r="V213" s="112"/>
      <c r="W213" s="112"/>
      <c r="X213" s="112"/>
      <c r="Y213" s="112"/>
      <c r="Z213" s="112"/>
      <c r="AA213" s="112"/>
    </row>
    <row r="214" spans="1:27">
      <c r="A214" s="112"/>
      <c r="B214" s="112"/>
      <c r="C214" s="112"/>
      <c r="D214" s="112"/>
      <c r="E214" s="112"/>
      <c r="F214" s="112"/>
      <c r="G214" s="112"/>
      <c r="H214" s="112"/>
      <c r="I214" s="112"/>
      <c r="J214" s="112"/>
      <c r="K214" s="112"/>
      <c r="L214" s="112"/>
      <c r="M214" s="112"/>
      <c r="N214" s="112"/>
      <c r="O214" s="112"/>
      <c r="P214" s="112"/>
      <c r="Q214" s="112"/>
      <c r="R214" s="112"/>
      <c r="S214" s="112"/>
      <c r="T214" s="112"/>
      <c r="U214" s="112"/>
      <c r="V214" s="112"/>
      <c r="W214" s="112"/>
      <c r="X214" s="112"/>
      <c r="Y214" s="112"/>
      <c r="Z214" s="112"/>
      <c r="AA214" s="112"/>
    </row>
    <row r="215" spans="1:27">
      <c r="A215" s="112"/>
      <c r="B215" s="112"/>
      <c r="C215" s="112"/>
      <c r="D215" s="112"/>
      <c r="E215" s="112"/>
      <c r="F215" s="112"/>
      <c r="G215" s="112"/>
      <c r="H215" s="112"/>
      <c r="I215" s="112"/>
      <c r="J215" s="112"/>
      <c r="K215" s="112"/>
      <c r="L215" s="112"/>
      <c r="M215" s="112"/>
      <c r="N215" s="112"/>
      <c r="O215" s="112"/>
      <c r="P215" s="112"/>
      <c r="Q215" s="112"/>
      <c r="R215" s="112"/>
      <c r="S215" s="112"/>
      <c r="T215" s="112"/>
      <c r="U215" s="112"/>
      <c r="V215" s="112"/>
      <c r="W215" s="112"/>
      <c r="X215" s="112"/>
      <c r="Y215" s="112"/>
      <c r="Z215" s="112"/>
      <c r="AA215" s="112"/>
    </row>
    <row r="216" spans="1:27">
      <c r="A216" s="112"/>
      <c r="B216" s="112"/>
      <c r="C216" s="112"/>
      <c r="D216" s="112"/>
      <c r="E216" s="112"/>
      <c r="F216" s="112"/>
      <c r="G216" s="112"/>
      <c r="H216" s="112"/>
      <c r="I216" s="112"/>
      <c r="J216" s="112"/>
      <c r="K216" s="112"/>
      <c r="L216" s="112"/>
      <c r="M216" s="112"/>
      <c r="N216" s="112"/>
      <c r="O216" s="112"/>
      <c r="P216" s="112"/>
      <c r="Q216" s="112"/>
      <c r="R216" s="112"/>
      <c r="S216" s="112"/>
      <c r="T216" s="112"/>
      <c r="U216" s="112"/>
      <c r="V216" s="112"/>
      <c r="W216" s="112"/>
      <c r="X216" s="112"/>
      <c r="Y216" s="112"/>
      <c r="Z216" s="112"/>
      <c r="AA216" s="112"/>
    </row>
    <row r="217" spans="1:27">
      <c r="A217" s="112"/>
      <c r="B217" s="112"/>
      <c r="C217" s="112"/>
      <c r="D217" s="112"/>
      <c r="E217" s="112"/>
      <c r="F217" s="112"/>
      <c r="G217" s="112"/>
      <c r="H217" s="112"/>
      <c r="I217" s="112"/>
      <c r="J217" s="112"/>
      <c r="K217" s="112"/>
      <c r="L217" s="112"/>
      <c r="M217" s="112"/>
      <c r="N217" s="112"/>
      <c r="O217" s="112"/>
      <c r="P217" s="112"/>
      <c r="Q217" s="112"/>
      <c r="R217" s="112"/>
      <c r="S217" s="112"/>
      <c r="T217" s="112"/>
      <c r="U217" s="112"/>
      <c r="V217" s="112"/>
      <c r="W217" s="112"/>
      <c r="X217" s="112"/>
      <c r="Y217" s="112"/>
      <c r="Z217" s="112"/>
      <c r="AA217" s="112"/>
    </row>
  </sheetData>
  <mergeCells count="25">
    <mergeCell ref="N150:Y150"/>
    <mergeCell ref="B59:C59"/>
    <mergeCell ref="D59:E59"/>
    <mergeCell ref="B63:L63"/>
    <mergeCell ref="O141:U141"/>
    <mergeCell ref="O142:P142"/>
    <mergeCell ref="O143:P143"/>
    <mergeCell ref="O144:P144"/>
    <mergeCell ref="O145:P145"/>
    <mergeCell ref="O146:P146"/>
    <mergeCell ref="O147:P147"/>
    <mergeCell ref="Q147:T147"/>
    <mergeCell ref="B56:C56"/>
    <mergeCell ref="D56:E56"/>
    <mergeCell ref="B57:C57"/>
    <mergeCell ref="D57:E57"/>
    <mergeCell ref="B58:C58"/>
    <mergeCell ref="D58:E58"/>
    <mergeCell ref="B55:C55"/>
    <mergeCell ref="D55:E55"/>
    <mergeCell ref="A2:L2"/>
    <mergeCell ref="N2:Y2"/>
    <mergeCell ref="A3:L3"/>
    <mergeCell ref="N3:Y3"/>
    <mergeCell ref="B54:H54"/>
  </mergeCells>
  <conditionalFormatting sqref="Y10">
    <cfRule type="containsText" dxfId="371" priority="372" operator="containsText" text="On">
      <formula>NOT(ISERROR(SEARCH("On",Y10)))</formula>
    </cfRule>
  </conditionalFormatting>
  <conditionalFormatting sqref="Y10">
    <cfRule type="containsText" dxfId="370" priority="367" operator="containsText" text="Off">
      <formula>NOT(ISERROR(SEARCH("Off",Y10)))</formula>
    </cfRule>
    <cfRule type="containsText" dxfId="369" priority="368" operator="containsText" text="Off">
      <formula>NOT(ISERROR(SEARCH("Off",Y10)))</formula>
    </cfRule>
    <cfRule type="containsText" dxfId="368" priority="369" operator="containsText" text="Off">
      <formula>NOT(ISERROR(SEARCH("Off",Y10)))</formula>
    </cfRule>
    <cfRule type="containsText" dxfId="367" priority="370" operator="containsText" text="Off">
      <formula>NOT(ISERROR(SEARCH("Off",Y10)))</formula>
    </cfRule>
    <cfRule type="containsText" dxfId="366" priority="371" operator="containsText" text="Off">
      <formula>NOT(ISERROR(SEARCH("Off",Y10)))</formula>
    </cfRule>
  </conditionalFormatting>
  <conditionalFormatting sqref="L48">
    <cfRule type="containsText" dxfId="365" priority="12" operator="containsText" text="On">
      <formula>NOT(ISERROR(SEARCH("On",L48)))</formula>
    </cfRule>
  </conditionalFormatting>
  <conditionalFormatting sqref="L48">
    <cfRule type="containsText" dxfId="364" priority="7" operator="containsText" text="Off">
      <formula>NOT(ISERROR(SEARCH("Off",L48)))</formula>
    </cfRule>
    <cfRule type="containsText" dxfId="363" priority="8" operator="containsText" text="Off">
      <formula>NOT(ISERROR(SEARCH("Off",L48)))</formula>
    </cfRule>
    <cfRule type="containsText" dxfId="362" priority="9" operator="containsText" text="Off">
      <formula>NOT(ISERROR(SEARCH("Off",L48)))</formula>
    </cfRule>
    <cfRule type="containsText" dxfId="361" priority="10" operator="containsText" text="Off">
      <formula>NOT(ISERROR(SEARCH("Off",L48)))</formula>
    </cfRule>
    <cfRule type="containsText" dxfId="360" priority="11" operator="containsText" text="Off">
      <formula>NOT(ISERROR(SEARCH("Off",L48)))</formula>
    </cfRule>
  </conditionalFormatting>
  <conditionalFormatting sqref="L49">
    <cfRule type="containsText" dxfId="359" priority="6" operator="containsText" text="On">
      <formula>NOT(ISERROR(SEARCH("On",L49)))</formula>
    </cfRule>
  </conditionalFormatting>
  <conditionalFormatting sqref="L49">
    <cfRule type="containsText" dxfId="358" priority="1" operator="containsText" text="Off">
      <formula>NOT(ISERROR(SEARCH("Off",L49)))</formula>
    </cfRule>
    <cfRule type="containsText" dxfId="357" priority="2" operator="containsText" text="Off">
      <formula>NOT(ISERROR(SEARCH("Off",L49)))</formula>
    </cfRule>
    <cfRule type="containsText" dxfId="356" priority="3" operator="containsText" text="Off">
      <formula>NOT(ISERROR(SEARCH("Off",L49)))</formula>
    </cfRule>
    <cfRule type="containsText" dxfId="355" priority="4" operator="containsText" text="Off">
      <formula>NOT(ISERROR(SEARCH("Off",L49)))</formula>
    </cfRule>
    <cfRule type="containsText" dxfId="354" priority="5" operator="containsText" text="Off">
      <formula>NOT(ISERROR(SEARCH("Off",L49)))</formula>
    </cfRule>
  </conditionalFormatting>
  <conditionalFormatting sqref="Y11">
    <cfRule type="containsText" dxfId="353" priority="366" operator="containsText" text="On">
      <formula>NOT(ISERROR(SEARCH("On",Y11)))</formula>
    </cfRule>
  </conditionalFormatting>
  <conditionalFormatting sqref="Y11">
    <cfRule type="containsText" dxfId="352" priority="361" operator="containsText" text="Off">
      <formula>NOT(ISERROR(SEARCH("Off",Y11)))</formula>
    </cfRule>
    <cfRule type="containsText" dxfId="351" priority="362" operator="containsText" text="Off">
      <formula>NOT(ISERROR(SEARCH("Off",Y11)))</formula>
    </cfRule>
    <cfRule type="containsText" dxfId="350" priority="363" operator="containsText" text="Off">
      <formula>NOT(ISERROR(SEARCH("Off",Y11)))</formula>
    </cfRule>
    <cfRule type="containsText" dxfId="349" priority="364" operator="containsText" text="Off">
      <formula>NOT(ISERROR(SEARCH("Off",Y11)))</formula>
    </cfRule>
    <cfRule type="containsText" dxfId="348" priority="365" operator="containsText" text="Off">
      <formula>NOT(ISERROR(SEARCH("Off",Y11)))</formula>
    </cfRule>
  </conditionalFormatting>
  <conditionalFormatting sqref="Y21">
    <cfRule type="containsText" dxfId="347" priority="360" operator="containsText" text="On">
      <formula>NOT(ISERROR(SEARCH("On",Y21)))</formula>
    </cfRule>
  </conditionalFormatting>
  <conditionalFormatting sqref="Y21">
    <cfRule type="containsText" dxfId="346" priority="355" operator="containsText" text="Off">
      <formula>NOT(ISERROR(SEARCH("Off",Y21)))</formula>
    </cfRule>
    <cfRule type="containsText" dxfId="345" priority="356" operator="containsText" text="Off">
      <formula>NOT(ISERROR(SEARCH("Off",Y21)))</formula>
    </cfRule>
    <cfRule type="containsText" dxfId="344" priority="357" operator="containsText" text="Off">
      <formula>NOT(ISERROR(SEARCH("Off",Y21)))</formula>
    </cfRule>
    <cfRule type="containsText" dxfId="343" priority="358" operator="containsText" text="Off">
      <formula>NOT(ISERROR(SEARCH("Off",Y21)))</formula>
    </cfRule>
    <cfRule type="containsText" dxfId="342" priority="359" operator="containsText" text="Off">
      <formula>NOT(ISERROR(SEARCH("Off",Y21)))</formula>
    </cfRule>
  </conditionalFormatting>
  <conditionalFormatting sqref="Y22">
    <cfRule type="containsText" dxfId="341" priority="354" operator="containsText" text="On">
      <formula>NOT(ISERROR(SEARCH("On",Y22)))</formula>
    </cfRule>
  </conditionalFormatting>
  <conditionalFormatting sqref="Y22">
    <cfRule type="containsText" dxfId="340" priority="349" operator="containsText" text="Off">
      <formula>NOT(ISERROR(SEARCH("Off",Y22)))</formula>
    </cfRule>
    <cfRule type="containsText" dxfId="339" priority="350" operator="containsText" text="Off">
      <formula>NOT(ISERROR(SEARCH("Off",Y22)))</formula>
    </cfRule>
    <cfRule type="containsText" dxfId="338" priority="351" operator="containsText" text="Off">
      <formula>NOT(ISERROR(SEARCH("Off",Y22)))</formula>
    </cfRule>
    <cfRule type="containsText" dxfId="337" priority="352" operator="containsText" text="Off">
      <formula>NOT(ISERROR(SEARCH("Off",Y22)))</formula>
    </cfRule>
    <cfRule type="containsText" dxfId="336" priority="353" operator="containsText" text="Off">
      <formula>NOT(ISERROR(SEARCH("Off",Y22)))</formula>
    </cfRule>
  </conditionalFormatting>
  <conditionalFormatting sqref="Y24">
    <cfRule type="containsText" dxfId="335" priority="348" operator="containsText" text="On">
      <formula>NOT(ISERROR(SEARCH("On",Y24)))</formula>
    </cfRule>
  </conditionalFormatting>
  <conditionalFormatting sqref="Y24">
    <cfRule type="containsText" dxfId="334" priority="343" operator="containsText" text="Off">
      <formula>NOT(ISERROR(SEARCH("Off",Y24)))</formula>
    </cfRule>
    <cfRule type="containsText" dxfId="333" priority="344" operator="containsText" text="Off">
      <formula>NOT(ISERROR(SEARCH("Off",Y24)))</formula>
    </cfRule>
    <cfRule type="containsText" dxfId="332" priority="345" operator="containsText" text="Off">
      <formula>NOT(ISERROR(SEARCH("Off",Y24)))</formula>
    </cfRule>
    <cfRule type="containsText" dxfId="331" priority="346" operator="containsText" text="Off">
      <formula>NOT(ISERROR(SEARCH("Off",Y24)))</formula>
    </cfRule>
    <cfRule type="containsText" dxfId="330" priority="347" operator="containsText" text="Off">
      <formula>NOT(ISERROR(SEARCH("Off",Y24)))</formula>
    </cfRule>
  </conditionalFormatting>
  <conditionalFormatting sqref="Y25">
    <cfRule type="containsText" dxfId="329" priority="342" operator="containsText" text="On">
      <formula>NOT(ISERROR(SEARCH("On",Y25)))</formula>
    </cfRule>
  </conditionalFormatting>
  <conditionalFormatting sqref="Y25">
    <cfRule type="containsText" dxfId="328" priority="337" operator="containsText" text="Off">
      <formula>NOT(ISERROR(SEARCH("Off",Y25)))</formula>
    </cfRule>
    <cfRule type="containsText" dxfId="327" priority="338" operator="containsText" text="Off">
      <formula>NOT(ISERROR(SEARCH("Off",Y25)))</formula>
    </cfRule>
    <cfRule type="containsText" dxfId="326" priority="339" operator="containsText" text="Off">
      <formula>NOT(ISERROR(SEARCH("Off",Y25)))</formula>
    </cfRule>
    <cfRule type="containsText" dxfId="325" priority="340" operator="containsText" text="Off">
      <formula>NOT(ISERROR(SEARCH("Off",Y25)))</formula>
    </cfRule>
    <cfRule type="containsText" dxfId="324" priority="341" operator="containsText" text="Off">
      <formula>NOT(ISERROR(SEARCH("Off",Y25)))</formula>
    </cfRule>
  </conditionalFormatting>
  <conditionalFormatting sqref="Y29">
    <cfRule type="containsText" dxfId="323" priority="336" operator="containsText" text="On">
      <formula>NOT(ISERROR(SEARCH("On",Y29)))</formula>
    </cfRule>
  </conditionalFormatting>
  <conditionalFormatting sqref="Y29">
    <cfRule type="containsText" dxfId="322" priority="331" operator="containsText" text="Off">
      <formula>NOT(ISERROR(SEARCH("Off",Y29)))</formula>
    </cfRule>
    <cfRule type="containsText" dxfId="321" priority="332" operator="containsText" text="Off">
      <formula>NOT(ISERROR(SEARCH("Off",Y29)))</formula>
    </cfRule>
    <cfRule type="containsText" dxfId="320" priority="333" operator="containsText" text="Off">
      <formula>NOT(ISERROR(SEARCH("Off",Y29)))</formula>
    </cfRule>
    <cfRule type="containsText" dxfId="319" priority="334" operator="containsText" text="Off">
      <formula>NOT(ISERROR(SEARCH("Off",Y29)))</formula>
    </cfRule>
    <cfRule type="containsText" dxfId="318" priority="335" operator="containsText" text="Off">
      <formula>NOT(ISERROR(SEARCH("Off",Y29)))</formula>
    </cfRule>
  </conditionalFormatting>
  <conditionalFormatting sqref="Y31">
    <cfRule type="containsText" dxfId="317" priority="330" operator="containsText" text="On">
      <formula>NOT(ISERROR(SEARCH("On",Y31)))</formula>
    </cfRule>
  </conditionalFormatting>
  <conditionalFormatting sqref="Y31">
    <cfRule type="containsText" dxfId="316" priority="325" operator="containsText" text="Off">
      <formula>NOT(ISERROR(SEARCH("Off",Y31)))</formula>
    </cfRule>
    <cfRule type="containsText" dxfId="315" priority="326" operator="containsText" text="Off">
      <formula>NOT(ISERROR(SEARCH("Off",Y31)))</formula>
    </cfRule>
    <cfRule type="containsText" dxfId="314" priority="327" operator="containsText" text="Off">
      <formula>NOT(ISERROR(SEARCH("Off",Y31)))</formula>
    </cfRule>
    <cfRule type="containsText" dxfId="313" priority="328" operator="containsText" text="Off">
      <formula>NOT(ISERROR(SEARCH("Off",Y31)))</formula>
    </cfRule>
    <cfRule type="containsText" dxfId="312" priority="329" operator="containsText" text="Off">
      <formula>NOT(ISERROR(SEARCH("Off",Y31)))</formula>
    </cfRule>
  </conditionalFormatting>
  <conditionalFormatting sqref="Y33">
    <cfRule type="containsText" dxfId="311" priority="324" operator="containsText" text="On">
      <formula>NOT(ISERROR(SEARCH("On",Y33)))</formula>
    </cfRule>
  </conditionalFormatting>
  <conditionalFormatting sqref="Y33">
    <cfRule type="containsText" dxfId="310" priority="319" operator="containsText" text="Off">
      <formula>NOT(ISERROR(SEARCH("Off",Y33)))</formula>
    </cfRule>
    <cfRule type="containsText" dxfId="309" priority="320" operator="containsText" text="Off">
      <formula>NOT(ISERROR(SEARCH("Off",Y33)))</formula>
    </cfRule>
    <cfRule type="containsText" dxfId="308" priority="321" operator="containsText" text="Off">
      <formula>NOT(ISERROR(SEARCH("Off",Y33)))</formula>
    </cfRule>
    <cfRule type="containsText" dxfId="307" priority="322" operator="containsText" text="Off">
      <formula>NOT(ISERROR(SEARCH("Off",Y33)))</formula>
    </cfRule>
    <cfRule type="containsText" dxfId="306" priority="323" operator="containsText" text="Off">
      <formula>NOT(ISERROR(SEARCH("Off",Y33)))</formula>
    </cfRule>
  </conditionalFormatting>
  <conditionalFormatting sqref="Y34">
    <cfRule type="containsText" dxfId="305" priority="318" operator="containsText" text="On">
      <formula>NOT(ISERROR(SEARCH("On",Y34)))</formula>
    </cfRule>
  </conditionalFormatting>
  <conditionalFormatting sqref="Y34">
    <cfRule type="containsText" dxfId="304" priority="313" operator="containsText" text="Off">
      <formula>NOT(ISERROR(SEARCH("Off",Y34)))</formula>
    </cfRule>
    <cfRule type="containsText" dxfId="303" priority="314" operator="containsText" text="Off">
      <formula>NOT(ISERROR(SEARCH("Off",Y34)))</formula>
    </cfRule>
    <cfRule type="containsText" dxfId="302" priority="315" operator="containsText" text="Off">
      <formula>NOT(ISERROR(SEARCH("Off",Y34)))</formula>
    </cfRule>
    <cfRule type="containsText" dxfId="301" priority="316" operator="containsText" text="Off">
      <formula>NOT(ISERROR(SEARCH("Off",Y34)))</formula>
    </cfRule>
    <cfRule type="containsText" dxfId="300" priority="317" operator="containsText" text="Off">
      <formula>NOT(ISERROR(SEARCH("Off",Y34)))</formula>
    </cfRule>
  </conditionalFormatting>
  <conditionalFormatting sqref="Y40">
    <cfRule type="containsText" dxfId="299" priority="312" operator="containsText" text="On">
      <formula>NOT(ISERROR(SEARCH("On",Y40)))</formula>
    </cfRule>
  </conditionalFormatting>
  <conditionalFormatting sqref="Y40">
    <cfRule type="containsText" dxfId="298" priority="307" operator="containsText" text="Off">
      <formula>NOT(ISERROR(SEARCH("Off",Y40)))</formula>
    </cfRule>
    <cfRule type="containsText" dxfId="297" priority="308" operator="containsText" text="Off">
      <formula>NOT(ISERROR(SEARCH("Off",Y40)))</formula>
    </cfRule>
    <cfRule type="containsText" dxfId="296" priority="309" operator="containsText" text="Off">
      <formula>NOT(ISERROR(SEARCH("Off",Y40)))</formula>
    </cfRule>
    <cfRule type="containsText" dxfId="295" priority="310" operator="containsText" text="Off">
      <formula>NOT(ISERROR(SEARCH("Off",Y40)))</formula>
    </cfRule>
    <cfRule type="containsText" dxfId="294" priority="311" operator="containsText" text="Off">
      <formula>NOT(ISERROR(SEARCH("Off",Y40)))</formula>
    </cfRule>
  </conditionalFormatting>
  <conditionalFormatting sqref="Y47">
    <cfRule type="containsText" dxfId="293" priority="306" operator="containsText" text="On">
      <formula>NOT(ISERROR(SEARCH("On",Y47)))</formula>
    </cfRule>
  </conditionalFormatting>
  <conditionalFormatting sqref="Y47">
    <cfRule type="containsText" dxfId="292" priority="301" operator="containsText" text="Off">
      <formula>NOT(ISERROR(SEARCH("Off",Y47)))</formula>
    </cfRule>
    <cfRule type="containsText" dxfId="291" priority="302" operator="containsText" text="Off">
      <formula>NOT(ISERROR(SEARCH("Off",Y47)))</formula>
    </cfRule>
    <cfRule type="containsText" dxfId="290" priority="303" operator="containsText" text="Off">
      <formula>NOT(ISERROR(SEARCH("Off",Y47)))</formula>
    </cfRule>
    <cfRule type="containsText" dxfId="289" priority="304" operator="containsText" text="Off">
      <formula>NOT(ISERROR(SEARCH("Off",Y47)))</formula>
    </cfRule>
    <cfRule type="containsText" dxfId="288" priority="305" operator="containsText" text="Off">
      <formula>NOT(ISERROR(SEARCH("Off",Y47)))</formula>
    </cfRule>
  </conditionalFormatting>
  <conditionalFormatting sqref="Y48">
    <cfRule type="containsText" dxfId="287" priority="300" operator="containsText" text="On">
      <formula>NOT(ISERROR(SEARCH("On",Y48)))</formula>
    </cfRule>
  </conditionalFormatting>
  <conditionalFormatting sqref="Y48">
    <cfRule type="containsText" dxfId="286" priority="295" operator="containsText" text="Off">
      <formula>NOT(ISERROR(SEARCH("Off",Y48)))</formula>
    </cfRule>
    <cfRule type="containsText" dxfId="285" priority="296" operator="containsText" text="Off">
      <formula>NOT(ISERROR(SEARCH("Off",Y48)))</formula>
    </cfRule>
    <cfRule type="containsText" dxfId="284" priority="297" operator="containsText" text="Off">
      <formula>NOT(ISERROR(SEARCH("Off",Y48)))</formula>
    </cfRule>
    <cfRule type="containsText" dxfId="283" priority="298" operator="containsText" text="Off">
      <formula>NOT(ISERROR(SEARCH("Off",Y48)))</formula>
    </cfRule>
    <cfRule type="containsText" dxfId="282" priority="299" operator="containsText" text="Off">
      <formula>NOT(ISERROR(SEARCH("Off",Y48)))</formula>
    </cfRule>
  </conditionalFormatting>
  <conditionalFormatting sqref="Y49">
    <cfRule type="containsText" dxfId="281" priority="294" operator="containsText" text="On">
      <formula>NOT(ISERROR(SEARCH("On",Y49)))</formula>
    </cfRule>
  </conditionalFormatting>
  <conditionalFormatting sqref="Y49">
    <cfRule type="containsText" dxfId="280" priority="289" operator="containsText" text="Off">
      <formula>NOT(ISERROR(SEARCH("Off",Y49)))</formula>
    </cfRule>
    <cfRule type="containsText" dxfId="279" priority="290" operator="containsText" text="Off">
      <formula>NOT(ISERROR(SEARCH("Off",Y49)))</formula>
    </cfRule>
    <cfRule type="containsText" dxfId="278" priority="291" operator="containsText" text="Off">
      <formula>NOT(ISERROR(SEARCH("Off",Y49)))</formula>
    </cfRule>
    <cfRule type="containsText" dxfId="277" priority="292" operator="containsText" text="Off">
      <formula>NOT(ISERROR(SEARCH("Off",Y49)))</formula>
    </cfRule>
    <cfRule type="containsText" dxfId="276" priority="293" operator="containsText" text="Off">
      <formula>NOT(ISERROR(SEARCH("Off",Y49)))</formula>
    </cfRule>
  </conditionalFormatting>
  <conditionalFormatting sqref="Y50">
    <cfRule type="containsText" dxfId="275" priority="288" operator="containsText" text="On">
      <formula>NOT(ISERROR(SEARCH("On",Y50)))</formula>
    </cfRule>
  </conditionalFormatting>
  <conditionalFormatting sqref="Y50">
    <cfRule type="containsText" dxfId="274" priority="283" operator="containsText" text="Off">
      <formula>NOT(ISERROR(SEARCH("Off",Y50)))</formula>
    </cfRule>
    <cfRule type="containsText" dxfId="273" priority="284" operator="containsText" text="Off">
      <formula>NOT(ISERROR(SEARCH("Off",Y50)))</formula>
    </cfRule>
    <cfRule type="containsText" dxfId="272" priority="285" operator="containsText" text="Off">
      <formula>NOT(ISERROR(SEARCH("Off",Y50)))</formula>
    </cfRule>
    <cfRule type="containsText" dxfId="271" priority="286" operator="containsText" text="Off">
      <formula>NOT(ISERROR(SEARCH("Off",Y50)))</formula>
    </cfRule>
    <cfRule type="containsText" dxfId="270" priority="287" operator="containsText" text="Off">
      <formula>NOT(ISERROR(SEARCH("Off",Y50)))</formula>
    </cfRule>
  </conditionalFormatting>
  <conditionalFormatting sqref="Y56">
    <cfRule type="containsText" dxfId="269" priority="282" operator="containsText" text="On">
      <formula>NOT(ISERROR(SEARCH("On",Y56)))</formula>
    </cfRule>
  </conditionalFormatting>
  <conditionalFormatting sqref="Y56">
    <cfRule type="containsText" dxfId="268" priority="277" operator="containsText" text="Off">
      <formula>NOT(ISERROR(SEARCH("Off",Y56)))</formula>
    </cfRule>
    <cfRule type="containsText" dxfId="267" priority="278" operator="containsText" text="Off">
      <formula>NOT(ISERROR(SEARCH("Off",Y56)))</formula>
    </cfRule>
    <cfRule type="containsText" dxfId="266" priority="279" operator="containsText" text="Off">
      <formula>NOT(ISERROR(SEARCH("Off",Y56)))</formula>
    </cfRule>
    <cfRule type="containsText" dxfId="265" priority="280" operator="containsText" text="Off">
      <formula>NOT(ISERROR(SEARCH("Off",Y56)))</formula>
    </cfRule>
    <cfRule type="containsText" dxfId="264" priority="281" operator="containsText" text="Off">
      <formula>NOT(ISERROR(SEARCH("Off",Y56)))</formula>
    </cfRule>
  </conditionalFormatting>
  <conditionalFormatting sqref="Y57">
    <cfRule type="containsText" dxfId="263" priority="276" operator="containsText" text="On">
      <formula>NOT(ISERROR(SEARCH("On",Y57)))</formula>
    </cfRule>
  </conditionalFormatting>
  <conditionalFormatting sqref="Y57">
    <cfRule type="containsText" dxfId="262" priority="271" operator="containsText" text="Off">
      <formula>NOT(ISERROR(SEARCH("Off",Y57)))</formula>
    </cfRule>
    <cfRule type="containsText" dxfId="261" priority="272" operator="containsText" text="Off">
      <formula>NOT(ISERROR(SEARCH("Off",Y57)))</formula>
    </cfRule>
    <cfRule type="containsText" dxfId="260" priority="273" operator="containsText" text="Off">
      <formula>NOT(ISERROR(SEARCH("Off",Y57)))</formula>
    </cfRule>
    <cfRule type="containsText" dxfId="259" priority="274" operator="containsText" text="Off">
      <formula>NOT(ISERROR(SEARCH("Off",Y57)))</formula>
    </cfRule>
    <cfRule type="containsText" dxfId="258" priority="275" operator="containsText" text="Off">
      <formula>NOT(ISERROR(SEARCH("Off",Y57)))</formula>
    </cfRule>
  </conditionalFormatting>
  <conditionalFormatting sqref="Y58">
    <cfRule type="containsText" dxfId="257" priority="270" operator="containsText" text="On">
      <formula>NOT(ISERROR(SEARCH("On",Y58)))</formula>
    </cfRule>
  </conditionalFormatting>
  <conditionalFormatting sqref="Y58">
    <cfRule type="containsText" dxfId="256" priority="265" operator="containsText" text="Off">
      <formula>NOT(ISERROR(SEARCH("Off",Y58)))</formula>
    </cfRule>
    <cfRule type="containsText" dxfId="255" priority="266" operator="containsText" text="Off">
      <formula>NOT(ISERROR(SEARCH("Off",Y58)))</formula>
    </cfRule>
    <cfRule type="containsText" dxfId="254" priority="267" operator="containsText" text="Off">
      <formula>NOT(ISERROR(SEARCH("Off",Y58)))</formula>
    </cfRule>
    <cfRule type="containsText" dxfId="253" priority="268" operator="containsText" text="Off">
      <formula>NOT(ISERROR(SEARCH("Off",Y58)))</formula>
    </cfRule>
    <cfRule type="containsText" dxfId="252" priority="269" operator="containsText" text="Off">
      <formula>NOT(ISERROR(SEARCH("Off",Y58)))</formula>
    </cfRule>
  </conditionalFormatting>
  <conditionalFormatting sqref="Y62">
    <cfRule type="containsText" dxfId="251" priority="264" operator="containsText" text="On">
      <formula>NOT(ISERROR(SEARCH("On",Y62)))</formula>
    </cfRule>
  </conditionalFormatting>
  <conditionalFormatting sqref="Y62">
    <cfRule type="containsText" dxfId="250" priority="259" operator="containsText" text="Off">
      <formula>NOT(ISERROR(SEARCH("Off",Y62)))</formula>
    </cfRule>
    <cfRule type="containsText" dxfId="249" priority="260" operator="containsText" text="Off">
      <formula>NOT(ISERROR(SEARCH("Off",Y62)))</formula>
    </cfRule>
    <cfRule type="containsText" dxfId="248" priority="261" operator="containsText" text="Off">
      <formula>NOT(ISERROR(SEARCH("Off",Y62)))</formula>
    </cfRule>
    <cfRule type="containsText" dxfId="247" priority="262" operator="containsText" text="Off">
      <formula>NOT(ISERROR(SEARCH("Off",Y62)))</formula>
    </cfRule>
    <cfRule type="containsText" dxfId="246" priority="263" operator="containsText" text="Off">
      <formula>NOT(ISERROR(SEARCH("Off",Y62)))</formula>
    </cfRule>
  </conditionalFormatting>
  <conditionalFormatting sqref="Y70">
    <cfRule type="containsText" dxfId="245" priority="258" operator="containsText" text="On">
      <formula>NOT(ISERROR(SEARCH("On",Y70)))</formula>
    </cfRule>
  </conditionalFormatting>
  <conditionalFormatting sqref="Y70">
    <cfRule type="containsText" dxfId="244" priority="253" operator="containsText" text="Off">
      <formula>NOT(ISERROR(SEARCH("Off",Y70)))</formula>
    </cfRule>
    <cfRule type="containsText" dxfId="243" priority="254" operator="containsText" text="Off">
      <formula>NOT(ISERROR(SEARCH("Off",Y70)))</formula>
    </cfRule>
    <cfRule type="containsText" dxfId="242" priority="255" operator="containsText" text="Off">
      <formula>NOT(ISERROR(SEARCH("Off",Y70)))</formula>
    </cfRule>
    <cfRule type="containsText" dxfId="241" priority="256" operator="containsText" text="Off">
      <formula>NOT(ISERROR(SEARCH("Off",Y70)))</formula>
    </cfRule>
    <cfRule type="containsText" dxfId="240" priority="257" operator="containsText" text="Off">
      <formula>NOT(ISERROR(SEARCH("Off",Y70)))</formula>
    </cfRule>
  </conditionalFormatting>
  <conditionalFormatting sqref="Y78">
    <cfRule type="containsText" dxfId="239" priority="252" operator="containsText" text="On">
      <formula>NOT(ISERROR(SEARCH("On",Y78)))</formula>
    </cfRule>
  </conditionalFormatting>
  <conditionalFormatting sqref="Y78">
    <cfRule type="containsText" dxfId="238" priority="247" operator="containsText" text="Off">
      <formula>NOT(ISERROR(SEARCH("Off",Y78)))</formula>
    </cfRule>
    <cfRule type="containsText" dxfId="237" priority="248" operator="containsText" text="Off">
      <formula>NOT(ISERROR(SEARCH("Off",Y78)))</formula>
    </cfRule>
    <cfRule type="containsText" dxfId="236" priority="249" operator="containsText" text="Off">
      <formula>NOT(ISERROR(SEARCH("Off",Y78)))</formula>
    </cfRule>
    <cfRule type="containsText" dxfId="235" priority="250" operator="containsText" text="Off">
      <formula>NOT(ISERROR(SEARCH("Off",Y78)))</formula>
    </cfRule>
    <cfRule type="containsText" dxfId="234" priority="251" operator="containsText" text="Off">
      <formula>NOT(ISERROR(SEARCH("Off",Y78)))</formula>
    </cfRule>
  </conditionalFormatting>
  <conditionalFormatting sqref="Y79">
    <cfRule type="containsText" dxfId="233" priority="246" operator="containsText" text="On">
      <formula>NOT(ISERROR(SEARCH("On",Y79)))</formula>
    </cfRule>
  </conditionalFormatting>
  <conditionalFormatting sqref="Y79">
    <cfRule type="containsText" dxfId="232" priority="241" operator="containsText" text="Off">
      <formula>NOT(ISERROR(SEARCH("Off",Y79)))</formula>
    </cfRule>
    <cfRule type="containsText" dxfId="231" priority="242" operator="containsText" text="Off">
      <formula>NOT(ISERROR(SEARCH("Off",Y79)))</formula>
    </cfRule>
    <cfRule type="containsText" dxfId="230" priority="243" operator="containsText" text="Off">
      <formula>NOT(ISERROR(SEARCH("Off",Y79)))</formula>
    </cfRule>
    <cfRule type="containsText" dxfId="229" priority="244" operator="containsText" text="Off">
      <formula>NOT(ISERROR(SEARCH("Off",Y79)))</formula>
    </cfRule>
    <cfRule type="containsText" dxfId="228" priority="245" operator="containsText" text="Off">
      <formula>NOT(ISERROR(SEARCH("Off",Y79)))</formula>
    </cfRule>
  </conditionalFormatting>
  <conditionalFormatting sqref="Y81">
    <cfRule type="containsText" dxfId="227" priority="240" operator="containsText" text="On">
      <formula>NOT(ISERROR(SEARCH("On",Y81)))</formula>
    </cfRule>
  </conditionalFormatting>
  <conditionalFormatting sqref="Y81">
    <cfRule type="containsText" dxfId="226" priority="235" operator="containsText" text="Off">
      <formula>NOT(ISERROR(SEARCH("Off",Y81)))</formula>
    </cfRule>
    <cfRule type="containsText" dxfId="225" priority="236" operator="containsText" text="Off">
      <formula>NOT(ISERROR(SEARCH("Off",Y81)))</formula>
    </cfRule>
    <cfRule type="containsText" dxfId="224" priority="237" operator="containsText" text="Off">
      <formula>NOT(ISERROR(SEARCH("Off",Y81)))</formula>
    </cfRule>
    <cfRule type="containsText" dxfId="223" priority="238" operator="containsText" text="Off">
      <formula>NOT(ISERROR(SEARCH("Off",Y81)))</formula>
    </cfRule>
    <cfRule type="containsText" dxfId="222" priority="239" operator="containsText" text="Off">
      <formula>NOT(ISERROR(SEARCH("Off",Y81)))</formula>
    </cfRule>
  </conditionalFormatting>
  <conditionalFormatting sqref="Y84">
    <cfRule type="containsText" dxfId="221" priority="234" operator="containsText" text="On">
      <formula>NOT(ISERROR(SEARCH("On",Y84)))</formula>
    </cfRule>
  </conditionalFormatting>
  <conditionalFormatting sqref="Y84">
    <cfRule type="containsText" dxfId="220" priority="229" operator="containsText" text="Off">
      <formula>NOT(ISERROR(SEARCH("Off",Y84)))</formula>
    </cfRule>
    <cfRule type="containsText" dxfId="219" priority="230" operator="containsText" text="Off">
      <formula>NOT(ISERROR(SEARCH("Off",Y84)))</formula>
    </cfRule>
    <cfRule type="containsText" dxfId="218" priority="231" operator="containsText" text="Off">
      <formula>NOT(ISERROR(SEARCH("Off",Y84)))</formula>
    </cfRule>
    <cfRule type="containsText" dxfId="217" priority="232" operator="containsText" text="Off">
      <formula>NOT(ISERROR(SEARCH("Off",Y84)))</formula>
    </cfRule>
    <cfRule type="containsText" dxfId="216" priority="233" operator="containsText" text="Off">
      <formula>NOT(ISERROR(SEARCH("Off",Y84)))</formula>
    </cfRule>
  </conditionalFormatting>
  <conditionalFormatting sqref="Y96">
    <cfRule type="containsText" dxfId="215" priority="228" operator="containsText" text="On">
      <formula>NOT(ISERROR(SEARCH("On",Y96)))</formula>
    </cfRule>
  </conditionalFormatting>
  <conditionalFormatting sqref="Y96">
    <cfRule type="containsText" dxfId="214" priority="223" operator="containsText" text="Off">
      <formula>NOT(ISERROR(SEARCH("Off",Y96)))</formula>
    </cfRule>
    <cfRule type="containsText" dxfId="213" priority="224" operator="containsText" text="Off">
      <formula>NOT(ISERROR(SEARCH("Off",Y96)))</formula>
    </cfRule>
    <cfRule type="containsText" dxfId="212" priority="225" operator="containsText" text="Off">
      <formula>NOT(ISERROR(SEARCH("Off",Y96)))</formula>
    </cfRule>
    <cfRule type="containsText" dxfId="211" priority="226" operator="containsText" text="Off">
      <formula>NOT(ISERROR(SEARCH("Off",Y96)))</formula>
    </cfRule>
    <cfRule type="containsText" dxfId="210" priority="227" operator="containsText" text="Off">
      <formula>NOT(ISERROR(SEARCH("Off",Y96)))</formula>
    </cfRule>
  </conditionalFormatting>
  <conditionalFormatting sqref="Y97">
    <cfRule type="containsText" dxfId="209" priority="222" operator="containsText" text="On">
      <formula>NOT(ISERROR(SEARCH("On",Y97)))</formula>
    </cfRule>
  </conditionalFormatting>
  <conditionalFormatting sqref="Y97">
    <cfRule type="containsText" dxfId="208" priority="217" operator="containsText" text="Off">
      <formula>NOT(ISERROR(SEARCH("Off",Y97)))</formula>
    </cfRule>
    <cfRule type="containsText" dxfId="207" priority="218" operator="containsText" text="Off">
      <formula>NOT(ISERROR(SEARCH("Off",Y97)))</formula>
    </cfRule>
    <cfRule type="containsText" dxfId="206" priority="219" operator="containsText" text="Off">
      <formula>NOT(ISERROR(SEARCH("Off",Y97)))</formula>
    </cfRule>
    <cfRule type="containsText" dxfId="205" priority="220" operator="containsText" text="Off">
      <formula>NOT(ISERROR(SEARCH("Off",Y97)))</formula>
    </cfRule>
    <cfRule type="containsText" dxfId="204" priority="221" operator="containsText" text="Off">
      <formula>NOT(ISERROR(SEARCH("Off",Y97)))</formula>
    </cfRule>
  </conditionalFormatting>
  <conditionalFormatting sqref="Y98">
    <cfRule type="containsText" dxfId="203" priority="216" operator="containsText" text="On">
      <formula>NOT(ISERROR(SEARCH("On",Y98)))</formula>
    </cfRule>
  </conditionalFormatting>
  <conditionalFormatting sqref="Y98">
    <cfRule type="containsText" dxfId="202" priority="211" operator="containsText" text="Off">
      <formula>NOT(ISERROR(SEARCH("Off",Y98)))</formula>
    </cfRule>
    <cfRule type="containsText" dxfId="201" priority="212" operator="containsText" text="Off">
      <formula>NOT(ISERROR(SEARCH("Off",Y98)))</formula>
    </cfRule>
    <cfRule type="containsText" dxfId="200" priority="213" operator="containsText" text="Off">
      <formula>NOT(ISERROR(SEARCH("Off",Y98)))</formula>
    </cfRule>
    <cfRule type="containsText" dxfId="199" priority="214" operator="containsText" text="Off">
      <formula>NOT(ISERROR(SEARCH("Off",Y98)))</formula>
    </cfRule>
    <cfRule type="containsText" dxfId="198" priority="215" operator="containsText" text="Off">
      <formula>NOT(ISERROR(SEARCH("Off",Y98)))</formula>
    </cfRule>
  </conditionalFormatting>
  <conditionalFormatting sqref="Y100">
    <cfRule type="containsText" dxfId="197" priority="210" operator="containsText" text="On">
      <formula>NOT(ISERROR(SEARCH("On",Y100)))</formula>
    </cfRule>
  </conditionalFormatting>
  <conditionalFormatting sqref="Y100">
    <cfRule type="containsText" dxfId="196" priority="205" operator="containsText" text="Off">
      <formula>NOT(ISERROR(SEARCH("Off",Y100)))</formula>
    </cfRule>
    <cfRule type="containsText" dxfId="195" priority="206" operator="containsText" text="Off">
      <formula>NOT(ISERROR(SEARCH("Off",Y100)))</formula>
    </cfRule>
    <cfRule type="containsText" dxfId="194" priority="207" operator="containsText" text="Off">
      <formula>NOT(ISERROR(SEARCH("Off",Y100)))</formula>
    </cfRule>
    <cfRule type="containsText" dxfId="193" priority="208" operator="containsText" text="Off">
      <formula>NOT(ISERROR(SEARCH("Off",Y100)))</formula>
    </cfRule>
    <cfRule type="containsText" dxfId="192" priority="209" operator="containsText" text="Off">
      <formula>NOT(ISERROR(SEARCH("Off",Y100)))</formula>
    </cfRule>
  </conditionalFormatting>
  <conditionalFormatting sqref="Y101">
    <cfRule type="containsText" dxfId="191" priority="204" operator="containsText" text="On">
      <formula>NOT(ISERROR(SEARCH("On",Y101)))</formula>
    </cfRule>
  </conditionalFormatting>
  <conditionalFormatting sqref="Y101">
    <cfRule type="containsText" dxfId="190" priority="199" operator="containsText" text="Off">
      <formula>NOT(ISERROR(SEARCH("Off",Y101)))</formula>
    </cfRule>
    <cfRule type="containsText" dxfId="189" priority="200" operator="containsText" text="Off">
      <formula>NOT(ISERROR(SEARCH("Off",Y101)))</formula>
    </cfRule>
    <cfRule type="containsText" dxfId="188" priority="201" operator="containsText" text="Off">
      <formula>NOT(ISERROR(SEARCH("Off",Y101)))</formula>
    </cfRule>
    <cfRule type="containsText" dxfId="187" priority="202" operator="containsText" text="Off">
      <formula>NOT(ISERROR(SEARCH("Off",Y101)))</formula>
    </cfRule>
    <cfRule type="containsText" dxfId="186" priority="203" operator="containsText" text="Off">
      <formula>NOT(ISERROR(SEARCH("Off",Y101)))</formula>
    </cfRule>
  </conditionalFormatting>
  <conditionalFormatting sqref="Y103">
    <cfRule type="containsText" dxfId="185" priority="198" operator="containsText" text="On">
      <formula>NOT(ISERROR(SEARCH("On",Y103)))</formula>
    </cfRule>
  </conditionalFormatting>
  <conditionalFormatting sqref="Y103">
    <cfRule type="containsText" dxfId="184" priority="193" operator="containsText" text="Off">
      <formula>NOT(ISERROR(SEARCH("Off",Y103)))</formula>
    </cfRule>
    <cfRule type="containsText" dxfId="183" priority="194" operator="containsText" text="Off">
      <formula>NOT(ISERROR(SEARCH("Off",Y103)))</formula>
    </cfRule>
    <cfRule type="containsText" dxfId="182" priority="195" operator="containsText" text="Off">
      <formula>NOT(ISERROR(SEARCH("Off",Y103)))</formula>
    </cfRule>
    <cfRule type="containsText" dxfId="181" priority="196" operator="containsText" text="Off">
      <formula>NOT(ISERROR(SEARCH("Off",Y103)))</formula>
    </cfRule>
    <cfRule type="containsText" dxfId="180" priority="197" operator="containsText" text="Off">
      <formula>NOT(ISERROR(SEARCH("Off",Y103)))</formula>
    </cfRule>
  </conditionalFormatting>
  <conditionalFormatting sqref="Y105">
    <cfRule type="containsText" dxfId="179" priority="192" operator="containsText" text="On">
      <formula>NOT(ISERROR(SEARCH("On",Y105)))</formula>
    </cfRule>
  </conditionalFormatting>
  <conditionalFormatting sqref="Y105">
    <cfRule type="containsText" dxfId="178" priority="187" operator="containsText" text="Off">
      <formula>NOT(ISERROR(SEARCH("Off",Y105)))</formula>
    </cfRule>
    <cfRule type="containsText" dxfId="177" priority="188" operator="containsText" text="Off">
      <formula>NOT(ISERROR(SEARCH("Off",Y105)))</formula>
    </cfRule>
    <cfRule type="containsText" dxfId="176" priority="189" operator="containsText" text="Off">
      <formula>NOT(ISERROR(SEARCH("Off",Y105)))</formula>
    </cfRule>
    <cfRule type="containsText" dxfId="175" priority="190" operator="containsText" text="Off">
      <formula>NOT(ISERROR(SEARCH("Off",Y105)))</formula>
    </cfRule>
    <cfRule type="containsText" dxfId="174" priority="191" operator="containsText" text="Off">
      <formula>NOT(ISERROR(SEARCH("Off",Y105)))</formula>
    </cfRule>
  </conditionalFormatting>
  <conditionalFormatting sqref="Y106">
    <cfRule type="containsText" dxfId="173" priority="186" operator="containsText" text="On">
      <formula>NOT(ISERROR(SEARCH("On",Y106)))</formula>
    </cfRule>
  </conditionalFormatting>
  <conditionalFormatting sqref="Y106">
    <cfRule type="containsText" dxfId="172" priority="181" operator="containsText" text="Off">
      <formula>NOT(ISERROR(SEARCH("Off",Y106)))</formula>
    </cfRule>
    <cfRule type="containsText" dxfId="171" priority="182" operator="containsText" text="Off">
      <formula>NOT(ISERROR(SEARCH("Off",Y106)))</formula>
    </cfRule>
    <cfRule type="containsText" dxfId="170" priority="183" operator="containsText" text="Off">
      <formula>NOT(ISERROR(SEARCH("Off",Y106)))</formula>
    </cfRule>
    <cfRule type="containsText" dxfId="169" priority="184" operator="containsText" text="Off">
      <formula>NOT(ISERROR(SEARCH("Off",Y106)))</formula>
    </cfRule>
    <cfRule type="containsText" dxfId="168" priority="185" operator="containsText" text="Off">
      <formula>NOT(ISERROR(SEARCH("Off",Y106)))</formula>
    </cfRule>
  </conditionalFormatting>
  <conditionalFormatting sqref="Y107">
    <cfRule type="containsText" dxfId="167" priority="180" operator="containsText" text="On">
      <formula>NOT(ISERROR(SEARCH("On",Y107)))</formula>
    </cfRule>
  </conditionalFormatting>
  <conditionalFormatting sqref="Y107">
    <cfRule type="containsText" dxfId="166" priority="175" operator="containsText" text="Off">
      <formula>NOT(ISERROR(SEARCH("Off",Y107)))</formula>
    </cfRule>
    <cfRule type="containsText" dxfId="165" priority="176" operator="containsText" text="Off">
      <formula>NOT(ISERROR(SEARCH("Off",Y107)))</formula>
    </cfRule>
    <cfRule type="containsText" dxfId="164" priority="177" operator="containsText" text="Off">
      <formula>NOT(ISERROR(SEARCH("Off",Y107)))</formula>
    </cfRule>
    <cfRule type="containsText" dxfId="163" priority="178" operator="containsText" text="Off">
      <formula>NOT(ISERROR(SEARCH("Off",Y107)))</formula>
    </cfRule>
    <cfRule type="containsText" dxfId="162" priority="179" operator="containsText" text="Off">
      <formula>NOT(ISERROR(SEARCH("Off",Y107)))</formula>
    </cfRule>
  </conditionalFormatting>
  <conditionalFormatting sqref="Y112">
    <cfRule type="containsText" dxfId="161" priority="174" operator="containsText" text="On">
      <formula>NOT(ISERROR(SEARCH("On",Y112)))</formula>
    </cfRule>
  </conditionalFormatting>
  <conditionalFormatting sqref="Y112">
    <cfRule type="containsText" dxfId="160" priority="169" operator="containsText" text="Off">
      <formula>NOT(ISERROR(SEARCH("Off",Y112)))</formula>
    </cfRule>
    <cfRule type="containsText" dxfId="159" priority="170" operator="containsText" text="Off">
      <formula>NOT(ISERROR(SEARCH("Off",Y112)))</formula>
    </cfRule>
    <cfRule type="containsText" dxfId="158" priority="171" operator="containsText" text="Off">
      <formula>NOT(ISERROR(SEARCH("Off",Y112)))</formula>
    </cfRule>
    <cfRule type="containsText" dxfId="157" priority="172" operator="containsText" text="Off">
      <formula>NOT(ISERROR(SEARCH("Off",Y112)))</formula>
    </cfRule>
    <cfRule type="containsText" dxfId="156" priority="173" operator="containsText" text="Off">
      <formula>NOT(ISERROR(SEARCH("Off",Y112)))</formula>
    </cfRule>
  </conditionalFormatting>
  <conditionalFormatting sqref="Y113">
    <cfRule type="containsText" dxfId="155" priority="168" operator="containsText" text="On">
      <formula>NOT(ISERROR(SEARCH("On",Y113)))</formula>
    </cfRule>
  </conditionalFormatting>
  <conditionalFormatting sqref="Y113">
    <cfRule type="containsText" dxfId="154" priority="163" operator="containsText" text="Off">
      <formula>NOT(ISERROR(SEARCH("Off",Y113)))</formula>
    </cfRule>
    <cfRule type="containsText" dxfId="153" priority="164" operator="containsText" text="Off">
      <formula>NOT(ISERROR(SEARCH("Off",Y113)))</formula>
    </cfRule>
    <cfRule type="containsText" dxfId="152" priority="165" operator="containsText" text="Off">
      <formula>NOT(ISERROR(SEARCH("Off",Y113)))</formula>
    </cfRule>
    <cfRule type="containsText" dxfId="151" priority="166" operator="containsText" text="Off">
      <formula>NOT(ISERROR(SEARCH("Off",Y113)))</formula>
    </cfRule>
    <cfRule type="containsText" dxfId="150" priority="167" operator="containsText" text="Off">
      <formula>NOT(ISERROR(SEARCH("Off",Y113)))</formula>
    </cfRule>
  </conditionalFormatting>
  <conditionalFormatting sqref="Y124">
    <cfRule type="containsText" dxfId="149" priority="162" operator="containsText" text="On">
      <formula>NOT(ISERROR(SEARCH("On",Y124)))</formula>
    </cfRule>
  </conditionalFormatting>
  <conditionalFormatting sqref="Y124">
    <cfRule type="containsText" dxfId="148" priority="157" operator="containsText" text="Off">
      <formula>NOT(ISERROR(SEARCH("Off",Y124)))</formula>
    </cfRule>
    <cfRule type="containsText" dxfId="147" priority="158" operator="containsText" text="Off">
      <formula>NOT(ISERROR(SEARCH("Off",Y124)))</formula>
    </cfRule>
    <cfRule type="containsText" dxfId="146" priority="159" operator="containsText" text="Off">
      <formula>NOT(ISERROR(SEARCH("Off",Y124)))</formula>
    </cfRule>
    <cfRule type="containsText" dxfId="145" priority="160" operator="containsText" text="Off">
      <formula>NOT(ISERROR(SEARCH("Off",Y124)))</formula>
    </cfRule>
    <cfRule type="containsText" dxfId="144" priority="161" operator="containsText" text="Off">
      <formula>NOT(ISERROR(SEARCH("Off",Y124)))</formula>
    </cfRule>
  </conditionalFormatting>
  <conditionalFormatting sqref="Y130">
    <cfRule type="containsText" dxfId="143" priority="156" operator="containsText" text="On">
      <formula>NOT(ISERROR(SEARCH("On",Y130)))</formula>
    </cfRule>
  </conditionalFormatting>
  <conditionalFormatting sqref="Y130">
    <cfRule type="containsText" dxfId="142" priority="151" operator="containsText" text="Off">
      <formula>NOT(ISERROR(SEARCH("Off",Y130)))</formula>
    </cfRule>
    <cfRule type="containsText" dxfId="141" priority="152" operator="containsText" text="Off">
      <formula>NOT(ISERROR(SEARCH("Off",Y130)))</formula>
    </cfRule>
    <cfRule type="containsText" dxfId="140" priority="153" operator="containsText" text="Off">
      <formula>NOT(ISERROR(SEARCH("Off",Y130)))</formula>
    </cfRule>
    <cfRule type="containsText" dxfId="139" priority="154" operator="containsText" text="Off">
      <formula>NOT(ISERROR(SEARCH("Off",Y130)))</formula>
    </cfRule>
    <cfRule type="containsText" dxfId="138" priority="155" operator="containsText" text="Off">
      <formula>NOT(ISERROR(SEARCH("Off",Y130)))</formula>
    </cfRule>
  </conditionalFormatting>
  <conditionalFormatting sqref="L10">
    <cfRule type="containsText" dxfId="137" priority="126" operator="containsText" text="On">
      <formula>NOT(ISERROR(SEARCH("On",L10)))</formula>
    </cfRule>
  </conditionalFormatting>
  <conditionalFormatting sqref="L10">
    <cfRule type="containsText" dxfId="136" priority="121" operator="containsText" text="Off">
      <formula>NOT(ISERROR(SEARCH("Off",L10)))</formula>
    </cfRule>
    <cfRule type="containsText" dxfId="135" priority="122" operator="containsText" text="Off">
      <formula>NOT(ISERROR(SEARCH("Off",L10)))</formula>
    </cfRule>
    <cfRule type="containsText" dxfId="134" priority="123" operator="containsText" text="Off">
      <formula>NOT(ISERROR(SEARCH("Off",L10)))</formula>
    </cfRule>
    <cfRule type="containsText" dxfId="133" priority="124" operator="containsText" text="Off">
      <formula>NOT(ISERROR(SEARCH("Off",L10)))</formula>
    </cfRule>
    <cfRule type="containsText" dxfId="132" priority="125" operator="containsText" text="Off">
      <formula>NOT(ISERROR(SEARCH("Off",L10)))</formula>
    </cfRule>
  </conditionalFormatting>
  <conditionalFormatting sqref="L9">
    <cfRule type="containsText" dxfId="131" priority="132" operator="containsText" text="On">
      <formula>NOT(ISERROR(SEARCH("On",L9)))</formula>
    </cfRule>
  </conditionalFormatting>
  <conditionalFormatting sqref="L9">
    <cfRule type="containsText" dxfId="130" priority="127" operator="containsText" text="Off">
      <formula>NOT(ISERROR(SEARCH("Off",L9)))</formula>
    </cfRule>
    <cfRule type="containsText" dxfId="129" priority="128" operator="containsText" text="Off">
      <formula>NOT(ISERROR(SEARCH("Off",L9)))</formula>
    </cfRule>
    <cfRule type="containsText" dxfId="128" priority="129" operator="containsText" text="Off">
      <formula>NOT(ISERROR(SEARCH("Off",L9)))</formula>
    </cfRule>
    <cfRule type="containsText" dxfId="127" priority="130" operator="containsText" text="Off">
      <formula>NOT(ISERROR(SEARCH("Off",L9)))</formula>
    </cfRule>
    <cfRule type="containsText" dxfId="126" priority="131" operator="containsText" text="Off">
      <formula>NOT(ISERROR(SEARCH("Off",L9)))</formula>
    </cfRule>
  </conditionalFormatting>
  <conditionalFormatting sqref="L5">
    <cfRule type="containsText" dxfId="125" priority="150" operator="containsText" text="On">
      <formula>NOT(ISERROR(SEARCH("On",L5)))</formula>
    </cfRule>
  </conditionalFormatting>
  <conditionalFormatting sqref="L5">
    <cfRule type="containsText" dxfId="124" priority="145" operator="containsText" text="Off">
      <formula>NOT(ISERROR(SEARCH("Off",L5)))</formula>
    </cfRule>
    <cfRule type="containsText" dxfId="123" priority="146" operator="containsText" text="Off">
      <formula>NOT(ISERROR(SEARCH("Off",L5)))</formula>
    </cfRule>
    <cfRule type="containsText" dxfId="122" priority="147" operator="containsText" text="Off">
      <formula>NOT(ISERROR(SEARCH("Off",L5)))</formula>
    </cfRule>
    <cfRule type="containsText" dxfId="121" priority="148" operator="containsText" text="Off">
      <formula>NOT(ISERROR(SEARCH("Off",L5)))</formula>
    </cfRule>
    <cfRule type="containsText" dxfId="120" priority="149" operator="containsText" text="Off">
      <formula>NOT(ISERROR(SEARCH("Off",L5)))</formula>
    </cfRule>
  </conditionalFormatting>
  <conditionalFormatting sqref="L6">
    <cfRule type="containsText" dxfId="119" priority="144" operator="containsText" text="On">
      <formula>NOT(ISERROR(SEARCH("On",L6)))</formula>
    </cfRule>
  </conditionalFormatting>
  <conditionalFormatting sqref="L6">
    <cfRule type="containsText" dxfId="118" priority="139" operator="containsText" text="Off">
      <formula>NOT(ISERROR(SEARCH("Off",L6)))</formula>
    </cfRule>
    <cfRule type="containsText" dxfId="117" priority="140" operator="containsText" text="Off">
      <formula>NOT(ISERROR(SEARCH("Off",L6)))</formula>
    </cfRule>
    <cfRule type="containsText" dxfId="116" priority="141" operator="containsText" text="Off">
      <formula>NOT(ISERROR(SEARCH("Off",L6)))</formula>
    </cfRule>
    <cfRule type="containsText" dxfId="115" priority="142" operator="containsText" text="Off">
      <formula>NOT(ISERROR(SEARCH("Off",L6)))</formula>
    </cfRule>
    <cfRule type="containsText" dxfId="114" priority="143" operator="containsText" text="Off">
      <formula>NOT(ISERROR(SEARCH("Off",L6)))</formula>
    </cfRule>
  </conditionalFormatting>
  <conditionalFormatting sqref="L8">
    <cfRule type="containsText" dxfId="113" priority="138" operator="containsText" text="On">
      <formula>NOT(ISERROR(SEARCH("On",L8)))</formula>
    </cfRule>
  </conditionalFormatting>
  <conditionalFormatting sqref="L8">
    <cfRule type="containsText" dxfId="112" priority="133" operator="containsText" text="Off">
      <formula>NOT(ISERROR(SEARCH("Off",L8)))</formula>
    </cfRule>
    <cfRule type="containsText" dxfId="111" priority="134" operator="containsText" text="Off">
      <formula>NOT(ISERROR(SEARCH("Off",L8)))</formula>
    </cfRule>
    <cfRule type="containsText" dxfId="110" priority="135" operator="containsText" text="Off">
      <formula>NOT(ISERROR(SEARCH("Off",L8)))</formula>
    </cfRule>
    <cfRule type="containsText" dxfId="109" priority="136" operator="containsText" text="Off">
      <formula>NOT(ISERROR(SEARCH("Off",L8)))</formula>
    </cfRule>
    <cfRule type="containsText" dxfId="108" priority="137" operator="containsText" text="Off">
      <formula>NOT(ISERROR(SEARCH("Off",L8)))</formula>
    </cfRule>
  </conditionalFormatting>
  <conditionalFormatting sqref="L11">
    <cfRule type="containsText" dxfId="107" priority="120" operator="containsText" text="On">
      <formula>NOT(ISERROR(SEARCH("On",L11)))</formula>
    </cfRule>
  </conditionalFormatting>
  <conditionalFormatting sqref="L11">
    <cfRule type="containsText" dxfId="106" priority="115" operator="containsText" text="Off">
      <formula>NOT(ISERROR(SEARCH("Off",L11)))</formula>
    </cfRule>
    <cfRule type="containsText" dxfId="105" priority="116" operator="containsText" text="Off">
      <formula>NOT(ISERROR(SEARCH("Off",L11)))</formula>
    </cfRule>
    <cfRule type="containsText" dxfId="104" priority="117" operator="containsText" text="Off">
      <formula>NOT(ISERROR(SEARCH("Off",L11)))</formula>
    </cfRule>
    <cfRule type="containsText" dxfId="103" priority="118" operator="containsText" text="Off">
      <formula>NOT(ISERROR(SEARCH("Off",L11)))</formula>
    </cfRule>
    <cfRule type="containsText" dxfId="102" priority="119" operator="containsText" text="Off">
      <formula>NOT(ISERROR(SEARCH("Off",L11)))</formula>
    </cfRule>
  </conditionalFormatting>
  <conditionalFormatting sqref="L12">
    <cfRule type="containsText" dxfId="101" priority="114" operator="containsText" text="On">
      <formula>NOT(ISERROR(SEARCH("On",L12)))</formula>
    </cfRule>
  </conditionalFormatting>
  <conditionalFormatting sqref="L12">
    <cfRule type="containsText" dxfId="100" priority="109" operator="containsText" text="Off">
      <formula>NOT(ISERROR(SEARCH("Off",L12)))</formula>
    </cfRule>
    <cfRule type="containsText" dxfId="99" priority="110" operator="containsText" text="Off">
      <formula>NOT(ISERROR(SEARCH("Off",L12)))</formula>
    </cfRule>
    <cfRule type="containsText" dxfId="98" priority="111" operator="containsText" text="Off">
      <formula>NOT(ISERROR(SEARCH("Off",L12)))</formula>
    </cfRule>
    <cfRule type="containsText" dxfId="97" priority="112" operator="containsText" text="Off">
      <formula>NOT(ISERROR(SEARCH("Off",L12)))</formula>
    </cfRule>
    <cfRule type="containsText" dxfId="96" priority="113" operator="containsText" text="Off">
      <formula>NOT(ISERROR(SEARCH("Off",L12)))</formula>
    </cfRule>
  </conditionalFormatting>
  <conditionalFormatting sqref="L13">
    <cfRule type="containsText" dxfId="95" priority="108" operator="containsText" text="On">
      <formula>NOT(ISERROR(SEARCH("On",L13)))</formula>
    </cfRule>
  </conditionalFormatting>
  <conditionalFormatting sqref="L13">
    <cfRule type="containsText" dxfId="94" priority="103" operator="containsText" text="Off">
      <formula>NOT(ISERROR(SEARCH("Off",L13)))</formula>
    </cfRule>
    <cfRule type="containsText" dxfId="93" priority="104" operator="containsText" text="Off">
      <formula>NOT(ISERROR(SEARCH("Off",L13)))</formula>
    </cfRule>
    <cfRule type="containsText" dxfId="92" priority="105" operator="containsText" text="Off">
      <formula>NOT(ISERROR(SEARCH("Off",L13)))</formula>
    </cfRule>
    <cfRule type="containsText" dxfId="91" priority="106" operator="containsText" text="Off">
      <formula>NOT(ISERROR(SEARCH("Off",L13)))</formula>
    </cfRule>
    <cfRule type="containsText" dxfId="90" priority="107" operator="containsText" text="Off">
      <formula>NOT(ISERROR(SEARCH("Off",L13)))</formula>
    </cfRule>
  </conditionalFormatting>
  <conditionalFormatting sqref="L14">
    <cfRule type="containsText" dxfId="89" priority="102" operator="containsText" text="On">
      <formula>NOT(ISERROR(SEARCH("On",L14)))</formula>
    </cfRule>
  </conditionalFormatting>
  <conditionalFormatting sqref="L14">
    <cfRule type="containsText" dxfId="88" priority="97" operator="containsText" text="Off">
      <formula>NOT(ISERROR(SEARCH("Off",L14)))</formula>
    </cfRule>
    <cfRule type="containsText" dxfId="87" priority="98" operator="containsText" text="Off">
      <formula>NOT(ISERROR(SEARCH("Off",L14)))</formula>
    </cfRule>
    <cfRule type="containsText" dxfId="86" priority="99" operator="containsText" text="Off">
      <formula>NOT(ISERROR(SEARCH("Off",L14)))</formula>
    </cfRule>
    <cfRule type="containsText" dxfId="85" priority="100" operator="containsText" text="Off">
      <formula>NOT(ISERROR(SEARCH("Off",L14)))</formula>
    </cfRule>
    <cfRule type="containsText" dxfId="84" priority="101" operator="containsText" text="Off">
      <formula>NOT(ISERROR(SEARCH("Off",L14)))</formula>
    </cfRule>
  </conditionalFormatting>
  <conditionalFormatting sqref="L15">
    <cfRule type="containsText" dxfId="83" priority="96" operator="containsText" text="On">
      <formula>NOT(ISERROR(SEARCH("On",L15)))</formula>
    </cfRule>
  </conditionalFormatting>
  <conditionalFormatting sqref="L15">
    <cfRule type="containsText" dxfId="82" priority="91" operator="containsText" text="Off">
      <formula>NOT(ISERROR(SEARCH("Off",L15)))</formula>
    </cfRule>
    <cfRule type="containsText" dxfId="81" priority="92" operator="containsText" text="Off">
      <formula>NOT(ISERROR(SEARCH("Off",L15)))</formula>
    </cfRule>
    <cfRule type="containsText" dxfId="80" priority="93" operator="containsText" text="Off">
      <formula>NOT(ISERROR(SEARCH("Off",L15)))</formula>
    </cfRule>
    <cfRule type="containsText" dxfId="79" priority="94" operator="containsText" text="Off">
      <formula>NOT(ISERROR(SEARCH("Off",L15)))</formula>
    </cfRule>
    <cfRule type="containsText" dxfId="78" priority="95" operator="containsText" text="Off">
      <formula>NOT(ISERROR(SEARCH("Off",L15)))</formula>
    </cfRule>
  </conditionalFormatting>
  <conditionalFormatting sqref="L17">
    <cfRule type="containsText" dxfId="77" priority="90" operator="containsText" text="On">
      <formula>NOT(ISERROR(SEARCH("On",L17)))</formula>
    </cfRule>
  </conditionalFormatting>
  <conditionalFormatting sqref="L17">
    <cfRule type="containsText" dxfId="76" priority="85" operator="containsText" text="Off">
      <formula>NOT(ISERROR(SEARCH("Off",L17)))</formula>
    </cfRule>
    <cfRule type="containsText" dxfId="75" priority="86" operator="containsText" text="Off">
      <formula>NOT(ISERROR(SEARCH("Off",L17)))</formula>
    </cfRule>
    <cfRule type="containsText" dxfId="74" priority="87" operator="containsText" text="Off">
      <formula>NOT(ISERROR(SEARCH("Off",L17)))</formula>
    </cfRule>
    <cfRule type="containsText" dxfId="73" priority="88" operator="containsText" text="Off">
      <formula>NOT(ISERROR(SEARCH("Off",L17)))</formula>
    </cfRule>
    <cfRule type="containsText" dxfId="72" priority="89" operator="containsText" text="Off">
      <formula>NOT(ISERROR(SEARCH("Off",L17)))</formula>
    </cfRule>
  </conditionalFormatting>
  <conditionalFormatting sqref="L18">
    <cfRule type="containsText" dxfId="71" priority="84" operator="containsText" text="On">
      <formula>NOT(ISERROR(SEARCH("On",L18)))</formula>
    </cfRule>
  </conditionalFormatting>
  <conditionalFormatting sqref="L18">
    <cfRule type="containsText" dxfId="70" priority="79" operator="containsText" text="Off">
      <formula>NOT(ISERROR(SEARCH("Off",L18)))</formula>
    </cfRule>
    <cfRule type="containsText" dxfId="69" priority="80" operator="containsText" text="Off">
      <formula>NOT(ISERROR(SEARCH("Off",L18)))</formula>
    </cfRule>
    <cfRule type="containsText" dxfId="68" priority="81" operator="containsText" text="Off">
      <formula>NOT(ISERROR(SEARCH("Off",L18)))</formula>
    </cfRule>
    <cfRule type="containsText" dxfId="67" priority="82" operator="containsText" text="Off">
      <formula>NOT(ISERROR(SEARCH("Off",L18)))</formula>
    </cfRule>
    <cfRule type="containsText" dxfId="66" priority="83" operator="containsText" text="Off">
      <formula>NOT(ISERROR(SEARCH("Off",L18)))</formula>
    </cfRule>
  </conditionalFormatting>
  <conditionalFormatting sqref="L19">
    <cfRule type="containsText" dxfId="65" priority="78" operator="containsText" text="On">
      <formula>NOT(ISERROR(SEARCH("On",L19)))</formula>
    </cfRule>
  </conditionalFormatting>
  <conditionalFormatting sqref="L19">
    <cfRule type="containsText" dxfId="64" priority="73" operator="containsText" text="Off">
      <formula>NOT(ISERROR(SEARCH("Off",L19)))</formula>
    </cfRule>
    <cfRule type="containsText" dxfId="63" priority="74" operator="containsText" text="Off">
      <formula>NOT(ISERROR(SEARCH("Off",L19)))</formula>
    </cfRule>
    <cfRule type="containsText" dxfId="62" priority="75" operator="containsText" text="Off">
      <formula>NOT(ISERROR(SEARCH("Off",L19)))</formula>
    </cfRule>
    <cfRule type="containsText" dxfId="61" priority="76" operator="containsText" text="Off">
      <formula>NOT(ISERROR(SEARCH("Off",L19)))</formula>
    </cfRule>
    <cfRule type="containsText" dxfId="60" priority="77" operator="containsText" text="Off">
      <formula>NOT(ISERROR(SEARCH("Off",L19)))</formula>
    </cfRule>
  </conditionalFormatting>
  <conditionalFormatting sqref="L20">
    <cfRule type="containsText" dxfId="59" priority="72" operator="containsText" text="On">
      <formula>NOT(ISERROR(SEARCH("On",L20)))</formula>
    </cfRule>
  </conditionalFormatting>
  <conditionalFormatting sqref="L20">
    <cfRule type="containsText" dxfId="58" priority="67" operator="containsText" text="Off">
      <formula>NOT(ISERROR(SEARCH("Off",L20)))</formula>
    </cfRule>
    <cfRule type="containsText" dxfId="57" priority="68" operator="containsText" text="Off">
      <formula>NOT(ISERROR(SEARCH("Off",L20)))</formula>
    </cfRule>
    <cfRule type="containsText" dxfId="56" priority="69" operator="containsText" text="Off">
      <formula>NOT(ISERROR(SEARCH("Off",L20)))</formula>
    </cfRule>
    <cfRule type="containsText" dxfId="55" priority="70" operator="containsText" text="Off">
      <formula>NOT(ISERROR(SEARCH("Off",L20)))</formula>
    </cfRule>
    <cfRule type="containsText" dxfId="54" priority="71" operator="containsText" text="Off">
      <formula>NOT(ISERROR(SEARCH("Off",L20)))</formula>
    </cfRule>
  </conditionalFormatting>
  <conditionalFormatting sqref="L21">
    <cfRule type="containsText" dxfId="53" priority="66" operator="containsText" text="On">
      <formula>NOT(ISERROR(SEARCH("On",L21)))</formula>
    </cfRule>
  </conditionalFormatting>
  <conditionalFormatting sqref="L21">
    <cfRule type="containsText" dxfId="52" priority="61" operator="containsText" text="Off">
      <formula>NOT(ISERROR(SEARCH("Off",L21)))</formula>
    </cfRule>
    <cfRule type="containsText" dxfId="51" priority="62" operator="containsText" text="Off">
      <formula>NOT(ISERROR(SEARCH("Off",L21)))</formula>
    </cfRule>
    <cfRule type="containsText" dxfId="50" priority="63" operator="containsText" text="Off">
      <formula>NOT(ISERROR(SEARCH("Off",L21)))</formula>
    </cfRule>
    <cfRule type="containsText" dxfId="49" priority="64" operator="containsText" text="Off">
      <formula>NOT(ISERROR(SEARCH("Off",L21)))</formula>
    </cfRule>
    <cfRule type="containsText" dxfId="48" priority="65" operator="containsText" text="Off">
      <formula>NOT(ISERROR(SEARCH("Off",L21)))</formula>
    </cfRule>
  </conditionalFormatting>
  <conditionalFormatting sqref="L22">
    <cfRule type="containsText" dxfId="47" priority="60" operator="containsText" text="On">
      <formula>NOT(ISERROR(SEARCH("On",L22)))</formula>
    </cfRule>
  </conditionalFormatting>
  <conditionalFormatting sqref="L22">
    <cfRule type="containsText" dxfId="46" priority="55" operator="containsText" text="Off">
      <formula>NOT(ISERROR(SEARCH("Off",L22)))</formula>
    </cfRule>
    <cfRule type="containsText" dxfId="45" priority="56" operator="containsText" text="Off">
      <formula>NOT(ISERROR(SEARCH("Off",L22)))</formula>
    </cfRule>
    <cfRule type="containsText" dxfId="44" priority="57" operator="containsText" text="Off">
      <formula>NOT(ISERROR(SEARCH("Off",L22)))</formula>
    </cfRule>
    <cfRule type="containsText" dxfId="43" priority="58" operator="containsText" text="Off">
      <formula>NOT(ISERROR(SEARCH("Off",L22)))</formula>
    </cfRule>
    <cfRule type="containsText" dxfId="42" priority="59" operator="containsText" text="Off">
      <formula>NOT(ISERROR(SEARCH("Off",L22)))</formula>
    </cfRule>
  </conditionalFormatting>
  <conditionalFormatting sqref="L25">
    <cfRule type="containsText" dxfId="41" priority="54" operator="containsText" text="On">
      <formula>NOT(ISERROR(SEARCH("On",L25)))</formula>
    </cfRule>
  </conditionalFormatting>
  <conditionalFormatting sqref="L25">
    <cfRule type="containsText" dxfId="40" priority="49" operator="containsText" text="Off">
      <formula>NOT(ISERROR(SEARCH("Off",L25)))</formula>
    </cfRule>
    <cfRule type="containsText" dxfId="39" priority="50" operator="containsText" text="Off">
      <formula>NOT(ISERROR(SEARCH("Off",L25)))</formula>
    </cfRule>
    <cfRule type="containsText" dxfId="38" priority="51" operator="containsText" text="Off">
      <formula>NOT(ISERROR(SEARCH("Off",L25)))</formula>
    </cfRule>
    <cfRule type="containsText" dxfId="37" priority="52" operator="containsText" text="Off">
      <formula>NOT(ISERROR(SEARCH("Off",L25)))</formula>
    </cfRule>
    <cfRule type="containsText" dxfId="36" priority="53" operator="containsText" text="Off">
      <formula>NOT(ISERROR(SEARCH("Off",L25)))</formula>
    </cfRule>
  </conditionalFormatting>
  <conditionalFormatting sqref="L33">
    <cfRule type="containsText" dxfId="35" priority="48" operator="containsText" text="On">
      <formula>NOT(ISERROR(SEARCH("On",L33)))</formula>
    </cfRule>
  </conditionalFormatting>
  <conditionalFormatting sqref="L33">
    <cfRule type="containsText" dxfId="34" priority="43" operator="containsText" text="Off">
      <formula>NOT(ISERROR(SEARCH("Off",L33)))</formula>
    </cfRule>
    <cfRule type="containsText" dxfId="33" priority="44" operator="containsText" text="Off">
      <formula>NOT(ISERROR(SEARCH("Off",L33)))</formula>
    </cfRule>
    <cfRule type="containsText" dxfId="32" priority="45" operator="containsText" text="Off">
      <formula>NOT(ISERROR(SEARCH("Off",L33)))</formula>
    </cfRule>
    <cfRule type="containsText" dxfId="31" priority="46" operator="containsText" text="Off">
      <formula>NOT(ISERROR(SEARCH("Off",L33)))</formula>
    </cfRule>
    <cfRule type="containsText" dxfId="30" priority="47" operator="containsText" text="Off">
      <formula>NOT(ISERROR(SEARCH("Off",L33)))</formula>
    </cfRule>
  </conditionalFormatting>
  <conditionalFormatting sqref="L36">
    <cfRule type="containsText" dxfId="29" priority="42" operator="containsText" text="On">
      <formula>NOT(ISERROR(SEARCH("On",L36)))</formula>
    </cfRule>
  </conditionalFormatting>
  <conditionalFormatting sqref="L36">
    <cfRule type="containsText" dxfId="28" priority="37" operator="containsText" text="Off">
      <formula>NOT(ISERROR(SEARCH("Off",L36)))</formula>
    </cfRule>
    <cfRule type="containsText" dxfId="27" priority="38" operator="containsText" text="Off">
      <formula>NOT(ISERROR(SEARCH("Off",L36)))</formula>
    </cfRule>
    <cfRule type="containsText" dxfId="26" priority="39" operator="containsText" text="Off">
      <formula>NOT(ISERROR(SEARCH("Off",L36)))</formula>
    </cfRule>
    <cfRule type="containsText" dxfId="25" priority="40" operator="containsText" text="Off">
      <formula>NOT(ISERROR(SEARCH("Off",L36)))</formula>
    </cfRule>
    <cfRule type="containsText" dxfId="24" priority="41" operator="containsText" text="Off">
      <formula>NOT(ISERROR(SEARCH("Off",L36)))</formula>
    </cfRule>
  </conditionalFormatting>
  <conditionalFormatting sqref="L38">
    <cfRule type="containsText" dxfId="23" priority="36" operator="containsText" text="On">
      <formula>NOT(ISERROR(SEARCH("On",L38)))</formula>
    </cfRule>
  </conditionalFormatting>
  <conditionalFormatting sqref="L38">
    <cfRule type="containsText" dxfId="22" priority="31" operator="containsText" text="Off">
      <formula>NOT(ISERROR(SEARCH("Off",L38)))</formula>
    </cfRule>
    <cfRule type="containsText" dxfId="21" priority="32" operator="containsText" text="Off">
      <formula>NOT(ISERROR(SEARCH("Off",L38)))</formula>
    </cfRule>
    <cfRule type="containsText" dxfId="20" priority="33" operator="containsText" text="Off">
      <formula>NOT(ISERROR(SEARCH("Off",L38)))</formula>
    </cfRule>
    <cfRule type="containsText" dxfId="19" priority="34" operator="containsText" text="Off">
      <formula>NOT(ISERROR(SEARCH("Off",L38)))</formula>
    </cfRule>
    <cfRule type="containsText" dxfId="18" priority="35" operator="containsText" text="Off">
      <formula>NOT(ISERROR(SEARCH("Off",L38)))</formula>
    </cfRule>
  </conditionalFormatting>
  <conditionalFormatting sqref="L43">
    <cfRule type="containsText" dxfId="17" priority="30" operator="containsText" text="On">
      <formula>NOT(ISERROR(SEARCH("On",L43)))</formula>
    </cfRule>
  </conditionalFormatting>
  <conditionalFormatting sqref="L43">
    <cfRule type="containsText" dxfId="16" priority="25" operator="containsText" text="Off">
      <formula>NOT(ISERROR(SEARCH("Off",L43)))</formula>
    </cfRule>
    <cfRule type="containsText" dxfId="15" priority="26" operator="containsText" text="Off">
      <formula>NOT(ISERROR(SEARCH("Off",L43)))</formula>
    </cfRule>
    <cfRule type="containsText" dxfId="14" priority="27" operator="containsText" text="Off">
      <formula>NOT(ISERROR(SEARCH("Off",L43)))</formula>
    </cfRule>
    <cfRule type="containsText" dxfId="13" priority="28" operator="containsText" text="Off">
      <formula>NOT(ISERROR(SEARCH("Off",L43)))</formula>
    </cfRule>
    <cfRule type="containsText" dxfId="12" priority="29" operator="containsText" text="Off">
      <formula>NOT(ISERROR(SEARCH("Off",L43)))</formula>
    </cfRule>
  </conditionalFormatting>
  <conditionalFormatting sqref="L44">
    <cfRule type="containsText" dxfId="11" priority="24" operator="containsText" text="On">
      <formula>NOT(ISERROR(SEARCH("On",L44)))</formula>
    </cfRule>
  </conditionalFormatting>
  <conditionalFormatting sqref="L44">
    <cfRule type="containsText" dxfId="10" priority="19" operator="containsText" text="Off">
      <formula>NOT(ISERROR(SEARCH("Off",L44)))</formula>
    </cfRule>
    <cfRule type="containsText" dxfId="9" priority="20" operator="containsText" text="Off">
      <formula>NOT(ISERROR(SEARCH("Off",L44)))</formula>
    </cfRule>
    <cfRule type="containsText" dxfId="8" priority="21" operator="containsText" text="Off">
      <formula>NOT(ISERROR(SEARCH("Off",L44)))</formula>
    </cfRule>
    <cfRule type="containsText" dxfId="7" priority="22" operator="containsText" text="Off">
      <formula>NOT(ISERROR(SEARCH("Off",L44)))</formula>
    </cfRule>
    <cfRule type="containsText" dxfId="6" priority="23" operator="containsText" text="Off">
      <formula>NOT(ISERROR(SEARCH("Off",L44)))</formula>
    </cfRule>
  </conditionalFormatting>
  <conditionalFormatting sqref="L45">
    <cfRule type="containsText" dxfId="5" priority="18" operator="containsText" text="On">
      <formula>NOT(ISERROR(SEARCH("On",L45)))</formula>
    </cfRule>
  </conditionalFormatting>
  <conditionalFormatting sqref="L45">
    <cfRule type="containsText" dxfId="4" priority="13" operator="containsText" text="Off">
      <formula>NOT(ISERROR(SEARCH("Off",L45)))</formula>
    </cfRule>
    <cfRule type="containsText" dxfId="3" priority="14" operator="containsText" text="Off">
      <formula>NOT(ISERROR(SEARCH("Off",L45)))</formula>
    </cfRule>
    <cfRule type="containsText" dxfId="2" priority="15" operator="containsText" text="Off">
      <formula>NOT(ISERROR(SEARCH("Off",L45)))</formula>
    </cfRule>
    <cfRule type="containsText" dxfId="1" priority="16" operator="containsText" text="Off">
      <formula>NOT(ISERROR(SEARCH("Off",L45)))</formula>
    </cfRule>
    <cfRule type="containsText" dxfId="0" priority="17" operator="containsText" text="Off">
      <formula>NOT(ISERROR(SEARCH("Off",L45)))</formula>
    </cfRule>
  </conditionalFormatting>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C4:D11"/>
  <sheetViews>
    <sheetView workbookViewId="0">
      <selection activeCell="E19" sqref="E19"/>
    </sheetView>
  </sheetViews>
  <sheetFormatPr defaultRowHeight="15"/>
  <cols>
    <col min="3" max="3" width="13.5703125" customWidth="1"/>
  </cols>
  <sheetData>
    <row r="4" spans="3:4">
      <c r="C4" t="s">
        <v>316</v>
      </c>
    </row>
    <row r="5" spans="3:4">
      <c r="C5" s="14" t="s">
        <v>154</v>
      </c>
      <c r="D5" s="14" t="s">
        <v>217</v>
      </c>
    </row>
    <row r="6" spans="3:4">
      <c r="C6" s="15" t="s">
        <v>317</v>
      </c>
      <c r="D6" s="15">
        <v>90</v>
      </c>
    </row>
    <row r="7" spans="3:4">
      <c r="C7" s="15" t="s">
        <v>318</v>
      </c>
      <c r="D7" s="15">
        <v>91</v>
      </c>
    </row>
    <row r="8" spans="3:4">
      <c r="C8" s="15" t="s">
        <v>319</v>
      </c>
      <c r="D8" s="15">
        <v>130</v>
      </c>
    </row>
    <row r="9" spans="3:4">
      <c r="C9" s="15" t="s">
        <v>320</v>
      </c>
      <c r="D9" s="15">
        <v>95</v>
      </c>
    </row>
    <row r="10" spans="3:4">
      <c r="C10" s="15" t="s">
        <v>321</v>
      </c>
      <c r="D10" s="15">
        <v>50</v>
      </c>
    </row>
    <row r="11" spans="3:4">
      <c r="C11" s="15"/>
      <c r="D11" s="15">
        <f>SUM(D6:D10)</f>
        <v>456</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50"/>
  </sheetPr>
  <dimension ref="A2:N62"/>
  <sheetViews>
    <sheetView topLeftCell="B1" workbookViewId="0">
      <selection activeCell="A2" sqref="A2:L2"/>
    </sheetView>
  </sheetViews>
  <sheetFormatPr defaultRowHeight="20.25" customHeight="1"/>
  <cols>
    <col min="1" max="1" width="6.140625" style="61" bestFit="1" customWidth="1"/>
    <col min="2" max="2" width="35.28515625" customWidth="1"/>
    <col min="3" max="3" width="12" bestFit="1" customWidth="1"/>
    <col min="4" max="5" width="12" customWidth="1"/>
    <col min="6" max="7" width="6.85546875" bestFit="1" customWidth="1"/>
    <col min="8" max="8" width="7" bestFit="1" customWidth="1"/>
    <col min="9" max="9" width="13.7109375" customWidth="1"/>
    <col min="10" max="10" width="14.28515625" style="61" customWidth="1"/>
    <col min="11" max="11" width="14.28515625" bestFit="1" customWidth="1"/>
    <col min="12" max="12" width="17.42578125" customWidth="1"/>
    <col min="13" max="13" width="11.5703125" bestFit="1" customWidth="1"/>
  </cols>
  <sheetData>
    <row r="2" spans="1:14" ht="20.25" customHeight="1">
      <c r="A2" s="255" t="s">
        <v>547</v>
      </c>
      <c r="B2" s="255"/>
      <c r="C2" s="255"/>
      <c r="D2" s="255"/>
      <c r="E2" s="255"/>
      <c r="F2" s="255"/>
      <c r="G2" s="255"/>
      <c r="H2" s="255"/>
      <c r="I2" s="255"/>
      <c r="J2" s="255"/>
      <c r="K2" s="255"/>
      <c r="L2" s="255"/>
      <c r="M2" s="112"/>
    </row>
    <row r="3" spans="1:14" s="12" customFormat="1" ht="20.25" customHeight="1">
      <c r="A3" s="259" t="s">
        <v>146</v>
      </c>
      <c r="B3" s="259" t="s">
        <v>147</v>
      </c>
      <c r="C3" s="261" t="s">
        <v>541</v>
      </c>
      <c r="D3" s="262"/>
      <c r="E3" s="244" t="s">
        <v>11</v>
      </c>
      <c r="F3" s="111" t="s">
        <v>149</v>
      </c>
      <c r="G3" s="111" t="s">
        <v>150</v>
      </c>
      <c r="H3" s="111" t="s">
        <v>151</v>
      </c>
      <c r="I3" s="111" t="s">
        <v>153</v>
      </c>
      <c r="J3" s="230" t="s">
        <v>161</v>
      </c>
      <c r="K3" s="111" t="s">
        <v>165</v>
      </c>
      <c r="L3" s="111" t="s">
        <v>122</v>
      </c>
      <c r="M3" s="231"/>
    </row>
    <row r="4" spans="1:14" s="12" customFormat="1" ht="20.25" customHeight="1">
      <c r="A4" s="260"/>
      <c r="B4" s="260"/>
      <c r="C4" s="230" t="s">
        <v>4</v>
      </c>
      <c r="D4" s="244" t="s">
        <v>5</v>
      </c>
      <c r="E4" s="244"/>
      <c r="F4" s="111"/>
      <c r="G4" s="111"/>
      <c r="H4" s="111"/>
      <c r="I4" s="111"/>
      <c r="J4" s="230"/>
      <c r="K4" s="111"/>
      <c r="L4" s="245"/>
      <c r="M4" s="231"/>
      <c r="N4" s="12" t="s">
        <v>548</v>
      </c>
    </row>
    <row r="5" spans="1:14" ht="20.25" customHeight="1">
      <c r="A5" s="101">
        <v>1</v>
      </c>
      <c r="B5" s="101" t="s">
        <v>162</v>
      </c>
      <c r="C5" s="239">
        <v>0</v>
      </c>
      <c r="D5" s="239">
        <v>7</v>
      </c>
      <c r="E5" s="239">
        <f>D5-C5</f>
        <v>7</v>
      </c>
      <c r="F5" s="237">
        <v>8.5</v>
      </c>
      <c r="G5" s="237">
        <v>0.12</v>
      </c>
      <c r="H5" s="101">
        <f>F5*E5*1000</f>
        <v>59500</v>
      </c>
      <c r="I5" s="230" t="s">
        <v>164</v>
      </c>
      <c r="J5" s="230">
        <v>110</v>
      </c>
      <c r="K5" s="238">
        <f>H5*J5</f>
        <v>6545000</v>
      </c>
      <c r="L5" s="256" t="s">
        <v>543</v>
      </c>
      <c r="M5" s="112"/>
      <c r="N5">
        <f>G5*F5*E5*1000</f>
        <v>7140.0000000000009</v>
      </c>
    </row>
    <row r="6" spans="1:14" ht="20.25" customHeight="1">
      <c r="A6" s="101"/>
      <c r="B6" s="101"/>
      <c r="C6" s="239">
        <v>7</v>
      </c>
      <c r="D6" s="239">
        <v>17</v>
      </c>
      <c r="E6" s="239">
        <f t="shared" ref="E6:E14" si="0">D6-C6</f>
        <v>10</v>
      </c>
      <c r="F6" s="237">
        <v>8.5</v>
      </c>
      <c r="G6" s="237">
        <v>0.09</v>
      </c>
      <c r="H6" s="101">
        <f t="shared" ref="H6:H14" si="1">F6*E6*1000</f>
        <v>85000</v>
      </c>
      <c r="I6" s="230" t="s">
        <v>164</v>
      </c>
      <c r="J6" s="230">
        <v>110</v>
      </c>
      <c r="K6" s="238">
        <f t="shared" ref="K6:K14" si="2">H6*J6</f>
        <v>9350000</v>
      </c>
      <c r="L6" s="257"/>
      <c r="M6" s="112"/>
      <c r="N6">
        <f t="shared" ref="N6:N14" si="3">G6*F6*E6*1000</f>
        <v>7650</v>
      </c>
    </row>
    <row r="7" spans="1:14" ht="20.25" customHeight="1">
      <c r="A7" s="101"/>
      <c r="B7" s="101"/>
      <c r="C7" s="239">
        <v>17</v>
      </c>
      <c r="D7" s="239">
        <v>30</v>
      </c>
      <c r="E7" s="239">
        <f t="shared" si="0"/>
        <v>13</v>
      </c>
      <c r="F7" s="237">
        <v>8.5</v>
      </c>
      <c r="G7" s="237">
        <v>0.05</v>
      </c>
      <c r="H7" s="101">
        <f t="shared" si="1"/>
        <v>110500</v>
      </c>
      <c r="I7" s="230" t="s">
        <v>164</v>
      </c>
      <c r="J7" s="230">
        <v>55</v>
      </c>
      <c r="K7" s="238">
        <f t="shared" si="2"/>
        <v>6077500</v>
      </c>
      <c r="L7" s="257"/>
      <c r="M7" s="112"/>
      <c r="N7">
        <f t="shared" si="3"/>
        <v>5525</v>
      </c>
    </row>
    <row r="8" spans="1:14" ht="20.25" customHeight="1">
      <c r="A8" s="101"/>
      <c r="B8" s="101"/>
      <c r="C8" s="239">
        <v>30</v>
      </c>
      <c r="D8" s="239">
        <v>48</v>
      </c>
      <c r="E8" s="239">
        <f t="shared" si="0"/>
        <v>18</v>
      </c>
      <c r="F8" s="237">
        <v>8.5</v>
      </c>
      <c r="G8" s="237">
        <v>0.09</v>
      </c>
      <c r="H8" s="101">
        <f t="shared" si="1"/>
        <v>153000</v>
      </c>
      <c r="I8" s="230" t="s">
        <v>164</v>
      </c>
      <c r="J8" s="230">
        <v>110</v>
      </c>
      <c r="K8" s="238">
        <f t="shared" si="2"/>
        <v>16830000</v>
      </c>
      <c r="L8" s="257"/>
      <c r="M8" s="112"/>
      <c r="N8">
        <f t="shared" si="3"/>
        <v>13770</v>
      </c>
    </row>
    <row r="9" spans="1:14" ht="20.25" customHeight="1">
      <c r="A9" s="101"/>
      <c r="B9" s="101"/>
      <c r="C9" s="239">
        <v>48</v>
      </c>
      <c r="D9" s="239">
        <v>63</v>
      </c>
      <c r="E9" s="239">
        <f t="shared" si="0"/>
        <v>15</v>
      </c>
      <c r="F9" s="237">
        <v>8.5</v>
      </c>
      <c r="G9" s="237">
        <v>0.14000000000000001</v>
      </c>
      <c r="H9" s="101">
        <f t="shared" si="1"/>
        <v>127500</v>
      </c>
      <c r="I9" s="230" t="s">
        <v>164</v>
      </c>
      <c r="J9" s="230">
        <v>110</v>
      </c>
      <c r="K9" s="238">
        <f t="shared" si="2"/>
        <v>14025000</v>
      </c>
      <c r="L9" s="257"/>
      <c r="M9" s="112"/>
      <c r="N9">
        <f t="shared" si="3"/>
        <v>17850</v>
      </c>
    </row>
    <row r="10" spans="1:14" ht="20.25" customHeight="1">
      <c r="A10" s="101"/>
      <c r="B10" s="101"/>
      <c r="C10" s="239">
        <v>63</v>
      </c>
      <c r="D10" s="239">
        <v>70.5</v>
      </c>
      <c r="E10" s="239">
        <f t="shared" si="0"/>
        <v>7.5</v>
      </c>
      <c r="F10" s="237">
        <v>8.5</v>
      </c>
      <c r="G10" s="237">
        <v>0.13500000000000001</v>
      </c>
      <c r="H10" s="101">
        <f t="shared" si="1"/>
        <v>63750</v>
      </c>
      <c r="I10" s="230" t="s">
        <v>164</v>
      </c>
      <c r="J10" s="230">
        <v>110</v>
      </c>
      <c r="K10" s="238">
        <f t="shared" si="2"/>
        <v>7012500</v>
      </c>
      <c r="L10" s="257"/>
      <c r="M10" s="112"/>
      <c r="N10">
        <f t="shared" si="3"/>
        <v>8606.25</v>
      </c>
    </row>
    <row r="11" spans="1:14" ht="20.25" customHeight="1">
      <c r="A11" s="101"/>
      <c r="B11" s="101"/>
      <c r="C11" s="239">
        <v>70.5</v>
      </c>
      <c r="D11" s="239">
        <v>88.75</v>
      </c>
      <c r="E11" s="239">
        <f t="shared" si="0"/>
        <v>18.25</v>
      </c>
      <c r="F11" s="237">
        <v>8.5</v>
      </c>
      <c r="G11" s="237">
        <v>0.13500000000000001</v>
      </c>
      <c r="H11" s="101">
        <f t="shared" si="1"/>
        <v>155125</v>
      </c>
      <c r="I11" s="230" t="s">
        <v>164</v>
      </c>
      <c r="J11" s="230">
        <v>110</v>
      </c>
      <c r="K11" s="238">
        <f t="shared" si="2"/>
        <v>17063750</v>
      </c>
      <c r="L11" s="257"/>
      <c r="M11" s="112"/>
      <c r="N11">
        <f t="shared" si="3"/>
        <v>20941.875</v>
      </c>
    </row>
    <row r="12" spans="1:14" ht="20.25" customHeight="1">
      <c r="A12" s="101"/>
      <c r="B12" s="101"/>
      <c r="C12" s="239">
        <v>88.75</v>
      </c>
      <c r="D12" s="239">
        <v>104.5</v>
      </c>
      <c r="E12" s="239">
        <f t="shared" si="0"/>
        <v>15.75</v>
      </c>
      <c r="F12" s="237">
        <v>8.5</v>
      </c>
      <c r="G12" s="237">
        <v>0.125</v>
      </c>
      <c r="H12" s="101">
        <f t="shared" si="1"/>
        <v>133875</v>
      </c>
      <c r="I12" s="230" t="s">
        <v>164</v>
      </c>
      <c r="J12" s="230">
        <v>110</v>
      </c>
      <c r="K12" s="238">
        <f t="shared" si="2"/>
        <v>14726250</v>
      </c>
      <c r="L12" s="257"/>
      <c r="M12" s="112"/>
      <c r="N12">
        <f t="shared" si="3"/>
        <v>16734.375</v>
      </c>
    </row>
    <row r="13" spans="1:14" ht="20.25" customHeight="1">
      <c r="A13" s="101"/>
      <c r="B13" s="101"/>
      <c r="C13" s="239">
        <v>104.5</v>
      </c>
      <c r="D13" s="239">
        <v>121</v>
      </c>
      <c r="E13" s="239">
        <f t="shared" si="0"/>
        <v>16.5</v>
      </c>
      <c r="F13" s="237">
        <v>8.5</v>
      </c>
      <c r="G13" s="237">
        <v>0.1</v>
      </c>
      <c r="H13" s="101">
        <f t="shared" si="1"/>
        <v>140250</v>
      </c>
      <c r="I13" s="230" t="s">
        <v>164</v>
      </c>
      <c r="J13" s="230">
        <v>110</v>
      </c>
      <c r="K13" s="238">
        <f t="shared" si="2"/>
        <v>15427500</v>
      </c>
      <c r="L13" s="257"/>
      <c r="M13" s="112"/>
      <c r="N13">
        <f t="shared" si="3"/>
        <v>14025.000000000002</v>
      </c>
    </row>
    <row r="14" spans="1:14" ht="20.25" customHeight="1">
      <c r="A14" s="101"/>
      <c r="B14" s="101"/>
      <c r="C14" s="239">
        <v>121</v>
      </c>
      <c r="D14" s="239">
        <v>131.5</v>
      </c>
      <c r="E14" s="239">
        <f t="shared" si="0"/>
        <v>10.5</v>
      </c>
      <c r="F14" s="237">
        <v>8.5</v>
      </c>
      <c r="G14" s="237">
        <v>0.09</v>
      </c>
      <c r="H14" s="101">
        <f t="shared" si="1"/>
        <v>89250</v>
      </c>
      <c r="I14" s="230" t="s">
        <v>164</v>
      </c>
      <c r="J14" s="230">
        <v>110</v>
      </c>
      <c r="K14" s="238">
        <f t="shared" si="2"/>
        <v>9817500</v>
      </c>
      <c r="L14" s="257"/>
      <c r="M14" s="112"/>
      <c r="N14">
        <f t="shared" si="3"/>
        <v>8032.5000000000009</v>
      </c>
    </row>
    <row r="15" spans="1:14" ht="20.25" customHeight="1">
      <c r="A15" s="101">
        <v>2</v>
      </c>
      <c r="B15" s="101" t="s">
        <v>553</v>
      </c>
      <c r="C15" s="239">
        <v>0</v>
      </c>
      <c r="D15" s="239">
        <v>7</v>
      </c>
      <c r="E15" s="239">
        <f>D15-C15</f>
        <v>7</v>
      </c>
      <c r="F15" s="237">
        <v>8.5</v>
      </c>
      <c r="G15" s="237"/>
      <c r="H15" s="101">
        <f>F15*E15*1000</f>
        <v>59500</v>
      </c>
      <c r="I15" s="230" t="s">
        <v>164</v>
      </c>
      <c r="J15" s="230">
        <v>17</v>
      </c>
      <c r="K15" s="238">
        <f>H15*J15</f>
        <v>1011500</v>
      </c>
      <c r="L15" s="257"/>
      <c r="M15" s="112"/>
      <c r="N15" s="113">
        <f>SUM(N5:N14)</f>
        <v>120275</v>
      </c>
    </row>
    <row r="16" spans="1:14" ht="20.25" customHeight="1">
      <c r="A16" s="101"/>
      <c r="B16" s="101"/>
      <c r="C16" s="239">
        <v>7</v>
      </c>
      <c r="D16" s="239">
        <v>17</v>
      </c>
      <c r="E16" s="239">
        <f t="shared" ref="E16:E24" si="4">D16-C16</f>
        <v>10</v>
      </c>
      <c r="F16" s="237">
        <v>8.5</v>
      </c>
      <c r="G16" s="237"/>
      <c r="H16" s="101">
        <f t="shared" ref="H16:H23" si="5">F16*E16*1000</f>
        <v>85000</v>
      </c>
      <c r="I16" s="230" t="s">
        <v>164</v>
      </c>
      <c r="J16" s="230">
        <v>17</v>
      </c>
      <c r="K16" s="238">
        <f t="shared" ref="K16:K24" si="6">H16*J16</f>
        <v>1445000</v>
      </c>
      <c r="L16" s="257"/>
      <c r="M16" s="112"/>
    </row>
    <row r="17" spans="1:13" ht="20.25" customHeight="1">
      <c r="A17" s="101"/>
      <c r="B17" s="101"/>
      <c r="C17" s="240">
        <v>17</v>
      </c>
      <c r="D17" s="240">
        <v>30</v>
      </c>
      <c r="E17" s="240">
        <f t="shared" si="4"/>
        <v>13</v>
      </c>
      <c r="F17" s="247">
        <v>8.5</v>
      </c>
      <c r="G17" s="247"/>
      <c r="H17" s="101">
        <f t="shared" si="5"/>
        <v>110500</v>
      </c>
      <c r="I17" s="241" t="s">
        <v>164</v>
      </c>
      <c r="J17" s="241"/>
      <c r="K17" s="248">
        <f t="shared" si="6"/>
        <v>0</v>
      </c>
      <c r="L17" s="257"/>
      <c r="M17" s="112"/>
    </row>
    <row r="18" spans="1:13" ht="20.25" customHeight="1">
      <c r="A18" s="101"/>
      <c r="B18" s="101"/>
      <c r="C18" s="239">
        <v>30</v>
      </c>
      <c r="D18" s="239">
        <v>48</v>
      </c>
      <c r="E18" s="239">
        <f t="shared" si="4"/>
        <v>18</v>
      </c>
      <c r="F18" s="237">
        <v>8.5</v>
      </c>
      <c r="G18" s="237"/>
      <c r="H18" s="101">
        <f t="shared" si="5"/>
        <v>153000</v>
      </c>
      <c r="I18" s="230" t="s">
        <v>164</v>
      </c>
      <c r="J18" s="230">
        <v>17</v>
      </c>
      <c r="K18" s="238">
        <f t="shared" si="6"/>
        <v>2601000</v>
      </c>
      <c r="L18" s="257"/>
      <c r="M18" s="112"/>
    </row>
    <row r="19" spans="1:13" ht="20.25" customHeight="1">
      <c r="A19" s="101"/>
      <c r="B19" s="101"/>
      <c r="C19" s="239">
        <v>48</v>
      </c>
      <c r="D19" s="239">
        <v>63</v>
      </c>
      <c r="E19" s="239">
        <f t="shared" si="4"/>
        <v>15</v>
      </c>
      <c r="F19" s="237">
        <v>8.5</v>
      </c>
      <c r="G19" s="237"/>
      <c r="H19" s="101">
        <f t="shared" si="5"/>
        <v>127500</v>
      </c>
      <c r="I19" s="230" t="s">
        <v>164</v>
      </c>
      <c r="J19" s="230">
        <v>17</v>
      </c>
      <c r="K19" s="238">
        <f t="shared" si="6"/>
        <v>2167500</v>
      </c>
      <c r="L19" s="257"/>
      <c r="M19" s="112"/>
    </row>
    <row r="20" spans="1:13" ht="20.25" customHeight="1">
      <c r="A20" s="101"/>
      <c r="B20" s="101"/>
      <c r="C20" s="239">
        <v>63</v>
      </c>
      <c r="D20" s="239">
        <v>70.5</v>
      </c>
      <c r="E20" s="239">
        <f t="shared" si="4"/>
        <v>7.5</v>
      </c>
      <c r="F20" s="237">
        <v>8.5</v>
      </c>
      <c r="G20" s="237"/>
      <c r="H20" s="101">
        <f t="shared" si="5"/>
        <v>63750</v>
      </c>
      <c r="I20" s="230" t="s">
        <v>164</v>
      </c>
      <c r="J20" s="230">
        <v>17</v>
      </c>
      <c r="K20" s="238">
        <f t="shared" si="6"/>
        <v>1083750</v>
      </c>
      <c r="L20" s="257"/>
      <c r="M20" s="112"/>
    </row>
    <row r="21" spans="1:13" ht="20.25" customHeight="1">
      <c r="A21" s="101"/>
      <c r="B21" s="101"/>
      <c r="C21" s="239">
        <v>70.5</v>
      </c>
      <c r="D21" s="239">
        <v>88.75</v>
      </c>
      <c r="E21" s="239">
        <f t="shared" si="4"/>
        <v>18.25</v>
      </c>
      <c r="F21" s="237">
        <v>8.5</v>
      </c>
      <c r="G21" s="237"/>
      <c r="H21" s="101">
        <f t="shared" si="5"/>
        <v>155125</v>
      </c>
      <c r="I21" s="230" t="s">
        <v>164</v>
      </c>
      <c r="J21" s="230">
        <v>17</v>
      </c>
      <c r="K21" s="238">
        <f t="shared" si="6"/>
        <v>2637125</v>
      </c>
      <c r="L21" s="257"/>
      <c r="M21" s="112"/>
    </row>
    <row r="22" spans="1:13" ht="20.25" customHeight="1">
      <c r="A22" s="101"/>
      <c r="B22" s="101"/>
      <c r="C22" s="239">
        <v>88.75</v>
      </c>
      <c r="D22" s="239">
        <v>104.5</v>
      </c>
      <c r="E22" s="239">
        <f t="shared" si="4"/>
        <v>15.75</v>
      </c>
      <c r="F22" s="237">
        <v>8.5</v>
      </c>
      <c r="G22" s="237"/>
      <c r="H22" s="101">
        <f t="shared" si="5"/>
        <v>133875</v>
      </c>
      <c r="I22" s="230" t="s">
        <v>164</v>
      </c>
      <c r="J22" s="230">
        <v>17</v>
      </c>
      <c r="K22" s="238">
        <f t="shared" si="6"/>
        <v>2275875</v>
      </c>
      <c r="L22" s="257"/>
      <c r="M22" s="112"/>
    </row>
    <row r="23" spans="1:13" ht="20.25" customHeight="1">
      <c r="A23" s="101"/>
      <c r="B23" s="101"/>
      <c r="C23" s="239">
        <v>104.5</v>
      </c>
      <c r="D23" s="239">
        <v>121</v>
      </c>
      <c r="E23" s="239">
        <f t="shared" si="4"/>
        <v>16.5</v>
      </c>
      <c r="F23" s="237">
        <v>8.5</v>
      </c>
      <c r="G23" s="237"/>
      <c r="H23" s="101">
        <f t="shared" si="5"/>
        <v>140250</v>
      </c>
      <c r="I23" s="230" t="s">
        <v>164</v>
      </c>
      <c r="J23" s="230">
        <v>17</v>
      </c>
      <c r="K23" s="238">
        <f t="shared" si="6"/>
        <v>2384250</v>
      </c>
      <c r="L23" s="257"/>
      <c r="M23" s="112"/>
    </row>
    <row r="24" spans="1:13" ht="20.25" customHeight="1">
      <c r="A24" s="101"/>
      <c r="B24" s="101"/>
      <c r="C24" s="239">
        <v>121</v>
      </c>
      <c r="D24" s="239">
        <v>131.5</v>
      </c>
      <c r="E24" s="239">
        <f t="shared" si="4"/>
        <v>10.5</v>
      </c>
      <c r="F24" s="237">
        <v>8.5</v>
      </c>
      <c r="G24" s="237"/>
      <c r="H24" s="101">
        <f>F24*E24*1000</f>
        <v>89250</v>
      </c>
      <c r="I24" s="230" t="s">
        <v>164</v>
      </c>
      <c r="J24" s="230">
        <v>17</v>
      </c>
      <c r="K24" s="238">
        <f t="shared" si="6"/>
        <v>1517250</v>
      </c>
      <c r="L24" s="257"/>
      <c r="M24" s="112"/>
    </row>
    <row r="25" spans="1:13" ht="20.25" customHeight="1">
      <c r="A25" s="101">
        <v>3</v>
      </c>
      <c r="B25" s="101" t="s">
        <v>539</v>
      </c>
      <c r="C25" s="239">
        <v>0</v>
      </c>
      <c r="D25" s="239">
        <v>7</v>
      </c>
      <c r="E25" s="239">
        <f>D25-C25</f>
        <v>7</v>
      </c>
      <c r="F25" s="237">
        <v>8.5</v>
      </c>
      <c r="G25" s="237">
        <v>7.0000000000000007E-2</v>
      </c>
      <c r="H25" s="101">
        <f>G25*F25*E25*1000</f>
        <v>4165.0000000000009</v>
      </c>
      <c r="I25" s="230" t="s">
        <v>542</v>
      </c>
      <c r="J25" s="230">
        <v>7150</v>
      </c>
      <c r="K25" s="238">
        <f>H25*J25</f>
        <v>29779750.000000007</v>
      </c>
      <c r="L25" s="257"/>
      <c r="M25" s="112"/>
    </row>
    <row r="26" spans="1:13" ht="20.25" customHeight="1">
      <c r="A26" s="101"/>
      <c r="B26" s="101"/>
      <c r="C26" s="239">
        <v>7</v>
      </c>
      <c r="D26" s="239">
        <v>17</v>
      </c>
      <c r="E26" s="239">
        <f t="shared" ref="E26:E34" si="7">D26-C26</f>
        <v>10</v>
      </c>
      <c r="F26" s="237">
        <v>8.5</v>
      </c>
      <c r="G26" s="237">
        <v>0.05</v>
      </c>
      <c r="H26" s="101">
        <f t="shared" ref="H26:H27" si="8">G26*F26*E26*1000</f>
        <v>4250</v>
      </c>
      <c r="I26" s="230" t="s">
        <v>542</v>
      </c>
      <c r="J26" s="230">
        <v>7150</v>
      </c>
      <c r="K26" s="238">
        <f t="shared" ref="K26:K34" si="9">H26*J26</f>
        <v>30387500</v>
      </c>
      <c r="L26" s="257"/>
      <c r="M26" s="112"/>
    </row>
    <row r="27" spans="1:13" ht="20.25" customHeight="1">
      <c r="A27" s="101"/>
      <c r="B27" s="101"/>
      <c r="C27" s="240">
        <v>17</v>
      </c>
      <c r="D27" s="240">
        <v>30</v>
      </c>
      <c r="E27" s="240">
        <f t="shared" si="7"/>
        <v>13</v>
      </c>
      <c r="F27" s="247">
        <v>8.5</v>
      </c>
      <c r="G27" s="247"/>
      <c r="H27" s="242">
        <f t="shared" si="8"/>
        <v>0</v>
      </c>
      <c r="I27" s="241" t="s">
        <v>542</v>
      </c>
      <c r="J27" s="241"/>
      <c r="K27" s="248"/>
      <c r="L27" s="257"/>
      <c r="M27" s="112"/>
    </row>
    <row r="28" spans="1:13" ht="20.25" customHeight="1">
      <c r="A28" s="101"/>
      <c r="B28" s="101"/>
      <c r="C28" s="239">
        <v>30</v>
      </c>
      <c r="D28" s="239">
        <v>48</v>
      </c>
      <c r="E28" s="239">
        <f t="shared" si="7"/>
        <v>18</v>
      </c>
      <c r="F28" s="237">
        <v>8.5</v>
      </c>
      <c r="G28" s="237">
        <v>0.05</v>
      </c>
      <c r="H28" s="101">
        <f>G28*F28*E28*1000</f>
        <v>7650</v>
      </c>
      <c r="I28" s="230" t="s">
        <v>542</v>
      </c>
      <c r="J28" s="230">
        <v>7150</v>
      </c>
      <c r="K28" s="238">
        <f>H28*J28</f>
        <v>54697500</v>
      </c>
      <c r="L28" s="257"/>
      <c r="M28" s="112"/>
    </row>
    <row r="29" spans="1:13" ht="20.25" customHeight="1">
      <c r="A29" s="101"/>
      <c r="B29" s="101"/>
      <c r="C29" s="239">
        <v>48</v>
      </c>
      <c r="D29" s="239">
        <v>63</v>
      </c>
      <c r="E29" s="239">
        <f t="shared" si="7"/>
        <v>15</v>
      </c>
      <c r="F29" s="237">
        <v>8.5</v>
      </c>
      <c r="G29" s="237">
        <v>0.09</v>
      </c>
      <c r="H29" s="101">
        <f t="shared" ref="H29:H34" si="10">G29*F29*E29*1000</f>
        <v>11475</v>
      </c>
      <c r="I29" s="230" t="s">
        <v>542</v>
      </c>
      <c r="J29" s="230">
        <v>7150</v>
      </c>
      <c r="K29" s="238">
        <f t="shared" si="9"/>
        <v>82046250</v>
      </c>
      <c r="L29" s="257"/>
      <c r="M29" s="112"/>
    </row>
    <row r="30" spans="1:13" ht="20.25" customHeight="1">
      <c r="A30" s="101"/>
      <c r="B30" s="101"/>
      <c r="C30" s="239">
        <v>63</v>
      </c>
      <c r="D30" s="239">
        <v>70.5</v>
      </c>
      <c r="E30" s="239">
        <f t="shared" si="7"/>
        <v>7.5</v>
      </c>
      <c r="F30" s="237">
        <v>8.5</v>
      </c>
      <c r="G30" s="237">
        <v>8.5000000000000006E-2</v>
      </c>
      <c r="H30" s="101">
        <f t="shared" si="10"/>
        <v>5418.75</v>
      </c>
      <c r="I30" s="230" t="s">
        <v>542</v>
      </c>
      <c r="J30" s="230">
        <v>7150</v>
      </c>
      <c r="K30" s="238">
        <f t="shared" si="9"/>
        <v>38744062.5</v>
      </c>
      <c r="L30" s="257"/>
      <c r="M30" s="112"/>
    </row>
    <row r="31" spans="1:13" ht="20.25" customHeight="1">
      <c r="A31" s="101"/>
      <c r="B31" s="101"/>
      <c r="C31" s="239">
        <v>70.5</v>
      </c>
      <c r="D31" s="239">
        <v>88.75</v>
      </c>
      <c r="E31" s="239">
        <f t="shared" si="7"/>
        <v>18.25</v>
      </c>
      <c r="F31" s="237">
        <v>8.5</v>
      </c>
      <c r="G31" s="237">
        <v>8.5000000000000006E-2</v>
      </c>
      <c r="H31" s="101">
        <f t="shared" si="10"/>
        <v>13185.625</v>
      </c>
      <c r="I31" s="230" t="s">
        <v>542</v>
      </c>
      <c r="J31" s="230">
        <v>7150</v>
      </c>
      <c r="K31" s="238">
        <f t="shared" si="9"/>
        <v>94277218.75</v>
      </c>
      <c r="L31" s="257"/>
      <c r="M31" s="112"/>
    </row>
    <row r="32" spans="1:13" ht="20.25" customHeight="1">
      <c r="A32" s="101"/>
      <c r="B32" s="101"/>
      <c r="C32" s="239">
        <v>88.75</v>
      </c>
      <c r="D32" s="239">
        <v>104.5</v>
      </c>
      <c r="E32" s="239">
        <f t="shared" si="7"/>
        <v>15.75</v>
      </c>
      <c r="F32" s="237">
        <v>8.5</v>
      </c>
      <c r="G32" s="237">
        <v>7.4999999999999997E-2</v>
      </c>
      <c r="H32" s="101">
        <f t="shared" si="10"/>
        <v>10040.624999999998</v>
      </c>
      <c r="I32" s="230" t="s">
        <v>542</v>
      </c>
      <c r="J32" s="230">
        <v>7150</v>
      </c>
      <c r="K32" s="238">
        <f t="shared" si="9"/>
        <v>71790468.749999985</v>
      </c>
      <c r="L32" s="257"/>
      <c r="M32" s="112"/>
    </row>
    <row r="33" spans="1:13" ht="20.25" customHeight="1">
      <c r="A33" s="101"/>
      <c r="B33" s="101"/>
      <c r="C33" s="239">
        <v>104.5</v>
      </c>
      <c r="D33" s="239">
        <v>121</v>
      </c>
      <c r="E33" s="239">
        <f t="shared" si="7"/>
        <v>16.5</v>
      </c>
      <c r="F33" s="237">
        <v>8.5</v>
      </c>
      <c r="G33" s="237">
        <v>0.05</v>
      </c>
      <c r="H33" s="101">
        <f t="shared" si="10"/>
        <v>7012.5000000000009</v>
      </c>
      <c r="I33" s="230" t="s">
        <v>542</v>
      </c>
      <c r="J33" s="230">
        <v>7150</v>
      </c>
      <c r="K33" s="238">
        <f t="shared" si="9"/>
        <v>50139375.000000007</v>
      </c>
      <c r="L33" s="257"/>
      <c r="M33" s="112"/>
    </row>
    <row r="34" spans="1:13" ht="20.25" customHeight="1">
      <c r="A34" s="101"/>
      <c r="B34" s="101"/>
      <c r="C34" s="239">
        <v>121</v>
      </c>
      <c r="D34" s="239">
        <v>131.5</v>
      </c>
      <c r="E34" s="239">
        <f t="shared" si="7"/>
        <v>10.5</v>
      </c>
      <c r="F34" s="237">
        <v>8.5</v>
      </c>
      <c r="G34" s="237">
        <v>0.05</v>
      </c>
      <c r="H34" s="101">
        <f t="shared" si="10"/>
        <v>4462.5</v>
      </c>
      <c r="I34" s="230" t="s">
        <v>542</v>
      </c>
      <c r="J34" s="230">
        <v>7150</v>
      </c>
      <c r="K34" s="238">
        <f t="shared" si="9"/>
        <v>31906875</v>
      </c>
      <c r="L34" s="257"/>
      <c r="M34" s="112"/>
    </row>
    <row r="35" spans="1:13" ht="20.25" customHeight="1">
      <c r="A35" s="101">
        <v>4</v>
      </c>
      <c r="B35" s="101" t="s">
        <v>551</v>
      </c>
      <c r="C35" s="239">
        <v>0</v>
      </c>
      <c r="D35" s="239">
        <v>7</v>
      </c>
      <c r="E35" s="239">
        <f>D35-C35</f>
        <v>7</v>
      </c>
      <c r="F35" s="237">
        <v>8.5</v>
      </c>
      <c r="G35" s="237"/>
      <c r="H35" s="101">
        <f>F35*E35*1000</f>
        <v>59500</v>
      </c>
      <c r="I35" s="230" t="s">
        <v>164</v>
      </c>
      <c r="J35" s="230">
        <v>17</v>
      </c>
      <c r="K35" s="238">
        <f>H35*J35</f>
        <v>1011500</v>
      </c>
      <c r="L35" s="257"/>
      <c r="M35" s="112"/>
    </row>
    <row r="36" spans="1:13" ht="20.25" customHeight="1">
      <c r="A36" s="101"/>
      <c r="B36" s="101"/>
      <c r="C36" s="239">
        <v>7</v>
      </c>
      <c r="D36" s="239">
        <v>17</v>
      </c>
      <c r="E36" s="239">
        <f t="shared" ref="E36:E44" si="11">D36-C36</f>
        <v>10</v>
      </c>
      <c r="F36" s="237">
        <v>8.5</v>
      </c>
      <c r="G36" s="237"/>
      <c r="H36" s="101">
        <f t="shared" ref="H36:H44" si="12">F36*E36*1000</f>
        <v>85000</v>
      </c>
      <c r="I36" s="230" t="s">
        <v>164</v>
      </c>
      <c r="J36" s="230">
        <v>17</v>
      </c>
      <c r="K36" s="238">
        <f t="shared" ref="K36:K44" si="13">H36*J36</f>
        <v>1445000</v>
      </c>
      <c r="L36" s="257"/>
      <c r="M36" s="112"/>
    </row>
    <row r="37" spans="1:13" ht="20.25" customHeight="1">
      <c r="A37" s="101"/>
      <c r="B37" s="101"/>
      <c r="C37" s="239">
        <v>17</v>
      </c>
      <c r="D37" s="239">
        <v>30</v>
      </c>
      <c r="E37" s="239">
        <f t="shared" si="11"/>
        <v>13</v>
      </c>
      <c r="F37" s="237">
        <v>8.5</v>
      </c>
      <c r="G37" s="237"/>
      <c r="H37" s="101">
        <f t="shared" si="12"/>
        <v>110500</v>
      </c>
      <c r="I37" s="230" t="s">
        <v>164</v>
      </c>
      <c r="J37" s="230">
        <v>17</v>
      </c>
      <c r="K37" s="238">
        <f t="shared" si="13"/>
        <v>1878500</v>
      </c>
      <c r="L37" s="257"/>
      <c r="M37" s="112"/>
    </row>
    <row r="38" spans="1:13" ht="20.25" customHeight="1">
      <c r="A38" s="101"/>
      <c r="B38" s="101"/>
      <c r="C38" s="239">
        <v>30</v>
      </c>
      <c r="D38" s="239">
        <v>48</v>
      </c>
      <c r="E38" s="239">
        <f t="shared" si="11"/>
        <v>18</v>
      </c>
      <c r="F38" s="237">
        <v>8.5</v>
      </c>
      <c r="G38" s="237"/>
      <c r="H38" s="101">
        <f t="shared" si="12"/>
        <v>153000</v>
      </c>
      <c r="I38" s="230" t="s">
        <v>164</v>
      </c>
      <c r="J38" s="230">
        <v>17</v>
      </c>
      <c r="K38" s="238">
        <f t="shared" si="13"/>
        <v>2601000</v>
      </c>
      <c r="L38" s="257"/>
      <c r="M38" s="112"/>
    </row>
    <row r="39" spans="1:13" ht="20.25" customHeight="1">
      <c r="A39" s="101"/>
      <c r="B39" s="101"/>
      <c r="C39" s="239">
        <v>48</v>
      </c>
      <c r="D39" s="239">
        <v>63</v>
      </c>
      <c r="E39" s="239">
        <f t="shared" si="11"/>
        <v>15</v>
      </c>
      <c r="F39" s="237">
        <v>8.5</v>
      </c>
      <c r="G39" s="237"/>
      <c r="H39" s="101">
        <f t="shared" si="12"/>
        <v>127500</v>
      </c>
      <c r="I39" s="230" t="s">
        <v>164</v>
      </c>
      <c r="J39" s="230">
        <v>17</v>
      </c>
      <c r="K39" s="238">
        <f t="shared" si="13"/>
        <v>2167500</v>
      </c>
      <c r="L39" s="257"/>
      <c r="M39" s="112"/>
    </row>
    <row r="40" spans="1:13" ht="20.25" customHeight="1">
      <c r="A40" s="101"/>
      <c r="B40" s="101"/>
      <c r="C40" s="239">
        <v>63</v>
      </c>
      <c r="D40" s="239">
        <v>70.5</v>
      </c>
      <c r="E40" s="239">
        <f t="shared" si="11"/>
        <v>7.5</v>
      </c>
      <c r="F40" s="237">
        <v>8.5</v>
      </c>
      <c r="G40" s="237"/>
      <c r="H40" s="101">
        <f t="shared" si="12"/>
        <v>63750</v>
      </c>
      <c r="I40" s="230" t="s">
        <v>164</v>
      </c>
      <c r="J40" s="230">
        <v>17</v>
      </c>
      <c r="K40" s="238">
        <f t="shared" si="13"/>
        <v>1083750</v>
      </c>
      <c r="L40" s="257"/>
      <c r="M40" s="112"/>
    </row>
    <row r="41" spans="1:13" ht="20.25" customHeight="1">
      <c r="A41" s="101"/>
      <c r="B41" s="101"/>
      <c r="C41" s="239">
        <v>70.5</v>
      </c>
      <c r="D41" s="239">
        <v>88.75</v>
      </c>
      <c r="E41" s="239">
        <f t="shared" si="11"/>
        <v>18.25</v>
      </c>
      <c r="F41" s="237">
        <v>8.5</v>
      </c>
      <c r="G41" s="237"/>
      <c r="H41" s="101">
        <f t="shared" si="12"/>
        <v>155125</v>
      </c>
      <c r="I41" s="230" t="s">
        <v>164</v>
      </c>
      <c r="J41" s="230">
        <v>17</v>
      </c>
      <c r="K41" s="238">
        <f t="shared" si="13"/>
        <v>2637125</v>
      </c>
      <c r="L41" s="257"/>
      <c r="M41" s="112"/>
    </row>
    <row r="42" spans="1:13" ht="20.25" customHeight="1">
      <c r="A42" s="101"/>
      <c r="B42" s="101"/>
      <c r="C42" s="239">
        <v>88.75</v>
      </c>
      <c r="D42" s="239">
        <v>104.5</v>
      </c>
      <c r="E42" s="239">
        <f t="shared" si="11"/>
        <v>15.75</v>
      </c>
      <c r="F42" s="237">
        <v>8.5</v>
      </c>
      <c r="G42" s="237"/>
      <c r="H42" s="101">
        <f t="shared" si="12"/>
        <v>133875</v>
      </c>
      <c r="I42" s="230" t="s">
        <v>164</v>
      </c>
      <c r="J42" s="230">
        <v>17</v>
      </c>
      <c r="K42" s="238">
        <f t="shared" si="13"/>
        <v>2275875</v>
      </c>
      <c r="L42" s="257"/>
      <c r="M42" s="112"/>
    </row>
    <row r="43" spans="1:13" ht="20.25" customHeight="1">
      <c r="A43" s="101"/>
      <c r="B43" s="101"/>
      <c r="C43" s="239">
        <v>104.5</v>
      </c>
      <c r="D43" s="239">
        <v>121</v>
      </c>
      <c r="E43" s="239">
        <f t="shared" si="11"/>
        <v>16.5</v>
      </c>
      <c r="F43" s="237">
        <v>8.5</v>
      </c>
      <c r="G43" s="237"/>
      <c r="H43" s="101">
        <f t="shared" si="12"/>
        <v>140250</v>
      </c>
      <c r="I43" s="230" t="s">
        <v>164</v>
      </c>
      <c r="J43" s="230">
        <v>17</v>
      </c>
      <c r="K43" s="238">
        <f t="shared" si="13"/>
        <v>2384250</v>
      </c>
      <c r="L43" s="257"/>
      <c r="M43" s="112"/>
    </row>
    <row r="44" spans="1:13" ht="20.25" customHeight="1">
      <c r="A44" s="101"/>
      <c r="B44" s="101"/>
      <c r="C44" s="239">
        <v>121</v>
      </c>
      <c r="D44" s="239">
        <v>131.5</v>
      </c>
      <c r="E44" s="239">
        <f t="shared" si="11"/>
        <v>10.5</v>
      </c>
      <c r="F44" s="237">
        <v>8.5</v>
      </c>
      <c r="G44" s="237"/>
      <c r="H44" s="101">
        <f t="shared" si="12"/>
        <v>89250</v>
      </c>
      <c r="I44" s="230" t="s">
        <v>164</v>
      </c>
      <c r="J44" s="230">
        <v>17</v>
      </c>
      <c r="K44" s="238">
        <f t="shared" si="13"/>
        <v>1517250</v>
      </c>
      <c r="L44" s="257"/>
      <c r="M44" s="112"/>
    </row>
    <row r="45" spans="1:13" ht="20.25" customHeight="1">
      <c r="A45" s="101">
        <v>5</v>
      </c>
      <c r="B45" s="101" t="s">
        <v>540</v>
      </c>
      <c r="C45" s="239">
        <v>0</v>
      </c>
      <c r="D45" s="239">
        <v>7</v>
      </c>
      <c r="E45" s="239">
        <f>D45-C45</f>
        <v>7</v>
      </c>
      <c r="F45" s="237">
        <v>8.5</v>
      </c>
      <c r="G45" s="237">
        <v>0.05</v>
      </c>
      <c r="H45" s="101">
        <f>G45*F45*E45*1000</f>
        <v>2975.0000000000005</v>
      </c>
      <c r="I45" s="230" t="s">
        <v>542</v>
      </c>
      <c r="J45" s="230">
        <v>8100</v>
      </c>
      <c r="K45" s="238">
        <f>H45*J45</f>
        <v>24097500.000000004</v>
      </c>
      <c r="L45" s="257"/>
      <c r="M45" s="112"/>
    </row>
    <row r="46" spans="1:13" ht="20.25" customHeight="1">
      <c r="A46" s="101"/>
      <c r="B46" s="101"/>
      <c r="C46" s="239">
        <v>7</v>
      </c>
      <c r="D46" s="239">
        <v>17</v>
      </c>
      <c r="E46" s="239">
        <f t="shared" ref="E46:E54" si="14">D46-C46</f>
        <v>10</v>
      </c>
      <c r="F46" s="237">
        <v>8.5</v>
      </c>
      <c r="G46" s="237">
        <v>0.04</v>
      </c>
      <c r="H46" s="101">
        <f t="shared" ref="H46:H54" si="15">G46*F46*E46*1000</f>
        <v>3400.0000000000005</v>
      </c>
      <c r="I46" s="230" t="s">
        <v>542</v>
      </c>
      <c r="J46" s="230">
        <v>8100</v>
      </c>
      <c r="K46" s="238">
        <f t="shared" ref="K46:K56" si="16">H46*J46</f>
        <v>27540000.000000004</v>
      </c>
      <c r="L46" s="257"/>
      <c r="M46" s="112"/>
    </row>
    <row r="47" spans="1:13" ht="20.25" customHeight="1">
      <c r="A47" s="101"/>
      <c r="B47" s="101"/>
      <c r="C47" s="239">
        <v>17</v>
      </c>
      <c r="D47" s="239">
        <v>30</v>
      </c>
      <c r="E47" s="239">
        <f t="shared" si="14"/>
        <v>13</v>
      </c>
      <c r="F47" s="237">
        <v>8.5</v>
      </c>
      <c r="G47" s="237">
        <v>0.05</v>
      </c>
      <c r="H47" s="101">
        <f t="shared" si="15"/>
        <v>5525</v>
      </c>
      <c r="I47" s="230" t="s">
        <v>542</v>
      </c>
      <c r="J47" s="230">
        <v>8100</v>
      </c>
      <c r="K47" s="238">
        <f t="shared" si="16"/>
        <v>44752500</v>
      </c>
      <c r="L47" s="257"/>
      <c r="M47" s="112"/>
    </row>
    <row r="48" spans="1:13" ht="20.25" customHeight="1">
      <c r="A48" s="101"/>
      <c r="B48" s="101"/>
      <c r="C48" s="239">
        <v>30</v>
      </c>
      <c r="D48" s="239">
        <v>48</v>
      </c>
      <c r="E48" s="239">
        <f t="shared" si="14"/>
        <v>18</v>
      </c>
      <c r="F48" s="237">
        <v>8.5</v>
      </c>
      <c r="G48" s="237">
        <v>0.04</v>
      </c>
      <c r="H48" s="101">
        <f t="shared" si="15"/>
        <v>6120</v>
      </c>
      <c r="I48" s="230" t="s">
        <v>542</v>
      </c>
      <c r="J48" s="230">
        <v>8100</v>
      </c>
      <c r="K48" s="238">
        <f t="shared" si="16"/>
        <v>49572000</v>
      </c>
      <c r="L48" s="257"/>
      <c r="M48" s="112"/>
    </row>
    <row r="49" spans="1:14" ht="20.25" customHeight="1">
      <c r="A49" s="101"/>
      <c r="B49" s="101"/>
      <c r="C49" s="239">
        <v>48</v>
      </c>
      <c r="D49" s="239">
        <v>63</v>
      </c>
      <c r="E49" s="239">
        <f t="shared" si="14"/>
        <v>15</v>
      </c>
      <c r="F49" s="237">
        <v>8.5</v>
      </c>
      <c r="G49" s="237">
        <v>0.05</v>
      </c>
      <c r="H49" s="101">
        <f t="shared" si="15"/>
        <v>6375.0000000000009</v>
      </c>
      <c r="I49" s="230" t="s">
        <v>542</v>
      </c>
      <c r="J49" s="230">
        <v>8100</v>
      </c>
      <c r="K49" s="238">
        <f t="shared" si="16"/>
        <v>51637500.000000007</v>
      </c>
      <c r="L49" s="257"/>
      <c r="M49" s="112"/>
    </row>
    <row r="50" spans="1:14" ht="20.25" customHeight="1">
      <c r="A50" s="101"/>
      <c r="B50" s="101"/>
      <c r="C50" s="239">
        <v>63</v>
      </c>
      <c r="D50" s="239">
        <v>70.5</v>
      </c>
      <c r="E50" s="239">
        <f t="shared" si="14"/>
        <v>7.5</v>
      </c>
      <c r="F50" s="237">
        <v>8.5</v>
      </c>
      <c r="G50" s="237">
        <v>0.05</v>
      </c>
      <c r="H50" s="101">
        <f t="shared" si="15"/>
        <v>3187.5000000000005</v>
      </c>
      <c r="I50" s="230" t="s">
        <v>542</v>
      </c>
      <c r="J50" s="230">
        <v>8100</v>
      </c>
      <c r="K50" s="238">
        <f t="shared" si="16"/>
        <v>25818750.000000004</v>
      </c>
      <c r="L50" s="257"/>
      <c r="M50" s="112"/>
    </row>
    <row r="51" spans="1:14" ht="20.25" customHeight="1">
      <c r="A51" s="101"/>
      <c r="B51" s="101"/>
      <c r="C51" s="239">
        <v>70.5</v>
      </c>
      <c r="D51" s="239">
        <v>88.75</v>
      </c>
      <c r="E51" s="239">
        <f t="shared" si="14"/>
        <v>18.25</v>
      </c>
      <c r="F51" s="237">
        <v>8.5</v>
      </c>
      <c r="G51" s="237">
        <v>0.05</v>
      </c>
      <c r="H51" s="101">
        <f t="shared" si="15"/>
        <v>7756.2500000000009</v>
      </c>
      <c r="I51" s="230" t="s">
        <v>542</v>
      </c>
      <c r="J51" s="230">
        <v>8100</v>
      </c>
      <c r="K51" s="238">
        <f t="shared" si="16"/>
        <v>62825625.000000007</v>
      </c>
      <c r="L51" s="257"/>
      <c r="M51" s="112"/>
    </row>
    <row r="52" spans="1:14" ht="20.25" customHeight="1">
      <c r="A52" s="101"/>
      <c r="B52" s="101"/>
      <c r="C52" s="239">
        <v>88.75</v>
      </c>
      <c r="D52" s="239">
        <v>104.5</v>
      </c>
      <c r="E52" s="239">
        <f t="shared" si="14"/>
        <v>15.75</v>
      </c>
      <c r="F52" s="237">
        <v>8.5</v>
      </c>
      <c r="G52" s="237">
        <v>0.05</v>
      </c>
      <c r="H52" s="101">
        <f t="shared" si="15"/>
        <v>6693.7500000000009</v>
      </c>
      <c r="I52" s="230" t="s">
        <v>542</v>
      </c>
      <c r="J52" s="230">
        <v>8100</v>
      </c>
      <c r="K52" s="238">
        <f t="shared" si="16"/>
        <v>54219375.000000007</v>
      </c>
      <c r="L52" s="257"/>
      <c r="M52" s="112"/>
    </row>
    <row r="53" spans="1:14" ht="20.25" customHeight="1">
      <c r="A53" s="101"/>
      <c r="B53" s="101"/>
      <c r="C53" s="239">
        <v>104.5</v>
      </c>
      <c r="D53" s="239">
        <v>121</v>
      </c>
      <c r="E53" s="239">
        <f t="shared" si="14"/>
        <v>16.5</v>
      </c>
      <c r="F53" s="237">
        <v>8.5</v>
      </c>
      <c r="G53" s="237">
        <v>0.05</v>
      </c>
      <c r="H53" s="101">
        <f t="shared" si="15"/>
        <v>7012.5000000000009</v>
      </c>
      <c r="I53" s="230" t="s">
        <v>542</v>
      </c>
      <c r="J53" s="230">
        <v>8100</v>
      </c>
      <c r="K53" s="238">
        <f t="shared" si="16"/>
        <v>56801250.000000007</v>
      </c>
      <c r="L53" s="257"/>
      <c r="M53" s="112"/>
    </row>
    <row r="54" spans="1:14" ht="20.25" customHeight="1">
      <c r="A54" s="101"/>
      <c r="B54" s="101"/>
      <c r="C54" s="239">
        <v>121</v>
      </c>
      <c r="D54" s="239">
        <v>131.5</v>
      </c>
      <c r="E54" s="239">
        <f t="shared" si="14"/>
        <v>10.5</v>
      </c>
      <c r="F54" s="237">
        <v>8.5</v>
      </c>
      <c r="G54" s="237">
        <v>0.04</v>
      </c>
      <c r="H54" s="101">
        <f t="shared" si="15"/>
        <v>3570.0000000000005</v>
      </c>
      <c r="I54" s="230" t="s">
        <v>542</v>
      </c>
      <c r="J54" s="230">
        <v>8100</v>
      </c>
      <c r="K54" s="238">
        <f t="shared" si="16"/>
        <v>28917000.000000004</v>
      </c>
      <c r="L54" s="257"/>
      <c r="M54" s="112"/>
    </row>
    <row r="55" spans="1:14" ht="20.25" customHeight="1">
      <c r="A55" s="101">
        <v>6</v>
      </c>
      <c r="B55" s="101" t="s">
        <v>166</v>
      </c>
      <c r="C55" s="239"/>
      <c r="D55" s="239"/>
      <c r="E55" s="239"/>
      <c r="F55" s="237"/>
      <c r="G55" s="237"/>
      <c r="H55" s="221">
        <f>(131500*0.3)+(131500/7.5)*3*0.1</f>
        <v>44710</v>
      </c>
      <c r="I55" s="230" t="s">
        <v>164</v>
      </c>
      <c r="J55" s="101">
        <v>310</v>
      </c>
      <c r="K55" s="238">
        <f t="shared" si="16"/>
        <v>13860100</v>
      </c>
      <c r="L55" s="258"/>
      <c r="M55" s="112"/>
    </row>
    <row r="56" spans="1:14" ht="20.25" customHeight="1">
      <c r="A56" s="101">
        <v>7</v>
      </c>
      <c r="B56" s="101" t="str">
        <f>'BOQ -BC RHS'!B56</f>
        <v>Earthen shoulder with milling material</v>
      </c>
      <c r="C56" s="239"/>
      <c r="D56" s="239"/>
      <c r="E56" s="239"/>
      <c r="F56" s="237"/>
      <c r="G56" s="237"/>
      <c r="H56" s="221">
        <v>200000</v>
      </c>
      <c r="I56" s="230" t="s">
        <v>164</v>
      </c>
      <c r="J56" s="101">
        <v>22.16</v>
      </c>
      <c r="K56" s="238">
        <f t="shared" si="16"/>
        <v>4432000</v>
      </c>
      <c r="L56" s="243" t="str">
        <f>'BOQ -BC RHS'!L56</f>
        <v>Rate as per WO 1089</v>
      </c>
      <c r="M56" s="112"/>
    </row>
    <row r="57" spans="1:14" ht="20.25" customHeight="1">
      <c r="A57" s="229"/>
      <c r="B57" s="112"/>
      <c r="C57" s="112"/>
      <c r="D57" s="112"/>
      <c r="E57" s="112"/>
      <c r="F57" s="112"/>
      <c r="G57" s="112"/>
      <c r="H57" s="112"/>
      <c r="I57" s="112"/>
      <c r="J57" s="226" t="s">
        <v>172</v>
      </c>
      <c r="K57" s="227">
        <f>SUM(K5:K56)</f>
        <v>1081242600</v>
      </c>
      <c r="L57" s="112"/>
      <c r="M57" s="233"/>
      <c r="N57" s="225"/>
    </row>
    <row r="58" spans="1:14" ht="20.25" customHeight="1">
      <c r="A58" s="229"/>
      <c r="B58" s="112"/>
      <c r="C58" s="112"/>
      <c r="D58" s="112"/>
      <c r="E58" s="112"/>
      <c r="F58" s="112"/>
      <c r="G58" s="112"/>
      <c r="H58" s="112"/>
      <c r="I58" s="112"/>
      <c r="J58" s="234"/>
      <c r="K58" s="232"/>
      <c r="L58" s="112"/>
      <c r="M58" s="112"/>
    </row>
    <row r="60" spans="1:14" ht="20.25" customHeight="1">
      <c r="I60" s="252"/>
      <c r="J60" s="246"/>
      <c r="K60" s="225"/>
    </row>
    <row r="62" spans="1:14" ht="20.25" customHeight="1">
      <c r="I62" s="225"/>
    </row>
  </sheetData>
  <mergeCells count="5">
    <mergeCell ref="A2:L2"/>
    <mergeCell ref="C3:D3"/>
    <mergeCell ref="B3:B4"/>
    <mergeCell ref="A3:A4"/>
    <mergeCell ref="L5:L55"/>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E7F474-F70E-438C-B093-9A99244C8584}">
  <sheetPr>
    <tabColor rgb="FF00B050"/>
  </sheetPr>
  <dimension ref="A2:N61"/>
  <sheetViews>
    <sheetView workbookViewId="0">
      <selection activeCell="A2" sqref="A2:L2"/>
    </sheetView>
  </sheetViews>
  <sheetFormatPr defaultRowHeight="20.25" customHeight="1"/>
  <cols>
    <col min="1" max="1" width="6.140625" style="61" bestFit="1" customWidth="1"/>
    <col min="2" max="2" width="33.85546875" customWidth="1"/>
    <col min="3" max="3" width="12" bestFit="1" customWidth="1"/>
    <col min="4" max="5" width="12" customWidth="1"/>
    <col min="6" max="7" width="6.85546875" bestFit="1" customWidth="1"/>
    <col min="8" max="8" width="7" bestFit="1" customWidth="1"/>
    <col min="9" max="9" width="8.28515625" customWidth="1"/>
    <col min="10" max="10" width="18.5703125" style="61" customWidth="1"/>
    <col min="11" max="11" width="14.28515625" bestFit="1" customWidth="1"/>
    <col min="12" max="12" width="20.42578125" customWidth="1"/>
    <col min="13" max="13" width="11.5703125" bestFit="1" customWidth="1"/>
  </cols>
  <sheetData>
    <row r="2" spans="1:13" ht="20.25" customHeight="1">
      <c r="A2" s="255" t="s">
        <v>546</v>
      </c>
      <c r="B2" s="255"/>
      <c r="C2" s="255"/>
      <c r="D2" s="255"/>
      <c r="E2" s="255"/>
      <c r="F2" s="255"/>
      <c r="G2" s="255"/>
      <c r="H2" s="255"/>
      <c r="I2" s="255"/>
      <c r="J2" s="255"/>
      <c r="K2" s="255"/>
      <c r="L2" s="255"/>
      <c r="M2" s="112"/>
    </row>
    <row r="3" spans="1:13" s="12" customFormat="1" ht="20.25" customHeight="1">
      <c r="A3" s="259" t="s">
        <v>146</v>
      </c>
      <c r="B3" s="259" t="s">
        <v>147</v>
      </c>
      <c r="C3" s="261" t="s">
        <v>544</v>
      </c>
      <c r="D3" s="262"/>
      <c r="E3" s="244" t="s">
        <v>11</v>
      </c>
      <c r="F3" s="111" t="s">
        <v>149</v>
      </c>
      <c r="G3" s="111" t="s">
        <v>150</v>
      </c>
      <c r="H3" s="111" t="s">
        <v>151</v>
      </c>
      <c r="I3" s="111" t="s">
        <v>153</v>
      </c>
      <c r="J3" s="230" t="s">
        <v>161</v>
      </c>
      <c r="K3" s="111" t="s">
        <v>165</v>
      </c>
      <c r="L3" s="111" t="s">
        <v>122</v>
      </c>
      <c r="M3" s="231"/>
    </row>
    <row r="4" spans="1:13" s="12" customFormat="1" ht="20.25" customHeight="1">
      <c r="A4" s="260"/>
      <c r="B4" s="260"/>
      <c r="C4" s="230" t="s">
        <v>4</v>
      </c>
      <c r="D4" s="244" t="s">
        <v>5</v>
      </c>
      <c r="E4" s="244"/>
      <c r="F4" s="111"/>
      <c r="G4" s="111"/>
      <c r="H4" s="111"/>
      <c r="I4" s="111"/>
      <c r="J4" s="230"/>
      <c r="K4" s="111"/>
      <c r="L4" s="245"/>
      <c r="M4" s="231" t="s">
        <v>548</v>
      </c>
    </row>
    <row r="5" spans="1:13" ht="20.25" customHeight="1">
      <c r="A5" s="101">
        <v>1</v>
      </c>
      <c r="B5" s="101" t="s">
        <v>162</v>
      </c>
      <c r="C5" s="239">
        <v>0</v>
      </c>
      <c r="D5" s="239">
        <v>7.35</v>
      </c>
      <c r="E5" s="239">
        <f>D5-C5</f>
        <v>7.35</v>
      </c>
      <c r="F5" s="237">
        <v>8.5</v>
      </c>
      <c r="G5" s="237">
        <v>0.09</v>
      </c>
      <c r="H5" s="101">
        <f>F5*E5*1000</f>
        <v>62474.999999999993</v>
      </c>
      <c r="I5" s="230" t="s">
        <v>164</v>
      </c>
      <c r="J5" s="230">
        <v>110</v>
      </c>
      <c r="K5" s="238">
        <f>H5*J5</f>
        <v>6872249.9999999991</v>
      </c>
      <c r="L5" s="256" t="s">
        <v>543</v>
      </c>
      <c r="M5" s="112">
        <f>G5*F5*E5*1000</f>
        <v>5622.75</v>
      </c>
    </row>
    <row r="6" spans="1:13" ht="20.25" customHeight="1">
      <c r="A6" s="101"/>
      <c r="B6" s="101"/>
      <c r="C6" s="239">
        <v>7.35</v>
      </c>
      <c r="D6" s="239">
        <v>25.5</v>
      </c>
      <c r="E6" s="239">
        <f t="shared" ref="E6:E14" si="0">D6-C6</f>
        <v>18.149999999999999</v>
      </c>
      <c r="F6" s="237">
        <v>8.5</v>
      </c>
      <c r="G6" s="237">
        <v>0.04</v>
      </c>
      <c r="H6" s="101">
        <f t="shared" ref="H6:H14" si="1">F6*E6*1000</f>
        <v>154274.99999999997</v>
      </c>
      <c r="I6" s="230" t="s">
        <v>164</v>
      </c>
      <c r="J6" s="230">
        <v>55</v>
      </c>
      <c r="K6" s="238">
        <f t="shared" ref="K6:K14" si="2">H6*J6</f>
        <v>8485124.9999999981</v>
      </c>
      <c r="L6" s="257"/>
      <c r="M6" s="112">
        <f t="shared" ref="M6:M14" si="3">G6*F6*E6*1000</f>
        <v>6171</v>
      </c>
    </row>
    <row r="7" spans="1:13" ht="20.25" customHeight="1">
      <c r="A7" s="101"/>
      <c r="B7" s="101"/>
      <c r="C7" s="239">
        <v>25.5</v>
      </c>
      <c r="D7" s="239">
        <v>43</v>
      </c>
      <c r="E7" s="239">
        <f t="shared" si="0"/>
        <v>17.5</v>
      </c>
      <c r="F7" s="237">
        <v>8.5</v>
      </c>
      <c r="G7" s="237">
        <v>0.04</v>
      </c>
      <c r="H7" s="101">
        <f t="shared" si="1"/>
        <v>148750</v>
      </c>
      <c r="I7" s="230" t="s">
        <v>164</v>
      </c>
      <c r="J7" s="230">
        <v>55</v>
      </c>
      <c r="K7" s="238">
        <f t="shared" si="2"/>
        <v>8181250</v>
      </c>
      <c r="L7" s="257"/>
      <c r="M7" s="112">
        <f t="shared" si="3"/>
        <v>5950</v>
      </c>
    </row>
    <row r="8" spans="1:13" ht="20.25" customHeight="1">
      <c r="A8" s="101"/>
      <c r="B8" s="101"/>
      <c r="C8" s="239">
        <v>43</v>
      </c>
      <c r="D8" s="239">
        <v>53.5</v>
      </c>
      <c r="E8" s="239">
        <f t="shared" si="0"/>
        <v>10.5</v>
      </c>
      <c r="F8" s="237">
        <v>8.5</v>
      </c>
      <c r="G8" s="237">
        <v>0.09</v>
      </c>
      <c r="H8" s="101">
        <f t="shared" si="1"/>
        <v>89250</v>
      </c>
      <c r="I8" s="230" t="s">
        <v>164</v>
      </c>
      <c r="J8" s="230">
        <v>110</v>
      </c>
      <c r="K8" s="238">
        <f t="shared" si="2"/>
        <v>9817500</v>
      </c>
      <c r="L8" s="257"/>
      <c r="M8" s="112">
        <f t="shared" si="3"/>
        <v>8032.5000000000009</v>
      </c>
    </row>
    <row r="9" spans="1:13" ht="20.25" customHeight="1">
      <c r="A9" s="101"/>
      <c r="B9" s="101"/>
      <c r="C9" s="239">
        <v>53.5</v>
      </c>
      <c r="D9" s="239">
        <v>71.849999999999994</v>
      </c>
      <c r="E9" s="239">
        <f t="shared" si="0"/>
        <v>18.349999999999994</v>
      </c>
      <c r="F9" s="237">
        <v>8.5</v>
      </c>
      <c r="G9" s="237">
        <v>0.125</v>
      </c>
      <c r="H9" s="101">
        <f t="shared" si="1"/>
        <v>155974.99999999997</v>
      </c>
      <c r="I9" s="230" t="s">
        <v>164</v>
      </c>
      <c r="J9" s="230">
        <v>110</v>
      </c>
      <c r="K9" s="238">
        <f t="shared" si="2"/>
        <v>17157249.999999996</v>
      </c>
      <c r="L9" s="257"/>
      <c r="M9" s="112">
        <f t="shared" si="3"/>
        <v>19496.874999999996</v>
      </c>
    </row>
    <row r="10" spans="1:13" ht="20.25" customHeight="1">
      <c r="A10" s="101"/>
      <c r="B10" s="101"/>
      <c r="C10" s="239">
        <v>71.849999999999994</v>
      </c>
      <c r="D10" s="239">
        <v>87.25</v>
      </c>
      <c r="E10" s="239">
        <f t="shared" si="0"/>
        <v>15.400000000000006</v>
      </c>
      <c r="F10" s="237">
        <v>8.5</v>
      </c>
      <c r="G10" s="237">
        <v>0.13500000000000001</v>
      </c>
      <c r="H10" s="101">
        <f t="shared" si="1"/>
        <v>130900.00000000003</v>
      </c>
      <c r="I10" s="230" t="s">
        <v>164</v>
      </c>
      <c r="J10" s="230">
        <v>110</v>
      </c>
      <c r="K10" s="238">
        <f t="shared" si="2"/>
        <v>14399000.000000004</v>
      </c>
      <c r="L10" s="257"/>
      <c r="M10" s="112">
        <f t="shared" si="3"/>
        <v>17671.500000000004</v>
      </c>
    </row>
    <row r="11" spans="1:13" ht="20.25" customHeight="1">
      <c r="A11" s="101"/>
      <c r="B11" s="101"/>
      <c r="C11" s="239">
        <v>87.25</v>
      </c>
      <c r="D11" s="239">
        <v>101</v>
      </c>
      <c r="E11" s="239">
        <f t="shared" si="0"/>
        <v>13.75</v>
      </c>
      <c r="F11" s="237">
        <v>8.5</v>
      </c>
      <c r="G11" s="237">
        <v>0.13500000000000001</v>
      </c>
      <c r="H11" s="101">
        <f t="shared" si="1"/>
        <v>116875</v>
      </c>
      <c r="I11" s="230" t="s">
        <v>164</v>
      </c>
      <c r="J11" s="230">
        <v>110</v>
      </c>
      <c r="K11" s="238">
        <f t="shared" si="2"/>
        <v>12856250</v>
      </c>
      <c r="L11" s="257"/>
      <c r="M11" s="112">
        <f t="shared" si="3"/>
        <v>15778.125</v>
      </c>
    </row>
    <row r="12" spans="1:13" ht="20.25" customHeight="1">
      <c r="A12" s="101"/>
      <c r="B12" s="101"/>
      <c r="C12" s="239">
        <v>101</v>
      </c>
      <c r="D12" s="239">
        <v>114.85</v>
      </c>
      <c r="E12" s="239">
        <f t="shared" si="0"/>
        <v>13.849999999999994</v>
      </c>
      <c r="F12" s="237">
        <v>8.5</v>
      </c>
      <c r="G12" s="237">
        <v>0.09</v>
      </c>
      <c r="H12" s="101">
        <f t="shared" si="1"/>
        <v>117724.99999999996</v>
      </c>
      <c r="I12" s="230" t="s">
        <v>164</v>
      </c>
      <c r="J12" s="230">
        <v>110</v>
      </c>
      <c r="K12" s="238">
        <f t="shared" si="2"/>
        <v>12949749.999999994</v>
      </c>
      <c r="L12" s="257"/>
      <c r="M12" s="112">
        <f t="shared" si="3"/>
        <v>10595.249999999996</v>
      </c>
    </row>
    <row r="13" spans="1:13" ht="20.25" customHeight="1">
      <c r="A13" s="101"/>
      <c r="B13" s="101"/>
      <c r="C13" s="239">
        <v>114.85</v>
      </c>
      <c r="D13" s="239">
        <v>122.35</v>
      </c>
      <c r="E13" s="239">
        <f t="shared" si="0"/>
        <v>7.5</v>
      </c>
      <c r="F13" s="237">
        <v>8.5</v>
      </c>
      <c r="G13" s="237">
        <v>0.1</v>
      </c>
      <c r="H13" s="101">
        <f t="shared" si="1"/>
        <v>63750</v>
      </c>
      <c r="I13" s="230" t="s">
        <v>164</v>
      </c>
      <c r="J13" s="230">
        <v>110</v>
      </c>
      <c r="K13" s="238">
        <f t="shared" si="2"/>
        <v>7012500</v>
      </c>
      <c r="L13" s="257"/>
      <c r="M13" s="112">
        <f t="shared" si="3"/>
        <v>6375.0000000000009</v>
      </c>
    </row>
    <row r="14" spans="1:13" ht="20.25" customHeight="1">
      <c r="A14" s="101"/>
      <c r="B14" s="101"/>
      <c r="C14" s="239">
        <v>122.35</v>
      </c>
      <c r="D14" s="239">
        <v>131.5</v>
      </c>
      <c r="E14" s="239">
        <f t="shared" si="0"/>
        <v>9.1500000000000057</v>
      </c>
      <c r="F14" s="237">
        <v>8.5</v>
      </c>
      <c r="G14" s="237">
        <v>9.5000000000000001E-2</v>
      </c>
      <c r="H14" s="101">
        <f t="shared" si="1"/>
        <v>77775.000000000044</v>
      </c>
      <c r="I14" s="230" t="s">
        <v>164</v>
      </c>
      <c r="J14" s="230">
        <v>110</v>
      </c>
      <c r="K14" s="238">
        <f t="shared" si="2"/>
        <v>8555250.0000000056</v>
      </c>
      <c r="L14" s="257"/>
      <c r="M14" s="112">
        <f t="shared" si="3"/>
        <v>7388.6250000000045</v>
      </c>
    </row>
    <row r="15" spans="1:13" s="112" customFormat="1" ht="20.25" customHeight="1">
      <c r="A15" s="101">
        <v>2</v>
      </c>
      <c r="B15" s="101" t="s">
        <v>553</v>
      </c>
      <c r="C15" s="239">
        <v>0</v>
      </c>
      <c r="D15" s="239">
        <v>7.35</v>
      </c>
      <c r="E15" s="239">
        <v>7.35</v>
      </c>
      <c r="F15" s="237">
        <v>8.5</v>
      </c>
      <c r="G15" s="237"/>
      <c r="H15" s="101">
        <f>F15*E15*1000</f>
        <v>62474.999999999993</v>
      </c>
      <c r="I15" s="230" t="s">
        <v>164</v>
      </c>
      <c r="J15" s="230">
        <v>17</v>
      </c>
      <c r="K15" s="238">
        <f>H15*J15</f>
        <v>1062074.9999999998</v>
      </c>
      <c r="L15" s="257"/>
      <c r="M15" s="113">
        <f>SUM(M5:M14)</f>
        <v>103081.625</v>
      </c>
    </row>
    <row r="16" spans="1:13" ht="20.25" customHeight="1">
      <c r="A16" s="101"/>
      <c r="B16" s="101"/>
      <c r="C16" s="240">
        <v>7.35</v>
      </c>
      <c r="D16" s="240">
        <v>25.5</v>
      </c>
      <c r="E16" s="240">
        <v>18.149999999999999</v>
      </c>
      <c r="F16" s="247">
        <v>8.5</v>
      </c>
      <c r="G16" s="247"/>
      <c r="H16" s="242">
        <f t="shared" ref="H16:H24" si="4">F16*E16*1000</f>
        <v>154274.99999999997</v>
      </c>
      <c r="I16" s="241" t="s">
        <v>164</v>
      </c>
      <c r="J16" s="241"/>
      <c r="K16" s="248">
        <f t="shared" ref="K16:K24" si="5">H16*J16</f>
        <v>0</v>
      </c>
      <c r="L16" s="257"/>
      <c r="M16" s="112"/>
    </row>
    <row r="17" spans="1:13" ht="20.25" customHeight="1">
      <c r="A17" s="101"/>
      <c r="B17" s="101"/>
      <c r="C17" s="240">
        <v>25.5</v>
      </c>
      <c r="D17" s="240">
        <v>43</v>
      </c>
      <c r="E17" s="240">
        <v>17.5</v>
      </c>
      <c r="F17" s="247">
        <v>8.5</v>
      </c>
      <c r="G17" s="247"/>
      <c r="H17" s="242">
        <f t="shared" si="4"/>
        <v>148750</v>
      </c>
      <c r="I17" s="241" t="s">
        <v>164</v>
      </c>
      <c r="J17" s="241"/>
      <c r="K17" s="248">
        <f t="shared" si="5"/>
        <v>0</v>
      </c>
      <c r="L17" s="257"/>
      <c r="M17" s="112"/>
    </row>
    <row r="18" spans="1:13" ht="20.25" customHeight="1">
      <c r="A18" s="101"/>
      <c r="B18" s="101"/>
      <c r="C18" s="239">
        <v>43</v>
      </c>
      <c r="D18" s="239">
        <v>53.5</v>
      </c>
      <c r="E18" s="239">
        <v>10.5</v>
      </c>
      <c r="F18" s="237">
        <v>8.5</v>
      </c>
      <c r="G18" s="237"/>
      <c r="H18" s="101">
        <f t="shared" si="4"/>
        <v>89250</v>
      </c>
      <c r="I18" s="230" t="s">
        <v>164</v>
      </c>
      <c r="J18" s="230">
        <v>17</v>
      </c>
      <c r="K18" s="238">
        <f t="shared" si="5"/>
        <v>1517250</v>
      </c>
      <c r="L18" s="257"/>
      <c r="M18" s="112"/>
    </row>
    <row r="19" spans="1:13" ht="20.25" customHeight="1">
      <c r="A19" s="101"/>
      <c r="B19" s="101"/>
      <c r="C19" s="239">
        <v>53.5</v>
      </c>
      <c r="D19" s="239">
        <v>71.849999999999994</v>
      </c>
      <c r="E19" s="239">
        <v>18.349999999999994</v>
      </c>
      <c r="F19" s="237">
        <v>8.5</v>
      </c>
      <c r="G19" s="237"/>
      <c r="H19" s="101">
        <f t="shared" si="4"/>
        <v>155974.99999999997</v>
      </c>
      <c r="I19" s="230" t="s">
        <v>164</v>
      </c>
      <c r="J19" s="230">
        <v>17</v>
      </c>
      <c r="K19" s="238">
        <f t="shared" si="5"/>
        <v>2651574.9999999995</v>
      </c>
      <c r="L19" s="257"/>
      <c r="M19" s="112"/>
    </row>
    <row r="20" spans="1:13" ht="20.25" customHeight="1">
      <c r="A20" s="101"/>
      <c r="B20" s="101"/>
      <c r="C20" s="239">
        <v>71.849999999999994</v>
      </c>
      <c r="D20" s="239">
        <v>87.25</v>
      </c>
      <c r="E20" s="239">
        <v>15.400000000000006</v>
      </c>
      <c r="F20" s="237">
        <v>8.5</v>
      </c>
      <c r="G20" s="237"/>
      <c r="H20" s="101">
        <f t="shared" si="4"/>
        <v>130900.00000000003</v>
      </c>
      <c r="I20" s="230" t="s">
        <v>164</v>
      </c>
      <c r="J20" s="230">
        <v>17</v>
      </c>
      <c r="K20" s="238">
        <f t="shared" si="5"/>
        <v>2225300.0000000005</v>
      </c>
      <c r="L20" s="257"/>
      <c r="M20" s="112"/>
    </row>
    <row r="21" spans="1:13" ht="20.25" customHeight="1">
      <c r="A21" s="101"/>
      <c r="B21" s="101"/>
      <c r="C21" s="239">
        <v>87.25</v>
      </c>
      <c r="D21" s="239">
        <v>101</v>
      </c>
      <c r="E21" s="239">
        <v>13.75</v>
      </c>
      <c r="F21" s="237">
        <v>8.5</v>
      </c>
      <c r="G21" s="237"/>
      <c r="H21" s="101">
        <f t="shared" si="4"/>
        <v>116875</v>
      </c>
      <c r="I21" s="230" t="s">
        <v>164</v>
      </c>
      <c r="J21" s="230">
        <v>17</v>
      </c>
      <c r="K21" s="238">
        <f t="shared" si="5"/>
        <v>1986875</v>
      </c>
      <c r="L21" s="257"/>
      <c r="M21" s="112"/>
    </row>
    <row r="22" spans="1:13" ht="20.25" customHeight="1">
      <c r="A22" s="101"/>
      <c r="B22" s="101"/>
      <c r="C22" s="239">
        <v>101</v>
      </c>
      <c r="D22" s="239">
        <v>114.85</v>
      </c>
      <c r="E22" s="239">
        <v>13.849999999999994</v>
      </c>
      <c r="F22" s="237">
        <v>8.5</v>
      </c>
      <c r="G22" s="237"/>
      <c r="H22" s="101">
        <f t="shared" si="4"/>
        <v>117724.99999999996</v>
      </c>
      <c r="I22" s="230" t="s">
        <v>164</v>
      </c>
      <c r="J22" s="230">
        <v>17</v>
      </c>
      <c r="K22" s="238">
        <f t="shared" si="5"/>
        <v>2001324.9999999993</v>
      </c>
      <c r="L22" s="257"/>
      <c r="M22" s="112"/>
    </row>
    <row r="23" spans="1:13" ht="20.25" customHeight="1">
      <c r="A23" s="101"/>
      <c r="B23" s="101"/>
      <c r="C23" s="239">
        <v>114.85</v>
      </c>
      <c r="D23" s="239">
        <v>122.35</v>
      </c>
      <c r="E23" s="239">
        <v>7.5</v>
      </c>
      <c r="F23" s="237">
        <v>8.5</v>
      </c>
      <c r="G23" s="237"/>
      <c r="H23" s="101">
        <f t="shared" si="4"/>
        <v>63750</v>
      </c>
      <c r="I23" s="230" t="s">
        <v>164</v>
      </c>
      <c r="J23" s="230">
        <v>17</v>
      </c>
      <c r="K23" s="238">
        <f t="shared" si="5"/>
        <v>1083750</v>
      </c>
      <c r="L23" s="257"/>
      <c r="M23" s="112"/>
    </row>
    <row r="24" spans="1:13" ht="20.25" customHeight="1">
      <c r="A24" s="101"/>
      <c r="B24" s="101"/>
      <c r="C24" s="239">
        <v>122.35</v>
      </c>
      <c r="D24" s="239">
        <v>131.5</v>
      </c>
      <c r="E24" s="239">
        <v>9.1500000000000057</v>
      </c>
      <c r="F24" s="237">
        <v>8.5</v>
      </c>
      <c r="G24" s="237"/>
      <c r="H24" s="101">
        <f t="shared" si="4"/>
        <v>77775.000000000044</v>
      </c>
      <c r="I24" s="230" t="s">
        <v>164</v>
      </c>
      <c r="J24" s="230">
        <v>17</v>
      </c>
      <c r="K24" s="238">
        <f t="shared" si="5"/>
        <v>1322175.0000000007</v>
      </c>
      <c r="L24" s="257"/>
      <c r="M24" s="112"/>
    </row>
    <row r="25" spans="1:13" ht="20.25" customHeight="1">
      <c r="A25" s="101">
        <v>3</v>
      </c>
      <c r="B25" s="101" t="s">
        <v>539</v>
      </c>
      <c r="C25" s="239">
        <v>0</v>
      </c>
      <c r="D25" s="239">
        <v>7.35</v>
      </c>
      <c r="E25" s="239">
        <v>7.35</v>
      </c>
      <c r="F25" s="237">
        <v>8.5</v>
      </c>
      <c r="G25" s="237">
        <v>0.05</v>
      </c>
      <c r="H25" s="101">
        <f>G25*F25*E25*1000</f>
        <v>3123.7500000000005</v>
      </c>
      <c r="I25" s="230" t="s">
        <v>542</v>
      </c>
      <c r="J25" s="230">
        <v>7150</v>
      </c>
      <c r="K25" s="238">
        <f>H25*J25</f>
        <v>22334812.500000004</v>
      </c>
      <c r="L25" s="257"/>
      <c r="M25" s="112"/>
    </row>
    <row r="26" spans="1:13" ht="20.25" customHeight="1">
      <c r="A26" s="101"/>
      <c r="B26" s="101"/>
      <c r="C26" s="240">
        <v>7.35</v>
      </c>
      <c r="D26" s="240">
        <v>25.5</v>
      </c>
      <c r="E26" s="240">
        <v>18.149999999999999</v>
      </c>
      <c r="F26" s="247">
        <v>8.5</v>
      </c>
      <c r="G26" s="247">
        <v>0</v>
      </c>
      <c r="H26" s="242">
        <f t="shared" ref="H26:H27" si="6">G26*F26*E26*1000</f>
        <v>0</v>
      </c>
      <c r="I26" s="241" t="s">
        <v>542</v>
      </c>
      <c r="J26" s="241">
        <v>7150</v>
      </c>
      <c r="K26" s="248">
        <f t="shared" ref="K26:K34" si="7">H26*J26</f>
        <v>0</v>
      </c>
      <c r="L26" s="257"/>
      <c r="M26" s="112"/>
    </row>
    <row r="27" spans="1:13" ht="20.25" customHeight="1">
      <c r="A27" s="101"/>
      <c r="B27" s="101"/>
      <c r="C27" s="240">
        <v>25.5</v>
      </c>
      <c r="D27" s="240">
        <v>43</v>
      </c>
      <c r="E27" s="240">
        <v>17.5</v>
      </c>
      <c r="F27" s="247">
        <v>8.5</v>
      </c>
      <c r="G27" s="247">
        <v>0</v>
      </c>
      <c r="H27" s="242">
        <f t="shared" si="6"/>
        <v>0</v>
      </c>
      <c r="I27" s="241" t="s">
        <v>542</v>
      </c>
      <c r="J27" s="241">
        <v>7150</v>
      </c>
      <c r="K27" s="248">
        <f t="shared" si="7"/>
        <v>0</v>
      </c>
      <c r="L27" s="257"/>
      <c r="M27" s="112"/>
    </row>
    <row r="28" spans="1:13" ht="20.25" customHeight="1">
      <c r="A28" s="101"/>
      <c r="B28" s="101"/>
      <c r="C28" s="239">
        <v>43</v>
      </c>
      <c r="D28" s="239">
        <v>53.5</v>
      </c>
      <c r="E28" s="239">
        <v>10.5</v>
      </c>
      <c r="F28" s="237">
        <v>8.5</v>
      </c>
      <c r="G28" s="237">
        <v>0.05</v>
      </c>
      <c r="H28" s="101">
        <f>G28*F28*E28*1000</f>
        <v>4462.5</v>
      </c>
      <c r="I28" s="230" t="s">
        <v>542</v>
      </c>
      <c r="J28" s="230">
        <v>7150</v>
      </c>
      <c r="K28" s="238">
        <f t="shared" si="7"/>
        <v>31906875</v>
      </c>
      <c r="L28" s="257"/>
      <c r="M28" s="112"/>
    </row>
    <row r="29" spans="1:13" ht="20.25" customHeight="1">
      <c r="A29" s="101"/>
      <c r="B29" s="101"/>
      <c r="C29" s="239">
        <v>53.5</v>
      </c>
      <c r="D29" s="239">
        <v>71.849999999999994</v>
      </c>
      <c r="E29" s="239">
        <v>18.349999999999994</v>
      </c>
      <c r="F29" s="237">
        <v>8.5</v>
      </c>
      <c r="G29" s="237">
        <v>7.4999999999999997E-2</v>
      </c>
      <c r="H29" s="101">
        <f t="shared" ref="H29:H34" si="8">G29*F29*E29*1000</f>
        <v>11698.124999999996</v>
      </c>
      <c r="I29" s="230" t="s">
        <v>542</v>
      </c>
      <c r="J29" s="230">
        <v>7150</v>
      </c>
      <c r="K29" s="238">
        <f t="shared" si="7"/>
        <v>83641593.74999997</v>
      </c>
      <c r="L29" s="257"/>
      <c r="M29" s="112"/>
    </row>
    <row r="30" spans="1:13" ht="20.25" customHeight="1">
      <c r="A30" s="101"/>
      <c r="B30" s="101"/>
      <c r="C30" s="239">
        <v>71.849999999999994</v>
      </c>
      <c r="D30" s="239">
        <v>87.25</v>
      </c>
      <c r="E30" s="239">
        <v>15.400000000000006</v>
      </c>
      <c r="F30" s="237">
        <v>8.5</v>
      </c>
      <c r="G30" s="237">
        <v>8.5000000000000006E-2</v>
      </c>
      <c r="H30" s="101">
        <f t="shared" si="8"/>
        <v>11126.500000000005</v>
      </c>
      <c r="I30" s="230" t="s">
        <v>542</v>
      </c>
      <c r="J30" s="230">
        <v>7150</v>
      </c>
      <c r="K30" s="238">
        <f t="shared" si="7"/>
        <v>79554475.000000045</v>
      </c>
      <c r="L30" s="257"/>
      <c r="M30" s="112"/>
    </row>
    <row r="31" spans="1:13" ht="20.25" customHeight="1">
      <c r="A31" s="101"/>
      <c r="B31" s="101"/>
      <c r="C31" s="239">
        <v>87.25</v>
      </c>
      <c r="D31" s="239">
        <v>101</v>
      </c>
      <c r="E31" s="239">
        <v>13.75</v>
      </c>
      <c r="F31" s="237">
        <v>8.5</v>
      </c>
      <c r="G31" s="237">
        <v>8.5000000000000006E-2</v>
      </c>
      <c r="H31" s="101">
        <f t="shared" si="8"/>
        <v>9934.3750000000018</v>
      </c>
      <c r="I31" s="230" t="s">
        <v>542</v>
      </c>
      <c r="J31" s="230">
        <v>7150</v>
      </c>
      <c r="K31" s="238">
        <f t="shared" si="7"/>
        <v>71030781.250000015</v>
      </c>
      <c r="L31" s="257"/>
      <c r="M31" s="112"/>
    </row>
    <row r="32" spans="1:13" ht="20.25" customHeight="1">
      <c r="A32" s="101"/>
      <c r="B32" s="101"/>
      <c r="C32" s="239">
        <v>101</v>
      </c>
      <c r="D32" s="239">
        <v>114.85</v>
      </c>
      <c r="E32" s="239">
        <v>13.849999999999994</v>
      </c>
      <c r="F32" s="237">
        <v>8.5</v>
      </c>
      <c r="G32" s="237">
        <v>0.05</v>
      </c>
      <c r="H32" s="101">
        <f t="shared" si="8"/>
        <v>5886.2499999999982</v>
      </c>
      <c r="I32" s="230" t="s">
        <v>542</v>
      </c>
      <c r="J32" s="230">
        <v>7150</v>
      </c>
      <c r="K32" s="238">
        <f t="shared" si="7"/>
        <v>42086687.499999985</v>
      </c>
      <c r="L32" s="257"/>
      <c r="M32" s="112"/>
    </row>
    <row r="33" spans="1:13" ht="20.25" customHeight="1">
      <c r="A33" s="101"/>
      <c r="B33" s="101"/>
      <c r="C33" s="239">
        <v>114.85</v>
      </c>
      <c r="D33" s="239">
        <v>122.35</v>
      </c>
      <c r="E33" s="239">
        <v>7.5</v>
      </c>
      <c r="F33" s="237">
        <v>8.5</v>
      </c>
      <c r="G33" s="237">
        <v>0.05</v>
      </c>
      <c r="H33" s="101">
        <f t="shared" si="8"/>
        <v>3187.5000000000005</v>
      </c>
      <c r="I33" s="230" t="s">
        <v>542</v>
      </c>
      <c r="J33" s="230">
        <v>7150</v>
      </c>
      <c r="K33" s="238">
        <f t="shared" si="7"/>
        <v>22790625.000000004</v>
      </c>
      <c r="L33" s="257"/>
      <c r="M33" s="112"/>
    </row>
    <row r="34" spans="1:13" ht="20.25" customHeight="1">
      <c r="A34" s="101"/>
      <c r="B34" s="101"/>
      <c r="C34" s="239">
        <v>122.35</v>
      </c>
      <c r="D34" s="239">
        <v>131.5</v>
      </c>
      <c r="E34" s="239">
        <v>9.1500000000000057</v>
      </c>
      <c r="F34" s="237">
        <v>8.5</v>
      </c>
      <c r="G34" s="237">
        <v>5.5E-2</v>
      </c>
      <c r="H34" s="101">
        <f t="shared" si="8"/>
        <v>4277.6250000000027</v>
      </c>
      <c r="I34" s="230" t="s">
        <v>542</v>
      </c>
      <c r="J34" s="230">
        <v>7150</v>
      </c>
      <c r="K34" s="238">
        <f t="shared" si="7"/>
        <v>30585018.750000019</v>
      </c>
      <c r="L34" s="257"/>
      <c r="M34" s="112"/>
    </row>
    <row r="35" spans="1:13" ht="20.25" customHeight="1">
      <c r="A35" s="101">
        <v>4</v>
      </c>
      <c r="B35" s="101" t="s">
        <v>552</v>
      </c>
      <c r="C35" s="239">
        <v>0</v>
      </c>
      <c r="D35" s="239">
        <v>7.35</v>
      </c>
      <c r="E35" s="239">
        <v>7.35</v>
      </c>
      <c r="F35" s="237">
        <v>8.5</v>
      </c>
      <c r="G35" s="237"/>
      <c r="H35" s="101">
        <f>F35*E35*1000</f>
        <v>62474.999999999993</v>
      </c>
      <c r="I35" s="230" t="s">
        <v>164</v>
      </c>
      <c r="J35" s="230">
        <v>17</v>
      </c>
      <c r="K35" s="238">
        <f>H35*J35</f>
        <v>1062074.9999999998</v>
      </c>
      <c r="L35" s="257"/>
      <c r="M35" s="112"/>
    </row>
    <row r="36" spans="1:13" ht="20.25" customHeight="1">
      <c r="A36" s="101"/>
      <c r="B36" s="101"/>
      <c r="C36" s="239">
        <v>7.35</v>
      </c>
      <c r="D36" s="239">
        <v>25.5</v>
      </c>
      <c r="E36" s="239">
        <v>18.149999999999999</v>
      </c>
      <c r="F36" s="237">
        <v>8.5</v>
      </c>
      <c r="G36" s="237"/>
      <c r="H36" s="101">
        <f t="shared" ref="H36:H44" si="9">F36*E36*1000</f>
        <v>154274.99999999997</v>
      </c>
      <c r="I36" s="230" t="s">
        <v>164</v>
      </c>
      <c r="J36" s="230">
        <v>17</v>
      </c>
      <c r="K36" s="238">
        <f t="shared" ref="K36:K44" si="10">H36*J36</f>
        <v>2622674.9999999995</v>
      </c>
      <c r="L36" s="257"/>
      <c r="M36" s="112"/>
    </row>
    <row r="37" spans="1:13" ht="20.25" customHeight="1">
      <c r="A37" s="101"/>
      <c r="B37" s="101"/>
      <c r="C37" s="239">
        <v>25.5</v>
      </c>
      <c r="D37" s="239">
        <v>43</v>
      </c>
      <c r="E37" s="239">
        <v>17.5</v>
      </c>
      <c r="F37" s="237">
        <v>8.5</v>
      </c>
      <c r="G37" s="237"/>
      <c r="H37" s="101">
        <f t="shared" si="9"/>
        <v>148750</v>
      </c>
      <c r="I37" s="230" t="s">
        <v>164</v>
      </c>
      <c r="J37" s="230">
        <v>17</v>
      </c>
      <c r="K37" s="238">
        <f t="shared" si="10"/>
        <v>2528750</v>
      </c>
      <c r="L37" s="257"/>
      <c r="M37" s="112"/>
    </row>
    <row r="38" spans="1:13" ht="20.25" customHeight="1">
      <c r="A38" s="101"/>
      <c r="B38" s="101"/>
      <c r="C38" s="239">
        <v>43</v>
      </c>
      <c r="D38" s="239">
        <v>53.5</v>
      </c>
      <c r="E38" s="239">
        <v>10.5</v>
      </c>
      <c r="F38" s="237">
        <v>8.5</v>
      </c>
      <c r="G38" s="237"/>
      <c r="H38" s="101">
        <f t="shared" si="9"/>
        <v>89250</v>
      </c>
      <c r="I38" s="230" t="s">
        <v>164</v>
      </c>
      <c r="J38" s="230">
        <v>17</v>
      </c>
      <c r="K38" s="238">
        <f t="shared" si="10"/>
        <v>1517250</v>
      </c>
      <c r="L38" s="257"/>
      <c r="M38" s="112"/>
    </row>
    <row r="39" spans="1:13" ht="20.25" customHeight="1">
      <c r="A39" s="101"/>
      <c r="B39" s="101"/>
      <c r="C39" s="239">
        <v>53.5</v>
      </c>
      <c r="D39" s="239">
        <v>71.849999999999994</v>
      </c>
      <c r="E39" s="239">
        <v>18.349999999999994</v>
      </c>
      <c r="F39" s="237">
        <v>8.5</v>
      </c>
      <c r="G39" s="237"/>
      <c r="H39" s="101">
        <f t="shared" si="9"/>
        <v>155974.99999999997</v>
      </c>
      <c r="I39" s="230" t="s">
        <v>164</v>
      </c>
      <c r="J39" s="230">
        <v>17</v>
      </c>
      <c r="K39" s="238">
        <f t="shared" si="10"/>
        <v>2651574.9999999995</v>
      </c>
      <c r="L39" s="257"/>
      <c r="M39" s="112"/>
    </row>
    <row r="40" spans="1:13" ht="20.25" customHeight="1">
      <c r="A40" s="101"/>
      <c r="B40" s="101"/>
      <c r="C40" s="239">
        <v>71.849999999999994</v>
      </c>
      <c r="D40" s="239">
        <v>87.25</v>
      </c>
      <c r="E40" s="239">
        <v>15.400000000000006</v>
      </c>
      <c r="F40" s="237">
        <v>8.5</v>
      </c>
      <c r="G40" s="237"/>
      <c r="H40" s="101">
        <f t="shared" si="9"/>
        <v>130900.00000000003</v>
      </c>
      <c r="I40" s="230" t="s">
        <v>164</v>
      </c>
      <c r="J40" s="230">
        <v>17</v>
      </c>
      <c r="K40" s="238">
        <f t="shared" si="10"/>
        <v>2225300.0000000005</v>
      </c>
      <c r="L40" s="257"/>
      <c r="M40" s="112"/>
    </row>
    <row r="41" spans="1:13" ht="20.25" customHeight="1">
      <c r="A41" s="101"/>
      <c r="B41" s="101"/>
      <c r="C41" s="239">
        <v>87.25</v>
      </c>
      <c r="D41" s="239">
        <v>101</v>
      </c>
      <c r="E41" s="239">
        <v>13.75</v>
      </c>
      <c r="F41" s="237">
        <v>8.5</v>
      </c>
      <c r="G41" s="237"/>
      <c r="H41" s="101">
        <f t="shared" si="9"/>
        <v>116875</v>
      </c>
      <c r="I41" s="230" t="s">
        <v>164</v>
      </c>
      <c r="J41" s="230">
        <v>17</v>
      </c>
      <c r="K41" s="238">
        <f t="shared" si="10"/>
        <v>1986875</v>
      </c>
      <c r="L41" s="257"/>
      <c r="M41" s="112"/>
    </row>
    <row r="42" spans="1:13" ht="20.25" customHeight="1">
      <c r="A42" s="101"/>
      <c r="B42" s="101"/>
      <c r="C42" s="239">
        <v>101</v>
      </c>
      <c r="D42" s="239">
        <v>114.85</v>
      </c>
      <c r="E42" s="239">
        <v>13.849999999999994</v>
      </c>
      <c r="F42" s="237">
        <v>8.5</v>
      </c>
      <c r="G42" s="237"/>
      <c r="H42" s="101">
        <f t="shared" si="9"/>
        <v>117724.99999999996</v>
      </c>
      <c r="I42" s="230" t="s">
        <v>164</v>
      </c>
      <c r="J42" s="230">
        <v>17</v>
      </c>
      <c r="K42" s="238">
        <f t="shared" si="10"/>
        <v>2001324.9999999993</v>
      </c>
      <c r="L42" s="257"/>
      <c r="M42" s="112"/>
    </row>
    <row r="43" spans="1:13" ht="20.25" customHeight="1">
      <c r="A43" s="101"/>
      <c r="B43" s="101"/>
      <c r="C43" s="239">
        <v>114.85</v>
      </c>
      <c r="D43" s="239">
        <v>122.35</v>
      </c>
      <c r="E43" s="239">
        <v>7.5</v>
      </c>
      <c r="F43" s="237">
        <v>8.5</v>
      </c>
      <c r="G43" s="237"/>
      <c r="H43" s="101">
        <f t="shared" si="9"/>
        <v>63750</v>
      </c>
      <c r="I43" s="230" t="s">
        <v>164</v>
      </c>
      <c r="J43" s="230">
        <v>17</v>
      </c>
      <c r="K43" s="238">
        <f t="shared" si="10"/>
        <v>1083750</v>
      </c>
      <c r="L43" s="257"/>
      <c r="M43" s="112"/>
    </row>
    <row r="44" spans="1:13" ht="20.25" customHeight="1">
      <c r="A44" s="101"/>
      <c r="B44" s="101"/>
      <c r="C44" s="239">
        <v>122.35</v>
      </c>
      <c r="D44" s="239">
        <v>131.5</v>
      </c>
      <c r="E44" s="239">
        <v>9.1500000000000057</v>
      </c>
      <c r="F44" s="237">
        <v>8.5</v>
      </c>
      <c r="G44" s="237"/>
      <c r="H44" s="101">
        <f t="shared" si="9"/>
        <v>77775.000000000044</v>
      </c>
      <c r="I44" s="230" t="s">
        <v>164</v>
      </c>
      <c r="J44" s="230">
        <v>17</v>
      </c>
      <c r="K44" s="238">
        <f t="shared" si="10"/>
        <v>1322175.0000000007</v>
      </c>
      <c r="L44" s="257"/>
      <c r="M44" s="112"/>
    </row>
    <row r="45" spans="1:13" ht="20.25" customHeight="1">
      <c r="A45" s="101">
        <v>5</v>
      </c>
      <c r="B45" s="101" t="s">
        <v>540</v>
      </c>
      <c r="C45" s="239">
        <v>0</v>
      </c>
      <c r="D45" s="239">
        <v>7.35</v>
      </c>
      <c r="E45" s="239">
        <v>7.35</v>
      </c>
      <c r="F45" s="237">
        <v>8.5</v>
      </c>
      <c r="G45" s="237">
        <v>0.04</v>
      </c>
      <c r="H45" s="101">
        <f>G45*F45*E45*1000</f>
        <v>2499</v>
      </c>
      <c r="I45" s="230" t="s">
        <v>542</v>
      </c>
      <c r="J45" s="230">
        <v>8100</v>
      </c>
      <c r="K45" s="238">
        <f>H45*J45</f>
        <v>20241900</v>
      </c>
      <c r="L45" s="257"/>
      <c r="M45" s="112"/>
    </row>
    <row r="46" spans="1:13" ht="20.25" customHeight="1">
      <c r="A46" s="101"/>
      <c r="B46" s="101"/>
      <c r="C46" s="239">
        <v>7.35</v>
      </c>
      <c r="D46" s="239">
        <v>25.5</v>
      </c>
      <c r="E46" s="239">
        <v>18.149999999999999</v>
      </c>
      <c r="F46" s="237">
        <v>8.5</v>
      </c>
      <c r="G46" s="237">
        <v>0.04</v>
      </c>
      <c r="H46" s="101">
        <f t="shared" ref="H46:H54" si="11">G46*F46*E46*1000</f>
        <v>6171</v>
      </c>
      <c r="I46" s="230" t="s">
        <v>542</v>
      </c>
      <c r="J46" s="230">
        <v>8100</v>
      </c>
      <c r="K46" s="238">
        <f t="shared" ref="K46:K56" si="12">H46*J46</f>
        <v>49985100</v>
      </c>
      <c r="L46" s="257"/>
      <c r="M46" s="112"/>
    </row>
    <row r="47" spans="1:13" ht="20.25" customHeight="1">
      <c r="A47" s="101"/>
      <c r="B47" s="101"/>
      <c r="C47" s="239">
        <v>25.5</v>
      </c>
      <c r="D47" s="239">
        <v>43</v>
      </c>
      <c r="E47" s="239">
        <v>17.5</v>
      </c>
      <c r="F47" s="237">
        <v>8.5</v>
      </c>
      <c r="G47" s="237">
        <v>0.04</v>
      </c>
      <c r="H47" s="101">
        <f t="shared" si="11"/>
        <v>5950</v>
      </c>
      <c r="I47" s="230" t="s">
        <v>542</v>
      </c>
      <c r="J47" s="230">
        <v>8100</v>
      </c>
      <c r="K47" s="238">
        <f t="shared" si="12"/>
        <v>48195000</v>
      </c>
      <c r="L47" s="257"/>
      <c r="M47" s="112"/>
    </row>
    <row r="48" spans="1:13" ht="20.25" customHeight="1">
      <c r="A48" s="101"/>
      <c r="B48" s="101"/>
      <c r="C48" s="239">
        <v>43</v>
      </c>
      <c r="D48" s="239">
        <v>53.5</v>
      </c>
      <c r="E48" s="239">
        <v>10.5</v>
      </c>
      <c r="F48" s="237">
        <v>8.5</v>
      </c>
      <c r="G48" s="237">
        <v>0.04</v>
      </c>
      <c r="H48" s="101">
        <f t="shared" si="11"/>
        <v>3570.0000000000005</v>
      </c>
      <c r="I48" s="230" t="s">
        <v>542</v>
      </c>
      <c r="J48" s="230">
        <v>8100</v>
      </c>
      <c r="K48" s="238">
        <f t="shared" si="12"/>
        <v>28917000.000000004</v>
      </c>
      <c r="L48" s="257"/>
      <c r="M48" s="112"/>
    </row>
    <row r="49" spans="1:14" ht="20.25" customHeight="1">
      <c r="A49" s="101"/>
      <c r="B49" s="101"/>
      <c r="C49" s="239">
        <v>53.5</v>
      </c>
      <c r="D49" s="239">
        <v>71.849999999999994</v>
      </c>
      <c r="E49" s="239">
        <v>18.349999999999994</v>
      </c>
      <c r="F49" s="237">
        <v>8.5</v>
      </c>
      <c r="G49" s="237">
        <v>0.05</v>
      </c>
      <c r="H49" s="101">
        <f t="shared" si="11"/>
        <v>7798.7499999999982</v>
      </c>
      <c r="I49" s="230" t="s">
        <v>542</v>
      </c>
      <c r="J49" s="230">
        <v>8100</v>
      </c>
      <c r="K49" s="238">
        <f t="shared" si="12"/>
        <v>63169874.999999985</v>
      </c>
      <c r="L49" s="257"/>
      <c r="M49" s="112"/>
    </row>
    <row r="50" spans="1:14" ht="20.25" customHeight="1">
      <c r="A50" s="101"/>
      <c r="B50" s="101"/>
      <c r="C50" s="239">
        <v>71.849999999999994</v>
      </c>
      <c r="D50" s="239">
        <v>87.25</v>
      </c>
      <c r="E50" s="239">
        <v>15.400000000000006</v>
      </c>
      <c r="F50" s="237">
        <v>8.5</v>
      </c>
      <c r="G50" s="237">
        <v>0.05</v>
      </c>
      <c r="H50" s="101">
        <f t="shared" si="11"/>
        <v>6545.0000000000036</v>
      </c>
      <c r="I50" s="230" t="s">
        <v>542</v>
      </c>
      <c r="J50" s="230">
        <v>8100</v>
      </c>
      <c r="K50" s="238">
        <f t="shared" si="12"/>
        <v>53014500.00000003</v>
      </c>
      <c r="L50" s="257"/>
      <c r="M50" s="112"/>
    </row>
    <row r="51" spans="1:14" ht="20.25" customHeight="1">
      <c r="A51" s="101"/>
      <c r="B51" s="101"/>
      <c r="C51" s="239">
        <v>87.25</v>
      </c>
      <c r="D51" s="239">
        <v>101</v>
      </c>
      <c r="E51" s="239">
        <v>13.75</v>
      </c>
      <c r="F51" s="237">
        <v>8.5</v>
      </c>
      <c r="G51" s="237">
        <v>0.05</v>
      </c>
      <c r="H51" s="101">
        <f t="shared" si="11"/>
        <v>5843.7500000000009</v>
      </c>
      <c r="I51" s="230" t="s">
        <v>542</v>
      </c>
      <c r="J51" s="230">
        <v>8100</v>
      </c>
      <c r="K51" s="238">
        <f t="shared" si="12"/>
        <v>47334375.000000007</v>
      </c>
      <c r="L51" s="257"/>
      <c r="M51" s="112"/>
    </row>
    <row r="52" spans="1:14" ht="20.25" customHeight="1">
      <c r="A52" s="101"/>
      <c r="B52" s="101"/>
      <c r="C52" s="239">
        <v>101</v>
      </c>
      <c r="D52" s="239">
        <v>114.85</v>
      </c>
      <c r="E52" s="239">
        <v>13.849999999999994</v>
      </c>
      <c r="F52" s="237">
        <v>8.5</v>
      </c>
      <c r="G52" s="237">
        <v>0.04</v>
      </c>
      <c r="H52" s="101">
        <f t="shared" si="11"/>
        <v>4708.9999999999991</v>
      </c>
      <c r="I52" s="230" t="s">
        <v>542</v>
      </c>
      <c r="J52" s="230">
        <v>8100</v>
      </c>
      <c r="K52" s="238">
        <f t="shared" si="12"/>
        <v>38142899.999999993</v>
      </c>
      <c r="L52" s="257"/>
      <c r="M52" s="112"/>
    </row>
    <row r="53" spans="1:14" ht="20.25" customHeight="1">
      <c r="A53" s="101"/>
      <c r="B53" s="101"/>
      <c r="C53" s="239">
        <v>114.85</v>
      </c>
      <c r="D53" s="239">
        <v>122.35</v>
      </c>
      <c r="E53" s="239">
        <v>7.5</v>
      </c>
      <c r="F53" s="237">
        <v>8.5</v>
      </c>
      <c r="G53" s="237">
        <v>0.05</v>
      </c>
      <c r="H53" s="101">
        <f t="shared" si="11"/>
        <v>3187.5000000000005</v>
      </c>
      <c r="I53" s="230" t="s">
        <v>542</v>
      </c>
      <c r="J53" s="230">
        <v>8100</v>
      </c>
      <c r="K53" s="238">
        <f t="shared" si="12"/>
        <v>25818750.000000004</v>
      </c>
      <c r="L53" s="257"/>
      <c r="M53" s="112"/>
    </row>
    <row r="54" spans="1:14" ht="20.25" customHeight="1">
      <c r="A54" s="101"/>
      <c r="B54" s="101"/>
      <c r="C54" s="239">
        <v>122.35</v>
      </c>
      <c r="D54" s="239">
        <v>131.5</v>
      </c>
      <c r="E54" s="239">
        <v>9.1500000000000057</v>
      </c>
      <c r="F54" s="237">
        <v>8.5</v>
      </c>
      <c r="G54" s="237">
        <v>0.04</v>
      </c>
      <c r="H54" s="101">
        <f t="shared" si="11"/>
        <v>3111.0000000000018</v>
      </c>
      <c r="I54" s="230" t="s">
        <v>542</v>
      </c>
      <c r="J54" s="230">
        <v>8100</v>
      </c>
      <c r="K54" s="238">
        <f t="shared" si="12"/>
        <v>25199100.000000015</v>
      </c>
      <c r="L54" s="257"/>
      <c r="M54" s="112"/>
    </row>
    <row r="55" spans="1:14" ht="20.25" customHeight="1">
      <c r="A55" s="101">
        <v>6</v>
      </c>
      <c r="B55" s="101" t="s">
        <v>166</v>
      </c>
      <c r="C55" s="239"/>
      <c r="D55" s="239"/>
      <c r="E55" s="239"/>
      <c r="F55" s="237"/>
      <c r="G55" s="237"/>
      <c r="H55" s="221">
        <f>(131500*0.3)+(131500/7.5)*3*0.1</f>
        <v>44710</v>
      </c>
      <c r="I55" s="230" t="s">
        <v>164</v>
      </c>
      <c r="J55" s="101">
        <v>310</v>
      </c>
      <c r="K55" s="238">
        <f t="shared" si="12"/>
        <v>13860100</v>
      </c>
      <c r="L55" s="258"/>
      <c r="M55" s="112"/>
    </row>
    <row r="56" spans="1:14" ht="20.25" customHeight="1">
      <c r="A56" s="101">
        <v>7</v>
      </c>
      <c r="B56" s="101" t="s">
        <v>554</v>
      </c>
      <c r="C56" s="239"/>
      <c r="D56" s="239"/>
      <c r="E56" s="239"/>
      <c r="F56" s="237"/>
      <c r="G56" s="237"/>
      <c r="H56" s="221">
        <v>200000</v>
      </c>
      <c r="I56" s="230" t="s">
        <v>164</v>
      </c>
      <c r="J56" s="101">
        <v>22.16</v>
      </c>
      <c r="K56" s="238">
        <f t="shared" si="12"/>
        <v>4432000</v>
      </c>
      <c r="L56" s="243" t="s">
        <v>555</v>
      </c>
      <c r="M56" s="112"/>
    </row>
    <row r="57" spans="1:14" ht="20.25" customHeight="1">
      <c r="A57" s="229"/>
      <c r="B57" s="112"/>
      <c r="C57" s="112"/>
      <c r="D57" s="112"/>
      <c r="E57" s="112"/>
      <c r="F57" s="112"/>
      <c r="G57" s="112"/>
      <c r="H57" s="112"/>
      <c r="I57" s="112"/>
      <c r="J57" s="226" t="s">
        <v>172</v>
      </c>
      <c r="K57" s="227">
        <f>SUM(K5:K56)</f>
        <v>941379668.75</v>
      </c>
      <c r="L57" s="112"/>
      <c r="M57" s="233"/>
      <c r="N57" s="225"/>
    </row>
    <row r="58" spans="1:14" ht="20.25" customHeight="1">
      <c r="A58" s="229"/>
      <c r="B58" s="112"/>
      <c r="C58" s="112"/>
      <c r="D58" s="112"/>
      <c r="E58" s="112"/>
      <c r="F58" s="112"/>
      <c r="G58" s="112"/>
      <c r="H58" s="112"/>
      <c r="I58" s="112"/>
      <c r="J58" s="234"/>
      <c r="K58" s="232"/>
      <c r="L58" s="112"/>
      <c r="M58" s="112"/>
    </row>
    <row r="61" spans="1:14" ht="20.25" customHeight="1">
      <c r="J61" s="246"/>
      <c r="K61" s="225"/>
    </row>
  </sheetData>
  <mergeCells count="5">
    <mergeCell ref="A2:L2"/>
    <mergeCell ref="A3:A4"/>
    <mergeCell ref="B3:B4"/>
    <mergeCell ref="C3:D3"/>
    <mergeCell ref="L5:L55"/>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734F28-2322-46D1-80B3-3B7E463384D1}">
  <sheetPr filterMode="1"/>
  <dimension ref="A1:E189"/>
  <sheetViews>
    <sheetView topLeftCell="A108" zoomScaleNormal="100" workbookViewId="0">
      <selection activeCell="C186" sqref="C186:D189"/>
    </sheetView>
  </sheetViews>
  <sheetFormatPr defaultRowHeight="15"/>
  <cols>
    <col min="1" max="5" width="18.85546875" customWidth="1"/>
  </cols>
  <sheetData>
    <row r="1" spans="1:5" ht="32.25" customHeight="1">
      <c r="A1" s="228" t="s">
        <v>9</v>
      </c>
      <c r="B1" s="228" t="s">
        <v>9</v>
      </c>
      <c r="C1" s="228" t="s">
        <v>11</v>
      </c>
      <c r="D1" s="228" t="s">
        <v>532</v>
      </c>
      <c r="E1" s="228" t="s">
        <v>122</v>
      </c>
    </row>
    <row r="2" spans="1:5" hidden="1">
      <c r="A2" s="56">
        <v>0.1</v>
      </c>
      <c r="B2" s="56">
        <v>0.2</v>
      </c>
      <c r="C2" s="56">
        <v>100</v>
      </c>
      <c r="D2" s="56">
        <v>2816</v>
      </c>
      <c r="E2" s="56" t="s">
        <v>125</v>
      </c>
    </row>
    <row r="3" spans="1:5" hidden="1">
      <c r="A3" s="56">
        <v>3.3</v>
      </c>
      <c r="B3" s="56">
        <v>3.4</v>
      </c>
      <c r="C3" s="56">
        <v>100</v>
      </c>
      <c r="D3" s="56">
        <v>3826</v>
      </c>
      <c r="E3" s="56" t="s">
        <v>125</v>
      </c>
    </row>
    <row r="4" spans="1:5" hidden="1">
      <c r="A4" s="56">
        <v>3.7</v>
      </c>
      <c r="B4" s="56">
        <v>3.8</v>
      </c>
      <c r="C4" s="56">
        <v>100</v>
      </c>
      <c r="D4" s="56">
        <v>3551</v>
      </c>
      <c r="E4" s="56" t="s">
        <v>125</v>
      </c>
    </row>
    <row r="5" spans="1:5" hidden="1">
      <c r="A5" s="56">
        <v>3.8</v>
      </c>
      <c r="B5" s="56">
        <v>3.9</v>
      </c>
      <c r="C5" s="56">
        <v>100</v>
      </c>
      <c r="D5" s="56">
        <v>2908</v>
      </c>
      <c r="E5" s="56" t="s">
        <v>125</v>
      </c>
    </row>
    <row r="6" spans="1:5" hidden="1">
      <c r="A6" s="56">
        <v>3.9</v>
      </c>
      <c r="B6" s="56">
        <v>4</v>
      </c>
      <c r="C6" s="56">
        <v>100</v>
      </c>
      <c r="D6" s="56">
        <v>3183</v>
      </c>
      <c r="E6" s="56" t="s">
        <v>125</v>
      </c>
    </row>
    <row r="7" spans="1:5" hidden="1">
      <c r="A7" s="56">
        <v>3.9</v>
      </c>
      <c r="B7" s="56">
        <v>4</v>
      </c>
      <c r="C7" s="56">
        <v>100</v>
      </c>
      <c r="D7" s="56">
        <v>2908</v>
      </c>
      <c r="E7" s="56" t="s">
        <v>127</v>
      </c>
    </row>
    <row r="8" spans="1:5" hidden="1">
      <c r="A8" s="56">
        <v>5.8</v>
      </c>
      <c r="B8" s="56">
        <v>5.9</v>
      </c>
      <c r="C8" s="56">
        <v>100</v>
      </c>
      <c r="D8" s="56">
        <v>2908</v>
      </c>
      <c r="E8" s="56" t="s">
        <v>126</v>
      </c>
    </row>
    <row r="9" spans="1:5" hidden="1">
      <c r="A9" s="56">
        <v>7.4</v>
      </c>
      <c r="B9" s="56">
        <v>7.5</v>
      </c>
      <c r="C9" s="56">
        <v>100</v>
      </c>
      <c r="D9" s="56">
        <v>3459</v>
      </c>
      <c r="E9" s="56" t="s">
        <v>125</v>
      </c>
    </row>
    <row r="10" spans="1:5" hidden="1">
      <c r="A10" s="56">
        <v>7.4</v>
      </c>
      <c r="B10" s="56">
        <v>7.5</v>
      </c>
      <c r="C10" s="56">
        <v>100</v>
      </c>
      <c r="D10" s="56">
        <v>3000</v>
      </c>
      <c r="E10" s="56" t="s">
        <v>127</v>
      </c>
    </row>
    <row r="11" spans="1:5">
      <c r="A11" s="56">
        <v>7.5</v>
      </c>
      <c r="B11" s="56">
        <v>7.6</v>
      </c>
      <c r="C11" s="56">
        <v>100</v>
      </c>
      <c r="D11" s="235">
        <v>2541</v>
      </c>
      <c r="E11" s="56" t="s">
        <v>125</v>
      </c>
    </row>
    <row r="12" spans="1:5" hidden="1">
      <c r="A12" s="56">
        <v>7.6</v>
      </c>
      <c r="B12" s="56">
        <v>7.7</v>
      </c>
      <c r="C12" s="56">
        <v>100</v>
      </c>
      <c r="D12" s="56">
        <v>3000</v>
      </c>
      <c r="E12" s="56" t="s">
        <v>125</v>
      </c>
    </row>
    <row r="13" spans="1:5" hidden="1">
      <c r="A13" s="56">
        <v>7.7</v>
      </c>
      <c r="B13" s="56">
        <v>7.8</v>
      </c>
      <c r="C13" s="56">
        <v>100</v>
      </c>
      <c r="D13" s="56">
        <v>2816</v>
      </c>
      <c r="E13" s="56" t="s">
        <v>125</v>
      </c>
    </row>
    <row r="14" spans="1:5" hidden="1">
      <c r="A14" s="56">
        <v>7.8</v>
      </c>
      <c r="B14" s="56">
        <v>7.9</v>
      </c>
      <c r="C14" s="56">
        <v>100</v>
      </c>
      <c r="D14" s="56">
        <v>3826</v>
      </c>
      <c r="E14" s="56" t="s">
        <v>125</v>
      </c>
    </row>
    <row r="15" spans="1:5" hidden="1">
      <c r="A15" s="56">
        <v>7.8</v>
      </c>
      <c r="B15" s="56">
        <v>7.9</v>
      </c>
      <c r="C15" s="56">
        <v>100</v>
      </c>
      <c r="D15" s="56">
        <v>3459</v>
      </c>
      <c r="E15" s="56" t="s">
        <v>127</v>
      </c>
    </row>
    <row r="16" spans="1:5" hidden="1">
      <c r="A16" s="56">
        <v>7.9</v>
      </c>
      <c r="B16" s="56">
        <v>8</v>
      </c>
      <c r="C16" s="56">
        <v>100</v>
      </c>
      <c r="D16" s="56">
        <v>3183</v>
      </c>
      <c r="E16" s="56" t="s">
        <v>125</v>
      </c>
    </row>
    <row r="17" spans="1:5" hidden="1">
      <c r="A17" s="56">
        <v>8.8000000000000007</v>
      </c>
      <c r="B17" s="56">
        <v>8.9</v>
      </c>
      <c r="C17" s="56">
        <v>100</v>
      </c>
      <c r="D17" s="56">
        <v>3551</v>
      </c>
      <c r="E17" s="56" t="s">
        <v>125</v>
      </c>
    </row>
    <row r="18" spans="1:5" hidden="1">
      <c r="A18" s="56">
        <v>8.8000000000000007</v>
      </c>
      <c r="B18" s="56">
        <v>8.9</v>
      </c>
      <c r="C18" s="56">
        <v>100</v>
      </c>
      <c r="D18" s="56">
        <v>3459</v>
      </c>
      <c r="E18" s="56" t="s">
        <v>127</v>
      </c>
    </row>
    <row r="19" spans="1:5" hidden="1">
      <c r="A19" s="56">
        <v>9.1</v>
      </c>
      <c r="B19" s="56">
        <v>9.1999999999999993</v>
      </c>
      <c r="C19" s="56">
        <v>100</v>
      </c>
      <c r="D19" s="56">
        <v>3459</v>
      </c>
      <c r="E19" s="56" t="s">
        <v>125</v>
      </c>
    </row>
    <row r="20" spans="1:5" hidden="1">
      <c r="A20" s="56">
        <v>9.1</v>
      </c>
      <c r="B20" s="56">
        <v>9.1999999999999993</v>
      </c>
      <c r="C20" s="56">
        <v>100</v>
      </c>
      <c r="D20" s="56">
        <v>2908</v>
      </c>
      <c r="E20" s="56" t="s">
        <v>127</v>
      </c>
    </row>
    <row r="21" spans="1:5" hidden="1">
      <c r="A21" s="56">
        <v>10.1</v>
      </c>
      <c r="B21" s="56">
        <v>10.199999999999999</v>
      </c>
      <c r="C21" s="56">
        <v>100</v>
      </c>
      <c r="D21" s="56">
        <v>2816</v>
      </c>
      <c r="E21" s="56" t="s">
        <v>126</v>
      </c>
    </row>
    <row r="22" spans="1:5" hidden="1">
      <c r="A22" s="56">
        <v>10.7</v>
      </c>
      <c r="B22" s="56">
        <v>10.8</v>
      </c>
      <c r="C22" s="56">
        <v>100</v>
      </c>
      <c r="D22" s="56">
        <v>3367</v>
      </c>
      <c r="E22" s="56" t="s">
        <v>125</v>
      </c>
    </row>
    <row r="23" spans="1:5" hidden="1">
      <c r="A23" s="56">
        <v>11.1</v>
      </c>
      <c r="B23" s="56">
        <v>11.2</v>
      </c>
      <c r="C23" s="56">
        <v>100</v>
      </c>
      <c r="D23" s="56">
        <v>2908</v>
      </c>
      <c r="E23" s="56" t="s">
        <v>126</v>
      </c>
    </row>
    <row r="24" spans="1:5" hidden="1">
      <c r="A24" s="56">
        <v>11.1</v>
      </c>
      <c r="B24" s="56">
        <v>11.2</v>
      </c>
      <c r="C24" s="56">
        <v>100</v>
      </c>
      <c r="D24" s="56">
        <v>3000</v>
      </c>
      <c r="E24" s="56" t="s">
        <v>125</v>
      </c>
    </row>
    <row r="25" spans="1:5" hidden="1">
      <c r="A25" s="56">
        <v>11.1</v>
      </c>
      <c r="B25" s="56">
        <v>11.2</v>
      </c>
      <c r="C25" s="56">
        <v>100</v>
      </c>
      <c r="D25" s="56">
        <v>2816</v>
      </c>
      <c r="E25" s="56" t="s">
        <v>127</v>
      </c>
    </row>
    <row r="26" spans="1:5" hidden="1">
      <c r="A26" s="56">
        <v>11.2</v>
      </c>
      <c r="B26" s="56">
        <v>11.3</v>
      </c>
      <c r="C26" s="56">
        <v>100</v>
      </c>
      <c r="D26" s="56">
        <v>2816</v>
      </c>
      <c r="E26" s="56" t="s">
        <v>127</v>
      </c>
    </row>
    <row r="27" spans="1:5" hidden="1">
      <c r="A27" s="56">
        <v>11.4</v>
      </c>
      <c r="B27" s="56">
        <v>11.5</v>
      </c>
      <c r="C27" s="56">
        <v>100</v>
      </c>
      <c r="D27" s="56">
        <v>2816</v>
      </c>
      <c r="E27" s="56" t="s">
        <v>125</v>
      </c>
    </row>
    <row r="28" spans="1:5" hidden="1">
      <c r="A28" s="56">
        <v>13.8</v>
      </c>
      <c r="B28" s="56">
        <v>13.9</v>
      </c>
      <c r="C28" s="56">
        <v>100</v>
      </c>
      <c r="D28" s="56">
        <v>3183</v>
      </c>
      <c r="E28" s="56" t="s">
        <v>125</v>
      </c>
    </row>
    <row r="29" spans="1:5" hidden="1">
      <c r="A29" s="56">
        <v>13.9</v>
      </c>
      <c r="B29" s="56">
        <v>14</v>
      </c>
      <c r="C29" s="56">
        <v>100</v>
      </c>
      <c r="D29" s="56">
        <v>3183</v>
      </c>
      <c r="E29" s="56" t="s">
        <v>125</v>
      </c>
    </row>
    <row r="30" spans="1:5" hidden="1">
      <c r="A30" s="56">
        <v>14</v>
      </c>
      <c r="B30" s="56">
        <v>14.1</v>
      </c>
      <c r="C30" s="56">
        <v>100</v>
      </c>
      <c r="D30" s="56">
        <v>2908</v>
      </c>
      <c r="E30" s="56" t="s">
        <v>126</v>
      </c>
    </row>
    <row r="31" spans="1:5" hidden="1">
      <c r="A31" s="56">
        <v>14</v>
      </c>
      <c r="B31" s="56">
        <v>14.1</v>
      </c>
      <c r="C31" s="56">
        <v>100</v>
      </c>
      <c r="D31" s="56">
        <v>3642</v>
      </c>
      <c r="E31" s="56" t="s">
        <v>125</v>
      </c>
    </row>
    <row r="32" spans="1:5" hidden="1">
      <c r="A32" s="56">
        <v>14</v>
      </c>
      <c r="B32" s="56">
        <v>14.1</v>
      </c>
      <c r="C32" s="56">
        <v>100</v>
      </c>
      <c r="D32" s="56">
        <v>3092</v>
      </c>
      <c r="E32" s="56" t="s">
        <v>127</v>
      </c>
    </row>
    <row r="33" spans="1:5" hidden="1">
      <c r="A33" s="56">
        <v>14.1</v>
      </c>
      <c r="B33" s="56">
        <v>14.2</v>
      </c>
      <c r="C33" s="56">
        <v>100</v>
      </c>
      <c r="D33" s="56">
        <v>2816</v>
      </c>
      <c r="E33" s="56" t="s">
        <v>126</v>
      </c>
    </row>
    <row r="34" spans="1:5" hidden="1">
      <c r="A34" s="56">
        <v>14.1</v>
      </c>
      <c r="B34" s="56">
        <v>14.2</v>
      </c>
      <c r="C34" s="56">
        <v>100</v>
      </c>
      <c r="D34" s="56">
        <v>3459</v>
      </c>
      <c r="E34" s="56" t="s">
        <v>125</v>
      </c>
    </row>
    <row r="35" spans="1:5" hidden="1">
      <c r="A35" s="56">
        <v>14.2</v>
      </c>
      <c r="B35" s="56">
        <v>14.3</v>
      </c>
      <c r="C35" s="56">
        <v>100</v>
      </c>
      <c r="D35" s="56">
        <v>3734</v>
      </c>
      <c r="E35" s="56" t="s">
        <v>126</v>
      </c>
    </row>
    <row r="36" spans="1:5" hidden="1">
      <c r="A36" s="56">
        <v>14.3</v>
      </c>
      <c r="B36" s="56">
        <v>14.4</v>
      </c>
      <c r="C36" s="56">
        <v>100</v>
      </c>
      <c r="D36" s="56">
        <v>2908</v>
      </c>
      <c r="E36" s="56" t="s">
        <v>126</v>
      </c>
    </row>
    <row r="37" spans="1:5" hidden="1">
      <c r="A37" s="56">
        <v>14.4</v>
      </c>
      <c r="B37" s="56">
        <v>14.5</v>
      </c>
      <c r="C37" s="56">
        <v>100</v>
      </c>
      <c r="D37" s="56">
        <v>3551</v>
      </c>
      <c r="E37" s="56" t="s">
        <v>126</v>
      </c>
    </row>
    <row r="38" spans="1:5">
      <c r="A38" s="56">
        <v>14.9</v>
      </c>
      <c r="B38" s="56">
        <v>15</v>
      </c>
      <c r="C38" s="56">
        <v>100</v>
      </c>
      <c r="D38" s="235">
        <v>2724</v>
      </c>
      <c r="E38" s="56" t="s">
        <v>126</v>
      </c>
    </row>
    <row r="39" spans="1:5" hidden="1">
      <c r="A39" s="56">
        <v>15.5</v>
      </c>
      <c r="B39" s="56">
        <v>15.6</v>
      </c>
      <c r="C39" s="56">
        <v>100</v>
      </c>
      <c r="D39" s="56">
        <v>2816</v>
      </c>
      <c r="E39" s="56" t="s">
        <v>125</v>
      </c>
    </row>
    <row r="40" spans="1:5" hidden="1">
      <c r="A40" s="56">
        <v>15.9</v>
      </c>
      <c r="B40" s="56">
        <v>16</v>
      </c>
      <c r="C40" s="56">
        <v>100</v>
      </c>
      <c r="D40" s="56">
        <v>3092</v>
      </c>
      <c r="E40" s="56" t="s">
        <v>128</v>
      </c>
    </row>
    <row r="41" spans="1:5" hidden="1">
      <c r="A41" s="56">
        <v>15.9</v>
      </c>
      <c r="B41" s="56">
        <v>16</v>
      </c>
      <c r="C41" s="56">
        <v>100</v>
      </c>
      <c r="D41" s="56">
        <v>2908</v>
      </c>
      <c r="E41" s="56" t="s">
        <v>126</v>
      </c>
    </row>
    <row r="42" spans="1:5" hidden="1">
      <c r="A42" s="56">
        <v>16.3</v>
      </c>
      <c r="B42" s="56">
        <v>16.399999999999999</v>
      </c>
      <c r="C42" s="56">
        <v>100</v>
      </c>
      <c r="D42" s="56">
        <v>3459</v>
      </c>
      <c r="E42" s="56" t="s">
        <v>126</v>
      </c>
    </row>
    <row r="43" spans="1:5" hidden="1">
      <c r="A43" s="56">
        <v>16.399999999999999</v>
      </c>
      <c r="B43" s="56">
        <v>16.5</v>
      </c>
      <c r="C43" s="56">
        <v>100</v>
      </c>
      <c r="D43" s="56">
        <v>3183</v>
      </c>
      <c r="E43" s="56" t="s">
        <v>126</v>
      </c>
    </row>
    <row r="44" spans="1:5" hidden="1">
      <c r="A44" s="56">
        <v>16.399999999999999</v>
      </c>
      <c r="B44" s="56">
        <v>16.5</v>
      </c>
      <c r="C44" s="56">
        <v>100</v>
      </c>
      <c r="D44" s="56">
        <v>2816</v>
      </c>
      <c r="E44" s="56" t="s">
        <v>125</v>
      </c>
    </row>
    <row r="45" spans="1:5" hidden="1">
      <c r="A45" s="56">
        <v>16.399999999999999</v>
      </c>
      <c r="B45" s="56">
        <v>16.5</v>
      </c>
      <c r="C45" s="56">
        <v>100</v>
      </c>
      <c r="D45" s="56">
        <v>3183</v>
      </c>
      <c r="E45" s="56" t="s">
        <v>127</v>
      </c>
    </row>
    <row r="46" spans="1:5" hidden="1">
      <c r="A46" s="56">
        <v>17.7</v>
      </c>
      <c r="B46" s="56">
        <v>17.8</v>
      </c>
      <c r="C46" s="56">
        <v>100</v>
      </c>
      <c r="D46" s="56">
        <v>2816</v>
      </c>
      <c r="E46" s="56" t="s">
        <v>128</v>
      </c>
    </row>
    <row r="47" spans="1:5" hidden="1">
      <c r="A47" s="56">
        <v>17.899999999999999</v>
      </c>
      <c r="B47" s="56">
        <v>18</v>
      </c>
      <c r="C47" s="56">
        <v>100</v>
      </c>
      <c r="D47" s="56">
        <v>3092</v>
      </c>
      <c r="E47" s="56" t="s">
        <v>126</v>
      </c>
    </row>
    <row r="48" spans="1:5" hidden="1">
      <c r="A48" s="56">
        <v>18.8</v>
      </c>
      <c r="B48" s="56">
        <v>18.899999999999999</v>
      </c>
      <c r="C48" s="56">
        <v>100</v>
      </c>
      <c r="D48" s="56">
        <v>2816</v>
      </c>
      <c r="E48" s="56" t="s">
        <v>128</v>
      </c>
    </row>
    <row r="49" spans="1:5" hidden="1">
      <c r="A49" s="56">
        <v>18.8</v>
      </c>
      <c r="B49" s="56">
        <v>18.899999999999999</v>
      </c>
      <c r="C49" s="56">
        <v>100</v>
      </c>
      <c r="D49" s="56">
        <v>2816</v>
      </c>
      <c r="E49" s="56" t="s">
        <v>127</v>
      </c>
    </row>
    <row r="50" spans="1:5" hidden="1">
      <c r="A50" s="56">
        <v>18.899999999999999</v>
      </c>
      <c r="B50" s="56">
        <v>19</v>
      </c>
      <c r="C50" s="56">
        <v>100</v>
      </c>
      <c r="D50" s="56">
        <v>2908</v>
      </c>
      <c r="E50" s="56" t="s">
        <v>125</v>
      </c>
    </row>
    <row r="51" spans="1:5" hidden="1">
      <c r="A51" s="56">
        <v>19</v>
      </c>
      <c r="B51" s="56">
        <v>19.100000000000001</v>
      </c>
      <c r="C51" s="56">
        <v>100</v>
      </c>
      <c r="D51" s="56">
        <v>3092</v>
      </c>
      <c r="E51" s="56" t="s">
        <v>126</v>
      </c>
    </row>
    <row r="52" spans="1:5" hidden="1">
      <c r="A52" s="56">
        <v>19.2</v>
      </c>
      <c r="B52" s="56">
        <v>19.3</v>
      </c>
      <c r="C52" s="56">
        <v>100</v>
      </c>
      <c r="D52" s="56">
        <v>2908</v>
      </c>
      <c r="E52" s="56" t="s">
        <v>126</v>
      </c>
    </row>
    <row r="53" spans="1:5" hidden="1">
      <c r="A53" s="56">
        <v>20.5</v>
      </c>
      <c r="B53" s="56">
        <v>20.6</v>
      </c>
      <c r="C53" s="56">
        <v>100</v>
      </c>
      <c r="D53" s="56">
        <v>2908</v>
      </c>
      <c r="E53" s="56" t="s">
        <v>125</v>
      </c>
    </row>
    <row r="54" spans="1:5" hidden="1">
      <c r="A54" s="56">
        <v>20.6</v>
      </c>
      <c r="B54" s="56">
        <v>20.7</v>
      </c>
      <c r="C54" s="56">
        <v>100</v>
      </c>
      <c r="D54" s="56">
        <v>3918</v>
      </c>
      <c r="E54" s="56" t="s">
        <v>125</v>
      </c>
    </row>
    <row r="55" spans="1:5" hidden="1">
      <c r="A55" s="56">
        <v>20.8</v>
      </c>
      <c r="B55" s="56">
        <v>20.9</v>
      </c>
      <c r="C55" s="56">
        <v>100</v>
      </c>
      <c r="D55" s="56">
        <v>2908</v>
      </c>
      <c r="E55" s="56" t="s">
        <v>125</v>
      </c>
    </row>
    <row r="56" spans="1:5" hidden="1">
      <c r="A56" s="56">
        <v>21.4</v>
      </c>
      <c r="B56" s="56">
        <v>21.5</v>
      </c>
      <c r="C56" s="56">
        <v>100</v>
      </c>
      <c r="D56" s="56">
        <v>2816</v>
      </c>
      <c r="E56" s="56" t="s">
        <v>128</v>
      </c>
    </row>
    <row r="57" spans="1:5" hidden="1">
      <c r="A57" s="56">
        <v>21.7</v>
      </c>
      <c r="B57" s="56">
        <v>21.8</v>
      </c>
      <c r="C57" s="56">
        <v>100</v>
      </c>
      <c r="D57" s="56">
        <v>3275</v>
      </c>
      <c r="E57" s="56" t="s">
        <v>125</v>
      </c>
    </row>
    <row r="58" spans="1:5">
      <c r="A58" s="56">
        <v>22.1</v>
      </c>
      <c r="B58" s="56">
        <v>22.2</v>
      </c>
      <c r="C58" s="56">
        <v>100</v>
      </c>
      <c r="D58" s="235">
        <v>2541</v>
      </c>
      <c r="E58" s="56" t="s">
        <v>125</v>
      </c>
    </row>
    <row r="59" spans="1:5" hidden="1">
      <c r="A59" s="56">
        <v>22.2</v>
      </c>
      <c r="B59" s="56">
        <v>22.3</v>
      </c>
      <c r="C59" s="56">
        <v>100</v>
      </c>
      <c r="D59" s="56">
        <v>3275</v>
      </c>
      <c r="E59" s="56" t="s">
        <v>125</v>
      </c>
    </row>
    <row r="60" spans="1:5">
      <c r="A60" s="56">
        <v>22.5</v>
      </c>
      <c r="B60" s="56">
        <v>22.6</v>
      </c>
      <c r="C60" s="56">
        <v>100</v>
      </c>
      <c r="D60" s="235">
        <v>2724</v>
      </c>
      <c r="E60" s="56" t="s">
        <v>125</v>
      </c>
    </row>
    <row r="61" spans="1:5" hidden="1">
      <c r="A61" s="56">
        <v>22.6</v>
      </c>
      <c r="B61" s="56">
        <v>22.7</v>
      </c>
      <c r="C61" s="56">
        <v>100</v>
      </c>
      <c r="D61" s="56">
        <v>3000</v>
      </c>
      <c r="E61" s="56" t="s">
        <v>125</v>
      </c>
    </row>
    <row r="62" spans="1:5" hidden="1">
      <c r="A62" s="56">
        <v>22.7</v>
      </c>
      <c r="B62" s="56">
        <v>22.8</v>
      </c>
      <c r="C62" s="56">
        <v>100</v>
      </c>
      <c r="D62" s="56">
        <v>3000</v>
      </c>
      <c r="E62" s="56" t="s">
        <v>128</v>
      </c>
    </row>
    <row r="63" spans="1:5" hidden="1">
      <c r="A63" s="56">
        <v>22.8</v>
      </c>
      <c r="B63" s="56">
        <v>22.9</v>
      </c>
      <c r="C63" s="56">
        <v>100</v>
      </c>
      <c r="D63" s="56">
        <v>3092</v>
      </c>
      <c r="E63" s="56" t="s">
        <v>125</v>
      </c>
    </row>
    <row r="64" spans="1:5" hidden="1">
      <c r="A64" s="56">
        <v>22.9</v>
      </c>
      <c r="B64" s="56">
        <v>23</v>
      </c>
      <c r="C64" s="56">
        <v>100</v>
      </c>
      <c r="D64" s="56">
        <v>3918</v>
      </c>
      <c r="E64" s="56" t="s">
        <v>125</v>
      </c>
    </row>
    <row r="65" spans="1:5" hidden="1">
      <c r="A65" s="56">
        <v>22.9</v>
      </c>
      <c r="B65" s="56">
        <v>23</v>
      </c>
      <c r="C65" s="56">
        <v>100</v>
      </c>
      <c r="D65" s="56">
        <v>3918</v>
      </c>
      <c r="E65" s="56" t="s">
        <v>127</v>
      </c>
    </row>
    <row r="66" spans="1:5" hidden="1">
      <c r="A66" s="56">
        <v>23.8</v>
      </c>
      <c r="B66" s="56">
        <v>23.9</v>
      </c>
      <c r="C66" s="56">
        <v>100</v>
      </c>
      <c r="D66" s="56">
        <v>3000</v>
      </c>
      <c r="E66" s="56" t="s">
        <v>125</v>
      </c>
    </row>
    <row r="67" spans="1:5" hidden="1">
      <c r="A67" s="56">
        <v>23.9</v>
      </c>
      <c r="B67" s="56">
        <v>24</v>
      </c>
      <c r="C67" s="56">
        <v>100</v>
      </c>
      <c r="D67" s="56">
        <v>4285</v>
      </c>
      <c r="E67" s="56" t="s">
        <v>125</v>
      </c>
    </row>
    <row r="68" spans="1:5" hidden="1">
      <c r="A68" s="56">
        <v>23.9</v>
      </c>
      <c r="B68" s="56">
        <v>24</v>
      </c>
      <c r="C68" s="56">
        <v>100</v>
      </c>
      <c r="D68" s="56">
        <v>3092</v>
      </c>
      <c r="E68" s="56" t="s">
        <v>127</v>
      </c>
    </row>
    <row r="69" spans="1:5" hidden="1">
      <c r="A69" s="56">
        <v>24</v>
      </c>
      <c r="B69" s="56">
        <v>24.1</v>
      </c>
      <c r="C69" s="56">
        <v>100</v>
      </c>
      <c r="D69" s="56">
        <v>5295</v>
      </c>
      <c r="E69" s="56" t="s">
        <v>125</v>
      </c>
    </row>
    <row r="70" spans="1:5" hidden="1">
      <c r="A70" s="56">
        <v>24</v>
      </c>
      <c r="B70" s="56">
        <v>24.1</v>
      </c>
      <c r="C70" s="56">
        <v>100</v>
      </c>
      <c r="D70" s="56">
        <v>4652</v>
      </c>
      <c r="E70" s="56" t="s">
        <v>127</v>
      </c>
    </row>
    <row r="71" spans="1:5" hidden="1">
      <c r="A71" s="56">
        <v>24.1</v>
      </c>
      <c r="B71" s="56">
        <v>24.2</v>
      </c>
      <c r="C71" s="56">
        <v>100</v>
      </c>
      <c r="D71" s="56">
        <v>5019</v>
      </c>
      <c r="E71" s="56" t="s">
        <v>127</v>
      </c>
    </row>
    <row r="72" spans="1:5" hidden="1">
      <c r="A72" s="56">
        <v>24.2</v>
      </c>
      <c r="B72" s="56">
        <v>24.3</v>
      </c>
      <c r="C72" s="56">
        <v>100</v>
      </c>
      <c r="D72" s="56">
        <v>3092</v>
      </c>
      <c r="E72" s="56" t="s">
        <v>125</v>
      </c>
    </row>
    <row r="73" spans="1:5" hidden="1">
      <c r="A73" s="56">
        <v>24.2</v>
      </c>
      <c r="B73" s="56">
        <v>24.3</v>
      </c>
      <c r="C73" s="56">
        <v>100</v>
      </c>
      <c r="D73" s="56">
        <v>3367</v>
      </c>
      <c r="E73" s="56" t="s">
        <v>127</v>
      </c>
    </row>
    <row r="74" spans="1:5">
      <c r="A74" s="56">
        <v>24.3</v>
      </c>
      <c r="B74" s="56">
        <v>24.4</v>
      </c>
      <c r="C74" s="56">
        <v>100</v>
      </c>
      <c r="D74" s="235">
        <v>2541</v>
      </c>
      <c r="E74" s="56" t="s">
        <v>125</v>
      </c>
    </row>
    <row r="75" spans="1:5">
      <c r="A75" s="56">
        <v>24.3</v>
      </c>
      <c r="B75" s="56">
        <v>24.4</v>
      </c>
      <c r="C75" s="56">
        <v>100</v>
      </c>
      <c r="D75" s="235">
        <v>2724</v>
      </c>
      <c r="E75" s="56" t="s">
        <v>127</v>
      </c>
    </row>
    <row r="76" spans="1:5" hidden="1">
      <c r="A76" s="56">
        <v>24.6</v>
      </c>
      <c r="B76" s="56">
        <v>24.7</v>
      </c>
      <c r="C76" s="56">
        <v>100</v>
      </c>
      <c r="D76" s="56">
        <v>3551</v>
      </c>
      <c r="E76" s="56" t="s">
        <v>126</v>
      </c>
    </row>
    <row r="77" spans="1:5" hidden="1">
      <c r="A77" s="56">
        <v>25</v>
      </c>
      <c r="B77" s="56">
        <v>25.1</v>
      </c>
      <c r="C77" s="56">
        <v>100</v>
      </c>
      <c r="D77" s="56">
        <v>3000</v>
      </c>
      <c r="E77" s="56" t="s">
        <v>126</v>
      </c>
    </row>
    <row r="78" spans="1:5" hidden="1">
      <c r="A78" s="56">
        <v>25.4</v>
      </c>
      <c r="B78" s="56">
        <v>25.5</v>
      </c>
      <c r="C78" s="56">
        <v>100</v>
      </c>
      <c r="D78" s="56">
        <v>3275</v>
      </c>
      <c r="E78" s="56" t="s">
        <v>128</v>
      </c>
    </row>
    <row r="79" spans="1:5" hidden="1">
      <c r="A79" s="56">
        <v>25.5</v>
      </c>
      <c r="B79" s="56">
        <v>25.6</v>
      </c>
      <c r="C79" s="56">
        <v>100</v>
      </c>
      <c r="D79" s="56">
        <v>2908</v>
      </c>
      <c r="E79" s="56" t="s">
        <v>126</v>
      </c>
    </row>
    <row r="80" spans="1:5" hidden="1">
      <c r="A80" s="56">
        <v>25.5</v>
      </c>
      <c r="B80" s="56">
        <v>25.6</v>
      </c>
      <c r="C80" s="56">
        <v>100</v>
      </c>
      <c r="D80" s="56">
        <v>2816</v>
      </c>
      <c r="E80" s="56" t="s">
        <v>125</v>
      </c>
    </row>
    <row r="81" spans="1:5" hidden="1">
      <c r="A81" s="56">
        <v>26.7</v>
      </c>
      <c r="B81" s="56">
        <v>26.8</v>
      </c>
      <c r="C81" s="56">
        <v>100</v>
      </c>
      <c r="D81" s="56">
        <v>4193</v>
      </c>
      <c r="E81" s="56" t="s">
        <v>126</v>
      </c>
    </row>
    <row r="82" spans="1:5" hidden="1">
      <c r="A82" s="56">
        <v>26.8</v>
      </c>
      <c r="B82" s="56">
        <v>26.9</v>
      </c>
      <c r="C82" s="56">
        <v>100</v>
      </c>
      <c r="D82" s="56">
        <v>3000</v>
      </c>
      <c r="E82" s="56" t="s">
        <v>128</v>
      </c>
    </row>
    <row r="83" spans="1:5" hidden="1">
      <c r="A83" s="56">
        <v>26.8</v>
      </c>
      <c r="B83" s="56">
        <v>26.9</v>
      </c>
      <c r="C83" s="56">
        <v>100</v>
      </c>
      <c r="D83" s="56">
        <v>3275</v>
      </c>
      <c r="E83" s="56" t="s">
        <v>126</v>
      </c>
    </row>
    <row r="84" spans="1:5" hidden="1">
      <c r="A84" s="56">
        <v>26.9</v>
      </c>
      <c r="B84" s="56">
        <v>27</v>
      </c>
      <c r="C84" s="56">
        <v>100</v>
      </c>
      <c r="D84" s="56">
        <v>2816</v>
      </c>
      <c r="E84" s="56" t="s">
        <v>126</v>
      </c>
    </row>
    <row r="85" spans="1:5" hidden="1">
      <c r="A85" s="56">
        <v>27.1</v>
      </c>
      <c r="B85" s="56">
        <v>27.2</v>
      </c>
      <c r="C85" s="56">
        <v>100</v>
      </c>
      <c r="D85" s="56">
        <v>3367</v>
      </c>
      <c r="E85" s="56" t="s">
        <v>126</v>
      </c>
    </row>
    <row r="86" spans="1:5" hidden="1">
      <c r="A86" s="56">
        <v>27.5</v>
      </c>
      <c r="B86" s="56">
        <v>27.6</v>
      </c>
      <c r="C86" s="56">
        <v>100</v>
      </c>
      <c r="D86" s="56">
        <v>3275</v>
      </c>
      <c r="E86" s="56" t="s">
        <v>128</v>
      </c>
    </row>
    <row r="87" spans="1:5" hidden="1">
      <c r="A87" s="56">
        <v>27.7</v>
      </c>
      <c r="B87" s="56">
        <v>27.8</v>
      </c>
      <c r="C87" s="56">
        <v>100</v>
      </c>
      <c r="D87" s="56">
        <v>2816</v>
      </c>
      <c r="E87" s="56" t="s">
        <v>126</v>
      </c>
    </row>
    <row r="88" spans="1:5" hidden="1">
      <c r="A88" s="56">
        <v>29</v>
      </c>
      <c r="B88" s="56">
        <v>29.1</v>
      </c>
      <c r="C88" s="56">
        <v>100</v>
      </c>
      <c r="D88" s="56">
        <v>2816</v>
      </c>
      <c r="E88" s="56" t="s">
        <v>125</v>
      </c>
    </row>
    <row r="89" spans="1:5" hidden="1">
      <c r="A89" s="56">
        <v>29.1</v>
      </c>
      <c r="B89" s="56">
        <v>29.2</v>
      </c>
      <c r="C89" s="56">
        <v>100</v>
      </c>
      <c r="D89" s="56">
        <v>2908</v>
      </c>
      <c r="E89" s="56" t="s">
        <v>127</v>
      </c>
    </row>
    <row r="90" spans="1:5" hidden="1">
      <c r="A90" s="56">
        <v>33.5</v>
      </c>
      <c r="B90" s="56">
        <v>33.6</v>
      </c>
      <c r="C90" s="56">
        <v>100</v>
      </c>
      <c r="D90" s="56">
        <v>3000</v>
      </c>
      <c r="E90" s="56" t="s">
        <v>125</v>
      </c>
    </row>
    <row r="91" spans="1:5" hidden="1">
      <c r="A91" s="56">
        <v>33.700000000000003</v>
      </c>
      <c r="B91" s="56">
        <v>33.799999999999997</v>
      </c>
      <c r="C91" s="56">
        <v>100</v>
      </c>
      <c r="D91" s="56">
        <v>2908</v>
      </c>
      <c r="E91" s="56" t="s">
        <v>126</v>
      </c>
    </row>
    <row r="92" spans="1:5" hidden="1">
      <c r="A92" s="56">
        <v>34</v>
      </c>
      <c r="B92" s="56">
        <v>34.1</v>
      </c>
      <c r="C92" s="56">
        <v>100</v>
      </c>
      <c r="D92" s="56">
        <v>2816</v>
      </c>
      <c r="E92" s="56" t="s">
        <v>128</v>
      </c>
    </row>
    <row r="93" spans="1:5" hidden="1">
      <c r="A93" s="56">
        <v>34.6</v>
      </c>
      <c r="B93" s="56">
        <v>34.700000000000003</v>
      </c>
      <c r="C93" s="56">
        <v>100</v>
      </c>
      <c r="D93" s="56">
        <v>2816</v>
      </c>
      <c r="E93" s="56" t="s">
        <v>128</v>
      </c>
    </row>
    <row r="94" spans="1:5" hidden="1">
      <c r="A94" s="56">
        <v>35.700000000000003</v>
      </c>
      <c r="B94" s="56">
        <v>35.799999999999997</v>
      </c>
      <c r="C94" s="56">
        <v>100</v>
      </c>
      <c r="D94" s="56">
        <v>3000</v>
      </c>
      <c r="E94" s="56" t="s">
        <v>126</v>
      </c>
    </row>
    <row r="95" spans="1:5" hidden="1">
      <c r="A95" s="56">
        <v>35.700000000000003</v>
      </c>
      <c r="B95" s="56">
        <v>35.799999999999997</v>
      </c>
      <c r="C95" s="56">
        <v>100</v>
      </c>
      <c r="D95" s="56">
        <v>3000</v>
      </c>
      <c r="E95" s="56" t="s">
        <v>127</v>
      </c>
    </row>
    <row r="96" spans="1:5" hidden="1">
      <c r="A96" s="56">
        <v>36.4</v>
      </c>
      <c r="B96" s="56">
        <v>36.5</v>
      </c>
      <c r="C96" s="56">
        <v>100</v>
      </c>
      <c r="D96" s="56">
        <v>2816</v>
      </c>
      <c r="E96" s="56" t="s">
        <v>125</v>
      </c>
    </row>
    <row r="97" spans="1:5" hidden="1">
      <c r="A97" s="56">
        <v>40</v>
      </c>
      <c r="B97" s="56">
        <v>40.1</v>
      </c>
      <c r="C97" s="56">
        <v>100</v>
      </c>
      <c r="D97" s="56">
        <v>2816</v>
      </c>
      <c r="E97" s="56" t="s">
        <v>126</v>
      </c>
    </row>
    <row r="98" spans="1:5" hidden="1">
      <c r="A98" s="56">
        <v>40.799999999999997</v>
      </c>
      <c r="B98" s="56">
        <v>40.9</v>
      </c>
      <c r="C98" s="56">
        <v>100</v>
      </c>
      <c r="D98" s="56">
        <v>3092</v>
      </c>
      <c r="E98" s="56" t="s">
        <v>128</v>
      </c>
    </row>
    <row r="99" spans="1:5" hidden="1">
      <c r="A99" s="56">
        <v>41.9</v>
      </c>
      <c r="B99" s="56">
        <v>42</v>
      </c>
      <c r="C99" s="56">
        <v>100</v>
      </c>
      <c r="D99" s="56">
        <v>2816</v>
      </c>
      <c r="E99" s="56" t="s">
        <v>127</v>
      </c>
    </row>
    <row r="100" spans="1:5" hidden="1">
      <c r="A100" s="56">
        <v>42.1</v>
      </c>
      <c r="B100" s="56">
        <v>42.2</v>
      </c>
      <c r="C100" s="56">
        <v>100</v>
      </c>
      <c r="D100" s="56">
        <v>2816</v>
      </c>
      <c r="E100" s="56" t="s">
        <v>126</v>
      </c>
    </row>
    <row r="101" spans="1:5" hidden="1">
      <c r="A101" s="56">
        <v>42.3</v>
      </c>
      <c r="B101" s="56">
        <v>42.4</v>
      </c>
      <c r="C101" s="56">
        <v>100</v>
      </c>
      <c r="D101" s="56">
        <v>2816</v>
      </c>
      <c r="E101" s="56" t="s">
        <v>126</v>
      </c>
    </row>
    <row r="102" spans="1:5" hidden="1">
      <c r="A102" s="56">
        <v>48.5</v>
      </c>
      <c r="B102" s="56">
        <v>48.6</v>
      </c>
      <c r="C102" s="56">
        <v>100</v>
      </c>
      <c r="D102" s="56">
        <v>2816</v>
      </c>
      <c r="E102" s="56" t="s">
        <v>125</v>
      </c>
    </row>
    <row r="103" spans="1:5" hidden="1">
      <c r="A103" s="56">
        <v>48.5</v>
      </c>
      <c r="B103" s="56">
        <v>48.6</v>
      </c>
      <c r="C103" s="56">
        <v>100</v>
      </c>
      <c r="D103" s="56">
        <v>3275</v>
      </c>
      <c r="E103" s="56" t="s">
        <v>127</v>
      </c>
    </row>
    <row r="104" spans="1:5" hidden="1">
      <c r="A104" s="56">
        <v>48.7</v>
      </c>
      <c r="B104" s="56">
        <v>48.8</v>
      </c>
      <c r="C104" s="56">
        <v>100</v>
      </c>
      <c r="D104" s="56">
        <v>2816</v>
      </c>
      <c r="E104" s="56" t="s">
        <v>128</v>
      </c>
    </row>
    <row r="105" spans="1:5" hidden="1">
      <c r="A105" s="56">
        <v>48.9</v>
      </c>
      <c r="B105" s="56">
        <v>49</v>
      </c>
      <c r="C105" s="56">
        <v>100</v>
      </c>
      <c r="D105" s="56">
        <v>3275</v>
      </c>
      <c r="E105" s="56" t="s">
        <v>126</v>
      </c>
    </row>
    <row r="106" spans="1:5">
      <c r="A106" s="56">
        <v>49</v>
      </c>
      <c r="B106" s="56">
        <v>49.1</v>
      </c>
      <c r="C106" s="56">
        <v>100</v>
      </c>
      <c r="D106" s="235">
        <v>2541</v>
      </c>
      <c r="E106" s="56" t="s">
        <v>125</v>
      </c>
    </row>
    <row r="107" spans="1:5">
      <c r="A107" s="56">
        <v>49.2</v>
      </c>
      <c r="B107" s="56">
        <v>49.3</v>
      </c>
      <c r="C107" s="56">
        <v>100</v>
      </c>
      <c r="D107" s="235">
        <v>2724</v>
      </c>
      <c r="E107" s="56" t="s">
        <v>125</v>
      </c>
    </row>
    <row r="108" spans="1:5">
      <c r="A108" s="56">
        <v>49.6</v>
      </c>
      <c r="B108" s="56">
        <v>49.7</v>
      </c>
      <c r="C108" s="56">
        <v>100</v>
      </c>
      <c r="D108" s="235">
        <v>2541</v>
      </c>
      <c r="E108" s="56" t="s">
        <v>125</v>
      </c>
    </row>
    <row r="109" spans="1:5" hidden="1">
      <c r="A109" s="56">
        <v>49.7</v>
      </c>
      <c r="B109" s="56">
        <v>49.8</v>
      </c>
      <c r="C109" s="56">
        <v>100</v>
      </c>
      <c r="D109" s="56">
        <v>3826</v>
      </c>
      <c r="E109" s="56" t="s">
        <v>125</v>
      </c>
    </row>
    <row r="110" spans="1:5" hidden="1">
      <c r="A110" s="56">
        <v>49.7</v>
      </c>
      <c r="B110" s="56">
        <v>49.8</v>
      </c>
      <c r="C110" s="56">
        <v>100</v>
      </c>
      <c r="D110" s="56">
        <v>3092</v>
      </c>
      <c r="E110" s="56" t="s">
        <v>127</v>
      </c>
    </row>
    <row r="111" spans="1:5" hidden="1">
      <c r="A111" s="56">
        <v>49.8</v>
      </c>
      <c r="B111" s="56">
        <v>49.9</v>
      </c>
      <c r="C111" s="56">
        <v>100</v>
      </c>
      <c r="D111" s="56">
        <v>2816</v>
      </c>
      <c r="E111" s="56" t="s">
        <v>125</v>
      </c>
    </row>
    <row r="112" spans="1:5" hidden="1">
      <c r="A112" s="56">
        <v>50.2</v>
      </c>
      <c r="B112" s="56">
        <v>50.3</v>
      </c>
      <c r="C112" s="56">
        <v>100</v>
      </c>
      <c r="D112" s="56">
        <v>3092</v>
      </c>
      <c r="E112" s="56" t="s">
        <v>126</v>
      </c>
    </row>
    <row r="113" spans="1:5" hidden="1">
      <c r="A113" s="56">
        <v>50.3</v>
      </c>
      <c r="B113" s="56">
        <v>50.4</v>
      </c>
      <c r="C113" s="56">
        <v>100</v>
      </c>
      <c r="D113" s="56">
        <v>3092</v>
      </c>
      <c r="E113" s="56" t="s">
        <v>125</v>
      </c>
    </row>
    <row r="114" spans="1:5" hidden="1">
      <c r="A114" s="56">
        <v>50.9</v>
      </c>
      <c r="B114" s="56">
        <v>51</v>
      </c>
      <c r="C114" s="56">
        <v>100</v>
      </c>
      <c r="D114" s="56">
        <v>3642</v>
      </c>
      <c r="E114" s="56" t="s">
        <v>127</v>
      </c>
    </row>
    <row r="115" spans="1:5" hidden="1">
      <c r="A115" s="56">
        <v>51</v>
      </c>
      <c r="B115" s="56">
        <v>51.1</v>
      </c>
      <c r="C115" s="56">
        <v>100</v>
      </c>
      <c r="D115" s="56">
        <v>2908</v>
      </c>
      <c r="E115" s="56" t="s">
        <v>125</v>
      </c>
    </row>
    <row r="116" spans="1:5" hidden="1">
      <c r="A116" s="56">
        <v>51.1</v>
      </c>
      <c r="B116" s="56">
        <v>51.2</v>
      </c>
      <c r="C116" s="56">
        <v>100</v>
      </c>
      <c r="D116" s="56">
        <v>2908</v>
      </c>
      <c r="E116" s="56" t="s">
        <v>127</v>
      </c>
    </row>
    <row r="117" spans="1:5" hidden="1">
      <c r="A117" s="56">
        <v>51.7</v>
      </c>
      <c r="B117" s="56">
        <v>51.8</v>
      </c>
      <c r="C117" s="56">
        <v>100</v>
      </c>
      <c r="D117" s="56">
        <v>2908</v>
      </c>
      <c r="E117" s="56" t="s">
        <v>128</v>
      </c>
    </row>
    <row r="118" spans="1:5" hidden="1">
      <c r="A118" s="56">
        <v>51.8</v>
      </c>
      <c r="B118" s="56">
        <v>51.9</v>
      </c>
      <c r="C118" s="56">
        <v>100</v>
      </c>
      <c r="D118" s="56">
        <v>3642</v>
      </c>
      <c r="E118" s="56" t="s">
        <v>128</v>
      </c>
    </row>
    <row r="119" spans="1:5" hidden="1">
      <c r="A119" s="56">
        <v>51.8</v>
      </c>
      <c r="B119" s="56">
        <v>51.9</v>
      </c>
      <c r="C119" s="56">
        <v>100</v>
      </c>
      <c r="D119" s="56">
        <v>3459</v>
      </c>
      <c r="E119" s="56" t="s">
        <v>126</v>
      </c>
    </row>
    <row r="120" spans="1:5" hidden="1">
      <c r="A120" s="56">
        <v>51.8</v>
      </c>
      <c r="B120" s="56">
        <v>51.9</v>
      </c>
      <c r="C120" s="56">
        <v>100</v>
      </c>
      <c r="D120" s="56">
        <v>2816</v>
      </c>
      <c r="E120" s="56" t="s">
        <v>125</v>
      </c>
    </row>
    <row r="121" spans="1:5" hidden="1">
      <c r="A121" s="56">
        <v>51.8</v>
      </c>
      <c r="B121" s="56">
        <v>51.9</v>
      </c>
      <c r="C121" s="56">
        <v>100</v>
      </c>
      <c r="D121" s="56">
        <v>2816</v>
      </c>
      <c r="E121" s="56" t="s">
        <v>127</v>
      </c>
    </row>
    <row r="122" spans="1:5" hidden="1">
      <c r="A122" s="56">
        <v>51.9</v>
      </c>
      <c r="B122" s="56">
        <v>52</v>
      </c>
      <c r="C122" s="56">
        <v>100</v>
      </c>
      <c r="D122" s="56">
        <v>2908</v>
      </c>
      <c r="E122" s="56" t="s">
        <v>128</v>
      </c>
    </row>
    <row r="123" spans="1:5">
      <c r="A123" s="56">
        <v>52.1</v>
      </c>
      <c r="B123" s="56">
        <v>52.2</v>
      </c>
      <c r="C123" s="56">
        <v>100</v>
      </c>
      <c r="D123" s="235">
        <v>2541</v>
      </c>
      <c r="E123" s="56" t="s">
        <v>127</v>
      </c>
    </row>
    <row r="124" spans="1:5">
      <c r="A124" s="56">
        <v>52.2</v>
      </c>
      <c r="B124" s="56">
        <v>52.3</v>
      </c>
      <c r="C124" s="56">
        <v>100</v>
      </c>
      <c r="D124" s="235">
        <v>2633</v>
      </c>
      <c r="E124" s="56" t="s">
        <v>127</v>
      </c>
    </row>
    <row r="125" spans="1:5">
      <c r="A125" s="56">
        <v>52.4</v>
      </c>
      <c r="B125" s="56">
        <v>52.5</v>
      </c>
      <c r="C125" s="56">
        <v>100</v>
      </c>
      <c r="D125" s="235">
        <v>2724</v>
      </c>
      <c r="E125" s="56" t="s">
        <v>127</v>
      </c>
    </row>
    <row r="126" spans="1:5" hidden="1">
      <c r="A126" s="56">
        <v>52.5</v>
      </c>
      <c r="B126" s="56">
        <v>52.6</v>
      </c>
      <c r="C126" s="56">
        <v>100</v>
      </c>
      <c r="D126" s="56">
        <v>2908</v>
      </c>
      <c r="E126" s="56" t="s">
        <v>127</v>
      </c>
    </row>
    <row r="127" spans="1:5" hidden="1">
      <c r="A127" s="56">
        <v>52.6</v>
      </c>
      <c r="B127" s="56">
        <v>52.7</v>
      </c>
      <c r="C127" s="56">
        <v>100</v>
      </c>
      <c r="D127" s="56">
        <v>3000</v>
      </c>
      <c r="E127" s="56" t="s">
        <v>125</v>
      </c>
    </row>
    <row r="128" spans="1:5" hidden="1">
      <c r="A128" s="56">
        <v>52.6</v>
      </c>
      <c r="B128" s="56">
        <v>52.7</v>
      </c>
      <c r="C128" s="56">
        <v>100</v>
      </c>
      <c r="D128" s="56">
        <v>2816</v>
      </c>
      <c r="E128" s="56" t="s">
        <v>127</v>
      </c>
    </row>
    <row r="129" spans="1:5">
      <c r="A129" s="56">
        <v>52.7</v>
      </c>
      <c r="B129" s="56">
        <v>52.8</v>
      </c>
      <c r="C129" s="56">
        <v>100</v>
      </c>
      <c r="D129" s="235">
        <v>2633</v>
      </c>
      <c r="E129" s="56" t="s">
        <v>127</v>
      </c>
    </row>
    <row r="130" spans="1:5" hidden="1">
      <c r="A130" s="56">
        <v>53.3</v>
      </c>
      <c r="B130" s="56">
        <v>53.4</v>
      </c>
      <c r="C130" s="56">
        <v>100</v>
      </c>
      <c r="D130" s="56">
        <v>3000</v>
      </c>
      <c r="E130" s="56" t="s">
        <v>127</v>
      </c>
    </row>
    <row r="131" spans="1:5" hidden="1">
      <c r="A131" s="56">
        <v>54</v>
      </c>
      <c r="B131" s="56">
        <v>54.1</v>
      </c>
      <c r="C131" s="56">
        <v>100</v>
      </c>
      <c r="D131" s="56">
        <v>2816</v>
      </c>
      <c r="E131" s="56" t="s">
        <v>125</v>
      </c>
    </row>
    <row r="132" spans="1:5" hidden="1">
      <c r="A132" s="56">
        <v>58.6</v>
      </c>
      <c r="B132" s="56">
        <v>58.7</v>
      </c>
      <c r="C132" s="56">
        <v>100</v>
      </c>
      <c r="D132" s="56">
        <v>2908</v>
      </c>
      <c r="E132" s="56" t="s">
        <v>128</v>
      </c>
    </row>
    <row r="133" spans="1:5" hidden="1">
      <c r="A133" s="56">
        <v>58.8</v>
      </c>
      <c r="B133" s="56">
        <v>58.9</v>
      </c>
      <c r="C133" s="56">
        <v>100</v>
      </c>
      <c r="D133" s="56">
        <v>2908</v>
      </c>
      <c r="E133" s="56" t="s">
        <v>125</v>
      </c>
    </row>
    <row r="134" spans="1:5" hidden="1">
      <c r="A134" s="56">
        <v>59.2</v>
      </c>
      <c r="B134" s="56">
        <v>59.3</v>
      </c>
      <c r="C134" s="56">
        <v>100</v>
      </c>
      <c r="D134" s="56">
        <v>2908</v>
      </c>
      <c r="E134" s="56" t="s">
        <v>127</v>
      </c>
    </row>
    <row r="135" spans="1:5" hidden="1">
      <c r="A135" s="56">
        <v>59.4</v>
      </c>
      <c r="B135" s="56">
        <v>59.5</v>
      </c>
      <c r="C135" s="56">
        <v>100</v>
      </c>
      <c r="D135" s="56">
        <v>3000</v>
      </c>
      <c r="E135" s="56" t="s">
        <v>125</v>
      </c>
    </row>
    <row r="136" spans="1:5" hidden="1">
      <c r="A136" s="56">
        <v>59.4</v>
      </c>
      <c r="B136" s="56">
        <v>59.5</v>
      </c>
      <c r="C136" s="56">
        <v>100</v>
      </c>
      <c r="D136" s="56">
        <v>3092</v>
      </c>
      <c r="E136" s="56" t="s">
        <v>127</v>
      </c>
    </row>
    <row r="137" spans="1:5" hidden="1">
      <c r="A137" s="56">
        <v>60.2</v>
      </c>
      <c r="B137" s="56">
        <v>60.3</v>
      </c>
      <c r="C137" s="56">
        <v>100</v>
      </c>
      <c r="D137" s="56">
        <v>2908</v>
      </c>
      <c r="E137" s="56" t="s">
        <v>128</v>
      </c>
    </row>
    <row r="138" spans="1:5" hidden="1">
      <c r="A138" s="56">
        <v>60.2</v>
      </c>
      <c r="B138" s="56">
        <v>60.3</v>
      </c>
      <c r="C138" s="56">
        <v>100</v>
      </c>
      <c r="D138" s="56">
        <v>3275</v>
      </c>
      <c r="E138" s="56" t="s">
        <v>126</v>
      </c>
    </row>
    <row r="139" spans="1:5" hidden="1">
      <c r="A139" s="56">
        <v>62.3</v>
      </c>
      <c r="B139" s="56">
        <v>62.4</v>
      </c>
      <c r="C139" s="56">
        <v>100</v>
      </c>
      <c r="D139" s="56">
        <v>3183</v>
      </c>
      <c r="E139" s="56" t="s">
        <v>128</v>
      </c>
    </row>
    <row r="140" spans="1:5" hidden="1">
      <c r="A140" s="56">
        <v>62.3</v>
      </c>
      <c r="B140" s="56">
        <v>62.4</v>
      </c>
      <c r="C140" s="56">
        <v>100</v>
      </c>
      <c r="D140" s="56">
        <v>2908</v>
      </c>
      <c r="E140" s="56" t="s">
        <v>126</v>
      </c>
    </row>
    <row r="141" spans="1:5" hidden="1">
      <c r="A141" s="56">
        <v>62.7</v>
      </c>
      <c r="B141" s="56">
        <v>62.8</v>
      </c>
      <c r="C141" s="56">
        <v>100</v>
      </c>
      <c r="D141" s="56">
        <v>2816</v>
      </c>
      <c r="E141" s="56" t="s">
        <v>127</v>
      </c>
    </row>
    <row r="142" spans="1:5" hidden="1">
      <c r="A142" s="56">
        <v>63.5</v>
      </c>
      <c r="B142" s="56">
        <v>63.6</v>
      </c>
      <c r="C142" s="56">
        <v>100</v>
      </c>
      <c r="D142" s="56">
        <v>3000</v>
      </c>
      <c r="E142" s="56" t="s">
        <v>126</v>
      </c>
    </row>
    <row r="143" spans="1:5" hidden="1">
      <c r="A143" s="56">
        <v>63.8</v>
      </c>
      <c r="B143" s="56">
        <v>63.9</v>
      </c>
      <c r="C143" s="56">
        <v>100</v>
      </c>
      <c r="D143" s="56">
        <v>3092</v>
      </c>
      <c r="E143" s="56" t="s">
        <v>127</v>
      </c>
    </row>
    <row r="144" spans="1:5" hidden="1">
      <c r="A144" s="56">
        <v>65.599999999999994</v>
      </c>
      <c r="B144" s="56">
        <v>65.7</v>
      </c>
      <c r="C144" s="56">
        <v>100</v>
      </c>
      <c r="D144" s="56">
        <v>2816</v>
      </c>
      <c r="E144" s="56" t="s">
        <v>127</v>
      </c>
    </row>
    <row r="145" spans="1:5" hidden="1">
      <c r="A145" s="56">
        <v>65.7</v>
      </c>
      <c r="B145" s="56">
        <v>65.8</v>
      </c>
      <c r="C145" s="56">
        <v>100</v>
      </c>
      <c r="D145" s="56">
        <v>2816</v>
      </c>
      <c r="E145" s="56" t="s">
        <v>126</v>
      </c>
    </row>
    <row r="146" spans="1:5" hidden="1">
      <c r="A146" s="56">
        <v>65.7</v>
      </c>
      <c r="B146" s="56">
        <v>65.8</v>
      </c>
      <c r="C146" s="56">
        <v>100</v>
      </c>
      <c r="D146" s="56">
        <v>2816</v>
      </c>
      <c r="E146" s="56" t="s">
        <v>127</v>
      </c>
    </row>
    <row r="147" spans="1:5" hidden="1">
      <c r="A147" s="56">
        <v>65.8</v>
      </c>
      <c r="B147" s="56">
        <v>65.900000000000006</v>
      </c>
      <c r="C147" s="56">
        <v>100</v>
      </c>
      <c r="D147" s="56">
        <v>3275</v>
      </c>
      <c r="E147" s="56" t="s">
        <v>127</v>
      </c>
    </row>
    <row r="148" spans="1:5" hidden="1">
      <c r="A148" s="56">
        <v>66.099999999999994</v>
      </c>
      <c r="B148" s="56">
        <v>66.2</v>
      </c>
      <c r="C148" s="56">
        <v>100</v>
      </c>
      <c r="D148" s="56">
        <v>3000</v>
      </c>
      <c r="E148" s="56" t="s">
        <v>127</v>
      </c>
    </row>
    <row r="149" spans="1:5" hidden="1">
      <c r="A149" s="56">
        <v>70.2</v>
      </c>
      <c r="B149" s="56">
        <v>70.3</v>
      </c>
      <c r="C149" s="56">
        <v>100</v>
      </c>
      <c r="D149" s="56">
        <v>2908</v>
      </c>
      <c r="E149" s="56" t="s">
        <v>125</v>
      </c>
    </row>
    <row r="150" spans="1:5" hidden="1">
      <c r="A150" s="56">
        <v>70.2</v>
      </c>
      <c r="B150" s="56">
        <v>70.3</v>
      </c>
      <c r="C150" s="56">
        <v>100</v>
      </c>
      <c r="D150" s="56">
        <v>3092</v>
      </c>
      <c r="E150" s="56" t="s">
        <v>127</v>
      </c>
    </row>
    <row r="151" spans="1:5" hidden="1">
      <c r="A151" s="56">
        <v>70.3</v>
      </c>
      <c r="B151" s="56">
        <v>70.400000000000006</v>
      </c>
      <c r="C151" s="56">
        <v>100</v>
      </c>
      <c r="D151" s="56">
        <v>2908</v>
      </c>
      <c r="E151" s="56" t="s">
        <v>127</v>
      </c>
    </row>
    <row r="152" spans="1:5" hidden="1">
      <c r="A152" s="56">
        <v>70.400000000000006</v>
      </c>
      <c r="B152" s="56">
        <v>70.5</v>
      </c>
      <c r="C152" s="56">
        <v>100</v>
      </c>
      <c r="D152" s="56">
        <v>2816</v>
      </c>
      <c r="E152" s="56" t="s">
        <v>128</v>
      </c>
    </row>
    <row r="153" spans="1:5" hidden="1">
      <c r="A153" s="56">
        <v>70.5</v>
      </c>
      <c r="B153" s="56">
        <v>70.599999999999994</v>
      </c>
      <c r="C153" s="56">
        <v>100</v>
      </c>
      <c r="D153" s="56">
        <v>2816</v>
      </c>
      <c r="E153" s="56" t="s">
        <v>128</v>
      </c>
    </row>
    <row r="154" spans="1:5" hidden="1">
      <c r="A154" s="56">
        <v>71.400000000000006</v>
      </c>
      <c r="B154" s="56">
        <v>71.5</v>
      </c>
      <c r="C154" s="56">
        <v>100</v>
      </c>
      <c r="D154" s="56">
        <v>2816</v>
      </c>
      <c r="E154" s="56" t="s">
        <v>127</v>
      </c>
    </row>
    <row r="155" spans="1:5" hidden="1">
      <c r="A155" s="56">
        <v>71.599999999999994</v>
      </c>
      <c r="B155" s="56">
        <v>71.7</v>
      </c>
      <c r="C155" s="56">
        <v>100</v>
      </c>
      <c r="D155" s="56">
        <v>3275</v>
      </c>
      <c r="E155" s="56" t="s">
        <v>126</v>
      </c>
    </row>
    <row r="156" spans="1:5" hidden="1">
      <c r="A156" s="56">
        <v>73.7</v>
      </c>
      <c r="B156" s="56">
        <v>73.8</v>
      </c>
      <c r="C156" s="56">
        <v>100</v>
      </c>
      <c r="D156" s="56">
        <v>3092</v>
      </c>
      <c r="E156" s="56" t="s">
        <v>127</v>
      </c>
    </row>
    <row r="157" spans="1:5" hidden="1">
      <c r="A157" s="56">
        <v>73.8</v>
      </c>
      <c r="B157" s="56">
        <v>73.900000000000006</v>
      </c>
      <c r="C157" s="56">
        <v>100</v>
      </c>
      <c r="D157" s="56">
        <v>3092</v>
      </c>
      <c r="E157" s="56" t="s">
        <v>128</v>
      </c>
    </row>
    <row r="158" spans="1:5" hidden="1">
      <c r="A158" s="56">
        <v>74.599999999999994</v>
      </c>
      <c r="B158" s="56">
        <v>74.7</v>
      </c>
      <c r="C158" s="56">
        <v>100</v>
      </c>
      <c r="D158" s="56">
        <v>3551</v>
      </c>
      <c r="E158" s="56" t="s">
        <v>126</v>
      </c>
    </row>
    <row r="159" spans="1:5" hidden="1">
      <c r="A159" s="56">
        <v>74.8</v>
      </c>
      <c r="B159" s="56">
        <v>74.900000000000006</v>
      </c>
      <c r="C159" s="56">
        <v>100</v>
      </c>
      <c r="D159" s="56">
        <v>4377</v>
      </c>
      <c r="E159" s="56" t="s">
        <v>128</v>
      </c>
    </row>
    <row r="160" spans="1:5" hidden="1">
      <c r="A160" s="56">
        <v>74.8</v>
      </c>
      <c r="B160" s="56">
        <v>74.900000000000006</v>
      </c>
      <c r="C160" s="56">
        <v>100</v>
      </c>
      <c r="D160" s="56">
        <v>8324</v>
      </c>
      <c r="E160" s="56" t="s">
        <v>126</v>
      </c>
    </row>
    <row r="161" spans="1:5" hidden="1">
      <c r="A161" s="56">
        <v>76.5</v>
      </c>
      <c r="B161" s="56">
        <v>76.599999999999994</v>
      </c>
      <c r="C161" s="56">
        <v>100</v>
      </c>
      <c r="D161" s="56">
        <v>2908</v>
      </c>
      <c r="E161" s="56" t="s">
        <v>127</v>
      </c>
    </row>
    <row r="162" spans="1:5" hidden="1">
      <c r="A162" s="56">
        <v>76.599999999999994</v>
      </c>
      <c r="B162" s="56">
        <v>76.7</v>
      </c>
      <c r="C162" s="56">
        <v>100</v>
      </c>
      <c r="D162" s="56">
        <v>3000</v>
      </c>
      <c r="E162" s="56" t="s">
        <v>128</v>
      </c>
    </row>
    <row r="163" spans="1:5" hidden="1">
      <c r="A163" s="56">
        <v>77.400000000000006</v>
      </c>
      <c r="B163" s="56">
        <v>77.5</v>
      </c>
      <c r="C163" s="56">
        <v>100</v>
      </c>
      <c r="D163" s="56">
        <v>2908</v>
      </c>
      <c r="E163" s="56" t="s">
        <v>128</v>
      </c>
    </row>
    <row r="164" spans="1:5" hidden="1">
      <c r="A164" s="56">
        <v>77.400000000000006</v>
      </c>
      <c r="B164" s="56">
        <v>77.5</v>
      </c>
      <c r="C164" s="56">
        <v>100</v>
      </c>
      <c r="D164" s="56">
        <v>3367</v>
      </c>
      <c r="E164" s="56" t="s">
        <v>127</v>
      </c>
    </row>
    <row r="165" spans="1:5" hidden="1">
      <c r="A165" s="56">
        <v>77.7</v>
      </c>
      <c r="B165" s="56">
        <v>77.8</v>
      </c>
      <c r="C165" s="56">
        <v>100</v>
      </c>
      <c r="D165" s="56">
        <v>3734</v>
      </c>
      <c r="E165" s="56" t="s">
        <v>128</v>
      </c>
    </row>
    <row r="166" spans="1:5" hidden="1">
      <c r="A166" s="56">
        <v>95.6</v>
      </c>
      <c r="B166" s="56">
        <v>95.7</v>
      </c>
      <c r="C166" s="56">
        <v>100</v>
      </c>
      <c r="D166" s="56">
        <v>2908</v>
      </c>
      <c r="E166" s="56" t="s">
        <v>125</v>
      </c>
    </row>
    <row r="167" spans="1:5" hidden="1">
      <c r="A167" s="56">
        <v>98.4</v>
      </c>
      <c r="B167" s="56">
        <v>98.5</v>
      </c>
      <c r="C167" s="56">
        <v>100</v>
      </c>
      <c r="D167" s="56">
        <v>2816</v>
      </c>
      <c r="E167" s="56" t="s">
        <v>125</v>
      </c>
    </row>
    <row r="168" spans="1:5" hidden="1">
      <c r="A168" s="56">
        <v>98.4</v>
      </c>
      <c r="B168" s="56">
        <v>98.5</v>
      </c>
      <c r="C168" s="56">
        <v>100</v>
      </c>
      <c r="D168" s="56">
        <v>3183</v>
      </c>
      <c r="E168" s="56" t="s">
        <v>127</v>
      </c>
    </row>
    <row r="169" spans="1:5" hidden="1">
      <c r="A169" s="56">
        <v>115.6</v>
      </c>
      <c r="B169" s="56">
        <v>115.7</v>
      </c>
      <c r="C169" s="56">
        <v>100</v>
      </c>
      <c r="D169" s="56">
        <v>3000</v>
      </c>
      <c r="E169" s="56" t="s">
        <v>125</v>
      </c>
    </row>
    <row r="170" spans="1:5" hidden="1">
      <c r="A170" s="56">
        <v>115.6</v>
      </c>
      <c r="B170" s="56">
        <v>115.7</v>
      </c>
      <c r="C170" s="56">
        <v>100</v>
      </c>
      <c r="D170" s="56">
        <v>2908</v>
      </c>
      <c r="E170" s="56" t="s">
        <v>127</v>
      </c>
    </row>
    <row r="171" spans="1:5" hidden="1">
      <c r="A171" s="56">
        <v>115.7</v>
      </c>
      <c r="B171" s="56">
        <v>115.8</v>
      </c>
      <c r="C171" s="56">
        <v>100</v>
      </c>
      <c r="D171" s="56">
        <v>3183</v>
      </c>
      <c r="E171" s="56" t="s">
        <v>127</v>
      </c>
    </row>
    <row r="172" spans="1:5" hidden="1">
      <c r="A172" s="56">
        <v>115.8</v>
      </c>
      <c r="B172" s="56">
        <v>115.9</v>
      </c>
      <c r="C172" s="56">
        <v>100</v>
      </c>
      <c r="D172" s="56">
        <v>3183</v>
      </c>
      <c r="E172" s="56" t="s">
        <v>125</v>
      </c>
    </row>
    <row r="173" spans="1:5" hidden="1">
      <c r="A173" s="56">
        <v>118.5</v>
      </c>
      <c r="B173" s="56">
        <v>118.6</v>
      </c>
      <c r="C173" s="56">
        <v>100</v>
      </c>
      <c r="D173" s="56">
        <v>2816</v>
      </c>
      <c r="E173" s="56" t="s">
        <v>127</v>
      </c>
    </row>
    <row r="174" spans="1:5">
      <c r="A174" s="56">
        <v>125</v>
      </c>
      <c r="B174" s="56">
        <v>125.1</v>
      </c>
      <c r="C174" s="56">
        <v>100</v>
      </c>
      <c r="D174" s="235">
        <v>2541</v>
      </c>
      <c r="E174" s="56" t="s">
        <v>128</v>
      </c>
    </row>
    <row r="175" spans="1:5">
      <c r="A175" s="56">
        <v>125</v>
      </c>
      <c r="B175" s="56">
        <v>125.1</v>
      </c>
      <c r="C175" s="56">
        <v>100</v>
      </c>
      <c r="D175" s="235">
        <v>2541</v>
      </c>
      <c r="E175" s="56" t="s">
        <v>127</v>
      </c>
    </row>
    <row r="176" spans="1:5" hidden="1">
      <c r="A176" s="56">
        <v>125.6</v>
      </c>
      <c r="B176" s="56">
        <v>125.7</v>
      </c>
      <c r="C176" s="56">
        <v>100</v>
      </c>
      <c r="D176" s="56">
        <v>2816</v>
      </c>
      <c r="E176" s="56" t="s">
        <v>125</v>
      </c>
    </row>
    <row r="177" spans="1:5">
      <c r="A177" s="56">
        <v>125.6</v>
      </c>
      <c r="B177" s="56">
        <v>125.7</v>
      </c>
      <c r="C177" s="56">
        <v>100</v>
      </c>
      <c r="D177" s="235">
        <v>2541</v>
      </c>
      <c r="E177" s="56" t="s">
        <v>127</v>
      </c>
    </row>
    <row r="178" spans="1:5">
      <c r="A178" s="56">
        <v>126.4</v>
      </c>
      <c r="B178" s="56">
        <v>126.5</v>
      </c>
      <c r="C178" s="56">
        <v>100</v>
      </c>
      <c r="D178" s="235">
        <v>2724</v>
      </c>
      <c r="E178" s="56" t="s">
        <v>125</v>
      </c>
    </row>
    <row r="179" spans="1:5">
      <c r="A179" s="56">
        <v>128</v>
      </c>
      <c r="B179" s="56">
        <v>128.1</v>
      </c>
      <c r="C179" s="56">
        <v>100</v>
      </c>
      <c r="D179" s="235">
        <v>2541</v>
      </c>
      <c r="E179" s="56" t="s">
        <v>128</v>
      </c>
    </row>
    <row r="180" spans="1:5" hidden="1">
      <c r="A180" s="56">
        <v>129.30000000000001</v>
      </c>
      <c r="B180" s="56">
        <v>129.4</v>
      </c>
      <c r="C180" s="56">
        <v>100</v>
      </c>
      <c r="D180" s="56">
        <v>3367</v>
      </c>
      <c r="E180" s="56" t="s">
        <v>125</v>
      </c>
    </row>
    <row r="181" spans="1:5" hidden="1">
      <c r="A181" s="56">
        <v>130</v>
      </c>
      <c r="B181" s="56">
        <v>130.1</v>
      </c>
      <c r="C181" s="56">
        <v>100</v>
      </c>
      <c r="D181" s="56">
        <v>2908</v>
      </c>
      <c r="E181" s="56" t="s">
        <v>125</v>
      </c>
    </row>
    <row r="182" spans="1:5" hidden="1">
      <c r="C182" s="61">
        <f>SUM(C2:C181)+500</f>
        <v>18500</v>
      </c>
    </row>
    <row r="184" spans="1:5">
      <c r="D184" s="113" t="s">
        <v>533</v>
      </c>
    </row>
    <row r="186" spans="1:5">
      <c r="C186" t="s">
        <v>530</v>
      </c>
    </row>
    <row r="187" spans="1:5">
      <c r="C187" t="s">
        <v>169</v>
      </c>
      <c r="D187" s="224">
        <f>C182*0.15</f>
        <v>2775</v>
      </c>
    </row>
    <row r="188" spans="1:5">
      <c r="C188" t="s">
        <v>531</v>
      </c>
      <c r="D188" s="224">
        <f>C182/3*0.1</f>
        <v>616.66666666666674</v>
      </c>
    </row>
    <row r="189" spans="1:5">
      <c r="D189" s="224">
        <f>SUM(D187:D188)</f>
        <v>3391.666666666667</v>
      </c>
    </row>
  </sheetData>
  <autoFilter ref="A1:E182" xr:uid="{1F0169D3-40E5-4F43-9064-59C6083CF139}">
    <filterColumn colId="3">
      <customFilters>
        <customFilter operator="lessThanOrEqual" val="2800"/>
      </customFilters>
    </filterColumn>
  </autoFilter>
  <pageMargins left="0.7" right="0.7" top="0.75" bottom="0.75" header="0.3" footer="0.3"/>
  <pageSetup scale="96"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D011AC-5D6F-4B7F-A500-3788DF6B706A}">
  <sheetPr filterMode="1"/>
  <dimension ref="A1:J1343"/>
  <sheetViews>
    <sheetView workbookViewId="0">
      <pane xSplit="2" ySplit="4" topLeftCell="C5" activePane="bottomRight" state="frozen"/>
      <selection activeCell="A10" sqref="A10:H1189"/>
      <selection pane="topRight" activeCell="A10" sqref="A10:H1189"/>
      <selection pane="bottomLeft" activeCell="A10" sqref="A10:H1189"/>
      <selection pane="bottomRight" activeCell="A605" sqref="A605:H1261"/>
    </sheetView>
  </sheetViews>
  <sheetFormatPr defaultRowHeight="15"/>
  <cols>
    <col min="1" max="1" width="9.85546875" style="18" customWidth="1"/>
    <col min="2" max="2" width="12" style="18" customWidth="1"/>
    <col min="3" max="3" width="9.140625" style="18" hidden="1" customWidth="1"/>
    <col min="4" max="4" width="9.140625" style="18" customWidth="1"/>
    <col min="5" max="5" width="8.5703125" style="18" hidden="1" customWidth="1"/>
    <col min="6" max="6" width="10.42578125" style="18" hidden="1" customWidth="1"/>
    <col min="7" max="7" width="8.5703125" style="18" hidden="1" customWidth="1"/>
    <col min="8" max="8" width="10.7109375" style="18" customWidth="1"/>
    <col min="9" max="9" width="10.42578125" style="18" hidden="1" customWidth="1"/>
    <col min="10" max="10" width="16" style="18" hidden="1" customWidth="1"/>
    <col min="11" max="16384" width="9.140625" style="18"/>
  </cols>
  <sheetData>
    <row r="1" spans="1:10" ht="15.75" customHeight="1">
      <c r="A1" s="289" t="s">
        <v>534</v>
      </c>
      <c r="B1" s="289"/>
      <c r="C1" s="289"/>
      <c r="D1" s="289"/>
      <c r="E1" s="289"/>
      <c r="F1" s="289"/>
      <c r="G1" s="289"/>
      <c r="H1" s="289"/>
      <c r="I1" s="17"/>
      <c r="J1" s="17"/>
    </row>
    <row r="2" spans="1:10" s="24" customFormat="1" ht="15.95" customHeight="1">
      <c r="A2" s="264" t="s">
        <v>9</v>
      </c>
      <c r="B2" s="265"/>
      <c r="C2" s="19" t="s">
        <v>10</v>
      </c>
      <c r="D2" s="19" t="s">
        <v>11</v>
      </c>
      <c r="E2" s="20" t="s">
        <v>6</v>
      </c>
      <c r="F2" s="21" t="s">
        <v>12</v>
      </c>
      <c r="G2" s="22" t="s">
        <v>7</v>
      </c>
      <c r="H2" s="22" t="s">
        <v>12</v>
      </c>
      <c r="I2" s="22" t="s">
        <v>13</v>
      </c>
      <c r="J2" s="23" t="s">
        <v>14</v>
      </c>
    </row>
    <row r="3" spans="1:10" s="24" customFormat="1" ht="13.35" customHeight="1">
      <c r="A3" s="23" t="s">
        <v>4</v>
      </c>
      <c r="B3" s="22" t="s">
        <v>5</v>
      </c>
      <c r="C3" s="25"/>
      <c r="D3" s="25"/>
      <c r="E3" s="23" t="s">
        <v>15</v>
      </c>
      <c r="F3" s="19" t="s">
        <v>16</v>
      </c>
      <c r="G3" s="22" t="s">
        <v>15</v>
      </c>
      <c r="H3" s="22" t="s">
        <v>16</v>
      </c>
      <c r="I3" s="22" t="s">
        <v>16</v>
      </c>
      <c r="J3" s="25"/>
    </row>
    <row r="4" spans="1:10" s="24" customFormat="1" ht="13.35" customHeight="1">
      <c r="A4" s="26">
        <v>1</v>
      </c>
      <c r="B4" s="26">
        <v>2</v>
      </c>
      <c r="C4" s="26">
        <v>3</v>
      </c>
      <c r="D4" s="26">
        <v>4</v>
      </c>
      <c r="E4" s="26">
        <v>5</v>
      </c>
      <c r="F4" s="26">
        <v>6</v>
      </c>
      <c r="G4" s="26">
        <v>7</v>
      </c>
      <c r="H4" s="26">
        <v>8</v>
      </c>
      <c r="I4" s="26">
        <v>9</v>
      </c>
      <c r="J4" s="26">
        <v>10</v>
      </c>
    </row>
    <row r="5" spans="1:10" ht="14.25" hidden="1" customHeight="1">
      <c r="A5" s="27">
        <v>0.1</v>
      </c>
      <c r="B5" s="27">
        <v>0</v>
      </c>
      <c r="C5" s="28"/>
      <c r="D5" s="29">
        <v>100</v>
      </c>
      <c r="E5" s="29">
        <v>1200</v>
      </c>
      <c r="F5" s="29">
        <v>1806</v>
      </c>
      <c r="G5" s="29">
        <v>1100</v>
      </c>
      <c r="H5" s="29">
        <v>1715</v>
      </c>
      <c r="I5" s="29">
        <v>1761</v>
      </c>
      <c r="J5" s="30"/>
    </row>
    <row r="6" spans="1:10" ht="14.25" hidden="1" customHeight="1">
      <c r="A6" s="27">
        <v>0.2</v>
      </c>
      <c r="B6" s="27">
        <v>0.1</v>
      </c>
      <c r="C6" s="28"/>
      <c r="D6" s="29">
        <v>100</v>
      </c>
      <c r="E6" s="29">
        <v>2300</v>
      </c>
      <c r="F6" s="29">
        <v>2816</v>
      </c>
      <c r="G6" s="29">
        <v>2000</v>
      </c>
      <c r="H6" s="217">
        <v>2541</v>
      </c>
      <c r="I6" s="29">
        <v>2679</v>
      </c>
      <c r="J6" s="30"/>
    </row>
    <row r="7" spans="1:10" ht="14.25" hidden="1" customHeight="1">
      <c r="A7" s="27">
        <v>0.3</v>
      </c>
      <c r="B7" s="27">
        <v>0.2</v>
      </c>
      <c r="C7" s="28"/>
      <c r="D7" s="29">
        <v>100</v>
      </c>
      <c r="E7" s="29">
        <v>1400</v>
      </c>
      <c r="F7" s="29">
        <v>1990</v>
      </c>
      <c r="G7" s="29">
        <v>1300</v>
      </c>
      <c r="H7" s="29">
        <v>1898</v>
      </c>
      <c r="I7" s="29">
        <v>1944</v>
      </c>
      <c r="J7" s="30"/>
    </row>
    <row r="8" spans="1:10" ht="14.25" hidden="1" customHeight="1">
      <c r="A8" s="27">
        <v>0.4</v>
      </c>
      <c r="B8" s="27">
        <v>0.3</v>
      </c>
      <c r="C8" s="28"/>
      <c r="D8" s="29">
        <v>100</v>
      </c>
      <c r="E8" s="29">
        <v>1700</v>
      </c>
      <c r="F8" s="29">
        <v>2265</v>
      </c>
      <c r="G8" s="29">
        <v>1500</v>
      </c>
      <c r="H8" s="29">
        <v>2082</v>
      </c>
      <c r="I8" s="29">
        <v>2174</v>
      </c>
      <c r="J8" s="30"/>
    </row>
    <row r="9" spans="1:10" ht="14.25" hidden="1" customHeight="1">
      <c r="A9" s="27">
        <v>0.5</v>
      </c>
      <c r="B9" s="27">
        <v>0.4</v>
      </c>
      <c r="C9" s="28"/>
      <c r="D9" s="29">
        <v>100</v>
      </c>
      <c r="E9" s="29">
        <v>1200</v>
      </c>
      <c r="F9" s="29">
        <v>1806</v>
      </c>
      <c r="G9" s="29">
        <v>1000</v>
      </c>
      <c r="H9" s="29">
        <v>1623</v>
      </c>
      <c r="I9" s="29">
        <v>1715</v>
      </c>
      <c r="J9" s="30"/>
    </row>
    <row r="10" spans="1:10" ht="14.25" hidden="1" customHeight="1">
      <c r="A10" s="27">
        <v>0.6</v>
      </c>
      <c r="B10" s="27">
        <v>0.5</v>
      </c>
      <c r="C10" s="28"/>
      <c r="D10" s="29">
        <v>100</v>
      </c>
      <c r="E10" s="29">
        <v>1300</v>
      </c>
      <c r="F10" s="29">
        <v>1898</v>
      </c>
      <c r="G10" s="29">
        <v>1000</v>
      </c>
      <c r="H10" s="29">
        <v>1623</v>
      </c>
      <c r="I10" s="29">
        <v>1761</v>
      </c>
      <c r="J10" s="30"/>
    </row>
    <row r="11" spans="1:10" ht="14.25" hidden="1" customHeight="1">
      <c r="A11" s="27">
        <v>0.7</v>
      </c>
      <c r="B11" s="27">
        <v>0.6</v>
      </c>
      <c r="C11" s="28"/>
      <c r="D11" s="29">
        <v>100</v>
      </c>
      <c r="E11" s="29">
        <v>1800</v>
      </c>
      <c r="F11" s="29">
        <v>2357</v>
      </c>
      <c r="G11" s="29">
        <v>1500</v>
      </c>
      <c r="H11" s="29">
        <v>2082</v>
      </c>
      <c r="I11" s="29">
        <v>2220</v>
      </c>
      <c r="J11" s="30"/>
    </row>
    <row r="12" spans="1:10" ht="14.25" hidden="1" customHeight="1">
      <c r="A12" s="27">
        <v>0.8</v>
      </c>
      <c r="B12" s="27">
        <v>0.7</v>
      </c>
      <c r="C12" s="28"/>
      <c r="D12" s="29">
        <v>100</v>
      </c>
      <c r="E12" s="29">
        <v>1100</v>
      </c>
      <c r="F12" s="29">
        <v>1715</v>
      </c>
      <c r="G12" s="29">
        <v>1200</v>
      </c>
      <c r="H12" s="29">
        <v>1806</v>
      </c>
      <c r="I12" s="29">
        <v>1761</v>
      </c>
      <c r="J12" s="30"/>
    </row>
    <row r="13" spans="1:10" ht="14.25" hidden="1" customHeight="1">
      <c r="A13" s="27">
        <v>0.9</v>
      </c>
      <c r="B13" s="27">
        <v>0.8</v>
      </c>
      <c r="C13" s="28"/>
      <c r="D13" s="29">
        <v>100</v>
      </c>
      <c r="E13" s="29">
        <v>1100</v>
      </c>
      <c r="F13" s="29">
        <v>1715</v>
      </c>
      <c r="G13" s="29">
        <v>1200</v>
      </c>
      <c r="H13" s="29">
        <v>1806</v>
      </c>
      <c r="I13" s="29">
        <v>1761</v>
      </c>
      <c r="J13" s="30"/>
    </row>
    <row r="14" spans="1:10" ht="14.25" hidden="1" customHeight="1">
      <c r="A14" s="27">
        <v>1</v>
      </c>
      <c r="B14" s="27">
        <v>0.9</v>
      </c>
      <c r="C14" s="28" t="s">
        <v>17</v>
      </c>
      <c r="D14" s="29">
        <v>100</v>
      </c>
      <c r="E14" s="29">
        <v>1200</v>
      </c>
      <c r="F14" s="29">
        <v>1806</v>
      </c>
      <c r="G14" s="29">
        <v>1000</v>
      </c>
      <c r="H14" s="29">
        <v>1623</v>
      </c>
      <c r="I14" s="29">
        <v>1715</v>
      </c>
      <c r="J14" s="30"/>
    </row>
    <row r="15" spans="1:10" ht="14.25" hidden="1" customHeight="1">
      <c r="A15" s="27">
        <v>1.1000000000000001</v>
      </c>
      <c r="B15" s="27">
        <v>1</v>
      </c>
      <c r="C15" s="28"/>
      <c r="D15" s="29">
        <v>100</v>
      </c>
      <c r="E15" s="29">
        <v>1300</v>
      </c>
      <c r="F15" s="29">
        <v>1898</v>
      </c>
      <c r="G15" s="29">
        <v>1200</v>
      </c>
      <c r="H15" s="29">
        <v>1806</v>
      </c>
      <c r="I15" s="29">
        <v>1852</v>
      </c>
      <c r="J15" s="30"/>
    </row>
    <row r="16" spans="1:10" ht="14.25" hidden="1" customHeight="1">
      <c r="A16" s="27">
        <v>1.2</v>
      </c>
      <c r="B16" s="27">
        <v>1.1000000000000001</v>
      </c>
      <c r="C16" s="28"/>
      <c r="D16" s="29">
        <v>100</v>
      </c>
      <c r="E16" s="29">
        <v>2000</v>
      </c>
      <c r="F16" s="29">
        <v>2541</v>
      </c>
      <c r="G16" s="29">
        <v>1500</v>
      </c>
      <c r="H16" s="29">
        <v>2082</v>
      </c>
      <c r="I16" s="29">
        <v>2312</v>
      </c>
      <c r="J16" s="30"/>
    </row>
    <row r="17" spans="1:10" ht="14.25" hidden="1" customHeight="1">
      <c r="A17" s="27">
        <v>1.3</v>
      </c>
      <c r="B17" s="27">
        <v>1.2</v>
      </c>
      <c r="C17" s="28"/>
      <c r="D17" s="29">
        <v>100</v>
      </c>
      <c r="E17" s="29">
        <v>1100</v>
      </c>
      <c r="F17" s="29">
        <v>1715</v>
      </c>
      <c r="G17" s="29">
        <v>1000</v>
      </c>
      <c r="H17" s="29">
        <v>1623</v>
      </c>
      <c r="I17" s="29">
        <v>1669</v>
      </c>
      <c r="J17" s="30"/>
    </row>
    <row r="18" spans="1:10" ht="14.25" hidden="1" customHeight="1">
      <c r="A18" s="27">
        <v>1.4</v>
      </c>
      <c r="B18" s="27">
        <v>1.3</v>
      </c>
      <c r="C18" s="28"/>
      <c r="D18" s="29">
        <v>100</v>
      </c>
      <c r="E18" s="29">
        <v>1200</v>
      </c>
      <c r="F18" s="29">
        <v>1806</v>
      </c>
      <c r="G18" s="29">
        <v>1300</v>
      </c>
      <c r="H18" s="29">
        <v>1898</v>
      </c>
      <c r="I18" s="29">
        <v>1852</v>
      </c>
      <c r="J18" s="30"/>
    </row>
    <row r="19" spans="1:10" ht="14.25" hidden="1" customHeight="1">
      <c r="A19" s="27">
        <v>1.5</v>
      </c>
      <c r="B19" s="27">
        <v>1.4</v>
      </c>
      <c r="C19" s="28"/>
      <c r="D19" s="29">
        <v>100</v>
      </c>
      <c r="E19" s="29">
        <v>1700</v>
      </c>
      <c r="F19" s="29">
        <v>2265</v>
      </c>
      <c r="G19" s="29">
        <v>1200</v>
      </c>
      <c r="H19" s="29">
        <v>1806</v>
      </c>
      <c r="I19" s="29">
        <v>2036</v>
      </c>
      <c r="J19" s="30"/>
    </row>
    <row r="20" spans="1:10" ht="14.25" hidden="1" customHeight="1">
      <c r="A20" s="27">
        <v>1.6</v>
      </c>
      <c r="B20" s="27">
        <v>1.5</v>
      </c>
      <c r="C20" s="28"/>
      <c r="D20" s="29">
        <v>100</v>
      </c>
      <c r="E20" s="29">
        <v>1100</v>
      </c>
      <c r="F20" s="29">
        <v>1715</v>
      </c>
      <c r="G20" s="29">
        <v>1200</v>
      </c>
      <c r="H20" s="29">
        <v>1806</v>
      </c>
      <c r="I20" s="29">
        <v>1761</v>
      </c>
      <c r="J20" s="30"/>
    </row>
    <row r="21" spans="1:10" ht="14.25" hidden="1" customHeight="1">
      <c r="A21" s="27">
        <v>1.7</v>
      </c>
      <c r="B21" s="27">
        <v>1.6</v>
      </c>
      <c r="C21" s="28"/>
      <c r="D21" s="29">
        <v>100</v>
      </c>
      <c r="E21" s="29">
        <v>1200</v>
      </c>
      <c r="F21" s="29">
        <v>1806</v>
      </c>
      <c r="G21" s="29">
        <v>1300</v>
      </c>
      <c r="H21" s="29">
        <v>1898</v>
      </c>
      <c r="I21" s="29">
        <v>1852</v>
      </c>
      <c r="J21" s="30"/>
    </row>
    <row r="22" spans="1:10" ht="14.25" hidden="1" customHeight="1">
      <c r="A22" s="27">
        <v>1.8</v>
      </c>
      <c r="B22" s="27">
        <v>1.7</v>
      </c>
      <c r="C22" s="28"/>
      <c r="D22" s="29">
        <v>100</v>
      </c>
      <c r="E22" s="29">
        <v>1000</v>
      </c>
      <c r="F22" s="29">
        <v>1623</v>
      </c>
      <c r="G22" s="29">
        <v>1600</v>
      </c>
      <c r="H22" s="29">
        <v>2174</v>
      </c>
      <c r="I22" s="29">
        <v>1899</v>
      </c>
      <c r="J22" s="30"/>
    </row>
    <row r="23" spans="1:10" ht="14.25" hidden="1" customHeight="1">
      <c r="A23" s="27">
        <v>1.9</v>
      </c>
      <c r="B23" s="27">
        <v>1.8</v>
      </c>
      <c r="C23" s="28"/>
      <c r="D23" s="29">
        <v>100</v>
      </c>
      <c r="E23" s="29">
        <v>1900</v>
      </c>
      <c r="F23" s="29">
        <v>2449</v>
      </c>
      <c r="G23" s="29">
        <v>1900</v>
      </c>
      <c r="H23" s="29">
        <v>2449</v>
      </c>
      <c r="I23" s="29">
        <v>2449</v>
      </c>
      <c r="J23" s="30"/>
    </row>
    <row r="24" spans="1:10" ht="14.25" hidden="1" customHeight="1">
      <c r="A24" s="31">
        <v>2</v>
      </c>
      <c r="B24" s="31">
        <v>1.9</v>
      </c>
      <c r="C24" s="28" t="s">
        <v>17</v>
      </c>
      <c r="D24" s="32">
        <v>100</v>
      </c>
      <c r="E24" s="32">
        <v>1400</v>
      </c>
      <c r="F24" s="32">
        <v>1990</v>
      </c>
      <c r="G24" s="32">
        <v>1200</v>
      </c>
      <c r="H24" s="32">
        <v>1806</v>
      </c>
      <c r="I24" s="32">
        <v>1898</v>
      </c>
      <c r="J24" s="30"/>
    </row>
    <row r="25" spans="1:10" ht="14.25" hidden="1" customHeight="1">
      <c r="A25" s="27">
        <v>2.1</v>
      </c>
      <c r="B25" s="27">
        <v>2</v>
      </c>
      <c r="C25" s="28"/>
      <c r="D25" s="29">
        <v>100</v>
      </c>
      <c r="E25" s="29">
        <v>1700</v>
      </c>
      <c r="F25" s="29">
        <v>2265</v>
      </c>
      <c r="G25" s="29">
        <v>1200</v>
      </c>
      <c r="H25" s="29">
        <v>1806</v>
      </c>
      <c r="I25" s="29">
        <v>2036</v>
      </c>
      <c r="J25" s="30"/>
    </row>
    <row r="26" spans="1:10" ht="14.25" hidden="1" customHeight="1">
      <c r="A26" s="27">
        <v>2.2000000000000002</v>
      </c>
      <c r="B26" s="27">
        <v>2.1</v>
      </c>
      <c r="C26" s="28"/>
      <c r="D26" s="29">
        <v>100</v>
      </c>
      <c r="E26" s="29">
        <v>1800</v>
      </c>
      <c r="F26" s="29">
        <v>2357</v>
      </c>
      <c r="G26" s="29">
        <v>1500</v>
      </c>
      <c r="H26" s="29">
        <v>2082</v>
      </c>
      <c r="I26" s="29">
        <v>2220</v>
      </c>
      <c r="J26" s="30"/>
    </row>
    <row r="27" spans="1:10" ht="14.25" hidden="1" customHeight="1">
      <c r="A27" s="27">
        <v>2.2999999999999998</v>
      </c>
      <c r="B27" s="27">
        <v>2.2000000000000002</v>
      </c>
      <c r="C27" s="28"/>
      <c r="D27" s="29">
        <v>100</v>
      </c>
      <c r="E27" s="29">
        <v>1600</v>
      </c>
      <c r="F27" s="29">
        <v>2174</v>
      </c>
      <c r="G27" s="29">
        <v>1500</v>
      </c>
      <c r="H27" s="29">
        <v>2082</v>
      </c>
      <c r="I27" s="29">
        <v>2128</v>
      </c>
      <c r="J27" s="30"/>
    </row>
    <row r="28" spans="1:10" ht="14.25" hidden="1" customHeight="1">
      <c r="A28" s="27">
        <v>2.4</v>
      </c>
      <c r="B28" s="27">
        <v>2.2999999999999998</v>
      </c>
      <c r="C28" s="28"/>
      <c r="D28" s="29">
        <v>100</v>
      </c>
      <c r="E28" s="29">
        <v>1300</v>
      </c>
      <c r="F28" s="29">
        <v>1898</v>
      </c>
      <c r="G28" s="29">
        <v>1400</v>
      </c>
      <c r="H28" s="29">
        <v>1990</v>
      </c>
      <c r="I28" s="29">
        <v>1944</v>
      </c>
      <c r="J28" s="30"/>
    </row>
    <row r="29" spans="1:10" ht="14.25" hidden="1" customHeight="1">
      <c r="A29" s="27">
        <v>2.5</v>
      </c>
      <c r="B29" s="27">
        <v>2.4</v>
      </c>
      <c r="C29" s="28"/>
      <c r="D29" s="29">
        <v>100</v>
      </c>
      <c r="E29" s="29">
        <v>2000</v>
      </c>
      <c r="F29" s="29">
        <v>2541</v>
      </c>
      <c r="G29" s="29">
        <v>1600</v>
      </c>
      <c r="H29" s="29">
        <v>2174</v>
      </c>
      <c r="I29" s="29">
        <v>2358</v>
      </c>
      <c r="J29" s="30"/>
    </row>
    <row r="30" spans="1:10" ht="14.25" hidden="1" customHeight="1">
      <c r="A30" s="27">
        <v>2.6</v>
      </c>
      <c r="B30" s="27">
        <v>2.5</v>
      </c>
      <c r="C30" s="28"/>
      <c r="D30" s="29">
        <v>100</v>
      </c>
      <c r="E30" s="29">
        <v>1200</v>
      </c>
      <c r="F30" s="29">
        <v>1806</v>
      </c>
      <c r="G30" s="29">
        <v>1200</v>
      </c>
      <c r="H30" s="29">
        <v>1806</v>
      </c>
      <c r="I30" s="29">
        <v>1806</v>
      </c>
      <c r="J30" s="30"/>
    </row>
    <row r="31" spans="1:10" ht="14.25" hidden="1" customHeight="1">
      <c r="A31" s="27">
        <v>2.7</v>
      </c>
      <c r="B31" s="27">
        <v>2.6</v>
      </c>
      <c r="C31" s="28"/>
      <c r="D31" s="29">
        <v>100</v>
      </c>
      <c r="E31" s="29">
        <v>1500</v>
      </c>
      <c r="F31" s="29">
        <v>2082</v>
      </c>
      <c r="G31" s="29">
        <v>1800</v>
      </c>
      <c r="H31" s="29">
        <v>2357</v>
      </c>
      <c r="I31" s="29">
        <v>2220</v>
      </c>
      <c r="J31" s="30"/>
    </row>
    <row r="32" spans="1:10" ht="14.25" hidden="1" customHeight="1">
      <c r="A32" s="27">
        <v>2.8</v>
      </c>
      <c r="B32" s="27">
        <v>2.7</v>
      </c>
      <c r="C32" s="28"/>
      <c r="D32" s="29">
        <v>100</v>
      </c>
      <c r="E32" s="29">
        <v>1200</v>
      </c>
      <c r="F32" s="29">
        <v>1806</v>
      </c>
      <c r="G32" s="29">
        <v>1300</v>
      </c>
      <c r="H32" s="29">
        <v>1898</v>
      </c>
      <c r="I32" s="29">
        <v>1852</v>
      </c>
      <c r="J32" s="30"/>
    </row>
    <row r="33" spans="1:10" ht="14.25" hidden="1" customHeight="1">
      <c r="A33" s="27">
        <v>2.9</v>
      </c>
      <c r="B33" s="27">
        <v>2.8</v>
      </c>
      <c r="C33" s="28"/>
      <c r="D33" s="29">
        <v>100</v>
      </c>
      <c r="E33" s="29">
        <v>1100</v>
      </c>
      <c r="F33" s="29">
        <v>1715</v>
      </c>
      <c r="G33" s="29">
        <v>1200</v>
      </c>
      <c r="H33" s="29">
        <v>1806</v>
      </c>
      <c r="I33" s="29">
        <v>1761</v>
      </c>
      <c r="J33" s="30"/>
    </row>
    <row r="34" spans="1:10" ht="14.25" hidden="1" customHeight="1">
      <c r="A34" s="31">
        <v>3</v>
      </c>
      <c r="B34" s="31">
        <v>2.9</v>
      </c>
      <c r="C34" s="28" t="s">
        <v>17</v>
      </c>
      <c r="D34" s="32">
        <v>100</v>
      </c>
      <c r="E34" s="32">
        <v>1100</v>
      </c>
      <c r="F34" s="32">
        <v>1715</v>
      </c>
      <c r="G34" s="32">
        <v>1200</v>
      </c>
      <c r="H34" s="32">
        <v>1806</v>
      </c>
      <c r="I34" s="32">
        <v>1761</v>
      </c>
      <c r="J34" s="30"/>
    </row>
    <row r="35" spans="1:10" ht="14.25" hidden="1" customHeight="1">
      <c r="A35" s="27">
        <v>3.1</v>
      </c>
      <c r="B35" s="27">
        <v>3</v>
      </c>
      <c r="C35" s="30"/>
      <c r="D35" s="29">
        <v>100</v>
      </c>
      <c r="E35" s="29">
        <v>1900</v>
      </c>
      <c r="F35" s="29">
        <v>2449</v>
      </c>
      <c r="G35" s="29">
        <v>2000</v>
      </c>
      <c r="H35" s="217">
        <v>2541</v>
      </c>
      <c r="I35" s="29">
        <v>2495</v>
      </c>
      <c r="J35" s="30"/>
    </row>
    <row r="36" spans="1:10" ht="14.25" hidden="1" customHeight="1">
      <c r="A36" s="27">
        <v>3.2</v>
      </c>
      <c r="B36" s="27">
        <v>3.1</v>
      </c>
      <c r="C36" s="30"/>
      <c r="D36" s="29">
        <v>100</v>
      </c>
      <c r="E36" s="29">
        <v>1300</v>
      </c>
      <c r="F36" s="29">
        <v>1898</v>
      </c>
      <c r="G36" s="29">
        <v>1200</v>
      </c>
      <c r="H36" s="29">
        <v>1806</v>
      </c>
      <c r="I36" s="29">
        <v>1852</v>
      </c>
      <c r="J36" s="30"/>
    </row>
    <row r="37" spans="1:10" ht="14.25" hidden="1" customHeight="1">
      <c r="A37" s="27">
        <v>3.3</v>
      </c>
      <c r="B37" s="27">
        <v>3.2</v>
      </c>
      <c r="C37" s="30"/>
      <c r="D37" s="29">
        <v>100</v>
      </c>
      <c r="E37" s="29">
        <v>1400</v>
      </c>
      <c r="F37" s="29">
        <v>1990</v>
      </c>
      <c r="G37" s="29">
        <v>1400</v>
      </c>
      <c r="H37" s="29">
        <v>1990</v>
      </c>
      <c r="I37" s="29">
        <v>1990</v>
      </c>
      <c r="J37" s="30"/>
    </row>
    <row r="38" spans="1:10" ht="14.25" hidden="1" customHeight="1">
      <c r="A38" s="27">
        <v>3.4</v>
      </c>
      <c r="B38" s="27">
        <v>3.3</v>
      </c>
      <c r="C38" s="30"/>
      <c r="D38" s="29">
        <v>100</v>
      </c>
      <c r="E38" s="29">
        <v>3400</v>
      </c>
      <c r="F38" s="29">
        <v>3826</v>
      </c>
      <c r="G38" s="29">
        <v>1200</v>
      </c>
      <c r="H38" s="29">
        <v>1806</v>
      </c>
      <c r="I38" s="29">
        <v>2816</v>
      </c>
      <c r="J38" s="30"/>
    </row>
    <row r="39" spans="1:10" ht="14.25" hidden="1" customHeight="1">
      <c r="A39" s="27">
        <v>3.5</v>
      </c>
      <c r="B39" s="27">
        <v>3.4</v>
      </c>
      <c r="C39" s="30"/>
      <c r="D39" s="29">
        <v>100</v>
      </c>
      <c r="E39" s="29">
        <v>1700</v>
      </c>
      <c r="F39" s="29">
        <v>2265</v>
      </c>
      <c r="G39" s="29">
        <v>1800</v>
      </c>
      <c r="H39" s="29">
        <v>2357</v>
      </c>
      <c r="I39" s="29">
        <v>2311</v>
      </c>
      <c r="J39" s="30"/>
    </row>
    <row r="40" spans="1:10" ht="14.25" hidden="1" customHeight="1">
      <c r="A40" s="27">
        <v>3.6</v>
      </c>
      <c r="B40" s="27">
        <v>3.5</v>
      </c>
      <c r="C40" s="28"/>
      <c r="D40" s="29">
        <v>100</v>
      </c>
      <c r="E40" s="29">
        <v>1200</v>
      </c>
      <c r="F40" s="29">
        <v>1806</v>
      </c>
      <c r="G40" s="29">
        <v>1400</v>
      </c>
      <c r="H40" s="29">
        <v>1990</v>
      </c>
      <c r="I40" s="29">
        <v>1898</v>
      </c>
      <c r="J40" s="30"/>
    </row>
    <row r="41" spans="1:10" ht="14.25" hidden="1" customHeight="1">
      <c r="A41" s="27">
        <v>3.7</v>
      </c>
      <c r="B41" s="27">
        <v>3.6</v>
      </c>
      <c r="C41" s="28"/>
      <c r="D41" s="29">
        <v>100</v>
      </c>
      <c r="E41" s="29">
        <v>1300</v>
      </c>
      <c r="F41" s="29">
        <v>1898</v>
      </c>
      <c r="G41" s="29">
        <v>1100</v>
      </c>
      <c r="H41" s="29">
        <v>1715</v>
      </c>
      <c r="I41" s="29">
        <v>1807</v>
      </c>
      <c r="J41" s="30"/>
    </row>
    <row r="42" spans="1:10" ht="14.25" hidden="1" customHeight="1">
      <c r="A42" s="27">
        <v>3.8</v>
      </c>
      <c r="B42" s="27">
        <v>3.7</v>
      </c>
      <c r="C42" s="28"/>
      <c r="D42" s="29">
        <v>100</v>
      </c>
      <c r="E42" s="29">
        <v>3100</v>
      </c>
      <c r="F42" s="29">
        <v>3551</v>
      </c>
      <c r="G42" s="29">
        <v>1000</v>
      </c>
      <c r="H42" s="29">
        <v>1623</v>
      </c>
      <c r="I42" s="29">
        <v>2587</v>
      </c>
      <c r="J42" s="30"/>
    </row>
    <row r="43" spans="1:10" ht="14.25" hidden="1" customHeight="1">
      <c r="A43" s="27">
        <v>3.9</v>
      </c>
      <c r="B43" s="27">
        <v>3.8</v>
      </c>
      <c r="C43" s="28"/>
      <c r="D43" s="29">
        <v>100</v>
      </c>
      <c r="E43" s="29">
        <v>2400</v>
      </c>
      <c r="F43" s="29">
        <v>2908</v>
      </c>
      <c r="G43" s="29">
        <v>1500</v>
      </c>
      <c r="H43" s="29">
        <v>2082</v>
      </c>
      <c r="I43" s="29">
        <v>2495</v>
      </c>
      <c r="J43" s="30"/>
    </row>
    <row r="44" spans="1:10" ht="14.25" hidden="1" customHeight="1">
      <c r="A44" s="31">
        <v>4</v>
      </c>
      <c r="B44" s="31">
        <v>3.9</v>
      </c>
      <c r="C44" s="28" t="s">
        <v>17</v>
      </c>
      <c r="D44" s="32">
        <v>100</v>
      </c>
      <c r="E44" s="32">
        <v>2700</v>
      </c>
      <c r="F44" s="32">
        <v>3183</v>
      </c>
      <c r="G44" s="32">
        <v>2400</v>
      </c>
      <c r="H44" s="32">
        <v>2908</v>
      </c>
      <c r="I44" s="32">
        <v>3046</v>
      </c>
      <c r="J44" s="30"/>
    </row>
    <row r="45" spans="1:10" ht="14.25" hidden="1" customHeight="1">
      <c r="A45" s="27">
        <v>4.0999999999999996</v>
      </c>
      <c r="B45" s="27">
        <v>4</v>
      </c>
      <c r="C45" s="28"/>
      <c r="D45" s="29">
        <v>100</v>
      </c>
      <c r="E45" s="29">
        <v>2000</v>
      </c>
      <c r="F45" s="29">
        <v>2541</v>
      </c>
      <c r="G45" s="29">
        <v>1300</v>
      </c>
      <c r="H45" s="29">
        <v>1898</v>
      </c>
      <c r="I45" s="29">
        <v>2220</v>
      </c>
      <c r="J45" s="30"/>
    </row>
    <row r="46" spans="1:10" ht="14.25" hidden="1" customHeight="1">
      <c r="A46" s="27">
        <v>4.2</v>
      </c>
      <c r="B46" s="27">
        <v>4.0999999999999996</v>
      </c>
      <c r="C46" s="28"/>
      <c r="D46" s="29">
        <v>100</v>
      </c>
      <c r="E46" s="29">
        <v>1700</v>
      </c>
      <c r="F46" s="29">
        <v>2265</v>
      </c>
      <c r="G46" s="29">
        <v>2000</v>
      </c>
      <c r="H46" s="217">
        <v>2541</v>
      </c>
      <c r="I46" s="29">
        <v>2403</v>
      </c>
      <c r="J46" s="30"/>
    </row>
    <row r="47" spans="1:10" ht="14.25" hidden="1" customHeight="1">
      <c r="A47" s="27">
        <v>4.3</v>
      </c>
      <c r="B47" s="27">
        <v>4.2</v>
      </c>
      <c r="C47" s="28"/>
      <c r="D47" s="29">
        <v>100</v>
      </c>
      <c r="E47" s="29">
        <v>1500</v>
      </c>
      <c r="F47" s="29">
        <v>2082</v>
      </c>
      <c r="G47" s="29">
        <v>1400</v>
      </c>
      <c r="H47" s="29">
        <v>1990</v>
      </c>
      <c r="I47" s="29">
        <v>2036</v>
      </c>
      <c r="J47" s="30"/>
    </row>
    <row r="48" spans="1:10" ht="14.25" hidden="1" customHeight="1">
      <c r="A48" s="27">
        <v>4.4000000000000004</v>
      </c>
      <c r="B48" s="27">
        <v>4.3</v>
      </c>
      <c r="C48" s="28"/>
      <c r="D48" s="29">
        <v>100</v>
      </c>
      <c r="E48" s="29">
        <v>1600</v>
      </c>
      <c r="F48" s="29">
        <v>2174</v>
      </c>
      <c r="G48" s="29">
        <v>1000</v>
      </c>
      <c r="H48" s="29">
        <v>1623</v>
      </c>
      <c r="I48" s="29">
        <v>1899</v>
      </c>
      <c r="J48" s="30"/>
    </row>
    <row r="49" spans="1:10" ht="14.25" hidden="1" customHeight="1">
      <c r="A49" s="27">
        <v>4.5</v>
      </c>
      <c r="B49" s="27">
        <v>4.4000000000000004</v>
      </c>
      <c r="C49" s="28"/>
      <c r="D49" s="29">
        <v>100</v>
      </c>
      <c r="E49" s="29">
        <v>1700</v>
      </c>
      <c r="F49" s="29">
        <v>2265</v>
      </c>
      <c r="G49" s="29">
        <v>1000</v>
      </c>
      <c r="H49" s="29">
        <v>1623</v>
      </c>
      <c r="I49" s="29">
        <v>1944</v>
      </c>
      <c r="J49" s="30"/>
    </row>
    <row r="50" spans="1:10" ht="14.25" hidden="1" customHeight="1">
      <c r="A50" s="27">
        <v>4.5999999999999996</v>
      </c>
      <c r="B50" s="27">
        <v>4.5</v>
      </c>
      <c r="C50" s="28"/>
      <c r="D50" s="29">
        <v>100</v>
      </c>
      <c r="E50" s="29">
        <v>1400</v>
      </c>
      <c r="F50" s="29">
        <v>1990</v>
      </c>
      <c r="G50" s="29">
        <v>1300</v>
      </c>
      <c r="H50" s="29">
        <v>1898</v>
      </c>
      <c r="I50" s="29">
        <v>1944</v>
      </c>
      <c r="J50" s="30"/>
    </row>
    <row r="51" spans="1:10" ht="14.25" hidden="1" customHeight="1">
      <c r="A51" s="27">
        <v>4.7</v>
      </c>
      <c r="B51" s="27">
        <v>4.5999999999999996</v>
      </c>
      <c r="C51" s="28"/>
      <c r="D51" s="29">
        <v>100</v>
      </c>
      <c r="E51" s="29">
        <v>1100</v>
      </c>
      <c r="F51" s="29">
        <v>1715</v>
      </c>
      <c r="G51" s="29">
        <v>1200</v>
      </c>
      <c r="H51" s="29">
        <v>1806</v>
      </c>
      <c r="I51" s="29">
        <v>1761</v>
      </c>
      <c r="J51" s="30"/>
    </row>
    <row r="52" spans="1:10" ht="14.25" hidden="1" customHeight="1">
      <c r="A52" s="27">
        <v>4.8</v>
      </c>
      <c r="B52" s="27">
        <v>4.7</v>
      </c>
      <c r="C52" s="28"/>
      <c r="D52" s="29">
        <v>100</v>
      </c>
      <c r="E52" s="29">
        <v>1100</v>
      </c>
      <c r="F52" s="29">
        <v>1715</v>
      </c>
      <c r="G52" s="29">
        <v>1000</v>
      </c>
      <c r="H52" s="29">
        <v>1623</v>
      </c>
      <c r="I52" s="29">
        <v>1669</v>
      </c>
      <c r="J52" s="30"/>
    </row>
    <row r="53" spans="1:10" ht="14.25" hidden="1" customHeight="1">
      <c r="A53" s="27">
        <v>4.9000000000000004</v>
      </c>
      <c r="B53" s="27">
        <v>4.8</v>
      </c>
      <c r="C53" s="28"/>
      <c r="D53" s="29">
        <v>100</v>
      </c>
      <c r="E53" s="29">
        <v>1100</v>
      </c>
      <c r="F53" s="29">
        <v>1715</v>
      </c>
      <c r="G53" s="29">
        <v>1100</v>
      </c>
      <c r="H53" s="29">
        <v>1715</v>
      </c>
      <c r="I53" s="29">
        <v>1715</v>
      </c>
      <c r="J53" s="30"/>
    </row>
    <row r="54" spans="1:10" ht="14.25" hidden="1" customHeight="1">
      <c r="A54" s="31">
        <v>5</v>
      </c>
      <c r="B54" s="31">
        <v>4.9000000000000004</v>
      </c>
      <c r="C54" s="28" t="s">
        <v>17</v>
      </c>
      <c r="D54" s="32">
        <v>100</v>
      </c>
      <c r="E54" s="32">
        <v>1800</v>
      </c>
      <c r="F54" s="32">
        <v>2357</v>
      </c>
      <c r="G54" s="32">
        <v>1000</v>
      </c>
      <c r="H54" s="32">
        <v>1623</v>
      </c>
      <c r="I54" s="32">
        <v>1990</v>
      </c>
      <c r="J54" s="30"/>
    </row>
    <row r="55" spans="1:10" ht="14.25" hidden="1" customHeight="1">
      <c r="A55" s="27">
        <v>5.0999999999999996</v>
      </c>
      <c r="B55" s="27">
        <v>5</v>
      </c>
      <c r="C55" s="28"/>
      <c r="D55" s="29">
        <v>100</v>
      </c>
      <c r="E55" s="29">
        <v>1200</v>
      </c>
      <c r="F55" s="29">
        <v>1806</v>
      </c>
      <c r="G55" s="29">
        <v>1000</v>
      </c>
      <c r="H55" s="29">
        <v>1623</v>
      </c>
      <c r="I55" s="29">
        <v>1715</v>
      </c>
      <c r="J55" s="30"/>
    </row>
    <row r="56" spans="1:10" ht="14.25" hidden="1" customHeight="1">
      <c r="A56" s="27">
        <v>5.2</v>
      </c>
      <c r="B56" s="27">
        <v>5.0999999999999996</v>
      </c>
      <c r="C56" s="28"/>
      <c r="D56" s="29">
        <v>100</v>
      </c>
      <c r="E56" s="29">
        <v>1700</v>
      </c>
      <c r="F56" s="29">
        <v>2265</v>
      </c>
      <c r="G56" s="29">
        <v>1500</v>
      </c>
      <c r="H56" s="29">
        <v>2082</v>
      </c>
      <c r="I56" s="29">
        <v>2174</v>
      </c>
      <c r="J56" s="30"/>
    </row>
    <row r="57" spans="1:10" ht="14.25" hidden="1" customHeight="1">
      <c r="A57" s="27">
        <v>5.3</v>
      </c>
      <c r="B57" s="27">
        <v>5.2</v>
      </c>
      <c r="C57" s="28"/>
      <c r="D57" s="29">
        <v>100</v>
      </c>
      <c r="E57" s="29">
        <v>1600</v>
      </c>
      <c r="F57" s="29">
        <v>2174</v>
      </c>
      <c r="G57" s="29">
        <v>1000</v>
      </c>
      <c r="H57" s="29">
        <v>1623</v>
      </c>
      <c r="I57" s="29">
        <v>1899</v>
      </c>
      <c r="J57" s="30"/>
    </row>
    <row r="58" spans="1:10" ht="14.25" hidden="1" customHeight="1">
      <c r="A58" s="27">
        <v>5.4</v>
      </c>
      <c r="B58" s="27">
        <v>5.3</v>
      </c>
      <c r="C58" s="28"/>
      <c r="D58" s="29">
        <v>100</v>
      </c>
      <c r="E58" s="29">
        <v>1100</v>
      </c>
      <c r="F58" s="29">
        <v>1715</v>
      </c>
      <c r="G58" s="29">
        <v>1900</v>
      </c>
      <c r="H58" s="29">
        <v>2449</v>
      </c>
      <c r="I58" s="29">
        <v>2082</v>
      </c>
      <c r="J58" s="30"/>
    </row>
    <row r="59" spans="1:10" ht="14.25" hidden="1" customHeight="1">
      <c r="A59" s="27">
        <v>5.5</v>
      </c>
      <c r="B59" s="27">
        <v>5.4</v>
      </c>
      <c r="C59" s="28"/>
      <c r="D59" s="29">
        <v>100</v>
      </c>
      <c r="E59" s="29">
        <v>1400</v>
      </c>
      <c r="F59" s="29">
        <v>1990</v>
      </c>
      <c r="G59" s="29">
        <v>1300</v>
      </c>
      <c r="H59" s="29">
        <v>1898</v>
      </c>
      <c r="I59" s="29">
        <v>1944</v>
      </c>
      <c r="J59" s="30"/>
    </row>
    <row r="60" spans="1:10" ht="14.25" hidden="1" customHeight="1">
      <c r="A60" s="27">
        <v>5.6</v>
      </c>
      <c r="B60" s="27">
        <v>5.5</v>
      </c>
      <c r="C60" s="28"/>
      <c r="D60" s="29">
        <v>100</v>
      </c>
      <c r="E60" s="29">
        <v>1500</v>
      </c>
      <c r="F60" s="29">
        <v>2082</v>
      </c>
      <c r="G60" s="29">
        <v>1000</v>
      </c>
      <c r="H60" s="29">
        <v>1623</v>
      </c>
      <c r="I60" s="29">
        <v>1853</v>
      </c>
      <c r="J60" s="30"/>
    </row>
    <row r="61" spans="1:10" ht="14.25" hidden="1" customHeight="1">
      <c r="A61" s="27">
        <v>5.7</v>
      </c>
      <c r="B61" s="27">
        <v>5.6</v>
      </c>
      <c r="C61" s="28"/>
      <c r="D61" s="29">
        <v>100</v>
      </c>
      <c r="E61" s="29">
        <v>1700</v>
      </c>
      <c r="F61" s="29">
        <v>2265</v>
      </c>
      <c r="G61" s="29">
        <v>1500</v>
      </c>
      <c r="H61" s="29">
        <v>2082</v>
      </c>
      <c r="I61" s="29">
        <v>2174</v>
      </c>
      <c r="J61" s="30"/>
    </row>
    <row r="62" spans="1:10" ht="14.25" hidden="1" customHeight="1">
      <c r="A62" s="27">
        <v>5.8</v>
      </c>
      <c r="B62" s="27">
        <v>5.7</v>
      </c>
      <c r="C62" s="28"/>
      <c r="D62" s="29">
        <v>100</v>
      </c>
      <c r="E62" s="29">
        <v>1600</v>
      </c>
      <c r="F62" s="29">
        <v>2174</v>
      </c>
      <c r="G62" s="29">
        <v>1500</v>
      </c>
      <c r="H62" s="29">
        <v>2082</v>
      </c>
      <c r="I62" s="29">
        <v>2128</v>
      </c>
      <c r="J62" s="30"/>
    </row>
    <row r="63" spans="1:10" ht="14.25" hidden="1" customHeight="1">
      <c r="A63" s="27">
        <v>5.9</v>
      </c>
      <c r="B63" s="27">
        <v>5.8</v>
      </c>
      <c r="C63" s="28"/>
      <c r="D63" s="29">
        <v>100</v>
      </c>
      <c r="E63" s="29">
        <v>1000</v>
      </c>
      <c r="F63" s="29">
        <v>1623</v>
      </c>
      <c r="G63" s="29">
        <v>1200</v>
      </c>
      <c r="H63" s="29">
        <v>1806</v>
      </c>
      <c r="I63" s="29">
        <v>1715</v>
      </c>
      <c r="J63" s="30"/>
    </row>
    <row r="64" spans="1:10" ht="14.25" hidden="1" customHeight="1">
      <c r="A64" s="31">
        <v>6</v>
      </c>
      <c r="B64" s="31">
        <v>5.9</v>
      </c>
      <c r="C64" s="28" t="s">
        <v>17</v>
      </c>
      <c r="D64" s="32">
        <v>100</v>
      </c>
      <c r="E64" s="32">
        <v>1000</v>
      </c>
      <c r="F64" s="32">
        <v>1623</v>
      </c>
      <c r="G64" s="32">
        <v>1200</v>
      </c>
      <c r="H64" s="32">
        <v>1806</v>
      </c>
      <c r="I64" s="32">
        <v>1715</v>
      </c>
      <c r="J64" s="30"/>
    </row>
    <row r="65" spans="1:10" ht="14.25" hidden="1" customHeight="1">
      <c r="A65" s="27">
        <v>6.1</v>
      </c>
      <c r="B65" s="27">
        <v>6</v>
      </c>
      <c r="C65" s="28"/>
      <c r="D65" s="29">
        <v>100</v>
      </c>
      <c r="E65" s="29">
        <v>1400</v>
      </c>
      <c r="F65" s="29">
        <v>1990</v>
      </c>
      <c r="G65" s="29">
        <v>1300</v>
      </c>
      <c r="H65" s="29">
        <v>1898</v>
      </c>
      <c r="I65" s="29">
        <v>1944</v>
      </c>
      <c r="J65" s="30"/>
    </row>
    <row r="66" spans="1:10" ht="14.25" hidden="1" customHeight="1">
      <c r="A66" s="27">
        <v>6.2</v>
      </c>
      <c r="B66" s="27">
        <v>6.1</v>
      </c>
      <c r="C66" s="28"/>
      <c r="D66" s="29">
        <v>100</v>
      </c>
      <c r="E66" s="29">
        <v>1300</v>
      </c>
      <c r="F66" s="29">
        <v>1898</v>
      </c>
      <c r="G66" s="29">
        <v>1400</v>
      </c>
      <c r="H66" s="29">
        <v>1990</v>
      </c>
      <c r="I66" s="29">
        <v>1944</v>
      </c>
      <c r="J66" s="30"/>
    </row>
    <row r="67" spans="1:10" ht="14.25" hidden="1" customHeight="1">
      <c r="A67" s="27">
        <v>6.3</v>
      </c>
      <c r="B67" s="27">
        <v>6.2</v>
      </c>
      <c r="C67" s="28"/>
      <c r="D67" s="29">
        <v>100</v>
      </c>
      <c r="E67" s="29">
        <v>1400</v>
      </c>
      <c r="F67" s="29">
        <v>1990</v>
      </c>
      <c r="G67" s="29">
        <v>1300</v>
      </c>
      <c r="H67" s="29">
        <v>1898</v>
      </c>
      <c r="I67" s="29">
        <v>1944</v>
      </c>
      <c r="J67" s="30"/>
    </row>
    <row r="68" spans="1:10" ht="14.25" hidden="1" customHeight="1">
      <c r="A68" s="27">
        <v>6.4</v>
      </c>
      <c r="B68" s="27">
        <v>6.3</v>
      </c>
      <c r="C68" s="28"/>
      <c r="D68" s="29">
        <v>100</v>
      </c>
      <c r="E68" s="29">
        <v>1000</v>
      </c>
      <c r="F68" s="29">
        <v>1623</v>
      </c>
      <c r="G68" s="29">
        <v>1000</v>
      </c>
      <c r="H68" s="29">
        <v>1623</v>
      </c>
      <c r="I68" s="29">
        <v>1623</v>
      </c>
      <c r="J68" s="30"/>
    </row>
    <row r="69" spans="1:10" ht="14.25" hidden="1" customHeight="1">
      <c r="A69" s="27">
        <v>6.5</v>
      </c>
      <c r="B69" s="27">
        <v>6.4</v>
      </c>
      <c r="C69" s="28"/>
      <c r="D69" s="29">
        <v>100</v>
      </c>
      <c r="E69" s="29">
        <v>1100</v>
      </c>
      <c r="F69" s="29">
        <v>1715</v>
      </c>
      <c r="G69" s="29">
        <v>1000</v>
      </c>
      <c r="H69" s="29">
        <v>1623</v>
      </c>
      <c r="I69" s="29">
        <v>1669</v>
      </c>
      <c r="J69" s="30"/>
    </row>
    <row r="70" spans="1:10" ht="14.25" hidden="1" customHeight="1">
      <c r="A70" s="27">
        <v>6.6</v>
      </c>
      <c r="B70" s="27">
        <v>6.5</v>
      </c>
      <c r="C70" s="28"/>
      <c r="D70" s="29">
        <v>100</v>
      </c>
      <c r="E70" s="29">
        <v>1300</v>
      </c>
      <c r="F70" s="29">
        <v>1898</v>
      </c>
      <c r="G70" s="29">
        <v>1400</v>
      </c>
      <c r="H70" s="29">
        <v>1990</v>
      </c>
      <c r="I70" s="29">
        <v>1944</v>
      </c>
      <c r="J70" s="30"/>
    </row>
    <row r="71" spans="1:10" ht="14.25" hidden="1" customHeight="1">
      <c r="A71" s="27">
        <v>6.7</v>
      </c>
      <c r="B71" s="27">
        <v>6.6</v>
      </c>
      <c r="C71" s="28"/>
      <c r="D71" s="29">
        <v>100</v>
      </c>
      <c r="E71" s="29">
        <v>1100</v>
      </c>
      <c r="F71" s="29">
        <v>1715</v>
      </c>
      <c r="G71" s="29">
        <v>1200</v>
      </c>
      <c r="H71" s="29">
        <v>1806</v>
      </c>
      <c r="I71" s="29">
        <v>1761</v>
      </c>
      <c r="J71" s="30"/>
    </row>
    <row r="72" spans="1:10" ht="14.25" hidden="1" customHeight="1">
      <c r="A72" s="27">
        <v>6.8</v>
      </c>
      <c r="B72" s="27">
        <v>6.7</v>
      </c>
      <c r="C72" s="28"/>
      <c r="D72" s="29">
        <v>100</v>
      </c>
      <c r="E72" s="29">
        <v>1800</v>
      </c>
      <c r="F72" s="29">
        <v>2357</v>
      </c>
      <c r="G72" s="29">
        <v>1500</v>
      </c>
      <c r="H72" s="29">
        <v>2082</v>
      </c>
      <c r="I72" s="29">
        <v>2220</v>
      </c>
      <c r="J72" s="30"/>
    </row>
    <row r="73" spans="1:10" ht="14.25" hidden="1" customHeight="1">
      <c r="A73" s="27">
        <v>6.9</v>
      </c>
      <c r="B73" s="27">
        <v>6.8</v>
      </c>
      <c r="C73" s="28"/>
      <c r="D73" s="29">
        <v>100</v>
      </c>
      <c r="E73" s="29">
        <v>1700</v>
      </c>
      <c r="F73" s="29">
        <v>2265</v>
      </c>
      <c r="G73" s="29">
        <v>1600</v>
      </c>
      <c r="H73" s="29">
        <v>2174</v>
      </c>
      <c r="I73" s="29">
        <v>2220</v>
      </c>
      <c r="J73" s="30"/>
    </row>
    <row r="74" spans="1:10" ht="14.25" hidden="1" customHeight="1">
      <c r="A74" s="31">
        <v>7</v>
      </c>
      <c r="B74" s="31">
        <v>6.9</v>
      </c>
      <c r="C74" s="28" t="s">
        <v>17</v>
      </c>
      <c r="D74" s="32">
        <v>100</v>
      </c>
      <c r="E74" s="32">
        <v>1000</v>
      </c>
      <c r="F74" s="32">
        <v>1623</v>
      </c>
      <c r="G74" s="32">
        <v>1200</v>
      </c>
      <c r="H74" s="32">
        <v>1806</v>
      </c>
      <c r="I74" s="32">
        <v>1715</v>
      </c>
      <c r="J74" s="30"/>
    </row>
    <row r="75" spans="1:10" ht="14.25" hidden="1" customHeight="1">
      <c r="A75" s="27">
        <v>7.1</v>
      </c>
      <c r="B75" s="27">
        <v>7</v>
      </c>
      <c r="C75" s="28"/>
      <c r="D75" s="29">
        <v>100</v>
      </c>
      <c r="E75" s="29">
        <v>1800</v>
      </c>
      <c r="F75" s="29">
        <v>2357</v>
      </c>
      <c r="G75" s="29">
        <v>1500</v>
      </c>
      <c r="H75" s="29">
        <v>2082</v>
      </c>
      <c r="I75" s="29">
        <v>2220</v>
      </c>
      <c r="J75" s="30"/>
    </row>
    <row r="76" spans="1:10" ht="14.25" hidden="1" customHeight="1">
      <c r="A76" s="27">
        <v>7.2</v>
      </c>
      <c r="B76" s="27">
        <v>7.1</v>
      </c>
      <c r="C76" s="28"/>
      <c r="D76" s="29">
        <v>100</v>
      </c>
      <c r="E76" s="29">
        <v>1400</v>
      </c>
      <c r="F76" s="29">
        <v>1990</v>
      </c>
      <c r="G76" s="29">
        <v>1300</v>
      </c>
      <c r="H76" s="29">
        <v>1898</v>
      </c>
      <c r="I76" s="29">
        <v>1944</v>
      </c>
      <c r="J76" s="30"/>
    </row>
    <row r="77" spans="1:10" ht="14.25" hidden="1" customHeight="1">
      <c r="A77" s="27">
        <v>7.3</v>
      </c>
      <c r="B77" s="27">
        <v>7.2</v>
      </c>
      <c r="C77" s="28"/>
      <c r="D77" s="29">
        <v>100</v>
      </c>
      <c r="E77" s="29">
        <v>1800</v>
      </c>
      <c r="F77" s="29">
        <v>2357</v>
      </c>
      <c r="G77" s="29">
        <v>1400</v>
      </c>
      <c r="H77" s="29">
        <v>1990</v>
      </c>
      <c r="I77" s="29">
        <v>2174</v>
      </c>
      <c r="J77" s="30"/>
    </row>
    <row r="78" spans="1:10" ht="14.25" hidden="1" customHeight="1">
      <c r="A78" s="27">
        <v>7.4</v>
      </c>
      <c r="B78" s="27">
        <v>7.3</v>
      </c>
      <c r="C78" s="28"/>
      <c r="D78" s="29">
        <v>100</v>
      </c>
      <c r="E78" s="29">
        <v>1400</v>
      </c>
      <c r="F78" s="29">
        <v>1990</v>
      </c>
      <c r="G78" s="29">
        <v>1600</v>
      </c>
      <c r="H78" s="29">
        <v>2174</v>
      </c>
      <c r="I78" s="29">
        <v>2082</v>
      </c>
      <c r="J78" s="30"/>
    </row>
    <row r="79" spans="1:10" ht="14.25" hidden="1" customHeight="1">
      <c r="A79" s="27">
        <v>7.5</v>
      </c>
      <c r="B79" s="27">
        <v>7.4</v>
      </c>
      <c r="C79" s="28"/>
      <c r="D79" s="29">
        <v>100</v>
      </c>
      <c r="E79" s="29">
        <v>3000</v>
      </c>
      <c r="F79" s="29">
        <v>3459</v>
      </c>
      <c r="G79" s="29">
        <v>2500</v>
      </c>
      <c r="H79" s="29">
        <v>3000</v>
      </c>
      <c r="I79" s="29">
        <v>3230</v>
      </c>
      <c r="J79" s="30"/>
    </row>
    <row r="80" spans="1:10" ht="14.25" hidden="1" customHeight="1">
      <c r="A80" s="27">
        <v>7.6</v>
      </c>
      <c r="B80" s="27">
        <v>7.5</v>
      </c>
      <c r="C80" s="28"/>
      <c r="D80" s="29">
        <v>100</v>
      </c>
      <c r="E80" s="29">
        <v>2000</v>
      </c>
      <c r="F80" s="29">
        <v>2541</v>
      </c>
      <c r="G80" s="29">
        <v>1500</v>
      </c>
      <c r="H80" s="29">
        <v>2082</v>
      </c>
      <c r="I80" s="29">
        <v>2312</v>
      </c>
      <c r="J80" s="30"/>
    </row>
    <row r="81" spans="1:10" ht="14.25" hidden="1" customHeight="1">
      <c r="A81" s="27">
        <v>7.7</v>
      </c>
      <c r="B81" s="27">
        <v>7.6</v>
      </c>
      <c r="C81" s="28"/>
      <c r="D81" s="29">
        <v>100</v>
      </c>
      <c r="E81" s="29">
        <v>2500</v>
      </c>
      <c r="F81" s="29">
        <v>3000</v>
      </c>
      <c r="G81" s="29">
        <v>2000</v>
      </c>
      <c r="H81" s="217">
        <v>2541</v>
      </c>
      <c r="I81" s="29">
        <v>2771</v>
      </c>
      <c r="J81" s="30"/>
    </row>
    <row r="82" spans="1:10" ht="14.25" hidden="1" customHeight="1">
      <c r="A82" s="27">
        <v>7.8</v>
      </c>
      <c r="B82" s="27">
        <v>7.7</v>
      </c>
      <c r="C82" s="28"/>
      <c r="D82" s="29">
        <v>100</v>
      </c>
      <c r="E82" s="29">
        <v>2300</v>
      </c>
      <c r="F82" s="29">
        <v>2816</v>
      </c>
      <c r="G82" s="29">
        <v>2000</v>
      </c>
      <c r="H82" s="217">
        <v>2541</v>
      </c>
      <c r="I82" s="29">
        <v>2679</v>
      </c>
      <c r="J82" s="30"/>
    </row>
    <row r="83" spans="1:10" ht="14.25" hidden="1" customHeight="1">
      <c r="A83" s="27">
        <v>7.9</v>
      </c>
      <c r="B83" s="27">
        <v>7.8</v>
      </c>
      <c r="C83" s="28"/>
      <c r="D83" s="29">
        <v>100</v>
      </c>
      <c r="E83" s="29">
        <v>3400</v>
      </c>
      <c r="F83" s="29">
        <v>3826</v>
      </c>
      <c r="G83" s="29">
        <v>3000</v>
      </c>
      <c r="H83" s="29">
        <v>3459</v>
      </c>
      <c r="I83" s="29">
        <v>3643</v>
      </c>
      <c r="J83" s="30"/>
    </row>
    <row r="84" spans="1:10" ht="14.25" hidden="1" customHeight="1">
      <c r="A84" s="31">
        <v>8</v>
      </c>
      <c r="B84" s="31">
        <v>7.9</v>
      </c>
      <c r="C84" s="28" t="s">
        <v>17</v>
      </c>
      <c r="D84" s="32">
        <v>100</v>
      </c>
      <c r="E84" s="32">
        <v>2700</v>
      </c>
      <c r="F84" s="32">
        <v>3183</v>
      </c>
      <c r="G84" s="32">
        <v>2000</v>
      </c>
      <c r="H84" s="216">
        <v>2541</v>
      </c>
      <c r="I84" s="32">
        <v>2862</v>
      </c>
      <c r="J84" s="30"/>
    </row>
    <row r="85" spans="1:10" ht="14.25" hidden="1" customHeight="1">
      <c r="A85" s="27">
        <v>8.1</v>
      </c>
      <c r="B85" s="27">
        <v>8</v>
      </c>
      <c r="C85" s="28"/>
      <c r="D85" s="29">
        <v>100</v>
      </c>
      <c r="E85" s="29">
        <v>1600</v>
      </c>
      <c r="F85" s="29">
        <v>2174</v>
      </c>
      <c r="G85" s="29">
        <v>1500</v>
      </c>
      <c r="H85" s="29">
        <v>2082</v>
      </c>
      <c r="I85" s="29">
        <v>2128</v>
      </c>
      <c r="J85" s="30"/>
    </row>
    <row r="86" spans="1:10" ht="14.25" hidden="1" customHeight="1">
      <c r="A86" s="27">
        <v>8.1999999999999993</v>
      </c>
      <c r="B86" s="27">
        <v>8.1</v>
      </c>
      <c r="C86" s="28"/>
      <c r="D86" s="29">
        <v>100</v>
      </c>
      <c r="E86" s="29">
        <v>2200</v>
      </c>
      <c r="F86" s="158">
        <v>2724</v>
      </c>
      <c r="G86" s="29">
        <v>2000</v>
      </c>
      <c r="H86" s="217">
        <v>2541</v>
      </c>
      <c r="I86" s="29">
        <v>2633</v>
      </c>
      <c r="J86" s="30"/>
    </row>
    <row r="87" spans="1:10" ht="14.25" hidden="1" customHeight="1">
      <c r="A87" s="27">
        <v>8.3000000000000007</v>
      </c>
      <c r="B87" s="27">
        <v>8.1999999999999993</v>
      </c>
      <c r="C87" s="28"/>
      <c r="D87" s="29">
        <v>100</v>
      </c>
      <c r="E87" s="29">
        <v>2000</v>
      </c>
      <c r="F87" s="29">
        <v>2541</v>
      </c>
      <c r="G87" s="29">
        <v>1900</v>
      </c>
      <c r="H87" s="29">
        <v>2449</v>
      </c>
      <c r="I87" s="29">
        <v>2495</v>
      </c>
      <c r="J87" s="30"/>
    </row>
    <row r="88" spans="1:10" ht="14.25" hidden="1" customHeight="1">
      <c r="A88" s="27">
        <v>8.4</v>
      </c>
      <c r="B88" s="27">
        <v>8.3000000000000007</v>
      </c>
      <c r="C88" s="28"/>
      <c r="D88" s="29">
        <v>100</v>
      </c>
      <c r="E88" s="29">
        <v>1800</v>
      </c>
      <c r="F88" s="29">
        <v>2357</v>
      </c>
      <c r="G88" s="29">
        <v>1600</v>
      </c>
      <c r="H88" s="29">
        <v>2174</v>
      </c>
      <c r="I88" s="29">
        <v>2266</v>
      </c>
      <c r="J88" s="30"/>
    </row>
    <row r="89" spans="1:10" ht="14.25" hidden="1" customHeight="1">
      <c r="A89" s="27">
        <v>8.5</v>
      </c>
      <c r="B89" s="27">
        <v>8.4</v>
      </c>
      <c r="C89" s="28"/>
      <c r="D89" s="29">
        <v>100</v>
      </c>
      <c r="E89" s="29">
        <v>1600</v>
      </c>
      <c r="F89" s="29">
        <v>2174</v>
      </c>
      <c r="G89" s="29">
        <v>1500</v>
      </c>
      <c r="H89" s="29">
        <v>2082</v>
      </c>
      <c r="I89" s="29">
        <v>2128</v>
      </c>
      <c r="J89" s="30"/>
    </row>
    <row r="90" spans="1:10" ht="14.25" hidden="1" customHeight="1">
      <c r="A90" s="27">
        <v>8.6</v>
      </c>
      <c r="B90" s="27">
        <v>8.5</v>
      </c>
      <c r="C90" s="28"/>
      <c r="D90" s="29">
        <v>100</v>
      </c>
      <c r="E90" s="29">
        <v>1200</v>
      </c>
      <c r="F90" s="29">
        <v>1806</v>
      </c>
      <c r="G90" s="29">
        <v>1100</v>
      </c>
      <c r="H90" s="29">
        <v>1715</v>
      </c>
      <c r="I90" s="29">
        <v>1761</v>
      </c>
      <c r="J90" s="30"/>
    </row>
    <row r="91" spans="1:10" ht="14.25" hidden="1" customHeight="1">
      <c r="A91" s="27">
        <v>8.6999999999999993</v>
      </c>
      <c r="B91" s="27">
        <v>8.6</v>
      </c>
      <c r="C91" s="28"/>
      <c r="D91" s="29">
        <v>100</v>
      </c>
      <c r="E91" s="29">
        <v>1700</v>
      </c>
      <c r="F91" s="29">
        <v>2265</v>
      </c>
      <c r="G91" s="29">
        <v>1300</v>
      </c>
      <c r="H91" s="29">
        <v>1898</v>
      </c>
      <c r="I91" s="29">
        <v>2082</v>
      </c>
      <c r="J91" s="30"/>
    </row>
    <row r="92" spans="1:10" ht="14.25" hidden="1" customHeight="1">
      <c r="A92" s="27">
        <v>8.8000000000000007</v>
      </c>
      <c r="B92" s="27">
        <v>8.6999999999999993</v>
      </c>
      <c r="C92" s="28"/>
      <c r="D92" s="29">
        <v>100</v>
      </c>
      <c r="E92" s="29">
        <v>1600</v>
      </c>
      <c r="F92" s="29">
        <v>2174</v>
      </c>
      <c r="G92" s="29">
        <v>1200</v>
      </c>
      <c r="H92" s="29">
        <v>1806</v>
      </c>
      <c r="I92" s="29">
        <v>1990</v>
      </c>
      <c r="J92" s="30"/>
    </row>
    <row r="93" spans="1:10" ht="14.25" hidden="1" customHeight="1">
      <c r="A93" s="27">
        <v>8.9</v>
      </c>
      <c r="B93" s="27">
        <v>8.8000000000000007</v>
      </c>
      <c r="C93" s="28"/>
      <c r="D93" s="29">
        <v>100</v>
      </c>
      <c r="E93" s="29">
        <v>3100</v>
      </c>
      <c r="F93" s="29">
        <v>3551</v>
      </c>
      <c r="G93" s="29">
        <v>3000</v>
      </c>
      <c r="H93" s="29">
        <v>3459</v>
      </c>
      <c r="I93" s="29">
        <v>3505</v>
      </c>
      <c r="J93" s="30"/>
    </row>
    <row r="94" spans="1:10" ht="14.25" hidden="1" customHeight="1">
      <c r="A94" s="31">
        <v>9</v>
      </c>
      <c r="B94" s="31">
        <v>8.9</v>
      </c>
      <c r="C94" s="28" t="s">
        <v>17</v>
      </c>
      <c r="D94" s="32">
        <v>100</v>
      </c>
      <c r="E94" s="32">
        <v>1500</v>
      </c>
      <c r="F94" s="32">
        <v>2082</v>
      </c>
      <c r="G94" s="32">
        <v>2200</v>
      </c>
      <c r="H94" s="216">
        <v>2724</v>
      </c>
      <c r="I94" s="32">
        <v>2403</v>
      </c>
      <c r="J94" s="30"/>
    </row>
    <row r="95" spans="1:10" ht="14.25" hidden="1" customHeight="1">
      <c r="A95" s="27">
        <v>9.1</v>
      </c>
      <c r="B95" s="27">
        <v>9</v>
      </c>
      <c r="C95" s="28"/>
      <c r="D95" s="29">
        <v>100</v>
      </c>
      <c r="E95" s="29">
        <v>1600</v>
      </c>
      <c r="F95" s="29">
        <v>2174</v>
      </c>
      <c r="G95" s="29">
        <v>2200</v>
      </c>
      <c r="H95" s="217">
        <v>2724</v>
      </c>
      <c r="I95" s="29">
        <v>2449</v>
      </c>
      <c r="J95" s="30"/>
    </row>
    <row r="96" spans="1:10" ht="14.25" hidden="1" customHeight="1">
      <c r="A96" s="27">
        <v>9.1999999999999993</v>
      </c>
      <c r="B96" s="27">
        <v>9.1</v>
      </c>
      <c r="C96" s="28"/>
      <c r="D96" s="29">
        <v>100</v>
      </c>
      <c r="E96" s="29">
        <v>3000</v>
      </c>
      <c r="F96" s="29">
        <v>3459</v>
      </c>
      <c r="G96" s="29">
        <v>2400</v>
      </c>
      <c r="H96" s="29">
        <v>2908</v>
      </c>
      <c r="I96" s="29">
        <v>3184</v>
      </c>
      <c r="J96" s="30"/>
    </row>
    <row r="97" spans="1:10" ht="14.25" hidden="1" customHeight="1">
      <c r="A97" s="27">
        <v>9.3000000000000007</v>
      </c>
      <c r="B97" s="27">
        <v>9.1999999999999993</v>
      </c>
      <c r="C97" s="28"/>
      <c r="D97" s="29">
        <v>100</v>
      </c>
      <c r="E97" s="29">
        <v>1600</v>
      </c>
      <c r="F97" s="29">
        <v>2174</v>
      </c>
      <c r="G97" s="29">
        <v>1400</v>
      </c>
      <c r="H97" s="29">
        <v>1990</v>
      </c>
      <c r="I97" s="29">
        <v>2082</v>
      </c>
      <c r="J97" s="30"/>
    </row>
    <row r="98" spans="1:10" ht="14.25" hidden="1" customHeight="1">
      <c r="A98" s="27">
        <v>9.4</v>
      </c>
      <c r="B98" s="27">
        <v>9.3000000000000007</v>
      </c>
      <c r="C98" s="28"/>
      <c r="D98" s="29">
        <v>100</v>
      </c>
      <c r="E98" s="29">
        <v>1200</v>
      </c>
      <c r="F98" s="29">
        <v>1806</v>
      </c>
      <c r="G98" s="29">
        <v>1300</v>
      </c>
      <c r="H98" s="29">
        <v>1898</v>
      </c>
      <c r="I98" s="29">
        <v>1852</v>
      </c>
      <c r="J98" s="30"/>
    </row>
    <row r="99" spans="1:10" ht="14.25" hidden="1" customHeight="1">
      <c r="A99" s="27">
        <v>9.5</v>
      </c>
      <c r="B99" s="27">
        <v>9.4</v>
      </c>
      <c r="C99" s="28"/>
      <c r="D99" s="29">
        <v>100</v>
      </c>
      <c r="E99" s="29">
        <v>1300</v>
      </c>
      <c r="F99" s="29">
        <v>1898</v>
      </c>
      <c r="G99" s="29">
        <v>1500</v>
      </c>
      <c r="H99" s="29">
        <v>2082</v>
      </c>
      <c r="I99" s="29">
        <v>1990</v>
      </c>
      <c r="J99" s="30"/>
    </row>
    <row r="100" spans="1:10" ht="14.25" hidden="1" customHeight="1">
      <c r="A100" s="27">
        <v>9.6</v>
      </c>
      <c r="B100" s="27">
        <v>9.5</v>
      </c>
      <c r="C100" s="28"/>
      <c r="D100" s="29">
        <v>100</v>
      </c>
      <c r="E100" s="29">
        <v>1600</v>
      </c>
      <c r="F100" s="29">
        <v>2174</v>
      </c>
      <c r="G100" s="29">
        <v>1600</v>
      </c>
      <c r="H100" s="29">
        <v>2174</v>
      </c>
      <c r="I100" s="29">
        <v>2174</v>
      </c>
      <c r="J100" s="30"/>
    </row>
    <row r="101" spans="1:10" ht="14.25" hidden="1" customHeight="1">
      <c r="A101" s="27">
        <v>9.6999999999999993</v>
      </c>
      <c r="B101" s="27">
        <v>9.6</v>
      </c>
      <c r="C101" s="28"/>
      <c r="D101" s="29">
        <v>100</v>
      </c>
      <c r="E101" s="29">
        <v>1400</v>
      </c>
      <c r="F101" s="29">
        <v>1990</v>
      </c>
      <c r="G101" s="29">
        <v>1500</v>
      </c>
      <c r="H101" s="29">
        <v>2082</v>
      </c>
      <c r="I101" s="29">
        <v>2036</v>
      </c>
      <c r="J101" s="30"/>
    </row>
    <row r="102" spans="1:10" ht="14.25" hidden="1" customHeight="1">
      <c r="A102" s="27">
        <v>9.8000000000000007</v>
      </c>
      <c r="B102" s="27">
        <v>9.6999999999999993</v>
      </c>
      <c r="C102" s="28"/>
      <c r="D102" s="29">
        <v>100</v>
      </c>
      <c r="E102" s="29">
        <v>1900</v>
      </c>
      <c r="F102" s="29">
        <v>2449</v>
      </c>
      <c r="G102" s="29">
        <v>2000</v>
      </c>
      <c r="H102" s="217">
        <v>2541</v>
      </c>
      <c r="I102" s="29">
        <v>2495</v>
      </c>
      <c r="J102" s="30"/>
    </row>
    <row r="103" spans="1:10" ht="14.25" hidden="1" customHeight="1">
      <c r="A103" s="27">
        <v>9.9</v>
      </c>
      <c r="B103" s="27">
        <v>9.8000000000000007</v>
      </c>
      <c r="C103" s="28"/>
      <c r="D103" s="29">
        <v>100</v>
      </c>
      <c r="E103" s="29">
        <v>1200</v>
      </c>
      <c r="F103" s="29">
        <v>1806</v>
      </c>
      <c r="G103" s="29">
        <v>1000</v>
      </c>
      <c r="H103" s="29">
        <v>1623</v>
      </c>
      <c r="I103" s="29">
        <v>1715</v>
      </c>
      <c r="J103" s="30"/>
    </row>
    <row r="104" spans="1:10" ht="14.25" hidden="1" customHeight="1">
      <c r="A104" s="31">
        <v>10</v>
      </c>
      <c r="B104" s="31">
        <v>9.9</v>
      </c>
      <c r="C104" s="28" t="s">
        <v>17</v>
      </c>
      <c r="D104" s="32">
        <v>100</v>
      </c>
      <c r="E104" s="32">
        <v>1000</v>
      </c>
      <c r="F104" s="32">
        <v>1623</v>
      </c>
      <c r="G104" s="32">
        <v>1300</v>
      </c>
      <c r="H104" s="32">
        <v>1898</v>
      </c>
      <c r="I104" s="32">
        <v>1761</v>
      </c>
      <c r="J104" s="30"/>
    </row>
    <row r="105" spans="1:10" ht="14.25" hidden="1" customHeight="1">
      <c r="A105" s="27">
        <v>10.1</v>
      </c>
      <c r="B105" s="27">
        <v>10</v>
      </c>
      <c r="C105" s="30"/>
      <c r="D105" s="29">
        <v>100</v>
      </c>
      <c r="E105" s="29">
        <v>1400</v>
      </c>
      <c r="F105" s="29">
        <v>1990</v>
      </c>
      <c r="G105" s="29">
        <v>1000</v>
      </c>
      <c r="H105" s="29">
        <v>1623</v>
      </c>
      <c r="I105" s="29">
        <v>1807</v>
      </c>
      <c r="J105" s="30"/>
    </row>
    <row r="106" spans="1:10" ht="14.25" hidden="1" customHeight="1">
      <c r="A106" s="27">
        <v>10.199999999999999</v>
      </c>
      <c r="B106" s="27">
        <v>10.1</v>
      </c>
      <c r="C106" s="30"/>
      <c r="D106" s="29">
        <v>100</v>
      </c>
      <c r="E106" s="29">
        <v>1300</v>
      </c>
      <c r="F106" s="29">
        <v>1898</v>
      </c>
      <c r="G106" s="29">
        <v>1100</v>
      </c>
      <c r="H106" s="29">
        <v>1715</v>
      </c>
      <c r="I106" s="29">
        <v>1807</v>
      </c>
      <c r="J106" s="30"/>
    </row>
    <row r="107" spans="1:10" ht="14.25" hidden="1" customHeight="1">
      <c r="A107" s="27">
        <v>10.3</v>
      </c>
      <c r="B107" s="27">
        <v>10.199999999999999</v>
      </c>
      <c r="C107" s="30"/>
      <c r="D107" s="29">
        <v>100</v>
      </c>
      <c r="E107" s="29">
        <v>1700</v>
      </c>
      <c r="F107" s="29">
        <v>2265</v>
      </c>
      <c r="G107" s="29">
        <v>1600</v>
      </c>
      <c r="H107" s="29">
        <v>2174</v>
      </c>
      <c r="I107" s="29">
        <v>2220</v>
      </c>
      <c r="J107" s="30"/>
    </row>
    <row r="108" spans="1:10" ht="14.25" hidden="1" customHeight="1">
      <c r="A108" s="27">
        <v>10.4</v>
      </c>
      <c r="B108" s="27">
        <v>10.3</v>
      </c>
      <c r="C108" s="30"/>
      <c r="D108" s="29">
        <v>100</v>
      </c>
      <c r="E108" s="29">
        <v>1300</v>
      </c>
      <c r="F108" s="29">
        <v>1898</v>
      </c>
      <c r="G108" s="29">
        <v>1000</v>
      </c>
      <c r="H108" s="29">
        <v>1623</v>
      </c>
      <c r="I108" s="29">
        <v>1761</v>
      </c>
      <c r="J108" s="30"/>
    </row>
    <row r="109" spans="1:10" ht="14.25" hidden="1" customHeight="1">
      <c r="A109" s="27">
        <v>10.5</v>
      </c>
      <c r="B109" s="27">
        <v>10.4</v>
      </c>
      <c r="C109" s="30"/>
      <c r="D109" s="29">
        <v>100</v>
      </c>
      <c r="E109" s="29">
        <v>1400</v>
      </c>
      <c r="F109" s="29">
        <v>1990</v>
      </c>
      <c r="G109" s="29">
        <v>1000</v>
      </c>
      <c r="H109" s="29">
        <v>1623</v>
      </c>
      <c r="I109" s="29">
        <v>1807</v>
      </c>
      <c r="J109" s="30"/>
    </row>
    <row r="110" spans="1:10" ht="14.25" hidden="1" customHeight="1">
      <c r="A110" s="27">
        <v>10.6</v>
      </c>
      <c r="B110" s="27">
        <v>10.5</v>
      </c>
      <c r="C110" s="28"/>
      <c r="D110" s="29">
        <v>100</v>
      </c>
      <c r="E110" s="29">
        <v>1300</v>
      </c>
      <c r="F110" s="29">
        <v>1898</v>
      </c>
      <c r="G110" s="29">
        <v>1300</v>
      </c>
      <c r="H110" s="29">
        <v>1898</v>
      </c>
      <c r="I110" s="29">
        <v>1898</v>
      </c>
      <c r="J110" s="30"/>
    </row>
    <row r="111" spans="1:10" ht="14.25" hidden="1" customHeight="1">
      <c r="A111" s="27">
        <v>10.7</v>
      </c>
      <c r="B111" s="27">
        <v>10.6</v>
      </c>
      <c r="C111" s="28"/>
      <c r="D111" s="29">
        <v>100</v>
      </c>
      <c r="E111" s="29">
        <v>1300</v>
      </c>
      <c r="F111" s="29">
        <v>1898</v>
      </c>
      <c r="G111" s="29">
        <v>1400</v>
      </c>
      <c r="H111" s="29">
        <v>1990</v>
      </c>
      <c r="I111" s="29">
        <v>1944</v>
      </c>
      <c r="J111" s="30"/>
    </row>
    <row r="112" spans="1:10" ht="14.25" hidden="1" customHeight="1">
      <c r="A112" s="27">
        <v>10.8</v>
      </c>
      <c r="B112" s="27">
        <v>10.7</v>
      </c>
      <c r="C112" s="28"/>
      <c r="D112" s="29">
        <v>100</v>
      </c>
      <c r="E112" s="29">
        <v>2900</v>
      </c>
      <c r="F112" s="29">
        <v>3367</v>
      </c>
      <c r="G112" s="29">
        <v>1700</v>
      </c>
      <c r="H112" s="29">
        <v>2265</v>
      </c>
      <c r="I112" s="29">
        <v>2816</v>
      </c>
      <c r="J112" s="30"/>
    </row>
    <row r="113" spans="1:10" ht="14.25" hidden="1" customHeight="1">
      <c r="A113" s="27">
        <v>10.9</v>
      </c>
      <c r="B113" s="27">
        <v>10.8</v>
      </c>
      <c r="C113" s="28"/>
      <c r="D113" s="29">
        <v>100</v>
      </c>
      <c r="E113" s="29">
        <v>1700</v>
      </c>
      <c r="F113" s="29">
        <v>2265</v>
      </c>
      <c r="G113" s="29">
        <v>1400</v>
      </c>
      <c r="H113" s="29">
        <v>1990</v>
      </c>
      <c r="I113" s="29">
        <v>2128</v>
      </c>
      <c r="J113" s="30"/>
    </row>
    <row r="114" spans="1:10" ht="14.25" hidden="1" customHeight="1">
      <c r="A114" s="31">
        <v>11</v>
      </c>
      <c r="B114" s="31">
        <v>10.9</v>
      </c>
      <c r="C114" s="28" t="s">
        <v>17</v>
      </c>
      <c r="D114" s="32">
        <v>100</v>
      </c>
      <c r="E114" s="32">
        <v>1600</v>
      </c>
      <c r="F114" s="32">
        <v>2174</v>
      </c>
      <c r="G114" s="32">
        <v>1200</v>
      </c>
      <c r="H114" s="32">
        <v>1806</v>
      </c>
      <c r="I114" s="32">
        <v>1990</v>
      </c>
      <c r="J114" s="30"/>
    </row>
    <row r="115" spans="1:10" ht="14.25" hidden="1" customHeight="1">
      <c r="A115" s="27">
        <v>11.1</v>
      </c>
      <c r="B115" s="27">
        <v>11</v>
      </c>
      <c r="C115" s="28"/>
      <c r="D115" s="29">
        <v>100</v>
      </c>
      <c r="E115" s="29">
        <v>1800</v>
      </c>
      <c r="F115" s="29">
        <v>2357</v>
      </c>
      <c r="G115" s="29">
        <v>1600</v>
      </c>
      <c r="H115" s="29">
        <v>2174</v>
      </c>
      <c r="I115" s="29">
        <v>2266</v>
      </c>
      <c r="J115" s="30"/>
    </row>
    <row r="116" spans="1:10" ht="14.25" hidden="1" customHeight="1">
      <c r="A116" s="27">
        <v>11.2</v>
      </c>
      <c r="B116" s="27">
        <v>11.1</v>
      </c>
      <c r="C116" s="28"/>
      <c r="D116" s="29">
        <v>100</v>
      </c>
      <c r="E116" s="29">
        <v>2500</v>
      </c>
      <c r="F116" s="29">
        <v>3000</v>
      </c>
      <c r="G116" s="29">
        <v>2300</v>
      </c>
      <c r="H116" s="29">
        <v>2816</v>
      </c>
      <c r="I116" s="29">
        <v>2908</v>
      </c>
      <c r="J116" s="30"/>
    </row>
    <row r="117" spans="1:10" ht="14.25" hidden="1" customHeight="1">
      <c r="A117" s="27">
        <v>11.3</v>
      </c>
      <c r="B117" s="27">
        <v>11.2</v>
      </c>
      <c r="C117" s="28"/>
      <c r="D117" s="29">
        <v>100</v>
      </c>
      <c r="E117" s="29">
        <v>1300</v>
      </c>
      <c r="F117" s="29">
        <v>1898</v>
      </c>
      <c r="G117" s="29">
        <v>2300</v>
      </c>
      <c r="H117" s="29">
        <v>2816</v>
      </c>
      <c r="I117" s="29">
        <v>2357</v>
      </c>
      <c r="J117" s="30"/>
    </row>
    <row r="118" spans="1:10" ht="14.25" hidden="1" customHeight="1">
      <c r="A118" s="27">
        <v>11.4</v>
      </c>
      <c r="B118" s="27">
        <v>11.3</v>
      </c>
      <c r="C118" s="28"/>
      <c r="D118" s="29">
        <v>100</v>
      </c>
      <c r="E118" s="29">
        <v>1400</v>
      </c>
      <c r="F118" s="29">
        <v>1990</v>
      </c>
      <c r="G118" s="29">
        <v>1800</v>
      </c>
      <c r="H118" s="29">
        <v>2357</v>
      </c>
      <c r="I118" s="29">
        <v>2174</v>
      </c>
      <c r="J118" s="30"/>
    </row>
    <row r="119" spans="1:10" ht="14.25" hidden="1" customHeight="1">
      <c r="A119" s="27">
        <v>11.5</v>
      </c>
      <c r="B119" s="27">
        <v>11.4</v>
      </c>
      <c r="C119" s="28"/>
      <c r="D119" s="29">
        <v>100</v>
      </c>
      <c r="E119" s="29">
        <v>2300</v>
      </c>
      <c r="F119" s="29">
        <v>2816</v>
      </c>
      <c r="G119" s="29">
        <v>2100</v>
      </c>
      <c r="H119" s="217">
        <v>2633</v>
      </c>
      <c r="I119" s="29">
        <v>2725</v>
      </c>
      <c r="J119" s="30"/>
    </row>
    <row r="120" spans="1:10" ht="14.25" hidden="1" customHeight="1">
      <c r="A120" s="27">
        <v>11.6</v>
      </c>
      <c r="B120" s="27">
        <v>11.5</v>
      </c>
      <c r="C120" s="28"/>
      <c r="D120" s="29">
        <v>100</v>
      </c>
      <c r="E120" s="29">
        <v>1600</v>
      </c>
      <c r="F120" s="29">
        <v>2174</v>
      </c>
      <c r="G120" s="29">
        <v>1000</v>
      </c>
      <c r="H120" s="29">
        <v>1623</v>
      </c>
      <c r="I120" s="29">
        <v>1899</v>
      </c>
      <c r="J120" s="30"/>
    </row>
    <row r="121" spans="1:10" ht="14.25" hidden="1" customHeight="1">
      <c r="A121" s="27">
        <v>11.7</v>
      </c>
      <c r="B121" s="27">
        <v>11.6</v>
      </c>
      <c r="C121" s="28"/>
      <c r="D121" s="29">
        <v>100</v>
      </c>
      <c r="E121" s="29">
        <v>1100</v>
      </c>
      <c r="F121" s="29">
        <v>1715</v>
      </c>
      <c r="G121" s="29">
        <v>1200</v>
      </c>
      <c r="H121" s="29">
        <v>1806</v>
      </c>
      <c r="I121" s="29">
        <v>1761</v>
      </c>
      <c r="J121" s="30"/>
    </row>
    <row r="122" spans="1:10" ht="14.25" hidden="1" customHeight="1">
      <c r="A122" s="27">
        <v>11.8</v>
      </c>
      <c r="B122" s="27">
        <v>11.7</v>
      </c>
      <c r="C122" s="28"/>
      <c r="D122" s="29">
        <v>100</v>
      </c>
      <c r="E122" s="29">
        <v>1000</v>
      </c>
      <c r="F122" s="29">
        <v>1623</v>
      </c>
      <c r="G122" s="29">
        <v>1000</v>
      </c>
      <c r="H122" s="29">
        <v>1623</v>
      </c>
      <c r="I122" s="29">
        <v>1623</v>
      </c>
      <c r="J122" s="30"/>
    </row>
    <row r="123" spans="1:10" ht="14.25" hidden="1" customHeight="1">
      <c r="A123" s="27">
        <v>11.9</v>
      </c>
      <c r="B123" s="27">
        <v>11.8</v>
      </c>
      <c r="C123" s="28"/>
      <c r="D123" s="29">
        <v>100</v>
      </c>
      <c r="E123" s="29">
        <v>1200</v>
      </c>
      <c r="F123" s="29">
        <v>1806</v>
      </c>
      <c r="G123" s="29">
        <v>1000</v>
      </c>
      <c r="H123" s="29">
        <v>1623</v>
      </c>
      <c r="I123" s="29">
        <v>1715</v>
      </c>
      <c r="J123" s="30"/>
    </row>
    <row r="124" spans="1:10" ht="14.25" hidden="1" customHeight="1">
      <c r="A124" s="31">
        <v>12</v>
      </c>
      <c r="B124" s="31">
        <v>11.9</v>
      </c>
      <c r="C124" s="28" t="s">
        <v>17</v>
      </c>
      <c r="D124" s="32">
        <v>100</v>
      </c>
      <c r="E124" s="32">
        <v>1400</v>
      </c>
      <c r="F124" s="32">
        <v>1990</v>
      </c>
      <c r="G124" s="32">
        <v>1000</v>
      </c>
      <c r="H124" s="32">
        <v>1623</v>
      </c>
      <c r="I124" s="32">
        <v>1807</v>
      </c>
      <c r="J124" s="30"/>
    </row>
    <row r="125" spans="1:10" ht="14.25" hidden="1" customHeight="1">
      <c r="A125" s="27">
        <v>12.1</v>
      </c>
      <c r="B125" s="27">
        <v>12</v>
      </c>
      <c r="C125" s="28"/>
      <c r="D125" s="29">
        <v>100</v>
      </c>
      <c r="E125" s="29">
        <v>1800</v>
      </c>
      <c r="F125" s="29">
        <v>2357</v>
      </c>
      <c r="G125" s="29">
        <v>1300</v>
      </c>
      <c r="H125" s="29">
        <v>1898</v>
      </c>
      <c r="I125" s="29">
        <v>2128</v>
      </c>
      <c r="J125" s="30"/>
    </row>
    <row r="126" spans="1:10" ht="14.25" hidden="1" customHeight="1">
      <c r="A126" s="27">
        <v>12.2</v>
      </c>
      <c r="B126" s="27">
        <v>12.1</v>
      </c>
      <c r="C126" s="28"/>
      <c r="D126" s="29">
        <v>100</v>
      </c>
      <c r="E126" s="29">
        <v>1500</v>
      </c>
      <c r="F126" s="29">
        <v>2082</v>
      </c>
      <c r="G126" s="29">
        <v>1000</v>
      </c>
      <c r="H126" s="29">
        <v>1623</v>
      </c>
      <c r="I126" s="29">
        <v>1853</v>
      </c>
      <c r="J126" s="30"/>
    </row>
    <row r="127" spans="1:10" ht="14.25" hidden="1" customHeight="1">
      <c r="A127" s="27">
        <v>12.3</v>
      </c>
      <c r="B127" s="27">
        <v>12.2</v>
      </c>
      <c r="C127" s="28"/>
      <c r="D127" s="29">
        <v>100</v>
      </c>
      <c r="E127" s="29">
        <v>1200</v>
      </c>
      <c r="F127" s="29">
        <v>1806</v>
      </c>
      <c r="G127" s="29">
        <v>1300</v>
      </c>
      <c r="H127" s="29">
        <v>1898</v>
      </c>
      <c r="I127" s="29">
        <v>1852</v>
      </c>
      <c r="J127" s="30"/>
    </row>
    <row r="128" spans="1:10" ht="14.25" hidden="1" customHeight="1">
      <c r="A128" s="27">
        <v>12.4</v>
      </c>
      <c r="B128" s="27">
        <v>12.3</v>
      </c>
      <c r="C128" s="28"/>
      <c r="D128" s="29">
        <v>100</v>
      </c>
      <c r="E128" s="29">
        <v>1100</v>
      </c>
      <c r="F128" s="29">
        <v>1715</v>
      </c>
      <c r="G128" s="29">
        <v>1200</v>
      </c>
      <c r="H128" s="29">
        <v>1806</v>
      </c>
      <c r="I128" s="29">
        <v>1761</v>
      </c>
      <c r="J128" s="30"/>
    </row>
    <row r="129" spans="1:10" ht="14.25" hidden="1" customHeight="1">
      <c r="A129" s="27">
        <v>12.5</v>
      </c>
      <c r="B129" s="27">
        <v>12.4</v>
      </c>
      <c r="C129" s="28"/>
      <c r="D129" s="29">
        <v>100</v>
      </c>
      <c r="E129" s="29">
        <v>1100</v>
      </c>
      <c r="F129" s="29">
        <v>1715</v>
      </c>
      <c r="G129" s="29">
        <v>1500</v>
      </c>
      <c r="H129" s="29">
        <v>2082</v>
      </c>
      <c r="I129" s="29">
        <v>1899</v>
      </c>
      <c r="J129" s="30"/>
    </row>
    <row r="130" spans="1:10" ht="14.25" hidden="1" customHeight="1">
      <c r="A130" s="27">
        <v>12.6</v>
      </c>
      <c r="B130" s="27">
        <v>12.5</v>
      </c>
      <c r="C130" s="28"/>
      <c r="D130" s="29">
        <v>100</v>
      </c>
      <c r="E130" s="29">
        <v>1000</v>
      </c>
      <c r="F130" s="29">
        <v>1623</v>
      </c>
      <c r="G130" s="29">
        <v>1000</v>
      </c>
      <c r="H130" s="29">
        <v>1623</v>
      </c>
      <c r="I130" s="29">
        <v>1623</v>
      </c>
      <c r="J130" s="30"/>
    </row>
    <row r="131" spans="1:10" ht="14.25" hidden="1" customHeight="1">
      <c r="A131" s="27">
        <v>12.7</v>
      </c>
      <c r="B131" s="27">
        <v>12.6</v>
      </c>
      <c r="C131" s="28"/>
      <c r="D131" s="29">
        <v>100</v>
      </c>
      <c r="E131" s="29">
        <v>1200</v>
      </c>
      <c r="F131" s="29">
        <v>1806</v>
      </c>
      <c r="G131" s="29">
        <v>1300</v>
      </c>
      <c r="H131" s="29">
        <v>1898</v>
      </c>
      <c r="I131" s="29">
        <v>1852</v>
      </c>
      <c r="J131" s="30"/>
    </row>
    <row r="132" spans="1:10" ht="14.25" hidden="1" customHeight="1">
      <c r="A132" s="27">
        <v>12.8</v>
      </c>
      <c r="B132" s="27">
        <v>12.7</v>
      </c>
      <c r="C132" s="28"/>
      <c r="D132" s="29">
        <v>100</v>
      </c>
      <c r="E132" s="29">
        <v>1000</v>
      </c>
      <c r="F132" s="29">
        <v>1623</v>
      </c>
      <c r="G132" s="29">
        <v>1200</v>
      </c>
      <c r="H132" s="29">
        <v>1806</v>
      </c>
      <c r="I132" s="29">
        <v>1715</v>
      </c>
      <c r="J132" s="30"/>
    </row>
    <row r="133" spans="1:10" ht="14.25" hidden="1" customHeight="1">
      <c r="A133" s="27">
        <v>12.9</v>
      </c>
      <c r="B133" s="27">
        <v>12.8</v>
      </c>
      <c r="C133" s="28"/>
      <c r="D133" s="29">
        <v>100</v>
      </c>
      <c r="E133" s="29">
        <v>1000</v>
      </c>
      <c r="F133" s="29">
        <v>1623</v>
      </c>
      <c r="G133" s="29">
        <v>1200</v>
      </c>
      <c r="H133" s="29">
        <v>1806</v>
      </c>
      <c r="I133" s="29">
        <v>1715</v>
      </c>
      <c r="J133" s="30"/>
    </row>
    <row r="134" spans="1:10" ht="14.25" hidden="1" customHeight="1">
      <c r="A134" s="31">
        <v>13</v>
      </c>
      <c r="B134" s="31">
        <v>12.9</v>
      </c>
      <c r="C134" s="28" t="s">
        <v>17</v>
      </c>
      <c r="D134" s="32">
        <v>100</v>
      </c>
      <c r="E134" s="32">
        <v>1200</v>
      </c>
      <c r="F134" s="32">
        <v>1806</v>
      </c>
      <c r="G134" s="32">
        <v>1100</v>
      </c>
      <c r="H134" s="32">
        <v>1715</v>
      </c>
      <c r="I134" s="32">
        <v>1761</v>
      </c>
      <c r="J134" s="30"/>
    </row>
    <row r="135" spans="1:10" ht="14.25" hidden="1" customHeight="1">
      <c r="A135" s="27">
        <v>13.1</v>
      </c>
      <c r="B135" s="27">
        <v>13</v>
      </c>
      <c r="C135" s="28"/>
      <c r="D135" s="29">
        <v>100</v>
      </c>
      <c r="E135" s="29">
        <v>1000</v>
      </c>
      <c r="F135" s="29">
        <v>1623</v>
      </c>
      <c r="G135" s="29">
        <v>1200</v>
      </c>
      <c r="H135" s="29">
        <v>1806</v>
      </c>
      <c r="I135" s="29">
        <v>1715</v>
      </c>
      <c r="J135" s="30"/>
    </row>
    <row r="136" spans="1:10" ht="14.25" hidden="1" customHeight="1">
      <c r="A136" s="27">
        <v>13.2</v>
      </c>
      <c r="B136" s="27">
        <v>13.1</v>
      </c>
      <c r="C136" s="28"/>
      <c r="D136" s="29">
        <v>100</v>
      </c>
      <c r="E136" s="29">
        <v>1100</v>
      </c>
      <c r="F136" s="29">
        <v>1715</v>
      </c>
      <c r="G136" s="29">
        <v>1200</v>
      </c>
      <c r="H136" s="29">
        <v>1806</v>
      </c>
      <c r="I136" s="29">
        <v>1761</v>
      </c>
      <c r="J136" s="30"/>
    </row>
    <row r="137" spans="1:10" ht="14.25" hidden="1" customHeight="1">
      <c r="A137" s="27">
        <v>13.3</v>
      </c>
      <c r="B137" s="27">
        <v>13.2</v>
      </c>
      <c r="C137" s="28"/>
      <c r="D137" s="29">
        <v>100</v>
      </c>
      <c r="E137" s="29">
        <v>1800</v>
      </c>
      <c r="F137" s="29">
        <v>2357</v>
      </c>
      <c r="G137" s="29">
        <v>1700</v>
      </c>
      <c r="H137" s="29">
        <v>2265</v>
      </c>
      <c r="I137" s="29">
        <v>2311</v>
      </c>
      <c r="J137" s="30"/>
    </row>
    <row r="138" spans="1:10" ht="14.25" hidden="1" customHeight="1">
      <c r="A138" s="27">
        <v>13.4</v>
      </c>
      <c r="B138" s="27">
        <v>13.3</v>
      </c>
      <c r="C138" s="28"/>
      <c r="D138" s="29">
        <v>100</v>
      </c>
      <c r="E138" s="29">
        <v>1700</v>
      </c>
      <c r="F138" s="29">
        <v>2265</v>
      </c>
      <c r="G138" s="29">
        <v>1300</v>
      </c>
      <c r="H138" s="29">
        <v>1898</v>
      </c>
      <c r="I138" s="29">
        <v>2082</v>
      </c>
      <c r="J138" s="30"/>
    </row>
    <row r="139" spans="1:10" ht="14.25" hidden="1" customHeight="1">
      <c r="A139" s="27">
        <v>13.5</v>
      </c>
      <c r="B139" s="27">
        <v>13.4</v>
      </c>
      <c r="C139" s="28"/>
      <c r="D139" s="29">
        <v>100</v>
      </c>
      <c r="E139" s="29">
        <v>1600</v>
      </c>
      <c r="F139" s="29">
        <v>2174</v>
      </c>
      <c r="G139" s="29">
        <v>1400</v>
      </c>
      <c r="H139" s="29">
        <v>1990</v>
      </c>
      <c r="I139" s="29">
        <v>2082</v>
      </c>
      <c r="J139" s="30"/>
    </row>
    <row r="140" spans="1:10" ht="14.25" hidden="1" customHeight="1">
      <c r="A140" s="27">
        <v>13.6</v>
      </c>
      <c r="B140" s="27">
        <v>13.5</v>
      </c>
      <c r="C140" s="28"/>
      <c r="D140" s="29">
        <v>100</v>
      </c>
      <c r="E140" s="29">
        <v>2000</v>
      </c>
      <c r="F140" s="29">
        <v>2541</v>
      </c>
      <c r="G140" s="29">
        <v>1000</v>
      </c>
      <c r="H140" s="29">
        <v>1623</v>
      </c>
      <c r="I140" s="29">
        <v>2082</v>
      </c>
      <c r="J140" s="30"/>
    </row>
    <row r="141" spans="1:10" ht="14.25" hidden="1" customHeight="1">
      <c r="A141" s="27">
        <v>13.7</v>
      </c>
      <c r="B141" s="27">
        <v>13.6</v>
      </c>
      <c r="C141" s="28"/>
      <c r="D141" s="29">
        <v>100</v>
      </c>
      <c r="E141" s="29">
        <v>1000</v>
      </c>
      <c r="F141" s="29">
        <v>1623</v>
      </c>
      <c r="G141" s="29">
        <v>1100</v>
      </c>
      <c r="H141" s="29">
        <v>1715</v>
      </c>
      <c r="I141" s="29">
        <v>1669</v>
      </c>
      <c r="J141" s="30"/>
    </row>
    <row r="142" spans="1:10" ht="14.25" hidden="1" customHeight="1">
      <c r="A142" s="27">
        <v>13.8</v>
      </c>
      <c r="B142" s="27">
        <v>13.7</v>
      </c>
      <c r="C142" s="28"/>
      <c r="D142" s="29">
        <v>100</v>
      </c>
      <c r="E142" s="29">
        <v>1100</v>
      </c>
      <c r="F142" s="29">
        <v>1715</v>
      </c>
      <c r="G142" s="29">
        <v>1200</v>
      </c>
      <c r="H142" s="29">
        <v>1806</v>
      </c>
      <c r="I142" s="29">
        <v>1761</v>
      </c>
      <c r="J142" s="30"/>
    </row>
    <row r="143" spans="1:10" ht="14.25" hidden="1" customHeight="1">
      <c r="A143" s="27">
        <v>13.9</v>
      </c>
      <c r="B143" s="27">
        <v>13.8</v>
      </c>
      <c r="C143" s="28"/>
      <c r="D143" s="29">
        <v>100</v>
      </c>
      <c r="E143" s="29">
        <v>2700</v>
      </c>
      <c r="F143" s="29">
        <v>3183</v>
      </c>
      <c r="G143" s="29">
        <v>2100</v>
      </c>
      <c r="H143" s="217">
        <v>2633</v>
      </c>
      <c r="I143" s="29">
        <v>2908</v>
      </c>
      <c r="J143" s="30"/>
    </row>
    <row r="144" spans="1:10" ht="14.25" hidden="1" customHeight="1">
      <c r="A144" s="31">
        <v>14</v>
      </c>
      <c r="B144" s="31">
        <v>13.9</v>
      </c>
      <c r="C144" s="28" t="s">
        <v>17</v>
      </c>
      <c r="D144" s="32">
        <v>100</v>
      </c>
      <c r="E144" s="32">
        <v>2700</v>
      </c>
      <c r="F144" s="32">
        <v>3183</v>
      </c>
      <c r="G144" s="32">
        <v>2000</v>
      </c>
      <c r="H144" s="216">
        <v>2541</v>
      </c>
      <c r="I144" s="32">
        <v>2862</v>
      </c>
      <c r="J144" s="30"/>
    </row>
    <row r="145" spans="1:10" ht="14.25" hidden="1" customHeight="1">
      <c r="A145" s="27">
        <v>14.1</v>
      </c>
      <c r="B145" s="27">
        <v>14</v>
      </c>
      <c r="C145" s="28"/>
      <c r="D145" s="29">
        <v>100</v>
      </c>
      <c r="E145" s="29">
        <v>3200</v>
      </c>
      <c r="F145" s="29">
        <v>3642</v>
      </c>
      <c r="G145" s="29">
        <v>2600</v>
      </c>
      <c r="H145" s="29">
        <v>3092</v>
      </c>
      <c r="I145" s="29">
        <v>3367</v>
      </c>
      <c r="J145" s="30"/>
    </row>
    <row r="146" spans="1:10" ht="14.25" hidden="1" customHeight="1">
      <c r="A146" s="27">
        <v>14.2</v>
      </c>
      <c r="B146" s="27">
        <v>14.1</v>
      </c>
      <c r="C146" s="28"/>
      <c r="D146" s="29">
        <v>100</v>
      </c>
      <c r="E146" s="29">
        <v>3000</v>
      </c>
      <c r="F146" s="29">
        <v>3459</v>
      </c>
      <c r="G146" s="29">
        <v>1000</v>
      </c>
      <c r="H146" s="29">
        <v>1623</v>
      </c>
      <c r="I146" s="29">
        <v>2541</v>
      </c>
      <c r="J146" s="30"/>
    </row>
    <row r="147" spans="1:10" ht="14.25" hidden="1" customHeight="1">
      <c r="A147" s="27">
        <v>14.3</v>
      </c>
      <c r="B147" s="27">
        <v>14.2</v>
      </c>
      <c r="C147" s="28"/>
      <c r="D147" s="29">
        <v>100</v>
      </c>
      <c r="E147" s="29">
        <v>1500</v>
      </c>
      <c r="F147" s="29">
        <v>2082</v>
      </c>
      <c r="G147" s="29">
        <v>1000</v>
      </c>
      <c r="H147" s="29">
        <v>1623</v>
      </c>
      <c r="I147" s="29">
        <v>1853</v>
      </c>
      <c r="J147" s="30"/>
    </row>
    <row r="148" spans="1:10" ht="14.25" hidden="1" customHeight="1">
      <c r="A148" s="27">
        <v>14.4</v>
      </c>
      <c r="B148" s="27">
        <v>14.3</v>
      </c>
      <c r="C148" s="28"/>
      <c r="D148" s="29">
        <v>100</v>
      </c>
      <c r="E148" s="29">
        <v>2200</v>
      </c>
      <c r="F148" s="158">
        <v>2724</v>
      </c>
      <c r="G148" s="29">
        <v>2100</v>
      </c>
      <c r="H148" s="217">
        <v>2633</v>
      </c>
      <c r="I148" s="29">
        <v>2679</v>
      </c>
      <c r="J148" s="30"/>
    </row>
    <row r="149" spans="1:10" ht="14.25" hidden="1" customHeight="1">
      <c r="A149" s="27">
        <v>14.5</v>
      </c>
      <c r="B149" s="27">
        <v>14.4</v>
      </c>
      <c r="C149" s="28"/>
      <c r="D149" s="29">
        <v>100</v>
      </c>
      <c r="E149" s="29">
        <v>1300</v>
      </c>
      <c r="F149" s="29">
        <v>1898</v>
      </c>
      <c r="G149" s="29">
        <v>1400</v>
      </c>
      <c r="H149" s="29">
        <v>1990</v>
      </c>
      <c r="I149" s="29">
        <v>1944</v>
      </c>
      <c r="J149" s="30"/>
    </row>
    <row r="150" spans="1:10" ht="14.25" hidden="1" customHeight="1">
      <c r="A150" s="27">
        <v>14.6</v>
      </c>
      <c r="B150" s="27">
        <v>14.5</v>
      </c>
      <c r="C150" s="28"/>
      <c r="D150" s="29">
        <v>100</v>
      </c>
      <c r="E150" s="29">
        <v>1700</v>
      </c>
      <c r="F150" s="29">
        <v>2265</v>
      </c>
      <c r="G150" s="29">
        <v>1000</v>
      </c>
      <c r="H150" s="29">
        <v>1623</v>
      </c>
      <c r="I150" s="29">
        <v>1944</v>
      </c>
      <c r="J150" s="30"/>
    </row>
    <row r="151" spans="1:10" ht="14.25" hidden="1" customHeight="1">
      <c r="A151" s="27">
        <v>14.7</v>
      </c>
      <c r="B151" s="27">
        <v>14.6</v>
      </c>
      <c r="C151" s="28"/>
      <c r="D151" s="29">
        <v>100</v>
      </c>
      <c r="E151" s="29">
        <v>1200</v>
      </c>
      <c r="F151" s="29">
        <v>1806</v>
      </c>
      <c r="G151" s="29">
        <v>1100</v>
      </c>
      <c r="H151" s="29">
        <v>1715</v>
      </c>
      <c r="I151" s="29">
        <v>1761</v>
      </c>
      <c r="J151" s="30"/>
    </row>
    <row r="152" spans="1:10" ht="14.25" hidden="1" customHeight="1">
      <c r="A152" s="27">
        <v>14.8</v>
      </c>
      <c r="B152" s="27">
        <v>14.7</v>
      </c>
      <c r="C152" s="28"/>
      <c r="D152" s="29">
        <v>100</v>
      </c>
      <c r="E152" s="29">
        <v>1400</v>
      </c>
      <c r="F152" s="29">
        <v>1990</v>
      </c>
      <c r="G152" s="29">
        <v>1300</v>
      </c>
      <c r="H152" s="29">
        <v>1898</v>
      </c>
      <c r="I152" s="29">
        <v>1944</v>
      </c>
      <c r="J152" s="30"/>
    </row>
    <row r="153" spans="1:10" ht="14.25" hidden="1" customHeight="1">
      <c r="A153" s="27">
        <v>14.9</v>
      </c>
      <c r="B153" s="27">
        <v>14.8</v>
      </c>
      <c r="C153" s="28"/>
      <c r="D153" s="29">
        <v>100</v>
      </c>
      <c r="E153" s="29">
        <v>1400</v>
      </c>
      <c r="F153" s="29">
        <v>1990</v>
      </c>
      <c r="G153" s="29">
        <v>1200</v>
      </c>
      <c r="H153" s="29">
        <v>1806</v>
      </c>
      <c r="I153" s="29">
        <v>1898</v>
      </c>
      <c r="J153" s="30"/>
    </row>
    <row r="154" spans="1:10" ht="14.25" hidden="1" customHeight="1">
      <c r="A154" s="27">
        <v>15</v>
      </c>
      <c r="B154" s="27">
        <v>14.9</v>
      </c>
      <c r="C154" s="28" t="s">
        <v>17</v>
      </c>
      <c r="D154" s="29">
        <v>100</v>
      </c>
      <c r="E154" s="29">
        <v>1200</v>
      </c>
      <c r="F154" s="29">
        <v>1806</v>
      </c>
      <c r="G154" s="29">
        <v>1300</v>
      </c>
      <c r="H154" s="29">
        <v>1898</v>
      </c>
      <c r="I154" s="29">
        <v>1852</v>
      </c>
      <c r="J154" s="30"/>
    </row>
    <row r="155" spans="1:10" ht="14.25" hidden="1" customHeight="1">
      <c r="A155" s="27">
        <v>15.1</v>
      </c>
      <c r="B155" s="27">
        <v>15</v>
      </c>
      <c r="C155" s="28"/>
      <c r="D155" s="29">
        <v>100</v>
      </c>
      <c r="E155" s="29">
        <v>1100</v>
      </c>
      <c r="F155" s="29">
        <v>1715</v>
      </c>
      <c r="G155" s="29">
        <v>1000</v>
      </c>
      <c r="H155" s="29">
        <v>1623</v>
      </c>
      <c r="I155" s="29">
        <v>1669</v>
      </c>
      <c r="J155" s="30"/>
    </row>
    <row r="156" spans="1:10" ht="14.25" hidden="1" customHeight="1">
      <c r="A156" s="27">
        <v>15.2</v>
      </c>
      <c r="B156" s="27">
        <v>15.1</v>
      </c>
      <c r="C156" s="28"/>
      <c r="D156" s="29">
        <v>100</v>
      </c>
      <c r="E156" s="29">
        <v>1900</v>
      </c>
      <c r="F156" s="29">
        <v>2449</v>
      </c>
      <c r="G156" s="29">
        <v>1600</v>
      </c>
      <c r="H156" s="29">
        <v>2174</v>
      </c>
      <c r="I156" s="29">
        <v>2312</v>
      </c>
      <c r="J156" s="30"/>
    </row>
    <row r="157" spans="1:10" ht="14.25" hidden="1" customHeight="1">
      <c r="A157" s="27">
        <v>15.3</v>
      </c>
      <c r="B157" s="27">
        <v>15.2</v>
      </c>
      <c r="C157" s="28"/>
      <c r="D157" s="29">
        <v>100</v>
      </c>
      <c r="E157" s="29">
        <v>2100</v>
      </c>
      <c r="F157" s="158">
        <v>2633</v>
      </c>
      <c r="G157" s="29">
        <v>2100</v>
      </c>
      <c r="H157" s="217">
        <v>2633</v>
      </c>
      <c r="I157" s="29">
        <v>2633</v>
      </c>
      <c r="J157" s="30"/>
    </row>
    <row r="158" spans="1:10" ht="14.25" hidden="1" customHeight="1">
      <c r="A158" s="27">
        <v>15.4</v>
      </c>
      <c r="B158" s="27">
        <v>15.3</v>
      </c>
      <c r="C158" s="28"/>
      <c r="D158" s="29">
        <v>100</v>
      </c>
      <c r="E158" s="29">
        <v>1800</v>
      </c>
      <c r="F158" s="29">
        <v>2357</v>
      </c>
      <c r="G158" s="29">
        <v>2100</v>
      </c>
      <c r="H158" s="217">
        <v>2633</v>
      </c>
      <c r="I158" s="29">
        <v>2495</v>
      </c>
      <c r="J158" s="30"/>
    </row>
    <row r="159" spans="1:10" ht="14.25" hidden="1" customHeight="1">
      <c r="A159" s="27">
        <v>15.5</v>
      </c>
      <c r="B159" s="27">
        <v>15.4</v>
      </c>
      <c r="C159" s="28"/>
      <c r="D159" s="29">
        <v>100</v>
      </c>
      <c r="E159" s="29">
        <v>2000</v>
      </c>
      <c r="F159" s="158">
        <v>2541</v>
      </c>
      <c r="G159" s="29">
        <v>2200</v>
      </c>
      <c r="H159" s="217">
        <v>2724</v>
      </c>
      <c r="I159" s="29">
        <v>2633</v>
      </c>
      <c r="J159" s="30"/>
    </row>
    <row r="160" spans="1:10" ht="14.25" hidden="1" customHeight="1">
      <c r="A160" s="27">
        <v>15.6</v>
      </c>
      <c r="B160" s="27">
        <v>15.5</v>
      </c>
      <c r="C160" s="28"/>
      <c r="D160" s="29">
        <v>100</v>
      </c>
      <c r="E160" s="29">
        <v>2300</v>
      </c>
      <c r="F160" s="29">
        <v>2816</v>
      </c>
      <c r="G160" s="29">
        <v>1900</v>
      </c>
      <c r="H160" s="29">
        <v>2449</v>
      </c>
      <c r="I160" s="29">
        <v>2633</v>
      </c>
      <c r="J160" s="30"/>
    </row>
    <row r="161" spans="1:10" ht="14.25" hidden="1" customHeight="1">
      <c r="A161" s="27">
        <v>15.7</v>
      </c>
      <c r="B161" s="27">
        <v>15.6</v>
      </c>
      <c r="C161" s="28"/>
      <c r="D161" s="29">
        <v>100</v>
      </c>
      <c r="E161" s="29">
        <v>2200</v>
      </c>
      <c r="F161" s="29">
        <v>2724</v>
      </c>
      <c r="G161" s="29">
        <v>1800</v>
      </c>
      <c r="H161" s="29">
        <v>2357</v>
      </c>
      <c r="I161" s="29">
        <v>2541</v>
      </c>
      <c r="J161" s="30"/>
    </row>
    <row r="162" spans="1:10" ht="14.25" hidden="1" customHeight="1">
      <c r="A162" s="27">
        <v>15.8</v>
      </c>
      <c r="B162" s="27">
        <v>15.7</v>
      </c>
      <c r="C162" s="28"/>
      <c r="D162" s="29">
        <v>100</v>
      </c>
      <c r="E162" s="29">
        <v>1800</v>
      </c>
      <c r="F162" s="29">
        <v>2357</v>
      </c>
      <c r="G162" s="29">
        <v>2100</v>
      </c>
      <c r="H162" s="217">
        <v>2633</v>
      </c>
      <c r="I162" s="29">
        <v>2495</v>
      </c>
      <c r="J162" s="30"/>
    </row>
    <row r="163" spans="1:10" ht="14.25" hidden="1" customHeight="1">
      <c r="A163" s="27">
        <v>15.9</v>
      </c>
      <c r="B163" s="27">
        <v>15.8</v>
      </c>
      <c r="C163" s="28"/>
      <c r="D163" s="29">
        <v>100</v>
      </c>
      <c r="E163" s="29">
        <v>1500</v>
      </c>
      <c r="F163" s="29">
        <v>2082</v>
      </c>
      <c r="G163" s="29">
        <v>1200</v>
      </c>
      <c r="H163" s="29">
        <v>1806</v>
      </c>
      <c r="I163" s="29">
        <v>1944</v>
      </c>
      <c r="J163" s="30"/>
    </row>
    <row r="164" spans="1:10" ht="14.25" hidden="1" customHeight="1">
      <c r="A164" s="27">
        <v>16</v>
      </c>
      <c r="B164" s="27">
        <v>15.9</v>
      </c>
      <c r="C164" s="28" t="s">
        <v>17</v>
      </c>
      <c r="D164" s="29">
        <v>100</v>
      </c>
      <c r="E164" s="29">
        <v>1000</v>
      </c>
      <c r="F164" s="29">
        <v>1623</v>
      </c>
      <c r="G164" s="29">
        <v>1200</v>
      </c>
      <c r="H164" s="29">
        <v>1806</v>
      </c>
      <c r="I164" s="29">
        <v>1715</v>
      </c>
      <c r="J164" s="30"/>
    </row>
    <row r="165" spans="1:10" ht="14.25" hidden="1" customHeight="1">
      <c r="A165" s="27">
        <v>16.100000000000001</v>
      </c>
      <c r="B165" s="27">
        <v>16</v>
      </c>
      <c r="C165" s="28"/>
      <c r="D165" s="29">
        <v>100</v>
      </c>
      <c r="E165" s="29">
        <v>1100</v>
      </c>
      <c r="F165" s="29">
        <v>1715</v>
      </c>
      <c r="G165" s="29">
        <v>1200</v>
      </c>
      <c r="H165" s="29">
        <v>1806</v>
      </c>
      <c r="I165" s="29">
        <v>1761</v>
      </c>
      <c r="J165" s="30"/>
    </row>
    <row r="166" spans="1:10" ht="14.25" hidden="1" customHeight="1">
      <c r="A166" s="27">
        <v>16.2</v>
      </c>
      <c r="B166" s="27">
        <v>16.100000000000001</v>
      </c>
      <c r="C166" s="28"/>
      <c r="D166" s="29">
        <v>100</v>
      </c>
      <c r="E166" s="29">
        <v>1300</v>
      </c>
      <c r="F166" s="29">
        <v>1898</v>
      </c>
      <c r="G166" s="29">
        <v>1700</v>
      </c>
      <c r="H166" s="29">
        <v>2265</v>
      </c>
      <c r="I166" s="29">
        <v>2082</v>
      </c>
      <c r="J166" s="30"/>
    </row>
    <row r="167" spans="1:10" ht="14.25" hidden="1" customHeight="1">
      <c r="A167" s="27">
        <v>16.3</v>
      </c>
      <c r="B167" s="27">
        <v>16.2</v>
      </c>
      <c r="C167" s="28"/>
      <c r="D167" s="29">
        <v>100</v>
      </c>
      <c r="E167" s="29">
        <v>1400</v>
      </c>
      <c r="F167" s="29">
        <v>1990</v>
      </c>
      <c r="G167" s="29">
        <v>1300</v>
      </c>
      <c r="H167" s="29">
        <v>1898</v>
      </c>
      <c r="I167" s="29">
        <v>1944</v>
      </c>
      <c r="J167" s="30"/>
    </row>
    <row r="168" spans="1:10" ht="14.25" hidden="1" customHeight="1">
      <c r="A168" s="27">
        <v>16.399999999999999</v>
      </c>
      <c r="B168" s="27">
        <v>16.3</v>
      </c>
      <c r="C168" s="28"/>
      <c r="D168" s="29">
        <v>100</v>
      </c>
      <c r="E168" s="29">
        <v>1500</v>
      </c>
      <c r="F168" s="29">
        <v>2082</v>
      </c>
      <c r="G168" s="29">
        <v>1900</v>
      </c>
      <c r="H168" s="29">
        <v>2449</v>
      </c>
      <c r="I168" s="29">
        <v>2266</v>
      </c>
      <c r="J168" s="30"/>
    </row>
    <row r="169" spans="1:10" ht="14.25" hidden="1" customHeight="1">
      <c r="A169" s="27">
        <v>16.5</v>
      </c>
      <c r="B169" s="27">
        <v>16.399999999999999</v>
      </c>
      <c r="C169" s="28"/>
      <c r="D169" s="29">
        <v>100</v>
      </c>
      <c r="E169" s="29">
        <v>2300</v>
      </c>
      <c r="F169" s="29">
        <v>2816</v>
      </c>
      <c r="G169" s="29">
        <v>2700</v>
      </c>
      <c r="H169" s="29">
        <v>3183</v>
      </c>
      <c r="I169" s="29">
        <v>3000</v>
      </c>
      <c r="J169" s="30"/>
    </row>
    <row r="170" spans="1:10" ht="14.25" hidden="1" customHeight="1">
      <c r="A170" s="27">
        <v>16.600000000000001</v>
      </c>
      <c r="B170" s="27">
        <v>16.5</v>
      </c>
      <c r="C170" s="28"/>
      <c r="D170" s="29">
        <v>100</v>
      </c>
      <c r="E170" s="29">
        <v>1500</v>
      </c>
      <c r="F170" s="29">
        <v>2082</v>
      </c>
      <c r="G170" s="29">
        <v>1100</v>
      </c>
      <c r="H170" s="29">
        <v>1715</v>
      </c>
      <c r="I170" s="29">
        <v>1899</v>
      </c>
      <c r="J170" s="30"/>
    </row>
    <row r="171" spans="1:10" ht="14.25" hidden="1" customHeight="1">
      <c r="A171" s="27">
        <v>16.7</v>
      </c>
      <c r="B171" s="27">
        <v>16.600000000000001</v>
      </c>
      <c r="C171" s="28"/>
      <c r="D171" s="29">
        <v>100</v>
      </c>
      <c r="E171" s="29">
        <v>1900</v>
      </c>
      <c r="F171" s="29">
        <v>2449</v>
      </c>
      <c r="G171" s="29">
        <v>1400</v>
      </c>
      <c r="H171" s="29">
        <v>1990</v>
      </c>
      <c r="I171" s="29">
        <v>2220</v>
      </c>
      <c r="J171" s="30"/>
    </row>
    <row r="172" spans="1:10" ht="14.25" hidden="1" customHeight="1">
      <c r="A172" s="27">
        <v>16.8</v>
      </c>
      <c r="B172" s="27">
        <v>16.7</v>
      </c>
      <c r="C172" s="28"/>
      <c r="D172" s="29">
        <v>100</v>
      </c>
      <c r="E172" s="29">
        <v>1100</v>
      </c>
      <c r="F172" s="29">
        <v>1715</v>
      </c>
      <c r="G172" s="29">
        <v>1100</v>
      </c>
      <c r="H172" s="29">
        <v>1715</v>
      </c>
      <c r="I172" s="29">
        <v>1715</v>
      </c>
      <c r="J172" s="30"/>
    </row>
    <row r="173" spans="1:10" ht="14.25" hidden="1" customHeight="1">
      <c r="A173" s="27">
        <v>16.899999999999999</v>
      </c>
      <c r="B173" s="27">
        <v>16.8</v>
      </c>
      <c r="C173" s="28"/>
      <c r="D173" s="29">
        <v>100</v>
      </c>
      <c r="E173" s="29">
        <v>1900</v>
      </c>
      <c r="F173" s="29">
        <v>2449</v>
      </c>
      <c r="G173" s="29">
        <v>1200</v>
      </c>
      <c r="H173" s="29">
        <v>1806</v>
      </c>
      <c r="I173" s="29">
        <v>2128</v>
      </c>
      <c r="J173" s="30"/>
    </row>
    <row r="174" spans="1:10" ht="14.25" hidden="1" customHeight="1">
      <c r="A174" s="31">
        <v>17</v>
      </c>
      <c r="B174" s="31">
        <v>16.899999999999999</v>
      </c>
      <c r="C174" s="28" t="s">
        <v>17</v>
      </c>
      <c r="D174" s="32">
        <v>100</v>
      </c>
      <c r="E174" s="32">
        <v>1700</v>
      </c>
      <c r="F174" s="32">
        <v>2265</v>
      </c>
      <c r="G174" s="32">
        <v>2100</v>
      </c>
      <c r="H174" s="216">
        <v>2633</v>
      </c>
      <c r="I174" s="32">
        <v>2449</v>
      </c>
      <c r="J174" s="30"/>
    </row>
    <row r="175" spans="1:10" ht="14.25" hidden="1" customHeight="1">
      <c r="A175" s="27">
        <v>17.100000000000001</v>
      </c>
      <c r="B175" s="27">
        <v>17</v>
      </c>
      <c r="C175" s="30"/>
      <c r="D175" s="29">
        <v>100</v>
      </c>
      <c r="E175" s="29">
        <v>1200</v>
      </c>
      <c r="F175" s="29">
        <v>1806</v>
      </c>
      <c r="G175" s="29">
        <v>1300</v>
      </c>
      <c r="H175" s="29">
        <v>1898</v>
      </c>
      <c r="I175" s="29">
        <v>1852</v>
      </c>
      <c r="J175" s="30"/>
    </row>
    <row r="176" spans="1:10" ht="14.25" hidden="1" customHeight="1">
      <c r="A176" s="27">
        <v>17.2</v>
      </c>
      <c r="B176" s="27">
        <v>17.100000000000001</v>
      </c>
      <c r="C176" s="30"/>
      <c r="D176" s="29">
        <v>100</v>
      </c>
      <c r="E176" s="29">
        <v>1800</v>
      </c>
      <c r="F176" s="29">
        <v>2357</v>
      </c>
      <c r="G176" s="29">
        <v>1500</v>
      </c>
      <c r="H176" s="29">
        <v>2082</v>
      </c>
      <c r="I176" s="29">
        <v>2220</v>
      </c>
      <c r="J176" s="30"/>
    </row>
    <row r="177" spans="1:10" ht="14.25" hidden="1" customHeight="1">
      <c r="A177" s="27">
        <v>17.3</v>
      </c>
      <c r="B177" s="27">
        <v>17.2</v>
      </c>
      <c r="C177" s="30"/>
      <c r="D177" s="29">
        <v>100</v>
      </c>
      <c r="E177" s="29">
        <v>1500</v>
      </c>
      <c r="F177" s="29">
        <v>2082</v>
      </c>
      <c r="G177" s="29">
        <v>2200</v>
      </c>
      <c r="H177" s="217">
        <v>2724</v>
      </c>
      <c r="I177" s="29">
        <v>2403</v>
      </c>
      <c r="J177" s="30"/>
    </row>
    <row r="178" spans="1:10" ht="14.25" hidden="1" customHeight="1">
      <c r="A178" s="27">
        <v>17.399999999999999</v>
      </c>
      <c r="B178" s="27">
        <v>17.3</v>
      </c>
      <c r="C178" s="30"/>
      <c r="D178" s="29">
        <v>100</v>
      </c>
      <c r="E178" s="29">
        <v>1900</v>
      </c>
      <c r="F178" s="29">
        <v>2449</v>
      </c>
      <c r="G178" s="29">
        <v>1700</v>
      </c>
      <c r="H178" s="29">
        <v>2265</v>
      </c>
      <c r="I178" s="29">
        <v>2357</v>
      </c>
      <c r="J178" s="30"/>
    </row>
    <row r="179" spans="1:10" ht="14.25" hidden="1" customHeight="1">
      <c r="A179" s="27">
        <v>17.5</v>
      </c>
      <c r="B179" s="27">
        <v>17.399999999999999</v>
      </c>
      <c r="C179" s="30"/>
      <c r="D179" s="29">
        <v>100</v>
      </c>
      <c r="E179" s="29">
        <v>1600</v>
      </c>
      <c r="F179" s="29">
        <v>2174</v>
      </c>
      <c r="G179" s="29">
        <v>1300</v>
      </c>
      <c r="H179" s="29">
        <v>1898</v>
      </c>
      <c r="I179" s="29">
        <v>2036</v>
      </c>
      <c r="J179" s="30"/>
    </row>
    <row r="180" spans="1:10" ht="14.25" hidden="1" customHeight="1">
      <c r="A180" s="27">
        <v>17.600000000000001</v>
      </c>
      <c r="B180" s="27">
        <v>17.5</v>
      </c>
      <c r="C180" s="28"/>
      <c r="D180" s="29">
        <v>100</v>
      </c>
      <c r="E180" s="29">
        <v>1800</v>
      </c>
      <c r="F180" s="29">
        <v>2357</v>
      </c>
      <c r="G180" s="29">
        <v>1100</v>
      </c>
      <c r="H180" s="29">
        <v>1715</v>
      </c>
      <c r="I180" s="29">
        <v>2036</v>
      </c>
      <c r="J180" s="30"/>
    </row>
    <row r="181" spans="1:10" ht="14.25" hidden="1" customHeight="1">
      <c r="A181" s="27">
        <v>17.7</v>
      </c>
      <c r="B181" s="27">
        <v>17.600000000000001</v>
      </c>
      <c r="C181" s="28"/>
      <c r="D181" s="29">
        <v>100</v>
      </c>
      <c r="E181" s="29">
        <v>1100</v>
      </c>
      <c r="F181" s="29">
        <v>1715</v>
      </c>
      <c r="G181" s="29">
        <v>1500</v>
      </c>
      <c r="H181" s="29">
        <v>2082</v>
      </c>
      <c r="I181" s="29">
        <v>1899</v>
      </c>
      <c r="J181" s="30"/>
    </row>
    <row r="182" spans="1:10" ht="14.25" hidden="1" customHeight="1">
      <c r="A182" s="27">
        <v>17.8</v>
      </c>
      <c r="B182" s="27">
        <v>17.7</v>
      </c>
      <c r="C182" s="28"/>
      <c r="D182" s="29">
        <v>100</v>
      </c>
      <c r="E182" s="29">
        <v>1100</v>
      </c>
      <c r="F182" s="29">
        <v>1715</v>
      </c>
      <c r="G182" s="29">
        <v>1600</v>
      </c>
      <c r="H182" s="29">
        <v>2174</v>
      </c>
      <c r="I182" s="29">
        <v>1945</v>
      </c>
      <c r="J182" s="30"/>
    </row>
    <row r="183" spans="1:10" ht="14.25" hidden="1" customHeight="1">
      <c r="A183" s="27">
        <v>17.899999999999999</v>
      </c>
      <c r="B183" s="27">
        <v>17.8</v>
      </c>
      <c r="C183" s="28"/>
      <c r="D183" s="29">
        <v>100</v>
      </c>
      <c r="E183" s="29">
        <v>1000</v>
      </c>
      <c r="F183" s="29">
        <v>1623</v>
      </c>
      <c r="G183" s="29">
        <v>1300</v>
      </c>
      <c r="H183" s="29">
        <v>1898</v>
      </c>
      <c r="I183" s="29">
        <v>1761</v>
      </c>
      <c r="J183" s="30"/>
    </row>
    <row r="184" spans="1:10" ht="14.25" hidden="1" customHeight="1">
      <c r="A184" s="31">
        <v>18</v>
      </c>
      <c r="B184" s="31">
        <v>17.899999999999999</v>
      </c>
      <c r="C184" s="28" t="s">
        <v>17</v>
      </c>
      <c r="D184" s="32">
        <v>100</v>
      </c>
      <c r="E184" s="32">
        <v>1200</v>
      </c>
      <c r="F184" s="32">
        <v>1806</v>
      </c>
      <c r="G184" s="32">
        <v>1100</v>
      </c>
      <c r="H184" s="32">
        <v>1715</v>
      </c>
      <c r="I184" s="32">
        <v>1761</v>
      </c>
      <c r="J184" s="30"/>
    </row>
    <row r="185" spans="1:10" ht="14.25" hidden="1" customHeight="1">
      <c r="A185" s="27">
        <v>18.100000000000001</v>
      </c>
      <c r="B185" s="27">
        <v>18</v>
      </c>
      <c r="C185" s="28"/>
      <c r="D185" s="29">
        <v>100</v>
      </c>
      <c r="E185" s="29">
        <v>1200</v>
      </c>
      <c r="F185" s="29">
        <v>1806</v>
      </c>
      <c r="G185" s="29">
        <v>1000</v>
      </c>
      <c r="H185" s="29">
        <v>1623</v>
      </c>
      <c r="I185" s="29">
        <v>1715</v>
      </c>
      <c r="J185" s="30"/>
    </row>
    <row r="186" spans="1:10" ht="14.25" hidden="1" customHeight="1">
      <c r="A186" s="27">
        <v>18.2</v>
      </c>
      <c r="B186" s="27">
        <v>18.100000000000001</v>
      </c>
      <c r="C186" s="28"/>
      <c r="D186" s="29">
        <v>100</v>
      </c>
      <c r="E186" s="29">
        <v>1000</v>
      </c>
      <c r="F186" s="29">
        <v>1623</v>
      </c>
      <c r="G186" s="29">
        <v>1200</v>
      </c>
      <c r="H186" s="29">
        <v>1806</v>
      </c>
      <c r="I186" s="29">
        <v>1715</v>
      </c>
      <c r="J186" s="30"/>
    </row>
    <row r="187" spans="1:10" ht="14.25" hidden="1" customHeight="1">
      <c r="A187" s="27">
        <v>18.3</v>
      </c>
      <c r="B187" s="27">
        <v>18.2</v>
      </c>
      <c r="C187" s="28"/>
      <c r="D187" s="29">
        <v>100</v>
      </c>
      <c r="E187" s="29">
        <v>1200</v>
      </c>
      <c r="F187" s="29">
        <v>1806</v>
      </c>
      <c r="G187" s="29">
        <v>1100</v>
      </c>
      <c r="H187" s="29">
        <v>1715</v>
      </c>
      <c r="I187" s="29">
        <v>1761</v>
      </c>
      <c r="J187" s="30"/>
    </row>
    <row r="188" spans="1:10" ht="14.25" hidden="1" customHeight="1">
      <c r="A188" s="27">
        <v>18.399999999999999</v>
      </c>
      <c r="B188" s="27">
        <v>18.3</v>
      </c>
      <c r="C188" s="28"/>
      <c r="D188" s="29">
        <v>100</v>
      </c>
      <c r="E188" s="29">
        <v>1700</v>
      </c>
      <c r="F188" s="29">
        <v>2265</v>
      </c>
      <c r="G188" s="29">
        <v>1300</v>
      </c>
      <c r="H188" s="29">
        <v>1898</v>
      </c>
      <c r="I188" s="29">
        <v>2082</v>
      </c>
      <c r="J188" s="30"/>
    </row>
    <row r="189" spans="1:10" ht="14.25" hidden="1" customHeight="1">
      <c r="A189" s="27">
        <v>18.5</v>
      </c>
      <c r="B189" s="27">
        <v>18.399999999999999</v>
      </c>
      <c r="C189" s="28"/>
      <c r="D189" s="29">
        <v>100</v>
      </c>
      <c r="E189" s="29">
        <v>1200</v>
      </c>
      <c r="F189" s="29">
        <v>1806</v>
      </c>
      <c r="G189" s="29">
        <v>1200</v>
      </c>
      <c r="H189" s="29">
        <v>1806</v>
      </c>
      <c r="I189" s="29">
        <v>1806</v>
      </c>
      <c r="J189" s="30"/>
    </row>
    <row r="190" spans="1:10" ht="14.25" hidden="1" customHeight="1">
      <c r="A190" s="27">
        <v>18.600000000000001</v>
      </c>
      <c r="B190" s="27">
        <v>18.5</v>
      </c>
      <c r="C190" s="28"/>
      <c r="D190" s="29">
        <v>100</v>
      </c>
      <c r="E190" s="29">
        <v>1100</v>
      </c>
      <c r="F190" s="29">
        <v>1715</v>
      </c>
      <c r="G190" s="29">
        <v>1400</v>
      </c>
      <c r="H190" s="29">
        <v>1990</v>
      </c>
      <c r="I190" s="29">
        <v>1853</v>
      </c>
      <c r="J190" s="30"/>
    </row>
    <row r="191" spans="1:10" ht="14.25" hidden="1" customHeight="1">
      <c r="A191" s="27">
        <v>18.7</v>
      </c>
      <c r="B191" s="27">
        <v>18.600000000000001</v>
      </c>
      <c r="C191" s="28"/>
      <c r="D191" s="29">
        <v>100</v>
      </c>
      <c r="E191" s="29">
        <v>1200</v>
      </c>
      <c r="F191" s="29">
        <v>1806</v>
      </c>
      <c r="G191" s="29">
        <v>2100</v>
      </c>
      <c r="H191" s="217">
        <v>2633</v>
      </c>
      <c r="I191" s="29">
        <v>2220</v>
      </c>
      <c r="J191" s="30"/>
    </row>
    <row r="192" spans="1:10" ht="14.25" hidden="1" customHeight="1">
      <c r="A192" s="27">
        <v>18.8</v>
      </c>
      <c r="B192" s="27">
        <v>18.7</v>
      </c>
      <c r="C192" s="28"/>
      <c r="D192" s="29">
        <v>100</v>
      </c>
      <c r="E192" s="29">
        <v>1400</v>
      </c>
      <c r="F192" s="29">
        <v>1990</v>
      </c>
      <c r="G192" s="29">
        <v>1800</v>
      </c>
      <c r="H192" s="29">
        <v>2357</v>
      </c>
      <c r="I192" s="29">
        <v>2174</v>
      </c>
      <c r="J192" s="30"/>
    </row>
    <row r="193" spans="1:10" ht="14.25" hidden="1" customHeight="1">
      <c r="A193" s="27">
        <v>18.899999999999999</v>
      </c>
      <c r="B193" s="27">
        <v>18.8</v>
      </c>
      <c r="C193" s="28"/>
      <c r="D193" s="29">
        <v>100</v>
      </c>
      <c r="E193" s="29">
        <v>1500</v>
      </c>
      <c r="F193" s="29">
        <v>2082</v>
      </c>
      <c r="G193" s="29">
        <v>2300</v>
      </c>
      <c r="H193" s="29">
        <v>2816</v>
      </c>
      <c r="I193" s="29">
        <v>2449</v>
      </c>
      <c r="J193" s="30"/>
    </row>
    <row r="194" spans="1:10" ht="14.25" hidden="1" customHeight="1">
      <c r="A194" s="31">
        <v>19</v>
      </c>
      <c r="B194" s="31">
        <v>18.899999999999999</v>
      </c>
      <c r="C194" s="28" t="s">
        <v>17</v>
      </c>
      <c r="D194" s="32">
        <v>100</v>
      </c>
      <c r="E194" s="32">
        <v>2400</v>
      </c>
      <c r="F194" s="32">
        <v>2908</v>
      </c>
      <c r="G194" s="32">
        <v>2200</v>
      </c>
      <c r="H194" s="216">
        <v>2724</v>
      </c>
      <c r="I194" s="32">
        <v>2816</v>
      </c>
      <c r="J194" s="30"/>
    </row>
    <row r="195" spans="1:10" ht="14.25" hidden="1" customHeight="1">
      <c r="A195" s="27">
        <v>19.100000000000001</v>
      </c>
      <c r="B195" s="27">
        <v>19</v>
      </c>
      <c r="C195" s="28"/>
      <c r="D195" s="29">
        <v>100</v>
      </c>
      <c r="E195" s="29">
        <v>1600</v>
      </c>
      <c r="F195" s="29">
        <v>2174</v>
      </c>
      <c r="G195" s="29">
        <v>1300</v>
      </c>
      <c r="H195" s="29">
        <v>1898</v>
      </c>
      <c r="I195" s="29">
        <v>2036</v>
      </c>
      <c r="J195" s="30"/>
    </row>
    <row r="196" spans="1:10" ht="14.25" hidden="1" customHeight="1">
      <c r="A196" s="27">
        <v>19.2</v>
      </c>
      <c r="B196" s="27">
        <v>19.100000000000001</v>
      </c>
      <c r="C196" s="28"/>
      <c r="D196" s="29">
        <v>100</v>
      </c>
      <c r="E196" s="29">
        <v>1200</v>
      </c>
      <c r="F196" s="29">
        <v>1806</v>
      </c>
      <c r="G196" s="29">
        <v>1800</v>
      </c>
      <c r="H196" s="29">
        <v>2357</v>
      </c>
      <c r="I196" s="29">
        <v>2082</v>
      </c>
      <c r="J196" s="30"/>
    </row>
    <row r="197" spans="1:10" ht="14.25" hidden="1" customHeight="1">
      <c r="A197" s="27">
        <v>19.3</v>
      </c>
      <c r="B197" s="27">
        <v>19.2</v>
      </c>
      <c r="C197" s="28"/>
      <c r="D197" s="29">
        <v>100</v>
      </c>
      <c r="E197" s="29">
        <v>1000</v>
      </c>
      <c r="F197" s="29">
        <v>1623</v>
      </c>
      <c r="G197" s="29">
        <v>1100</v>
      </c>
      <c r="H197" s="29">
        <v>1715</v>
      </c>
      <c r="I197" s="29">
        <v>1669</v>
      </c>
      <c r="J197" s="30"/>
    </row>
    <row r="198" spans="1:10" ht="14.25" hidden="1" customHeight="1">
      <c r="A198" s="27">
        <v>19.399999999999999</v>
      </c>
      <c r="B198" s="27">
        <v>19.3</v>
      </c>
      <c r="C198" s="28"/>
      <c r="D198" s="29">
        <v>100</v>
      </c>
      <c r="E198" s="29">
        <v>1100</v>
      </c>
      <c r="F198" s="29">
        <v>1715</v>
      </c>
      <c r="G198" s="29">
        <v>1200</v>
      </c>
      <c r="H198" s="29">
        <v>1806</v>
      </c>
      <c r="I198" s="29">
        <v>1761</v>
      </c>
      <c r="J198" s="30"/>
    </row>
    <row r="199" spans="1:10" ht="14.25" hidden="1" customHeight="1">
      <c r="A199" s="27">
        <v>19.5</v>
      </c>
      <c r="B199" s="27">
        <v>19.399999999999999</v>
      </c>
      <c r="C199" s="28"/>
      <c r="D199" s="29">
        <v>100</v>
      </c>
      <c r="E199" s="29">
        <v>1100</v>
      </c>
      <c r="F199" s="29">
        <v>1715</v>
      </c>
      <c r="G199" s="29">
        <v>1100</v>
      </c>
      <c r="H199" s="29">
        <v>1715</v>
      </c>
      <c r="I199" s="29">
        <v>1715</v>
      </c>
      <c r="J199" s="30"/>
    </row>
    <row r="200" spans="1:10" ht="14.25" hidden="1" customHeight="1">
      <c r="A200" s="27">
        <v>19.600000000000001</v>
      </c>
      <c r="B200" s="27">
        <v>19.5</v>
      </c>
      <c r="C200" s="28"/>
      <c r="D200" s="29">
        <v>100</v>
      </c>
      <c r="E200" s="29">
        <v>1900</v>
      </c>
      <c r="F200" s="29">
        <v>2449</v>
      </c>
      <c r="G200" s="29">
        <v>1600</v>
      </c>
      <c r="H200" s="29">
        <v>2174</v>
      </c>
      <c r="I200" s="29">
        <v>2312</v>
      </c>
      <c r="J200" s="30"/>
    </row>
    <row r="201" spans="1:10" ht="14.25" hidden="1" customHeight="1">
      <c r="A201" s="27">
        <v>19.7</v>
      </c>
      <c r="B201" s="27">
        <v>19.600000000000001</v>
      </c>
      <c r="C201" s="28"/>
      <c r="D201" s="29">
        <v>100</v>
      </c>
      <c r="E201" s="29">
        <v>1300</v>
      </c>
      <c r="F201" s="29">
        <v>1898</v>
      </c>
      <c r="G201" s="29">
        <v>1700</v>
      </c>
      <c r="H201" s="29">
        <v>2265</v>
      </c>
      <c r="I201" s="29">
        <v>2082</v>
      </c>
      <c r="J201" s="30"/>
    </row>
    <row r="202" spans="1:10" ht="14.25" hidden="1" customHeight="1">
      <c r="A202" s="27">
        <v>19.8</v>
      </c>
      <c r="B202" s="27">
        <v>19.7</v>
      </c>
      <c r="C202" s="28"/>
      <c r="D202" s="29">
        <v>100</v>
      </c>
      <c r="E202" s="29">
        <v>1200</v>
      </c>
      <c r="F202" s="29">
        <v>1806</v>
      </c>
      <c r="G202" s="29">
        <v>1300</v>
      </c>
      <c r="H202" s="29">
        <v>1898</v>
      </c>
      <c r="I202" s="29">
        <v>1852</v>
      </c>
      <c r="J202" s="30"/>
    </row>
    <row r="203" spans="1:10" ht="14.25" hidden="1" customHeight="1">
      <c r="A203" s="27">
        <v>19.899999999999999</v>
      </c>
      <c r="B203" s="27">
        <v>19.8</v>
      </c>
      <c r="C203" s="28"/>
      <c r="D203" s="29">
        <v>100</v>
      </c>
      <c r="E203" s="29">
        <v>1500</v>
      </c>
      <c r="F203" s="29">
        <v>2082</v>
      </c>
      <c r="G203" s="29">
        <v>1200</v>
      </c>
      <c r="H203" s="29">
        <v>1806</v>
      </c>
      <c r="I203" s="29">
        <v>1944</v>
      </c>
      <c r="J203" s="30"/>
    </row>
    <row r="204" spans="1:10" ht="14.25" hidden="1" customHeight="1">
      <c r="A204" s="31">
        <v>20</v>
      </c>
      <c r="B204" s="31">
        <v>19.899999999999999</v>
      </c>
      <c r="C204" s="28" t="s">
        <v>17</v>
      </c>
      <c r="D204" s="32">
        <v>100</v>
      </c>
      <c r="E204" s="32">
        <v>1300</v>
      </c>
      <c r="F204" s="32">
        <v>1898</v>
      </c>
      <c r="G204" s="32">
        <v>1100</v>
      </c>
      <c r="H204" s="32">
        <v>1715</v>
      </c>
      <c r="I204" s="32">
        <v>1807</v>
      </c>
      <c r="J204" s="30"/>
    </row>
    <row r="205" spans="1:10" ht="14.25" hidden="1" customHeight="1">
      <c r="A205" s="27">
        <v>20.100000000000001</v>
      </c>
      <c r="B205" s="27">
        <v>20</v>
      </c>
      <c r="C205" s="28"/>
      <c r="D205" s="29">
        <v>100</v>
      </c>
      <c r="E205" s="29">
        <v>1700</v>
      </c>
      <c r="F205" s="29">
        <v>2265</v>
      </c>
      <c r="G205" s="29">
        <v>1300</v>
      </c>
      <c r="H205" s="29">
        <v>1898</v>
      </c>
      <c r="I205" s="29">
        <v>2082</v>
      </c>
      <c r="J205" s="30"/>
    </row>
    <row r="206" spans="1:10" ht="14.25" hidden="1" customHeight="1">
      <c r="A206" s="27">
        <v>20.2</v>
      </c>
      <c r="B206" s="27">
        <v>20.100000000000001</v>
      </c>
      <c r="C206" s="28"/>
      <c r="D206" s="29">
        <v>100</v>
      </c>
      <c r="E206" s="29">
        <v>1000</v>
      </c>
      <c r="F206" s="29">
        <v>1623</v>
      </c>
      <c r="G206" s="29">
        <v>1200</v>
      </c>
      <c r="H206" s="29">
        <v>1806</v>
      </c>
      <c r="I206" s="29">
        <v>1715</v>
      </c>
      <c r="J206" s="30"/>
    </row>
    <row r="207" spans="1:10" ht="14.25" hidden="1" customHeight="1">
      <c r="A207" s="27">
        <v>20.3</v>
      </c>
      <c r="B207" s="27">
        <v>20.2</v>
      </c>
      <c r="C207" s="28"/>
      <c r="D207" s="29">
        <v>100</v>
      </c>
      <c r="E207" s="29">
        <v>1200</v>
      </c>
      <c r="F207" s="29">
        <v>1806</v>
      </c>
      <c r="G207" s="29">
        <v>1300</v>
      </c>
      <c r="H207" s="29">
        <v>1898</v>
      </c>
      <c r="I207" s="29">
        <v>1852</v>
      </c>
      <c r="J207" s="30"/>
    </row>
    <row r="208" spans="1:10" ht="14.25" hidden="1" customHeight="1">
      <c r="A208" s="27">
        <v>20.399999999999999</v>
      </c>
      <c r="B208" s="27">
        <v>20.3</v>
      </c>
      <c r="C208" s="28"/>
      <c r="D208" s="29">
        <v>100</v>
      </c>
      <c r="E208" s="29">
        <v>1300</v>
      </c>
      <c r="F208" s="29">
        <v>1898</v>
      </c>
      <c r="G208" s="29">
        <v>1600</v>
      </c>
      <c r="H208" s="29">
        <v>2174</v>
      </c>
      <c r="I208" s="29">
        <v>2036</v>
      </c>
      <c r="J208" s="30"/>
    </row>
    <row r="209" spans="1:10" ht="14.25" hidden="1" customHeight="1">
      <c r="A209" s="27">
        <v>20.5</v>
      </c>
      <c r="B209" s="27">
        <v>20.399999999999999</v>
      </c>
      <c r="C209" s="28"/>
      <c r="D209" s="29">
        <v>100</v>
      </c>
      <c r="E209" s="29">
        <v>1500</v>
      </c>
      <c r="F209" s="29">
        <v>2082</v>
      </c>
      <c r="G209" s="29">
        <v>1500</v>
      </c>
      <c r="H209" s="29">
        <v>2082</v>
      </c>
      <c r="I209" s="29">
        <v>2082</v>
      </c>
      <c r="J209" s="30"/>
    </row>
    <row r="210" spans="1:10" ht="14.25" hidden="1" customHeight="1">
      <c r="A210" s="27">
        <v>20.6</v>
      </c>
      <c r="B210" s="27">
        <v>20.5</v>
      </c>
      <c r="C210" s="28"/>
      <c r="D210" s="29">
        <v>100</v>
      </c>
      <c r="E210" s="29">
        <v>2400</v>
      </c>
      <c r="F210" s="29">
        <v>2908</v>
      </c>
      <c r="G210" s="29">
        <v>1100</v>
      </c>
      <c r="H210" s="29">
        <v>1715</v>
      </c>
      <c r="I210" s="29">
        <v>2312</v>
      </c>
      <c r="J210" s="30"/>
    </row>
    <row r="211" spans="1:10" ht="14.25" hidden="1" customHeight="1">
      <c r="A211" s="27">
        <v>20.7</v>
      </c>
      <c r="B211" s="27">
        <v>20.6</v>
      </c>
      <c r="C211" s="28"/>
      <c r="D211" s="29">
        <v>100</v>
      </c>
      <c r="E211" s="29">
        <v>3500</v>
      </c>
      <c r="F211" s="29">
        <v>3918</v>
      </c>
      <c r="G211" s="29">
        <v>2200</v>
      </c>
      <c r="H211" s="217">
        <v>2724</v>
      </c>
      <c r="I211" s="29">
        <v>3321</v>
      </c>
      <c r="J211" s="30"/>
    </row>
    <row r="212" spans="1:10" ht="14.25" hidden="1" customHeight="1">
      <c r="A212" s="27">
        <v>20.8</v>
      </c>
      <c r="B212" s="27">
        <v>20.7</v>
      </c>
      <c r="C212" s="28"/>
      <c r="D212" s="29">
        <v>100</v>
      </c>
      <c r="E212" s="29">
        <v>1000</v>
      </c>
      <c r="F212" s="29">
        <v>1623</v>
      </c>
      <c r="G212" s="29">
        <v>1700</v>
      </c>
      <c r="H212" s="29">
        <v>2265</v>
      </c>
      <c r="I212" s="29">
        <v>1944</v>
      </c>
      <c r="J212" s="30"/>
    </row>
    <row r="213" spans="1:10" ht="14.25" hidden="1" customHeight="1">
      <c r="A213" s="27">
        <v>20.9</v>
      </c>
      <c r="B213" s="27">
        <v>20.8</v>
      </c>
      <c r="C213" s="28"/>
      <c r="D213" s="29">
        <v>100</v>
      </c>
      <c r="E213" s="29">
        <v>2400</v>
      </c>
      <c r="F213" s="29">
        <v>2908</v>
      </c>
      <c r="G213" s="29">
        <v>2200</v>
      </c>
      <c r="H213" s="217">
        <v>2724</v>
      </c>
      <c r="I213" s="29">
        <v>2816</v>
      </c>
      <c r="J213" s="30"/>
    </row>
    <row r="214" spans="1:10" ht="14.25" hidden="1" customHeight="1">
      <c r="A214" s="31">
        <v>21</v>
      </c>
      <c r="B214" s="31">
        <v>20.9</v>
      </c>
      <c r="C214" s="28" t="s">
        <v>17</v>
      </c>
      <c r="D214" s="32">
        <v>100</v>
      </c>
      <c r="E214" s="32">
        <v>1100</v>
      </c>
      <c r="F214" s="32">
        <v>1715</v>
      </c>
      <c r="G214" s="32">
        <v>1200</v>
      </c>
      <c r="H214" s="32">
        <v>1806</v>
      </c>
      <c r="I214" s="32">
        <v>1761</v>
      </c>
      <c r="J214" s="30"/>
    </row>
    <row r="215" spans="1:10" ht="14.25" hidden="1" customHeight="1">
      <c r="A215" s="27">
        <v>21.1</v>
      </c>
      <c r="B215" s="27">
        <v>21</v>
      </c>
      <c r="C215" s="28"/>
      <c r="D215" s="29">
        <v>100</v>
      </c>
      <c r="E215" s="29">
        <v>1800</v>
      </c>
      <c r="F215" s="29">
        <v>2357</v>
      </c>
      <c r="G215" s="29">
        <v>1400</v>
      </c>
      <c r="H215" s="29">
        <v>1990</v>
      </c>
      <c r="I215" s="29">
        <v>2174</v>
      </c>
      <c r="J215" s="30"/>
    </row>
    <row r="216" spans="1:10" ht="14.25" hidden="1" customHeight="1">
      <c r="A216" s="27">
        <v>21.2</v>
      </c>
      <c r="B216" s="27">
        <v>21.1</v>
      </c>
      <c r="C216" s="28"/>
      <c r="D216" s="29">
        <v>100</v>
      </c>
      <c r="E216" s="29">
        <v>1600</v>
      </c>
      <c r="F216" s="29">
        <v>2174</v>
      </c>
      <c r="G216" s="29">
        <v>1700</v>
      </c>
      <c r="H216" s="29">
        <v>2265</v>
      </c>
      <c r="I216" s="29">
        <v>2220</v>
      </c>
      <c r="J216" s="30"/>
    </row>
    <row r="217" spans="1:10" ht="14.25" hidden="1" customHeight="1">
      <c r="A217" s="27">
        <v>21.3</v>
      </c>
      <c r="B217" s="27">
        <v>21.2</v>
      </c>
      <c r="C217" s="28"/>
      <c r="D217" s="29">
        <v>100</v>
      </c>
      <c r="E217" s="29">
        <v>1300</v>
      </c>
      <c r="F217" s="29">
        <v>1898</v>
      </c>
      <c r="G217" s="29">
        <v>1400</v>
      </c>
      <c r="H217" s="29">
        <v>1990</v>
      </c>
      <c r="I217" s="29">
        <v>1944</v>
      </c>
      <c r="J217" s="30"/>
    </row>
    <row r="218" spans="1:10" ht="14.25" hidden="1" customHeight="1">
      <c r="A218" s="27">
        <v>21.4</v>
      </c>
      <c r="B218" s="27">
        <v>21.3</v>
      </c>
      <c r="C218" s="28"/>
      <c r="D218" s="29">
        <v>100</v>
      </c>
      <c r="E218" s="29">
        <v>1200</v>
      </c>
      <c r="F218" s="29">
        <v>1806</v>
      </c>
      <c r="G218" s="29">
        <v>1300</v>
      </c>
      <c r="H218" s="29">
        <v>1898</v>
      </c>
      <c r="I218" s="29">
        <v>1852</v>
      </c>
      <c r="J218" s="30"/>
    </row>
    <row r="219" spans="1:10" ht="14.25" hidden="1" customHeight="1">
      <c r="A219" s="27">
        <v>21.5</v>
      </c>
      <c r="B219" s="27">
        <v>21.4</v>
      </c>
      <c r="C219" s="28"/>
      <c r="D219" s="29">
        <v>100</v>
      </c>
      <c r="E219" s="29">
        <v>1100</v>
      </c>
      <c r="F219" s="29">
        <v>1715</v>
      </c>
      <c r="G219" s="29">
        <v>1100</v>
      </c>
      <c r="H219" s="29">
        <v>1715</v>
      </c>
      <c r="I219" s="29">
        <v>1715</v>
      </c>
      <c r="J219" s="30"/>
    </row>
    <row r="220" spans="1:10" ht="14.25" hidden="1" customHeight="1">
      <c r="A220" s="27">
        <v>21.6</v>
      </c>
      <c r="B220" s="27">
        <v>21.5</v>
      </c>
      <c r="C220" s="28"/>
      <c r="D220" s="29">
        <v>100</v>
      </c>
      <c r="E220" s="29">
        <v>1600</v>
      </c>
      <c r="F220" s="29">
        <v>2174</v>
      </c>
      <c r="G220" s="29">
        <v>1900</v>
      </c>
      <c r="H220" s="29">
        <v>2449</v>
      </c>
      <c r="I220" s="29">
        <v>2312</v>
      </c>
      <c r="J220" s="30"/>
    </row>
    <row r="221" spans="1:10" ht="14.25" hidden="1" customHeight="1">
      <c r="A221" s="27">
        <v>21.7</v>
      </c>
      <c r="B221" s="27">
        <v>21.6</v>
      </c>
      <c r="C221" s="28"/>
      <c r="D221" s="29">
        <v>100</v>
      </c>
      <c r="E221" s="29">
        <v>1200</v>
      </c>
      <c r="F221" s="29">
        <v>1806</v>
      </c>
      <c r="G221" s="29">
        <v>1500</v>
      </c>
      <c r="H221" s="29">
        <v>2082</v>
      </c>
      <c r="I221" s="29">
        <v>1944</v>
      </c>
      <c r="J221" s="30"/>
    </row>
    <row r="222" spans="1:10" ht="14.25" hidden="1" customHeight="1">
      <c r="A222" s="27">
        <v>21.8</v>
      </c>
      <c r="B222" s="27">
        <v>21.7</v>
      </c>
      <c r="C222" s="28"/>
      <c r="D222" s="29">
        <v>100</v>
      </c>
      <c r="E222" s="29">
        <v>2800</v>
      </c>
      <c r="F222" s="29">
        <v>3275</v>
      </c>
      <c r="G222" s="29">
        <v>2100</v>
      </c>
      <c r="H222" s="217">
        <v>2633</v>
      </c>
      <c r="I222" s="29">
        <v>2954</v>
      </c>
      <c r="J222" s="30"/>
    </row>
    <row r="223" spans="1:10" ht="14.25" hidden="1" customHeight="1">
      <c r="A223" s="27">
        <v>21.9</v>
      </c>
      <c r="B223" s="27">
        <v>21.8</v>
      </c>
      <c r="C223" s="28"/>
      <c r="D223" s="29">
        <v>100</v>
      </c>
      <c r="E223" s="29">
        <v>1700</v>
      </c>
      <c r="F223" s="29">
        <v>2265</v>
      </c>
      <c r="G223" s="29">
        <v>1500</v>
      </c>
      <c r="H223" s="29">
        <v>2082</v>
      </c>
      <c r="I223" s="29">
        <v>2174</v>
      </c>
      <c r="J223" s="30"/>
    </row>
    <row r="224" spans="1:10" ht="14.25" hidden="1" customHeight="1">
      <c r="A224" s="27">
        <v>22</v>
      </c>
      <c r="B224" s="27">
        <v>21.9</v>
      </c>
      <c r="C224" s="28" t="s">
        <v>17</v>
      </c>
      <c r="D224" s="29">
        <v>100</v>
      </c>
      <c r="E224" s="29">
        <v>1100</v>
      </c>
      <c r="F224" s="29">
        <v>1715</v>
      </c>
      <c r="G224" s="29">
        <v>1600</v>
      </c>
      <c r="H224" s="29">
        <v>2174</v>
      </c>
      <c r="I224" s="29">
        <v>1945</v>
      </c>
      <c r="J224" s="30"/>
    </row>
    <row r="225" spans="1:10" ht="14.25" hidden="1" customHeight="1">
      <c r="A225" s="27">
        <v>22.1</v>
      </c>
      <c r="B225" s="27">
        <v>22</v>
      </c>
      <c r="C225" s="28"/>
      <c r="D225" s="29">
        <v>100</v>
      </c>
      <c r="E225" s="29">
        <v>1400</v>
      </c>
      <c r="F225" s="29">
        <v>1990</v>
      </c>
      <c r="G225" s="29">
        <v>1100</v>
      </c>
      <c r="H225" s="29">
        <v>1715</v>
      </c>
      <c r="I225" s="29">
        <v>1853</v>
      </c>
      <c r="J225" s="30"/>
    </row>
    <row r="226" spans="1:10" ht="14.25" hidden="1" customHeight="1">
      <c r="A226" s="27">
        <v>22.2</v>
      </c>
      <c r="B226" s="27">
        <v>22.1</v>
      </c>
      <c r="C226" s="28"/>
      <c r="D226" s="29">
        <v>100</v>
      </c>
      <c r="E226" s="29">
        <v>2000</v>
      </c>
      <c r="F226" s="29">
        <v>2541</v>
      </c>
      <c r="G226" s="29">
        <v>1400</v>
      </c>
      <c r="H226" s="29">
        <v>1990</v>
      </c>
      <c r="I226" s="29">
        <v>2266</v>
      </c>
      <c r="J226" s="30"/>
    </row>
    <row r="227" spans="1:10" ht="14.25" hidden="1" customHeight="1">
      <c r="A227" s="27">
        <v>22.3</v>
      </c>
      <c r="B227" s="27">
        <v>22.2</v>
      </c>
      <c r="C227" s="28"/>
      <c r="D227" s="29">
        <v>100</v>
      </c>
      <c r="E227" s="29">
        <v>2800</v>
      </c>
      <c r="F227" s="29">
        <v>3275</v>
      </c>
      <c r="G227" s="29">
        <v>1800</v>
      </c>
      <c r="H227" s="29">
        <v>2357</v>
      </c>
      <c r="I227" s="29">
        <v>2816</v>
      </c>
      <c r="J227" s="30"/>
    </row>
    <row r="228" spans="1:10" ht="14.25" hidden="1" customHeight="1">
      <c r="A228" s="27">
        <v>22.4</v>
      </c>
      <c r="B228" s="27">
        <v>22.3</v>
      </c>
      <c r="C228" s="28"/>
      <c r="D228" s="29">
        <v>100</v>
      </c>
      <c r="E228" s="29">
        <v>1300</v>
      </c>
      <c r="F228" s="29">
        <v>1898</v>
      </c>
      <c r="G228" s="29">
        <v>1300</v>
      </c>
      <c r="H228" s="29">
        <v>1898</v>
      </c>
      <c r="I228" s="29">
        <v>1898</v>
      </c>
      <c r="J228" s="30"/>
    </row>
    <row r="229" spans="1:10" ht="14.25" hidden="1" customHeight="1">
      <c r="A229" s="27">
        <v>22.5</v>
      </c>
      <c r="B229" s="27">
        <v>22.4</v>
      </c>
      <c r="C229" s="28"/>
      <c r="D229" s="29">
        <v>100</v>
      </c>
      <c r="E229" s="29">
        <v>1700</v>
      </c>
      <c r="F229" s="29">
        <v>2265</v>
      </c>
      <c r="G229" s="29">
        <v>1100</v>
      </c>
      <c r="H229" s="29">
        <v>1715</v>
      </c>
      <c r="I229" s="29">
        <v>1990</v>
      </c>
      <c r="J229" s="30"/>
    </row>
    <row r="230" spans="1:10" ht="14.25" hidden="1" customHeight="1">
      <c r="A230" s="27">
        <v>22.6</v>
      </c>
      <c r="B230" s="27">
        <v>22.5</v>
      </c>
      <c r="C230" s="28"/>
      <c r="D230" s="29">
        <v>100</v>
      </c>
      <c r="E230" s="29">
        <v>2200</v>
      </c>
      <c r="F230" s="29">
        <v>2724</v>
      </c>
      <c r="G230" s="29">
        <v>1300</v>
      </c>
      <c r="H230" s="29">
        <v>1898</v>
      </c>
      <c r="I230" s="29">
        <v>2311</v>
      </c>
      <c r="J230" s="30"/>
    </row>
    <row r="231" spans="1:10" ht="14.25" hidden="1" customHeight="1">
      <c r="A231" s="27">
        <v>22.7</v>
      </c>
      <c r="B231" s="27">
        <v>22.6</v>
      </c>
      <c r="C231" s="28"/>
      <c r="D231" s="29">
        <v>100</v>
      </c>
      <c r="E231" s="29">
        <v>2500</v>
      </c>
      <c r="F231" s="29">
        <v>3000</v>
      </c>
      <c r="G231" s="29">
        <v>1100</v>
      </c>
      <c r="H231" s="29">
        <v>1715</v>
      </c>
      <c r="I231" s="29">
        <v>2358</v>
      </c>
      <c r="J231" s="30"/>
    </row>
    <row r="232" spans="1:10" ht="14.25" hidden="1" customHeight="1">
      <c r="A232" s="27">
        <v>22.8</v>
      </c>
      <c r="B232" s="27">
        <v>22.7</v>
      </c>
      <c r="C232" s="28"/>
      <c r="D232" s="29">
        <v>100</v>
      </c>
      <c r="E232" s="29">
        <v>1400</v>
      </c>
      <c r="F232" s="29">
        <v>1990</v>
      </c>
      <c r="G232" s="29">
        <v>1100</v>
      </c>
      <c r="H232" s="29">
        <v>1715</v>
      </c>
      <c r="I232" s="29">
        <v>1853</v>
      </c>
      <c r="J232" s="30"/>
    </row>
    <row r="233" spans="1:10" ht="14.25" hidden="1" customHeight="1">
      <c r="A233" s="27">
        <v>22.9</v>
      </c>
      <c r="B233" s="27">
        <v>22.8</v>
      </c>
      <c r="C233" s="28"/>
      <c r="D233" s="29">
        <v>100</v>
      </c>
      <c r="E233" s="29">
        <v>2600</v>
      </c>
      <c r="F233" s="29">
        <v>3092</v>
      </c>
      <c r="G233" s="29">
        <v>1800</v>
      </c>
      <c r="H233" s="29">
        <v>2357</v>
      </c>
      <c r="I233" s="29">
        <v>2725</v>
      </c>
      <c r="J233" s="30"/>
    </row>
    <row r="234" spans="1:10" ht="14.25" hidden="1" customHeight="1">
      <c r="A234" s="31">
        <v>23</v>
      </c>
      <c r="B234" s="31">
        <v>22.9</v>
      </c>
      <c r="C234" s="28" t="s">
        <v>17</v>
      </c>
      <c r="D234" s="32">
        <v>100</v>
      </c>
      <c r="E234" s="32">
        <v>3500</v>
      </c>
      <c r="F234" s="32">
        <v>3918</v>
      </c>
      <c r="G234" s="32">
        <v>3500</v>
      </c>
      <c r="H234" s="32">
        <v>3918</v>
      </c>
      <c r="I234" s="32">
        <v>3918</v>
      </c>
      <c r="J234" s="30"/>
    </row>
    <row r="235" spans="1:10" ht="14.25" hidden="1" customHeight="1">
      <c r="A235" s="27">
        <v>23.1</v>
      </c>
      <c r="B235" s="27">
        <v>23</v>
      </c>
      <c r="C235" s="28"/>
      <c r="D235" s="29">
        <v>100</v>
      </c>
      <c r="E235" s="29">
        <v>2000</v>
      </c>
      <c r="F235" s="29">
        <v>2541</v>
      </c>
      <c r="G235" s="29">
        <v>1800</v>
      </c>
      <c r="H235" s="29">
        <v>2357</v>
      </c>
      <c r="I235" s="29">
        <v>2449</v>
      </c>
      <c r="J235" s="30"/>
    </row>
    <row r="236" spans="1:10" ht="14.25" hidden="1" customHeight="1">
      <c r="A236" s="27">
        <v>23.2</v>
      </c>
      <c r="B236" s="27">
        <v>23.1</v>
      </c>
      <c r="C236" s="28"/>
      <c r="D236" s="29">
        <v>100</v>
      </c>
      <c r="E236" s="29">
        <v>1900</v>
      </c>
      <c r="F236" s="29">
        <v>2449</v>
      </c>
      <c r="G236" s="29">
        <v>1700</v>
      </c>
      <c r="H236" s="29">
        <v>2265</v>
      </c>
      <c r="I236" s="29">
        <v>2357</v>
      </c>
      <c r="J236" s="30"/>
    </row>
    <row r="237" spans="1:10" ht="14.25" hidden="1" customHeight="1">
      <c r="A237" s="27">
        <v>23.3</v>
      </c>
      <c r="B237" s="27">
        <v>23.2</v>
      </c>
      <c r="C237" s="28"/>
      <c r="D237" s="29">
        <v>100</v>
      </c>
      <c r="E237" s="29">
        <v>1700</v>
      </c>
      <c r="F237" s="29">
        <v>2265</v>
      </c>
      <c r="G237" s="29">
        <v>1300</v>
      </c>
      <c r="H237" s="29">
        <v>1898</v>
      </c>
      <c r="I237" s="29">
        <v>2082</v>
      </c>
      <c r="J237" s="30"/>
    </row>
    <row r="238" spans="1:10" ht="14.25" hidden="1" customHeight="1">
      <c r="A238" s="27">
        <v>23.4</v>
      </c>
      <c r="B238" s="27">
        <v>23.3</v>
      </c>
      <c r="C238" s="28"/>
      <c r="D238" s="29">
        <v>100</v>
      </c>
      <c r="E238" s="29">
        <v>1500</v>
      </c>
      <c r="F238" s="29">
        <v>2082</v>
      </c>
      <c r="G238" s="29">
        <v>1400</v>
      </c>
      <c r="H238" s="29">
        <v>1990</v>
      </c>
      <c r="I238" s="29">
        <v>2036</v>
      </c>
      <c r="J238" s="30"/>
    </row>
    <row r="239" spans="1:10" ht="14.25" hidden="1" customHeight="1">
      <c r="A239" s="27">
        <v>23.5</v>
      </c>
      <c r="B239" s="27">
        <v>23.4</v>
      </c>
      <c r="C239" s="28"/>
      <c r="D239" s="29">
        <v>100</v>
      </c>
      <c r="E239" s="29">
        <v>1500</v>
      </c>
      <c r="F239" s="29">
        <v>2082</v>
      </c>
      <c r="G239" s="29">
        <v>1800</v>
      </c>
      <c r="H239" s="29">
        <v>2357</v>
      </c>
      <c r="I239" s="29">
        <v>2220</v>
      </c>
      <c r="J239" s="30"/>
    </row>
    <row r="240" spans="1:10" ht="14.25" hidden="1" customHeight="1">
      <c r="A240" s="27">
        <v>23.6</v>
      </c>
      <c r="B240" s="27">
        <v>23.5</v>
      </c>
      <c r="C240" s="28"/>
      <c r="D240" s="29">
        <v>100</v>
      </c>
      <c r="E240" s="29">
        <v>1600</v>
      </c>
      <c r="F240" s="29">
        <v>2174</v>
      </c>
      <c r="G240" s="29">
        <v>1500</v>
      </c>
      <c r="H240" s="29">
        <v>2082</v>
      </c>
      <c r="I240" s="29">
        <v>2128</v>
      </c>
      <c r="J240" s="30"/>
    </row>
    <row r="241" spans="1:10" ht="14.25" hidden="1" customHeight="1">
      <c r="A241" s="27">
        <v>23.7</v>
      </c>
      <c r="B241" s="27">
        <v>23.6</v>
      </c>
      <c r="C241" s="28"/>
      <c r="D241" s="29">
        <v>100</v>
      </c>
      <c r="E241" s="29">
        <v>1600</v>
      </c>
      <c r="F241" s="29">
        <v>2174</v>
      </c>
      <c r="G241" s="29">
        <v>1700</v>
      </c>
      <c r="H241" s="29">
        <v>2265</v>
      </c>
      <c r="I241" s="29">
        <v>2220</v>
      </c>
      <c r="J241" s="30"/>
    </row>
    <row r="242" spans="1:10" ht="14.25" hidden="1" customHeight="1">
      <c r="A242" s="27">
        <v>23.8</v>
      </c>
      <c r="B242" s="27">
        <v>23.7</v>
      </c>
      <c r="C242" s="28"/>
      <c r="D242" s="29">
        <v>100</v>
      </c>
      <c r="E242" s="29">
        <v>1300</v>
      </c>
      <c r="F242" s="29">
        <v>1898</v>
      </c>
      <c r="G242" s="29">
        <v>1500</v>
      </c>
      <c r="H242" s="29">
        <v>2082</v>
      </c>
      <c r="I242" s="29">
        <v>1990</v>
      </c>
      <c r="J242" s="30"/>
    </row>
    <row r="243" spans="1:10" ht="14.25" hidden="1" customHeight="1">
      <c r="A243" s="27">
        <v>23.9</v>
      </c>
      <c r="B243" s="27">
        <v>23.8</v>
      </c>
      <c r="C243" s="28"/>
      <c r="D243" s="29">
        <v>100</v>
      </c>
      <c r="E243" s="29">
        <v>2500</v>
      </c>
      <c r="F243" s="29">
        <v>3000</v>
      </c>
      <c r="G243" s="29">
        <v>1500</v>
      </c>
      <c r="H243" s="29">
        <v>2082</v>
      </c>
      <c r="I243" s="29">
        <v>2541</v>
      </c>
      <c r="J243" s="30"/>
    </row>
    <row r="244" spans="1:10" ht="14.25" hidden="1" customHeight="1">
      <c r="A244" s="31">
        <v>24</v>
      </c>
      <c r="B244" s="31">
        <v>23.9</v>
      </c>
      <c r="C244" s="28" t="s">
        <v>17</v>
      </c>
      <c r="D244" s="32">
        <v>100</v>
      </c>
      <c r="E244" s="32">
        <v>3900</v>
      </c>
      <c r="F244" s="32">
        <v>4285</v>
      </c>
      <c r="G244" s="32">
        <v>2600</v>
      </c>
      <c r="H244" s="32">
        <v>3092</v>
      </c>
      <c r="I244" s="32">
        <v>3689</v>
      </c>
      <c r="J244" s="30"/>
    </row>
    <row r="245" spans="1:10" ht="14.25" hidden="1" customHeight="1">
      <c r="A245" s="27">
        <v>24.1</v>
      </c>
      <c r="B245" s="27">
        <v>24</v>
      </c>
      <c r="C245" s="30"/>
      <c r="D245" s="29">
        <v>100</v>
      </c>
      <c r="E245" s="29">
        <v>5000</v>
      </c>
      <c r="F245" s="29">
        <v>5295</v>
      </c>
      <c r="G245" s="29">
        <v>4300</v>
      </c>
      <c r="H245" s="29">
        <v>4652</v>
      </c>
      <c r="I245" s="29">
        <v>4974</v>
      </c>
      <c r="J245" s="30"/>
    </row>
    <row r="246" spans="1:10" ht="14.25" hidden="1" customHeight="1">
      <c r="A246" s="27">
        <v>24.2</v>
      </c>
      <c r="B246" s="27">
        <v>24.1</v>
      </c>
      <c r="C246" s="30"/>
      <c r="D246" s="29">
        <v>100</v>
      </c>
      <c r="E246" s="29">
        <v>1700</v>
      </c>
      <c r="F246" s="29">
        <v>2265</v>
      </c>
      <c r="G246" s="29">
        <v>4700</v>
      </c>
      <c r="H246" s="29">
        <v>5019</v>
      </c>
      <c r="I246" s="29">
        <v>3642</v>
      </c>
      <c r="J246" s="30"/>
    </row>
    <row r="247" spans="1:10" ht="14.25" hidden="1" customHeight="1">
      <c r="A247" s="27">
        <v>24.3</v>
      </c>
      <c r="B247" s="27">
        <v>24.2</v>
      </c>
      <c r="C247" s="30"/>
      <c r="D247" s="29">
        <v>100</v>
      </c>
      <c r="E247" s="29">
        <v>2600</v>
      </c>
      <c r="F247" s="29">
        <v>3092</v>
      </c>
      <c r="G247" s="29">
        <v>2900</v>
      </c>
      <c r="H247" s="29">
        <v>3367</v>
      </c>
      <c r="I247" s="29">
        <v>3230</v>
      </c>
      <c r="J247" s="30"/>
    </row>
    <row r="248" spans="1:10" ht="14.25" hidden="1" customHeight="1">
      <c r="A248" s="27">
        <v>24.4</v>
      </c>
      <c r="B248" s="27">
        <v>24.3</v>
      </c>
      <c r="C248" s="30"/>
      <c r="D248" s="29">
        <v>100</v>
      </c>
      <c r="E248" s="29">
        <v>2000</v>
      </c>
      <c r="F248" s="158">
        <v>2541</v>
      </c>
      <c r="G248" s="29">
        <v>2200</v>
      </c>
      <c r="H248" s="217">
        <v>2724</v>
      </c>
      <c r="I248" s="29">
        <v>2633</v>
      </c>
      <c r="J248" s="30"/>
    </row>
    <row r="249" spans="1:10" ht="14.25" hidden="1" customHeight="1">
      <c r="A249" s="27">
        <v>24.5</v>
      </c>
      <c r="B249" s="27">
        <v>24.4</v>
      </c>
      <c r="C249" s="30"/>
      <c r="D249" s="29">
        <v>100</v>
      </c>
      <c r="E249" s="29">
        <v>1600</v>
      </c>
      <c r="F249" s="29">
        <v>2174</v>
      </c>
      <c r="G249" s="29">
        <v>1500</v>
      </c>
      <c r="H249" s="29">
        <v>2082</v>
      </c>
      <c r="I249" s="29">
        <v>2128</v>
      </c>
      <c r="J249" s="30"/>
    </row>
    <row r="250" spans="1:10" ht="14.25" hidden="1" customHeight="1">
      <c r="A250" s="27">
        <v>24.6</v>
      </c>
      <c r="B250" s="27">
        <v>24.5</v>
      </c>
      <c r="C250" s="28"/>
      <c r="D250" s="29">
        <v>100</v>
      </c>
      <c r="E250" s="29">
        <v>1600</v>
      </c>
      <c r="F250" s="29">
        <v>2174</v>
      </c>
      <c r="G250" s="29">
        <v>1200</v>
      </c>
      <c r="H250" s="29">
        <v>1806</v>
      </c>
      <c r="I250" s="29">
        <v>1990</v>
      </c>
      <c r="J250" s="30"/>
    </row>
    <row r="251" spans="1:10" ht="14.25" hidden="1" customHeight="1">
      <c r="A251" s="27">
        <v>24.7</v>
      </c>
      <c r="B251" s="27">
        <v>24.6</v>
      </c>
      <c r="C251" s="28"/>
      <c r="D251" s="29">
        <v>100</v>
      </c>
      <c r="E251" s="29">
        <v>1000</v>
      </c>
      <c r="F251" s="29">
        <v>1623</v>
      </c>
      <c r="G251" s="29">
        <v>1300</v>
      </c>
      <c r="H251" s="29">
        <v>1898</v>
      </c>
      <c r="I251" s="29">
        <v>1761</v>
      </c>
      <c r="J251" s="30"/>
    </row>
    <row r="252" spans="1:10" ht="14.25" hidden="1" customHeight="1">
      <c r="A252" s="27">
        <v>24.8</v>
      </c>
      <c r="B252" s="27">
        <v>24.7</v>
      </c>
      <c r="C252" s="28"/>
      <c r="D252" s="29">
        <v>100</v>
      </c>
      <c r="E252" s="29">
        <v>1900</v>
      </c>
      <c r="F252" s="29">
        <v>2449</v>
      </c>
      <c r="G252" s="29">
        <v>1000</v>
      </c>
      <c r="H252" s="29">
        <v>1623</v>
      </c>
      <c r="I252" s="29">
        <v>2036</v>
      </c>
      <c r="J252" s="30"/>
    </row>
    <row r="253" spans="1:10" ht="14.25" hidden="1" customHeight="1">
      <c r="A253" s="27">
        <v>24.9</v>
      </c>
      <c r="B253" s="27">
        <v>24.8</v>
      </c>
      <c r="C253" s="28"/>
      <c r="D253" s="29">
        <v>100</v>
      </c>
      <c r="E253" s="29">
        <v>1800</v>
      </c>
      <c r="F253" s="29">
        <v>2357</v>
      </c>
      <c r="G253" s="29">
        <v>1700</v>
      </c>
      <c r="H253" s="29">
        <v>2265</v>
      </c>
      <c r="I253" s="29">
        <v>2311</v>
      </c>
      <c r="J253" s="30"/>
    </row>
    <row r="254" spans="1:10" ht="14.25" hidden="1" customHeight="1">
      <c r="A254" s="31">
        <v>25</v>
      </c>
      <c r="B254" s="31">
        <v>24.9</v>
      </c>
      <c r="C254" s="28" t="s">
        <v>17</v>
      </c>
      <c r="D254" s="32">
        <v>100</v>
      </c>
      <c r="E254" s="32">
        <v>1400</v>
      </c>
      <c r="F254" s="32">
        <v>1990</v>
      </c>
      <c r="G254" s="32">
        <v>1600</v>
      </c>
      <c r="H254" s="32">
        <v>2174</v>
      </c>
      <c r="I254" s="32">
        <v>2082</v>
      </c>
      <c r="J254" s="30"/>
    </row>
    <row r="255" spans="1:10" ht="14.25" hidden="1" customHeight="1">
      <c r="A255" s="27">
        <v>25.1</v>
      </c>
      <c r="B255" s="27">
        <v>25</v>
      </c>
      <c r="C255" s="28"/>
      <c r="D255" s="29">
        <v>100</v>
      </c>
      <c r="E255" s="29">
        <v>1200</v>
      </c>
      <c r="F255" s="29">
        <v>1806</v>
      </c>
      <c r="G255" s="29">
        <v>1100</v>
      </c>
      <c r="H255" s="29">
        <v>1715</v>
      </c>
      <c r="I255" s="29">
        <v>1761</v>
      </c>
      <c r="J255" s="30"/>
    </row>
    <row r="256" spans="1:10" ht="14.25" hidden="1" customHeight="1">
      <c r="A256" s="27">
        <v>25.2</v>
      </c>
      <c r="B256" s="27">
        <v>25.1</v>
      </c>
      <c r="C256" s="28"/>
      <c r="D256" s="29">
        <v>100</v>
      </c>
      <c r="E256" s="29">
        <v>1000</v>
      </c>
      <c r="F256" s="29">
        <v>1623</v>
      </c>
      <c r="G256" s="29">
        <v>1200</v>
      </c>
      <c r="H256" s="29">
        <v>1806</v>
      </c>
      <c r="I256" s="29">
        <v>1715</v>
      </c>
      <c r="J256" s="30"/>
    </row>
    <row r="257" spans="1:10" ht="14.25" hidden="1" customHeight="1">
      <c r="A257" s="27">
        <v>25.3</v>
      </c>
      <c r="B257" s="27">
        <v>25.2</v>
      </c>
      <c r="C257" s="28"/>
      <c r="D257" s="29">
        <v>100</v>
      </c>
      <c r="E257" s="29">
        <v>1000</v>
      </c>
      <c r="F257" s="29">
        <v>1623</v>
      </c>
      <c r="G257" s="29">
        <v>1100</v>
      </c>
      <c r="H257" s="29">
        <v>1715</v>
      </c>
      <c r="I257" s="29">
        <v>1669</v>
      </c>
      <c r="J257" s="30"/>
    </row>
    <row r="258" spans="1:10" ht="14.25" hidden="1" customHeight="1">
      <c r="A258" s="27">
        <v>25.4</v>
      </c>
      <c r="B258" s="27">
        <v>25.3</v>
      </c>
      <c r="C258" s="28"/>
      <c r="D258" s="29">
        <v>100</v>
      </c>
      <c r="E258" s="29">
        <v>2100</v>
      </c>
      <c r="F258" s="29">
        <v>2633</v>
      </c>
      <c r="G258" s="29">
        <v>1000</v>
      </c>
      <c r="H258" s="29">
        <v>1623</v>
      </c>
      <c r="I258" s="29">
        <v>2128</v>
      </c>
      <c r="J258" s="30"/>
    </row>
    <row r="259" spans="1:10" ht="14.25" hidden="1" customHeight="1">
      <c r="A259" s="27">
        <v>25.5</v>
      </c>
      <c r="B259" s="27">
        <v>25.4</v>
      </c>
      <c r="C259" s="28"/>
      <c r="D259" s="29">
        <v>100</v>
      </c>
      <c r="E259" s="29">
        <v>1400</v>
      </c>
      <c r="F259" s="29">
        <v>1990</v>
      </c>
      <c r="G259" s="29">
        <v>1300</v>
      </c>
      <c r="H259" s="29">
        <v>1898</v>
      </c>
      <c r="I259" s="29">
        <v>1944</v>
      </c>
      <c r="J259" s="30"/>
    </row>
    <row r="260" spans="1:10" ht="14.25" hidden="1" customHeight="1">
      <c r="A260" s="27">
        <v>25.6</v>
      </c>
      <c r="B260" s="27">
        <v>25.5</v>
      </c>
      <c r="C260" s="28"/>
      <c r="D260" s="29">
        <v>100</v>
      </c>
      <c r="E260" s="29">
        <v>2300</v>
      </c>
      <c r="F260" s="29">
        <v>2816</v>
      </c>
      <c r="G260" s="29">
        <v>1500</v>
      </c>
      <c r="H260" s="29">
        <v>2082</v>
      </c>
      <c r="I260" s="29">
        <v>2449</v>
      </c>
      <c r="J260" s="30"/>
    </row>
    <row r="261" spans="1:10" ht="14.25" hidden="1" customHeight="1">
      <c r="A261" s="27">
        <v>25.7</v>
      </c>
      <c r="B261" s="27">
        <v>25.6</v>
      </c>
      <c r="C261" s="28"/>
      <c r="D261" s="29">
        <v>100</v>
      </c>
      <c r="E261" s="29">
        <v>1300</v>
      </c>
      <c r="F261" s="29">
        <v>1898</v>
      </c>
      <c r="G261" s="29">
        <v>1100</v>
      </c>
      <c r="H261" s="29">
        <v>1715</v>
      </c>
      <c r="I261" s="29">
        <v>1807</v>
      </c>
      <c r="J261" s="30"/>
    </row>
    <row r="262" spans="1:10" ht="14.25" hidden="1" customHeight="1">
      <c r="A262" s="27">
        <v>25.8</v>
      </c>
      <c r="B262" s="27">
        <v>25.7</v>
      </c>
      <c r="C262" s="28"/>
      <c r="D262" s="29">
        <v>100</v>
      </c>
      <c r="E262" s="29">
        <v>1800</v>
      </c>
      <c r="F262" s="29">
        <v>2357</v>
      </c>
      <c r="G262" s="29">
        <v>1200</v>
      </c>
      <c r="H262" s="29">
        <v>1806</v>
      </c>
      <c r="I262" s="29">
        <v>2082</v>
      </c>
      <c r="J262" s="30"/>
    </row>
    <row r="263" spans="1:10" ht="14.25" hidden="1" customHeight="1">
      <c r="A263" s="27">
        <v>25.9</v>
      </c>
      <c r="B263" s="27">
        <v>25.8</v>
      </c>
      <c r="C263" s="28"/>
      <c r="D263" s="29">
        <v>100</v>
      </c>
      <c r="E263" s="29">
        <v>1400</v>
      </c>
      <c r="F263" s="29">
        <v>1990</v>
      </c>
      <c r="G263" s="29">
        <v>1000</v>
      </c>
      <c r="H263" s="29">
        <v>1623</v>
      </c>
      <c r="I263" s="29">
        <v>1807</v>
      </c>
      <c r="J263" s="30"/>
    </row>
    <row r="264" spans="1:10" ht="14.25" hidden="1" customHeight="1">
      <c r="A264" s="31">
        <v>26</v>
      </c>
      <c r="B264" s="31">
        <v>25.9</v>
      </c>
      <c r="C264" s="28" t="s">
        <v>17</v>
      </c>
      <c r="D264" s="32">
        <v>100</v>
      </c>
      <c r="E264" s="32">
        <v>1200</v>
      </c>
      <c r="F264" s="32">
        <v>1806</v>
      </c>
      <c r="G264" s="32">
        <v>1700</v>
      </c>
      <c r="H264" s="32">
        <v>2265</v>
      </c>
      <c r="I264" s="32">
        <v>2036</v>
      </c>
      <c r="J264" s="30"/>
    </row>
    <row r="265" spans="1:10" ht="14.25" hidden="1" customHeight="1">
      <c r="A265" s="27">
        <v>26.1</v>
      </c>
      <c r="B265" s="27">
        <v>26</v>
      </c>
      <c r="C265" s="28"/>
      <c r="D265" s="29">
        <v>100</v>
      </c>
      <c r="E265" s="29">
        <v>1100</v>
      </c>
      <c r="F265" s="29">
        <v>1715</v>
      </c>
      <c r="G265" s="29">
        <v>1400</v>
      </c>
      <c r="H265" s="29">
        <v>1990</v>
      </c>
      <c r="I265" s="29">
        <v>1853</v>
      </c>
      <c r="J265" s="30"/>
    </row>
    <row r="266" spans="1:10" ht="14.25" hidden="1" customHeight="1">
      <c r="A266" s="27">
        <v>26.2</v>
      </c>
      <c r="B266" s="27">
        <v>26.1</v>
      </c>
      <c r="C266" s="28"/>
      <c r="D266" s="29">
        <v>100</v>
      </c>
      <c r="E266" s="29">
        <v>1300</v>
      </c>
      <c r="F266" s="29">
        <v>1898</v>
      </c>
      <c r="G266" s="29">
        <v>1400</v>
      </c>
      <c r="H266" s="29">
        <v>1990</v>
      </c>
      <c r="I266" s="29">
        <v>1944</v>
      </c>
      <c r="J266" s="30"/>
    </row>
    <row r="267" spans="1:10" ht="14.25" hidden="1" customHeight="1">
      <c r="A267" s="27">
        <v>26.3</v>
      </c>
      <c r="B267" s="27">
        <v>26.2</v>
      </c>
      <c r="C267" s="28"/>
      <c r="D267" s="29">
        <v>100</v>
      </c>
      <c r="E267" s="29">
        <v>1000</v>
      </c>
      <c r="F267" s="29">
        <v>1623</v>
      </c>
      <c r="G267" s="29">
        <v>1000</v>
      </c>
      <c r="H267" s="29">
        <v>1623</v>
      </c>
      <c r="I267" s="29">
        <v>1623</v>
      </c>
      <c r="J267" s="30"/>
    </row>
    <row r="268" spans="1:10" ht="14.25" hidden="1" customHeight="1">
      <c r="A268" s="27">
        <v>26.4</v>
      </c>
      <c r="B268" s="27">
        <v>26.3</v>
      </c>
      <c r="C268" s="28"/>
      <c r="D268" s="29">
        <v>100</v>
      </c>
      <c r="E268" s="29">
        <v>1300</v>
      </c>
      <c r="F268" s="29">
        <v>1898</v>
      </c>
      <c r="G268" s="29">
        <v>1500</v>
      </c>
      <c r="H268" s="29">
        <v>2082</v>
      </c>
      <c r="I268" s="29">
        <v>1990</v>
      </c>
      <c r="J268" s="30"/>
    </row>
    <row r="269" spans="1:10" ht="14.25" hidden="1" customHeight="1">
      <c r="A269" s="27">
        <v>26.5</v>
      </c>
      <c r="B269" s="27">
        <v>26.4</v>
      </c>
      <c r="C269" s="28"/>
      <c r="D269" s="29">
        <v>100</v>
      </c>
      <c r="E269" s="29">
        <v>1500</v>
      </c>
      <c r="F269" s="29">
        <v>2082</v>
      </c>
      <c r="G269" s="29">
        <v>1400</v>
      </c>
      <c r="H269" s="29">
        <v>1990</v>
      </c>
      <c r="I269" s="29">
        <v>2036</v>
      </c>
      <c r="J269" s="30"/>
    </row>
    <row r="270" spans="1:10" ht="14.25" hidden="1" customHeight="1">
      <c r="A270" s="27">
        <v>26.6</v>
      </c>
      <c r="B270" s="27">
        <v>26.5</v>
      </c>
      <c r="C270" s="28"/>
      <c r="D270" s="29">
        <v>100</v>
      </c>
      <c r="E270" s="29">
        <v>1100</v>
      </c>
      <c r="F270" s="29">
        <v>1715</v>
      </c>
      <c r="G270" s="29">
        <v>1200</v>
      </c>
      <c r="H270" s="29">
        <v>1806</v>
      </c>
      <c r="I270" s="29">
        <v>1761</v>
      </c>
      <c r="J270" s="30"/>
    </row>
    <row r="271" spans="1:10" ht="14.25" hidden="1" customHeight="1">
      <c r="A271" s="27">
        <v>26.7</v>
      </c>
      <c r="B271" s="27">
        <v>26.6</v>
      </c>
      <c r="C271" s="28"/>
      <c r="D271" s="29">
        <v>100</v>
      </c>
      <c r="E271" s="29">
        <v>1600</v>
      </c>
      <c r="F271" s="29">
        <v>2174</v>
      </c>
      <c r="G271" s="29">
        <v>1500</v>
      </c>
      <c r="H271" s="29">
        <v>2082</v>
      </c>
      <c r="I271" s="29">
        <v>2128</v>
      </c>
      <c r="J271" s="30"/>
    </row>
    <row r="272" spans="1:10" ht="14.25" hidden="1" customHeight="1">
      <c r="A272" s="27">
        <v>26.8</v>
      </c>
      <c r="B272" s="27">
        <v>26.7</v>
      </c>
      <c r="C272" s="28"/>
      <c r="D272" s="29">
        <v>100</v>
      </c>
      <c r="E272" s="29">
        <v>1600</v>
      </c>
      <c r="F272" s="29">
        <v>2174</v>
      </c>
      <c r="G272" s="29">
        <v>1100</v>
      </c>
      <c r="H272" s="29">
        <v>1715</v>
      </c>
      <c r="I272" s="29">
        <v>1945</v>
      </c>
      <c r="J272" s="30"/>
    </row>
    <row r="273" spans="1:10" ht="14.25" hidden="1" customHeight="1">
      <c r="A273" s="27">
        <v>26.9</v>
      </c>
      <c r="B273" s="27">
        <v>26.8</v>
      </c>
      <c r="C273" s="28"/>
      <c r="D273" s="29">
        <v>100</v>
      </c>
      <c r="E273" s="29">
        <v>1800</v>
      </c>
      <c r="F273" s="29">
        <v>2357</v>
      </c>
      <c r="G273" s="29">
        <v>2100</v>
      </c>
      <c r="H273" s="217">
        <v>2633</v>
      </c>
      <c r="I273" s="29">
        <v>2495</v>
      </c>
      <c r="J273" s="30"/>
    </row>
    <row r="274" spans="1:10" ht="14.25" hidden="1" customHeight="1">
      <c r="A274" s="31">
        <v>27</v>
      </c>
      <c r="B274" s="31">
        <v>26.9</v>
      </c>
      <c r="C274" s="28" t="s">
        <v>17</v>
      </c>
      <c r="D274" s="32">
        <v>100</v>
      </c>
      <c r="E274" s="32">
        <v>1600</v>
      </c>
      <c r="F274" s="32">
        <v>2174</v>
      </c>
      <c r="G274" s="32">
        <v>1400</v>
      </c>
      <c r="H274" s="32">
        <v>1990</v>
      </c>
      <c r="I274" s="32">
        <v>2082</v>
      </c>
      <c r="J274" s="30"/>
    </row>
    <row r="275" spans="1:10" ht="14.25" hidden="1" customHeight="1">
      <c r="A275" s="27">
        <v>27.1</v>
      </c>
      <c r="B275" s="27">
        <v>27</v>
      </c>
      <c r="C275" s="28"/>
      <c r="D275" s="29">
        <v>100</v>
      </c>
      <c r="E275" s="29">
        <v>1300</v>
      </c>
      <c r="F275" s="29">
        <v>1898</v>
      </c>
      <c r="G275" s="29">
        <v>1000</v>
      </c>
      <c r="H275" s="29">
        <v>1623</v>
      </c>
      <c r="I275" s="29">
        <v>1761</v>
      </c>
      <c r="J275" s="30"/>
    </row>
    <row r="276" spans="1:10" ht="14.25" hidden="1" customHeight="1">
      <c r="A276" s="27">
        <v>27.2</v>
      </c>
      <c r="B276" s="27">
        <v>27.1</v>
      </c>
      <c r="C276" s="28"/>
      <c r="D276" s="29">
        <v>100</v>
      </c>
      <c r="E276" s="29">
        <v>1400</v>
      </c>
      <c r="F276" s="29">
        <v>1990</v>
      </c>
      <c r="G276" s="29">
        <v>1300</v>
      </c>
      <c r="H276" s="29">
        <v>1898</v>
      </c>
      <c r="I276" s="29">
        <v>1944</v>
      </c>
      <c r="J276" s="30"/>
    </row>
    <row r="277" spans="1:10" ht="14.25" hidden="1" customHeight="1">
      <c r="A277" s="27">
        <v>27.3</v>
      </c>
      <c r="B277" s="27">
        <v>27.2</v>
      </c>
      <c r="C277" s="28"/>
      <c r="D277" s="29">
        <v>100</v>
      </c>
      <c r="E277" s="29">
        <v>1200</v>
      </c>
      <c r="F277" s="29">
        <v>1806</v>
      </c>
      <c r="G277" s="29">
        <v>1400</v>
      </c>
      <c r="H277" s="29">
        <v>1990</v>
      </c>
      <c r="I277" s="29">
        <v>1898</v>
      </c>
      <c r="J277" s="30"/>
    </row>
    <row r="278" spans="1:10" ht="14.25" hidden="1" customHeight="1">
      <c r="A278" s="27">
        <v>27.4</v>
      </c>
      <c r="B278" s="27">
        <v>27.3</v>
      </c>
      <c r="C278" s="28"/>
      <c r="D278" s="29">
        <v>100</v>
      </c>
      <c r="E278" s="29">
        <v>1400</v>
      </c>
      <c r="F278" s="29">
        <v>1990</v>
      </c>
      <c r="G278" s="29">
        <v>1300</v>
      </c>
      <c r="H278" s="29">
        <v>1898</v>
      </c>
      <c r="I278" s="29">
        <v>1944</v>
      </c>
      <c r="J278" s="30"/>
    </row>
    <row r="279" spans="1:10" ht="14.25" hidden="1" customHeight="1">
      <c r="A279" s="27">
        <v>27.5</v>
      </c>
      <c r="B279" s="27">
        <v>27.4</v>
      </c>
      <c r="C279" s="28"/>
      <c r="D279" s="29">
        <v>100</v>
      </c>
      <c r="E279" s="29">
        <v>1400</v>
      </c>
      <c r="F279" s="29">
        <v>1990</v>
      </c>
      <c r="G279" s="29">
        <v>1300</v>
      </c>
      <c r="H279" s="29">
        <v>1898</v>
      </c>
      <c r="I279" s="29">
        <v>1944</v>
      </c>
      <c r="J279" s="30"/>
    </row>
    <row r="280" spans="1:10" ht="14.25" hidden="1" customHeight="1">
      <c r="A280" s="27">
        <v>27.6</v>
      </c>
      <c r="B280" s="27">
        <v>27.5</v>
      </c>
      <c r="C280" s="28"/>
      <c r="D280" s="29">
        <v>100</v>
      </c>
      <c r="E280" s="29">
        <v>1000</v>
      </c>
      <c r="F280" s="29">
        <v>1623</v>
      </c>
      <c r="G280" s="29">
        <v>1000</v>
      </c>
      <c r="H280" s="29">
        <v>1623</v>
      </c>
      <c r="I280" s="29">
        <v>1623</v>
      </c>
      <c r="J280" s="30"/>
    </row>
    <row r="281" spans="1:10" ht="14.25" hidden="1" customHeight="1">
      <c r="A281" s="27">
        <v>27.7</v>
      </c>
      <c r="B281" s="27">
        <v>27.6</v>
      </c>
      <c r="C281" s="28"/>
      <c r="D281" s="29">
        <v>100</v>
      </c>
      <c r="E281" s="29">
        <v>1200</v>
      </c>
      <c r="F281" s="29">
        <v>1806</v>
      </c>
      <c r="G281" s="29">
        <v>1400</v>
      </c>
      <c r="H281" s="29">
        <v>1990</v>
      </c>
      <c r="I281" s="29">
        <v>1898</v>
      </c>
      <c r="J281" s="30"/>
    </row>
    <row r="282" spans="1:10" ht="14.25" hidden="1" customHeight="1">
      <c r="A282" s="27">
        <v>27.8</v>
      </c>
      <c r="B282" s="27">
        <v>27.7</v>
      </c>
      <c r="C282" s="28"/>
      <c r="D282" s="29">
        <v>100</v>
      </c>
      <c r="E282" s="29">
        <v>1000</v>
      </c>
      <c r="F282" s="29">
        <v>1623</v>
      </c>
      <c r="G282" s="29">
        <v>1100</v>
      </c>
      <c r="H282" s="29">
        <v>1715</v>
      </c>
      <c r="I282" s="29">
        <v>1669</v>
      </c>
      <c r="J282" s="30"/>
    </row>
    <row r="283" spans="1:10" ht="14.25" hidden="1" customHeight="1">
      <c r="A283" s="27">
        <v>27.9</v>
      </c>
      <c r="B283" s="27">
        <v>27.8</v>
      </c>
      <c r="C283" s="28"/>
      <c r="D283" s="29">
        <v>100</v>
      </c>
      <c r="E283" s="29">
        <v>1300</v>
      </c>
      <c r="F283" s="29">
        <v>1898</v>
      </c>
      <c r="G283" s="29">
        <v>1400</v>
      </c>
      <c r="H283" s="29">
        <v>1990</v>
      </c>
      <c r="I283" s="29">
        <v>1944</v>
      </c>
      <c r="J283" s="30"/>
    </row>
    <row r="284" spans="1:10" ht="14.25" hidden="1" customHeight="1">
      <c r="A284" s="31">
        <v>28</v>
      </c>
      <c r="B284" s="31">
        <v>27.9</v>
      </c>
      <c r="C284" s="28" t="s">
        <v>17</v>
      </c>
      <c r="D284" s="32">
        <v>100</v>
      </c>
      <c r="E284" s="32">
        <v>1500</v>
      </c>
      <c r="F284" s="32">
        <v>2082</v>
      </c>
      <c r="G284" s="32">
        <v>1400</v>
      </c>
      <c r="H284" s="32">
        <v>1990</v>
      </c>
      <c r="I284" s="32">
        <v>2036</v>
      </c>
      <c r="J284" s="30"/>
    </row>
    <row r="285" spans="1:10" ht="14.25" hidden="1" customHeight="1">
      <c r="A285" s="27">
        <v>28.1</v>
      </c>
      <c r="B285" s="27">
        <v>28</v>
      </c>
      <c r="C285" s="28"/>
      <c r="D285" s="29">
        <v>100</v>
      </c>
      <c r="E285" s="29">
        <v>1300</v>
      </c>
      <c r="F285" s="29">
        <v>1898</v>
      </c>
      <c r="G285" s="29">
        <v>1400</v>
      </c>
      <c r="H285" s="29">
        <v>1990</v>
      </c>
      <c r="I285" s="29">
        <v>1944</v>
      </c>
      <c r="J285" s="33"/>
    </row>
    <row r="286" spans="1:10" ht="14.25" hidden="1" customHeight="1">
      <c r="A286" s="27">
        <v>28.2</v>
      </c>
      <c r="B286" s="27">
        <v>28.1</v>
      </c>
      <c r="C286" s="28"/>
      <c r="D286" s="29">
        <v>100</v>
      </c>
      <c r="E286" s="29">
        <v>1200</v>
      </c>
      <c r="F286" s="29">
        <v>1806</v>
      </c>
      <c r="G286" s="29">
        <v>1100</v>
      </c>
      <c r="H286" s="29">
        <v>1715</v>
      </c>
      <c r="I286" s="29">
        <v>1761</v>
      </c>
      <c r="J286" s="34"/>
    </row>
    <row r="287" spans="1:10" ht="14.25" hidden="1" customHeight="1">
      <c r="A287" s="27">
        <v>28.3</v>
      </c>
      <c r="B287" s="27">
        <v>28.2</v>
      </c>
      <c r="C287" s="28"/>
      <c r="D287" s="29">
        <v>100</v>
      </c>
      <c r="E287" s="29">
        <v>1000</v>
      </c>
      <c r="F287" s="29">
        <v>1623</v>
      </c>
      <c r="G287" s="29">
        <v>1200</v>
      </c>
      <c r="H287" s="29">
        <v>1806</v>
      </c>
      <c r="I287" s="29">
        <v>1715</v>
      </c>
      <c r="J287" s="34"/>
    </row>
    <row r="288" spans="1:10" ht="14.25" hidden="1" customHeight="1">
      <c r="A288" s="27">
        <v>28.4</v>
      </c>
      <c r="B288" s="27">
        <v>28.3</v>
      </c>
      <c r="C288" s="28"/>
      <c r="D288" s="29">
        <v>100</v>
      </c>
      <c r="E288" s="34"/>
      <c r="F288" s="34"/>
      <c r="G288" s="34"/>
      <c r="H288" s="34"/>
      <c r="I288" s="34"/>
      <c r="J288" s="28" t="s">
        <v>18</v>
      </c>
    </row>
    <row r="289" spans="1:10" ht="14.25" hidden="1" customHeight="1">
      <c r="A289" s="27">
        <v>28.5</v>
      </c>
      <c r="B289" s="27">
        <v>28.4</v>
      </c>
      <c r="C289" s="28"/>
      <c r="D289" s="29">
        <v>100</v>
      </c>
      <c r="E289" s="34"/>
      <c r="F289" s="34"/>
      <c r="G289" s="34"/>
      <c r="H289" s="34"/>
      <c r="I289" s="34"/>
      <c r="J289" s="28" t="s">
        <v>18</v>
      </c>
    </row>
    <row r="290" spans="1:10" ht="14.25" hidden="1" customHeight="1">
      <c r="A290" s="27">
        <v>28.6</v>
      </c>
      <c r="B290" s="27">
        <v>28.5</v>
      </c>
      <c r="C290" s="28"/>
      <c r="D290" s="29">
        <v>100</v>
      </c>
      <c r="E290" s="34"/>
      <c r="F290" s="34"/>
      <c r="G290" s="34"/>
      <c r="H290" s="34"/>
      <c r="I290" s="34"/>
      <c r="J290" s="28" t="s">
        <v>18</v>
      </c>
    </row>
    <row r="291" spans="1:10" ht="14.25" hidden="1" customHeight="1">
      <c r="A291" s="27">
        <v>28.7</v>
      </c>
      <c r="B291" s="27">
        <v>28.6</v>
      </c>
      <c r="C291" s="28"/>
      <c r="D291" s="29">
        <v>100</v>
      </c>
      <c r="E291" s="34"/>
      <c r="F291" s="34"/>
      <c r="G291" s="34"/>
      <c r="H291" s="34"/>
      <c r="I291" s="34"/>
      <c r="J291" s="28" t="s">
        <v>18</v>
      </c>
    </row>
    <row r="292" spans="1:10" ht="14.25" hidden="1" customHeight="1">
      <c r="A292" s="27">
        <v>28.8</v>
      </c>
      <c r="B292" s="27">
        <v>28.7</v>
      </c>
      <c r="C292" s="28"/>
      <c r="D292" s="29">
        <v>100</v>
      </c>
      <c r="E292" s="34"/>
      <c r="F292" s="34"/>
      <c r="G292" s="34"/>
      <c r="H292" s="34"/>
      <c r="I292" s="34"/>
      <c r="J292" s="28" t="s">
        <v>18</v>
      </c>
    </row>
    <row r="293" spans="1:10" ht="14.25" hidden="1" customHeight="1">
      <c r="A293" s="27">
        <v>28.9</v>
      </c>
      <c r="B293" s="27">
        <v>28.8</v>
      </c>
      <c r="C293" s="28"/>
      <c r="D293" s="29">
        <v>100</v>
      </c>
      <c r="E293" s="29">
        <v>1400</v>
      </c>
      <c r="F293" s="29">
        <v>1990</v>
      </c>
      <c r="G293" s="29">
        <v>1600</v>
      </c>
      <c r="H293" s="29">
        <v>2174</v>
      </c>
      <c r="I293" s="29">
        <v>2082</v>
      </c>
      <c r="J293" s="34"/>
    </row>
    <row r="294" spans="1:10" ht="14.25" hidden="1" customHeight="1">
      <c r="A294" s="27">
        <v>29</v>
      </c>
      <c r="B294" s="27">
        <v>28.9</v>
      </c>
      <c r="C294" s="28" t="s">
        <v>17</v>
      </c>
      <c r="D294" s="29">
        <v>100</v>
      </c>
      <c r="E294" s="29">
        <v>1600</v>
      </c>
      <c r="F294" s="29">
        <v>2174</v>
      </c>
      <c r="G294" s="29">
        <v>1400</v>
      </c>
      <c r="H294" s="29">
        <v>1990</v>
      </c>
      <c r="I294" s="29">
        <v>2082</v>
      </c>
      <c r="J294" s="33"/>
    </row>
    <row r="295" spans="1:10" ht="14.25" hidden="1" customHeight="1">
      <c r="A295" s="27">
        <v>29.1</v>
      </c>
      <c r="B295" s="27">
        <v>29</v>
      </c>
      <c r="C295" s="28"/>
      <c r="D295" s="29">
        <v>100</v>
      </c>
      <c r="E295" s="29">
        <v>2300</v>
      </c>
      <c r="F295" s="29">
        <v>2816</v>
      </c>
      <c r="G295" s="29">
        <v>1900</v>
      </c>
      <c r="H295" s="29">
        <v>2449</v>
      </c>
      <c r="I295" s="29">
        <v>2633</v>
      </c>
      <c r="J295" s="30"/>
    </row>
    <row r="296" spans="1:10" ht="14.25" hidden="1" customHeight="1">
      <c r="A296" s="27">
        <v>29.2</v>
      </c>
      <c r="B296" s="27">
        <v>29.1</v>
      </c>
      <c r="C296" s="28"/>
      <c r="D296" s="29">
        <v>100</v>
      </c>
      <c r="E296" s="29">
        <v>2000</v>
      </c>
      <c r="F296" s="217">
        <v>2541</v>
      </c>
      <c r="G296" s="29">
        <v>2400</v>
      </c>
      <c r="H296" s="29">
        <v>2908</v>
      </c>
      <c r="I296" s="29">
        <v>2725</v>
      </c>
      <c r="J296" s="30"/>
    </row>
    <row r="297" spans="1:10" ht="14.25" hidden="1" customHeight="1">
      <c r="A297" s="27">
        <v>29.3</v>
      </c>
      <c r="B297" s="27">
        <v>29.2</v>
      </c>
      <c r="C297" s="28"/>
      <c r="D297" s="29">
        <v>100</v>
      </c>
      <c r="E297" s="29">
        <v>2000</v>
      </c>
      <c r="F297" s="29">
        <v>2541</v>
      </c>
      <c r="G297" s="29">
        <v>1700</v>
      </c>
      <c r="H297" s="29">
        <v>2265</v>
      </c>
      <c r="I297" s="29">
        <v>2403</v>
      </c>
      <c r="J297" s="30"/>
    </row>
    <row r="298" spans="1:10" ht="14.25" hidden="1" customHeight="1">
      <c r="A298" s="27">
        <v>29.4</v>
      </c>
      <c r="B298" s="27">
        <v>29.3</v>
      </c>
      <c r="C298" s="28"/>
      <c r="D298" s="29">
        <v>100</v>
      </c>
      <c r="E298" s="29">
        <v>1200</v>
      </c>
      <c r="F298" s="29">
        <v>1806</v>
      </c>
      <c r="G298" s="29">
        <v>1300</v>
      </c>
      <c r="H298" s="29">
        <v>1898</v>
      </c>
      <c r="I298" s="29">
        <v>1852</v>
      </c>
      <c r="J298" s="30"/>
    </row>
    <row r="299" spans="1:10" ht="14.25" hidden="1" customHeight="1">
      <c r="A299" s="27">
        <v>29.5</v>
      </c>
      <c r="B299" s="27">
        <v>29.4</v>
      </c>
      <c r="C299" s="28"/>
      <c r="D299" s="29">
        <v>100</v>
      </c>
      <c r="E299" s="29">
        <v>1400</v>
      </c>
      <c r="F299" s="29">
        <v>1990</v>
      </c>
      <c r="G299" s="29">
        <v>1300</v>
      </c>
      <c r="H299" s="29">
        <v>1898</v>
      </c>
      <c r="I299" s="29">
        <v>1944</v>
      </c>
      <c r="J299" s="30"/>
    </row>
    <row r="300" spans="1:10" ht="14.25" hidden="1" customHeight="1">
      <c r="A300" s="27">
        <v>29.6</v>
      </c>
      <c r="B300" s="27">
        <v>29.5</v>
      </c>
      <c r="C300" s="28"/>
      <c r="D300" s="29">
        <v>100</v>
      </c>
      <c r="E300" s="29">
        <v>1000</v>
      </c>
      <c r="F300" s="29">
        <v>1623</v>
      </c>
      <c r="G300" s="29">
        <v>1100</v>
      </c>
      <c r="H300" s="29">
        <v>1715</v>
      </c>
      <c r="I300" s="29">
        <v>1669</v>
      </c>
      <c r="J300" s="30"/>
    </row>
    <row r="301" spans="1:10" ht="14.25" hidden="1" customHeight="1">
      <c r="A301" s="27">
        <v>29.7</v>
      </c>
      <c r="B301" s="27">
        <v>29.6</v>
      </c>
      <c r="C301" s="28"/>
      <c r="D301" s="29">
        <v>100</v>
      </c>
      <c r="E301" s="29">
        <v>1000</v>
      </c>
      <c r="F301" s="29">
        <v>1623</v>
      </c>
      <c r="G301" s="29">
        <v>1000</v>
      </c>
      <c r="H301" s="29">
        <v>1623</v>
      </c>
      <c r="I301" s="29">
        <v>1623</v>
      </c>
      <c r="J301" s="30"/>
    </row>
    <row r="302" spans="1:10" ht="14.25" hidden="1" customHeight="1">
      <c r="A302" s="27">
        <v>29.8</v>
      </c>
      <c r="B302" s="27">
        <v>29.7</v>
      </c>
      <c r="C302" s="28"/>
      <c r="D302" s="29">
        <v>100</v>
      </c>
      <c r="E302" s="29">
        <v>1100</v>
      </c>
      <c r="F302" s="29">
        <v>1715</v>
      </c>
      <c r="G302" s="29">
        <v>1500</v>
      </c>
      <c r="H302" s="29">
        <v>2082</v>
      </c>
      <c r="I302" s="29">
        <v>1899</v>
      </c>
      <c r="J302" s="30"/>
    </row>
    <row r="303" spans="1:10" ht="14.25" hidden="1" customHeight="1">
      <c r="A303" s="27">
        <v>29.9</v>
      </c>
      <c r="B303" s="27">
        <v>29.8</v>
      </c>
      <c r="C303" s="28"/>
      <c r="D303" s="29">
        <v>100</v>
      </c>
      <c r="E303" s="29">
        <v>1300</v>
      </c>
      <c r="F303" s="29">
        <v>1898</v>
      </c>
      <c r="G303" s="29">
        <v>1000</v>
      </c>
      <c r="H303" s="29">
        <v>1623</v>
      </c>
      <c r="I303" s="29">
        <v>1761</v>
      </c>
      <c r="J303" s="30"/>
    </row>
    <row r="304" spans="1:10" ht="14.25" hidden="1" customHeight="1">
      <c r="A304" s="31">
        <v>30</v>
      </c>
      <c r="B304" s="31">
        <v>29.9</v>
      </c>
      <c r="C304" s="28" t="s">
        <v>17</v>
      </c>
      <c r="D304" s="32">
        <v>100</v>
      </c>
      <c r="E304" s="32">
        <v>1300</v>
      </c>
      <c r="F304" s="32">
        <v>1898</v>
      </c>
      <c r="G304" s="32">
        <v>1400</v>
      </c>
      <c r="H304" s="32">
        <v>1990</v>
      </c>
      <c r="I304" s="32">
        <v>1944</v>
      </c>
      <c r="J304" s="30"/>
    </row>
    <row r="305" spans="1:10" ht="14.25" hidden="1" customHeight="1">
      <c r="A305" s="27">
        <v>30.1</v>
      </c>
      <c r="B305" s="27">
        <v>30</v>
      </c>
      <c r="C305" s="28"/>
      <c r="D305" s="29">
        <v>100</v>
      </c>
      <c r="E305" s="29">
        <v>1200</v>
      </c>
      <c r="F305" s="29">
        <v>1806</v>
      </c>
      <c r="G305" s="29">
        <v>1900</v>
      </c>
      <c r="H305" s="29">
        <v>2449</v>
      </c>
      <c r="I305" s="29">
        <v>2128</v>
      </c>
      <c r="J305" s="30"/>
    </row>
    <row r="306" spans="1:10" ht="14.25" hidden="1" customHeight="1">
      <c r="A306" s="27">
        <v>30.2</v>
      </c>
      <c r="B306" s="27">
        <v>30.1</v>
      </c>
      <c r="C306" s="28"/>
      <c r="D306" s="29">
        <v>100</v>
      </c>
      <c r="E306" s="29">
        <v>1100</v>
      </c>
      <c r="F306" s="29">
        <v>1715</v>
      </c>
      <c r="G306" s="29">
        <v>1600</v>
      </c>
      <c r="H306" s="29">
        <v>2174</v>
      </c>
      <c r="I306" s="29">
        <v>1945</v>
      </c>
      <c r="J306" s="30"/>
    </row>
    <row r="307" spans="1:10" ht="14.25" hidden="1" customHeight="1">
      <c r="A307" s="27">
        <v>30.3</v>
      </c>
      <c r="B307" s="27">
        <v>30.2</v>
      </c>
      <c r="C307" s="28"/>
      <c r="D307" s="29">
        <v>100</v>
      </c>
      <c r="E307" s="29">
        <v>1200</v>
      </c>
      <c r="F307" s="29">
        <v>1806</v>
      </c>
      <c r="G307" s="29">
        <v>1400</v>
      </c>
      <c r="H307" s="29">
        <v>1990</v>
      </c>
      <c r="I307" s="29">
        <v>1898</v>
      </c>
      <c r="J307" s="30"/>
    </row>
    <row r="308" spans="1:10" ht="14.25" hidden="1" customHeight="1">
      <c r="A308" s="27">
        <v>30.4</v>
      </c>
      <c r="B308" s="27">
        <v>30.3</v>
      </c>
      <c r="C308" s="28"/>
      <c r="D308" s="29">
        <v>100</v>
      </c>
      <c r="E308" s="29">
        <v>1100</v>
      </c>
      <c r="F308" s="29">
        <v>1715</v>
      </c>
      <c r="G308" s="29">
        <v>1000</v>
      </c>
      <c r="H308" s="29">
        <v>1623</v>
      </c>
      <c r="I308" s="29">
        <v>1669</v>
      </c>
      <c r="J308" s="30"/>
    </row>
    <row r="309" spans="1:10" ht="14.25" hidden="1" customHeight="1">
      <c r="A309" s="27">
        <v>30.5</v>
      </c>
      <c r="B309" s="27">
        <v>30.4</v>
      </c>
      <c r="C309" s="28"/>
      <c r="D309" s="29">
        <v>100</v>
      </c>
      <c r="E309" s="29">
        <v>1100</v>
      </c>
      <c r="F309" s="29">
        <v>1715</v>
      </c>
      <c r="G309" s="29">
        <v>1200</v>
      </c>
      <c r="H309" s="29">
        <v>1806</v>
      </c>
      <c r="I309" s="29">
        <v>1761</v>
      </c>
      <c r="J309" s="30"/>
    </row>
    <row r="310" spans="1:10" ht="14.25" hidden="1" customHeight="1">
      <c r="A310" s="27">
        <v>30.6</v>
      </c>
      <c r="B310" s="27">
        <v>30.5</v>
      </c>
      <c r="C310" s="28"/>
      <c r="D310" s="29">
        <v>100</v>
      </c>
      <c r="E310" s="29">
        <v>1500</v>
      </c>
      <c r="F310" s="29">
        <v>2082</v>
      </c>
      <c r="G310" s="29">
        <v>1500</v>
      </c>
      <c r="H310" s="29">
        <v>2082</v>
      </c>
      <c r="I310" s="29">
        <v>2082</v>
      </c>
      <c r="J310" s="30"/>
    </row>
    <row r="311" spans="1:10" ht="14.25" hidden="1" customHeight="1">
      <c r="A311" s="27">
        <v>30.7</v>
      </c>
      <c r="B311" s="27">
        <v>30.6</v>
      </c>
      <c r="C311" s="28"/>
      <c r="D311" s="29">
        <v>100</v>
      </c>
      <c r="E311" s="29">
        <v>1400</v>
      </c>
      <c r="F311" s="29">
        <v>1990</v>
      </c>
      <c r="G311" s="29">
        <v>1300</v>
      </c>
      <c r="H311" s="29">
        <v>1898</v>
      </c>
      <c r="I311" s="29">
        <v>1944</v>
      </c>
      <c r="J311" s="30"/>
    </row>
    <row r="312" spans="1:10" ht="14.25" hidden="1" customHeight="1">
      <c r="A312" s="27">
        <v>30.8</v>
      </c>
      <c r="B312" s="27">
        <v>30.7</v>
      </c>
      <c r="C312" s="28"/>
      <c r="D312" s="29">
        <v>100</v>
      </c>
      <c r="E312" s="29">
        <v>1400</v>
      </c>
      <c r="F312" s="29">
        <v>1990</v>
      </c>
      <c r="G312" s="29">
        <v>1200</v>
      </c>
      <c r="H312" s="29">
        <v>1806</v>
      </c>
      <c r="I312" s="29">
        <v>1898</v>
      </c>
      <c r="J312" s="30"/>
    </row>
    <row r="313" spans="1:10" ht="14.25" hidden="1" customHeight="1">
      <c r="A313" s="27">
        <v>30.9</v>
      </c>
      <c r="B313" s="27">
        <v>30.8</v>
      </c>
      <c r="C313" s="28"/>
      <c r="D313" s="29">
        <v>100</v>
      </c>
      <c r="E313" s="29">
        <v>1100</v>
      </c>
      <c r="F313" s="29">
        <v>1715</v>
      </c>
      <c r="G313" s="29">
        <v>1200</v>
      </c>
      <c r="H313" s="29">
        <v>1806</v>
      </c>
      <c r="I313" s="29">
        <v>1761</v>
      </c>
      <c r="J313" s="30"/>
    </row>
    <row r="314" spans="1:10" ht="14.25" hidden="1" customHeight="1">
      <c r="A314" s="31">
        <v>31</v>
      </c>
      <c r="B314" s="31">
        <v>30.9</v>
      </c>
      <c r="C314" s="28" t="s">
        <v>17</v>
      </c>
      <c r="D314" s="32">
        <v>100</v>
      </c>
      <c r="E314" s="32">
        <v>1500</v>
      </c>
      <c r="F314" s="32">
        <v>2082</v>
      </c>
      <c r="G314" s="32">
        <v>1400</v>
      </c>
      <c r="H314" s="32">
        <v>1990</v>
      </c>
      <c r="I314" s="32">
        <v>2036</v>
      </c>
      <c r="J314" s="30"/>
    </row>
    <row r="315" spans="1:10" ht="14.25" hidden="1" customHeight="1">
      <c r="A315" s="27">
        <v>31.1</v>
      </c>
      <c r="B315" s="27">
        <v>31</v>
      </c>
      <c r="C315" s="30"/>
      <c r="D315" s="29">
        <v>100</v>
      </c>
      <c r="E315" s="29">
        <v>1700</v>
      </c>
      <c r="F315" s="29">
        <v>2265</v>
      </c>
      <c r="G315" s="29">
        <v>1300</v>
      </c>
      <c r="H315" s="29">
        <v>1898</v>
      </c>
      <c r="I315" s="29">
        <v>2082</v>
      </c>
      <c r="J315" s="30"/>
    </row>
    <row r="316" spans="1:10" ht="14.25" hidden="1" customHeight="1">
      <c r="A316" s="27">
        <v>31.2</v>
      </c>
      <c r="B316" s="27">
        <v>31.1</v>
      </c>
      <c r="C316" s="30"/>
      <c r="D316" s="29">
        <v>100</v>
      </c>
      <c r="E316" s="29">
        <v>1600</v>
      </c>
      <c r="F316" s="29">
        <v>2174</v>
      </c>
      <c r="G316" s="29">
        <v>1600</v>
      </c>
      <c r="H316" s="29">
        <v>2174</v>
      </c>
      <c r="I316" s="29">
        <v>2174</v>
      </c>
      <c r="J316" s="30"/>
    </row>
    <row r="317" spans="1:10" ht="14.25" hidden="1" customHeight="1">
      <c r="A317" s="27">
        <v>31.3</v>
      </c>
      <c r="B317" s="27">
        <v>31.2</v>
      </c>
      <c r="C317" s="30"/>
      <c r="D317" s="29">
        <v>100</v>
      </c>
      <c r="E317" s="29">
        <v>1500</v>
      </c>
      <c r="F317" s="29">
        <v>2082</v>
      </c>
      <c r="G317" s="29">
        <v>1700</v>
      </c>
      <c r="H317" s="29">
        <v>2265</v>
      </c>
      <c r="I317" s="29">
        <v>2174</v>
      </c>
      <c r="J317" s="30"/>
    </row>
    <row r="318" spans="1:10" ht="14.25" hidden="1" customHeight="1">
      <c r="A318" s="27">
        <v>31.4</v>
      </c>
      <c r="B318" s="27">
        <v>31.3</v>
      </c>
      <c r="C318" s="30"/>
      <c r="D318" s="29">
        <v>100</v>
      </c>
      <c r="E318" s="29">
        <v>1600</v>
      </c>
      <c r="F318" s="29">
        <v>2174</v>
      </c>
      <c r="G318" s="29">
        <v>1500</v>
      </c>
      <c r="H318" s="29">
        <v>2082</v>
      </c>
      <c r="I318" s="29">
        <v>2128</v>
      </c>
      <c r="J318" s="30"/>
    </row>
    <row r="319" spans="1:10" ht="14.25" hidden="1" customHeight="1">
      <c r="A319" s="27">
        <v>31.5</v>
      </c>
      <c r="B319" s="27">
        <v>31.4</v>
      </c>
      <c r="C319" s="30"/>
      <c r="D319" s="29">
        <v>100</v>
      </c>
      <c r="E319" s="29">
        <v>1300</v>
      </c>
      <c r="F319" s="29">
        <v>1898</v>
      </c>
      <c r="G319" s="29">
        <v>1300</v>
      </c>
      <c r="H319" s="29">
        <v>1898</v>
      </c>
      <c r="I319" s="29">
        <v>1898</v>
      </c>
      <c r="J319" s="30"/>
    </row>
    <row r="320" spans="1:10" ht="14.25" hidden="1" customHeight="1">
      <c r="A320" s="27">
        <v>31.6</v>
      </c>
      <c r="B320" s="27">
        <v>31.5</v>
      </c>
      <c r="C320" s="28"/>
      <c r="D320" s="29">
        <v>100</v>
      </c>
      <c r="E320" s="29">
        <v>1500</v>
      </c>
      <c r="F320" s="29">
        <v>2082</v>
      </c>
      <c r="G320" s="29">
        <v>1400</v>
      </c>
      <c r="H320" s="29">
        <v>1990</v>
      </c>
      <c r="I320" s="29">
        <v>2036</v>
      </c>
      <c r="J320" s="30"/>
    </row>
    <row r="321" spans="1:10" ht="14.25" hidden="1" customHeight="1">
      <c r="A321" s="27">
        <v>31.7</v>
      </c>
      <c r="B321" s="27">
        <v>31.6</v>
      </c>
      <c r="C321" s="28"/>
      <c r="D321" s="29">
        <v>100</v>
      </c>
      <c r="E321" s="29">
        <v>1900</v>
      </c>
      <c r="F321" s="29">
        <v>2449</v>
      </c>
      <c r="G321" s="29">
        <v>1600</v>
      </c>
      <c r="H321" s="29">
        <v>2174</v>
      </c>
      <c r="I321" s="29">
        <v>2312</v>
      </c>
      <c r="J321" s="30"/>
    </row>
    <row r="322" spans="1:10" ht="14.25" hidden="1" customHeight="1">
      <c r="A322" s="27">
        <v>31.8</v>
      </c>
      <c r="B322" s="27">
        <v>31.7</v>
      </c>
      <c r="C322" s="28"/>
      <c r="D322" s="29">
        <v>100</v>
      </c>
      <c r="E322" s="29">
        <v>2000</v>
      </c>
      <c r="F322" s="29">
        <v>2541</v>
      </c>
      <c r="G322" s="29">
        <v>1300</v>
      </c>
      <c r="H322" s="29">
        <v>1898</v>
      </c>
      <c r="I322" s="29">
        <v>2220</v>
      </c>
      <c r="J322" s="30"/>
    </row>
    <row r="323" spans="1:10" ht="14.25" hidden="1" customHeight="1">
      <c r="A323" s="27">
        <v>31.9</v>
      </c>
      <c r="B323" s="27">
        <v>31.8</v>
      </c>
      <c r="C323" s="28"/>
      <c r="D323" s="29">
        <v>100</v>
      </c>
      <c r="E323" s="29">
        <v>1400</v>
      </c>
      <c r="F323" s="29">
        <v>1990</v>
      </c>
      <c r="G323" s="29">
        <v>1600</v>
      </c>
      <c r="H323" s="29">
        <v>2174</v>
      </c>
      <c r="I323" s="29">
        <v>2082</v>
      </c>
      <c r="J323" s="30"/>
    </row>
    <row r="324" spans="1:10" ht="14.25" hidden="1" customHeight="1">
      <c r="A324" s="31">
        <v>32</v>
      </c>
      <c r="B324" s="31">
        <v>31.9</v>
      </c>
      <c r="C324" s="28" t="s">
        <v>17</v>
      </c>
      <c r="D324" s="32">
        <v>100</v>
      </c>
      <c r="E324" s="32">
        <v>1700</v>
      </c>
      <c r="F324" s="32">
        <v>2265</v>
      </c>
      <c r="G324" s="32">
        <v>1100</v>
      </c>
      <c r="H324" s="32">
        <v>1715</v>
      </c>
      <c r="I324" s="32">
        <v>1990</v>
      </c>
      <c r="J324" s="30"/>
    </row>
    <row r="325" spans="1:10" ht="14.25" hidden="1" customHeight="1">
      <c r="A325" s="27">
        <v>32.1</v>
      </c>
      <c r="B325" s="27">
        <v>32</v>
      </c>
      <c r="C325" s="28"/>
      <c r="D325" s="29">
        <v>100</v>
      </c>
      <c r="E325" s="29">
        <v>1400</v>
      </c>
      <c r="F325" s="29">
        <v>1990</v>
      </c>
      <c r="G325" s="29">
        <v>1200</v>
      </c>
      <c r="H325" s="29">
        <v>1806</v>
      </c>
      <c r="I325" s="29">
        <v>1898</v>
      </c>
      <c r="J325" s="30"/>
    </row>
    <row r="326" spans="1:10" ht="14.25" hidden="1" customHeight="1">
      <c r="A326" s="27">
        <v>32.200000000000003</v>
      </c>
      <c r="B326" s="27">
        <v>32.1</v>
      </c>
      <c r="C326" s="28"/>
      <c r="D326" s="29">
        <v>100</v>
      </c>
      <c r="E326" s="29">
        <v>1100</v>
      </c>
      <c r="F326" s="29">
        <v>1715</v>
      </c>
      <c r="G326" s="29">
        <v>1100</v>
      </c>
      <c r="H326" s="29">
        <v>1715</v>
      </c>
      <c r="I326" s="29">
        <v>1715</v>
      </c>
      <c r="J326" s="30"/>
    </row>
    <row r="327" spans="1:10" ht="14.25" hidden="1" customHeight="1">
      <c r="A327" s="27">
        <v>32.299999999999997</v>
      </c>
      <c r="B327" s="27">
        <v>32.200000000000003</v>
      </c>
      <c r="C327" s="28"/>
      <c r="D327" s="29">
        <v>100</v>
      </c>
      <c r="E327" s="29">
        <v>1300</v>
      </c>
      <c r="F327" s="29">
        <v>1898</v>
      </c>
      <c r="G327" s="29">
        <v>1200</v>
      </c>
      <c r="H327" s="29">
        <v>1806</v>
      </c>
      <c r="I327" s="29">
        <v>1852</v>
      </c>
      <c r="J327" s="30"/>
    </row>
    <row r="328" spans="1:10" ht="14.25" hidden="1" customHeight="1">
      <c r="A328" s="27">
        <v>32.4</v>
      </c>
      <c r="B328" s="27">
        <v>32.299999999999997</v>
      </c>
      <c r="C328" s="28"/>
      <c r="D328" s="29">
        <v>100</v>
      </c>
      <c r="E328" s="29">
        <v>1200</v>
      </c>
      <c r="F328" s="29">
        <v>1806</v>
      </c>
      <c r="G328" s="29">
        <v>1400</v>
      </c>
      <c r="H328" s="29">
        <v>1990</v>
      </c>
      <c r="I328" s="29">
        <v>1898</v>
      </c>
      <c r="J328" s="30"/>
    </row>
    <row r="329" spans="1:10" ht="14.25" hidden="1" customHeight="1">
      <c r="A329" s="27">
        <v>32.5</v>
      </c>
      <c r="B329" s="27">
        <v>32.4</v>
      </c>
      <c r="C329" s="28"/>
      <c r="D329" s="29">
        <v>100</v>
      </c>
      <c r="E329" s="29">
        <v>1200</v>
      </c>
      <c r="F329" s="29">
        <v>1806</v>
      </c>
      <c r="G329" s="29">
        <v>1300</v>
      </c>
      <c r="H329" s="29">
        <v>1898</v>
      </c>
      <c r="I329" s="29">
        <v>1852</v>
      </c>
      <c r="J329" s="30"/>
    </row>
    <row r="330" spans="1:10" ht="14.25" hidden="1" customHeight="1">
      <c r="A330" s="27">
        <v>32.6</v>
      </c>
      <c r="B330" s="27">
        <v>32.5</v>
      </c>
      <c r="C330" s="28"/>
      <c r="D330" s="29">
        <v>100</v>
      </c>
      <c r="E330" s="29">
        <v>1000</v>
      </c>
      <c r="F330" s="29">
        <v>1623</v>
      </c>
      <c r="G330" s="29">
        <v>1700</v>
      </c>
      <c r="H330" s="29">
        <v>2265</v>
      </c>
      <c r="I330" s="29">
        <v>1944</v>
      </c>
      <c r="J330" s="30"/>
    </row>
    <row r="331" spans="1:10" ht="14.25" hidden="1" customHeight="1">
      <c r="A331" s="27">
        <v>32.700000000000003</v>
      </c>
      <c r="B331" s="27">
        <v>32.6</v>
      </c>
      <c r="C331" s="28"/>
      <c r="D331" s="29">
        <v>100</v>
      </c>
      <c r="E331" s="29">
        <v>1400</v>
      </c>
      <c r="F331" s="29">
        <v>1990</v>
      </c>
      <c r="G331" s="29">
        <v>1900</v>
      </c>
      <c r="H331" s="29">
        <v>2449</v>
      </c>
      <c r="I331" s="29">
        <v>2220</v>
      </c>
      <c r="J331" s="30"/>
    </row>
    <row r="332" spans="1:10" ht="14.25" hidden="1" customHeight="1">
      <c r="A332" s="27">
        <v>32.799999999999997</v>
      </c>
      <c r="B332" s="27">
        <v>32.700000000000003</v>
      </c>
      <c r="C332" s="28"/>
      <c r="D332" s="29">
        <v>100</v>
      </c>
      <c r="E332" s="29">
        <v>1100</v>
      </c>
      <c r="F332" s="29">
        <v>1715</v>
      </c>
      <c r="G332" s="29">
        <v>1300</v>
      </c>
      <c r="H332" s="29">
        <v>1898</v>
      </c>
      <c r="I332" s="29">
        <v>1807</v>
      </c>
      <c r="J332" s="30"/>
    </row>
    <row r="333" spans="1:10" ht="14.25" hidden="1" customHeight="1">
      <c r="A333" s="27">
        <v>32.9</v>
      </c>
      <c r="B333" s="27">
        <v>32.799999999999997</v>
      </c>
      <c r="C333" s="28"/>
      <c r="D333" s="29">
        <v>100</v>
      </c>
      <c r="E333" s="29">
        <v>1700</v>
      </c>
      <c r="F333" s="29">
        <v>2265</v>
      </c>
      <c r="G333" s="29">
        <v>1200</v>
      </c>
      <c r="H333" s="29">
        <v>1806</v>
      </c>
      <c r="I333" s="29">
        <v>2036</v>
      </c>
      <c r="J333" s="30"/>
    </row>
    <row r="334" spans="1:10" ht="14.25" hidden="1" customHeight="1">
      <c r="A334" s="31">
        <v>33</v>
      </c>
      <c r="B334" s="31">
        <v>32.9</v>
      </c>
      <c r="C334" s="28" t="s">
        <v>17</v>
      </c>
      <c r="D334" s="32">
        <v>100</v>
      </c>
      <c r="E334" s="32">
        <v>1200</v>
      </c>
      <c r="F334" s="32">
        <v>1806</v>
      </c>
      <c r="G334" s="32">
        <v>1400</v>
      </c>
      <c r="H334" s="32">
        <v>1990</v>
      </c>
      <c r="I334" s="32">
        <v>1898</v>
      </c>
      <c r="J334" s="30"/>
    </row>
    <row r="335" spans="1:10" ht="14.25" hidden="1" customHeight="1">
      <c r="A335" s="27">
        <v>33.1</v>
      </c>
      <c r="B335" s="27">
        <v>33</v>
      </c>
      <c r="C335" s="28"/>
      <c r="D335" s="29">
        <v>100</v>
      </c>
      <c r="E335" s="29">
        <v>1300</v>
      </c>
      <c r="F335" s="29">
        <v>1898</v>
      </c>
      <c r="G335" s="29">
        <v>1400</v>
      </c>
      <c r="H335" s="29">
        <v>1990</v>
      </c>
      <c r="I335" s="29">
        <v>1944</v>
      </c>
      <c r="J335" s="30"/>
    </row>
    <row r="336" spans="1:10" ht="14.25" hidden="1" customHeight="1">
      <c r="A336" s="27">
        <v>33.200000000000003</v>
      </c>
      <c r="B336" s="27">
        <v>33.1</v>
      </c>
      <c r="C336" s="28"/>
      <c r="D336" s="29">
        <v>100</v>
      </c>
      <c r="E336" s="29">
        <v>1900</v>
      </c>
      <c r="F336" s="29">
        <v>2449</v>
      </c>
      <c r="G336" s="29">
        <v>1900</v>
      </c>
      <c r="H336" s="29">
        <v>2449</v>
      </c>
      <c r="I336" s="29">
        <v>2449</v>
      </c>
      <c r="J336" s="30"/>
    </row>
    <row r="337" spans="1:10" ht="14.25" hidden="1" customHeight="1">
      <c r="A337" s="27">
        <v>33.299999999999997</v>
      </c>
      <c r="B337" s="27">
        <v>33.200000000000003</v>
      </c>
      <c r="C337" s="28"/>
      <c r="D337" s="29">
        <v>100</v>
      </c>
      <c r="E337" s="29">
        <v>1800</v>
      </c>
      <c r="F337" s="29">
        <v>2357</v>
      </c>
      <c r="G337" s="29">
        <v>1700</v>
      </c>
      <c r="H337" s="29">
        <v>2265</v>
      </c>
      <c r="I337" s="29">
        <v>2311</v>
      </c>
      <c r="J337" s="30"/>
    </row>
    <row r="338" spans="1:10" ht="14.25" hidden="1" customHeight="1">
      <c r="A338" s="27">
        <v>33.4</v>
      </c>
      <c r="B338" s="27">
        <v>33.299999999999997</v>
      </c>
      <c r="C338" s="28"/>
      <c r="D338" s="29">
        <v>100</v>
      </c>
      <c r="E338" s="29">
        <v>1900</v>
      </c>
      <c r="F338" s="29">
        <v>2449</v>
      </c>
      <c r="G338" s="29">
        <v>1900</v>
      </c>
      <c r="H338" s="29">
        <v>2449</v>
      </c>
      <c r="I338" s="29">
        <v>2449</v>
      </c>
      <c r="J338" s="30"/>
    </row>
    <row r="339" spans="1:10" ht="14.25" hidden="1" customHeight="1">
      <c r="A339" s="27">
        <v>33.5</v>
      </c>
      <c r="B339" s="27">
        <v>33.4</v>
      </c>
      <c r="C339" s="28"/>
      <c r="D339" s="29">
        <v>100</v>
      </c>
      <c r="E339" s="29">
        <v>1600</v>
      </c>
      <c r="F339" s="29">
        <v>2174</v>
      </c>
      <c r="G339" s="29">
        <v>1500</v>
      </c>
      <c r="H339" s="29">
        <v>2082</v>
      </c>
      <c r="I339" s="29">
        <v>2128</v>
      </c>
      <c r="J339" s="30"/>
    </row>
    <row r="340" spans="1:10" ht="14.25" hidden="1" customHeight="1">
      <c r="A340" s="27">
        <v>33.6</v>
      </c>
      <c r="B340" s="27">
        <v>33.5</v>
      </c>
      <c r="C340" s="28"/>
      <c r="D340" s="29">
        <v>100</v>
      </c>
      <c r="E340" s="29">
        <v>2500</v>
      </c>
      <c r="F340" s="29">
        <v>3000</v>
      </c>
      <c r="G340" s="29">
        <v>2200</v>
      </c>
      <c r="H340" s="217">
        <v>2724</v>
      </c>
      <c r="I340" s="29">
        <v>2862</v>
      </c>
      <c r="J340" s="30"/>
    </row>
    <row r="341" spans="1:10" ht="14.25" hidden="1" customHeight="1">
      <c r="A341" s="27">
        <v>33.700000000000003</v>
      </c>
      <c r="B341" s="27">
        <v>33.6</v>
      </c>
      <c r="C341" s="28"/>
      <c r="D341" s="29">
        <v>100</v>
      </c>
      <c r="E341" s="29">
        <v>1400</v>
      </c>
      <c r="F341" s="29">
        <v>1990</v>
      </c>
      <c r="G341" s="29">
        <v>1100</v>
      </c>
      <c r="H341" s="29">
        <v>1715</v>
      </c>
      <c r="I341" s="29">
        <v>1853</v>
      </c>
      <c r="J341" s="30"/>
    </row>
    <row r="342" spans="1:10" ht="14.25" hidden="1" customHeight="1">
      <c r="A342" s="27">
        <v>33.799999999999997</v>
      </c>
      <c r="B342" s="27">
        <v>33.700000000000003</v>
      </c>
      <c r="C342" s="28"/>
      <c r="D342" s="29">
        <v>100</v>
      </c>
      <c r="E342" s="29">
        <v>1300</v>
      </c>
      <c r="F342" s="29">
        <v>1898</v>
      </c>
      <c r="G342" s="29">
        <v>1400</v>
      </c>
      <c r="H342" s="29">
        <v>1990</v>
      </c>
      <c r="I342" s="29">
        <v>1944</v>
      </c>
      <c r="J342" s="30"/>
    </row>
    <row r="343" spans="1:10" ht="14.25" hidden="1" customHeight="1">
      <c r="A343" s="27">
        <v>33.9</v>
      </c>
      <c r="B343" s="27">
        <v>33.799999999999997</v>
      </c>
      <c r="C343" s="28"/>
      <c r="D343" s="29">
        <v>100</v>
      </c>
      <c r="E343" s="29">
        <v>1500</v>
      </c>
      <c r="F343" s="29">
        <v>2082</v>
      </c>
      <c r="G343" s="29">
        <v>1900</v>
      </c>
      <c r="H343" s="29">
        <v>2449</v>
      </c>
      <c r="I343" s="29">
        <v>2266</v>
      </c>
      <c r="J343" s="30"/>
    </row>
    <row r="344" spans="1:10" ht="14.25" hidden="1" customHeight="1">
      <c r="A344" s="31">
        <v>34</v>
      </c>
      <c r="B344" s="31">
        <v>33.9</v>
      </c>
      <c r="C344" s="28" t="s">
        <v>17</v>
      </c>
      <c r="D344" s="32">
        <v>100</v>
      </c>
      <c r="E344" s="32">
        <v>1400</v>
      </c>
      <c r="F344" s="32">
        <v>1990</v>
      </c>
      <c r="G344" s="32">
        <v>1500</v>
      </c>
      <c r="H344" s="32">
        <v>2082</v>
      </c>
      <c r="I344" s="32">
        <v>2036</v>
      </c>
      <c r="J344" s="30"/>
    </row>
    <row r="345" spans="1:10" ht="14.25" hidden="1" customHeight="1">
      <c r="A345" s="27">
        <v>34.1</v>
      </c>
      <c r="B345" s="27">
        <v>34</v>
      </c>
      <c r="C345" s="28"/>
      <c r="D345" s="29">
        <v>100</v>
      </c>
      <c r="E345" s="29">
        <v>1700</v>
      </c>
      <c r="F345" s="29">
        <v>2265</v>
      </c>
      <c r="G345" s="29">
        <v>1600</v>
      </c>
      <c r="H345" s="29">
        <v>2174</v>
      </c>
      <c r="I345" s="29">
        <v>2220</v>
      </c>
      <c r="J345" s="30"/>
    </row>
    <row r="346" spans="1:10" ht="14.25" hidden="1" customHeight="1">
      <c r="A346" s="27">
        <v>34.200000000000003</v>
      </c>
      <c r="B346" s="27">
        <v>34.1</v>
      </c>
      <c r="C346" s="28"/>
      <c r="D346" s="29">
        <v>100</v>
      </c>
      <c r="E346" s="29">
        <v>2200</v>
      </c>
      <c r="F346" s="29">
        <v>2724</v>
      </c>
      <c r="G346" s="29">
        <v>1700</v>
      </c>
      <c r="H346" s="29">
        <v>2265</v>
      </c>
      <c r="I346" s="29">
        <v>2495</v>
      </c>
      <c r="J346" s="30"/>
    </row>
    <row r="347" spans="1:10" ht="14.25" hidden="1" customHeight="1">
      <c r="A347" s="27">
        <v>34.299999999999997</v>
      </c>
      <c r="B347" s="27">
        <v>34.200000000000003</v>
      </c>
      <c r="C347" s="28"/>
      <c r="D347" s="29">
        <v>100</v>
      </c>
      <c r="E347" s="29">
        <v>1200</v>
      </c>
      <c r="F347" s="29">
        <v>1806</v>
      </c>
      <c r="G347" s="29">
        <v>1000</v>
      </c>
      <c r="H347" s="29">
        <v>1623</v>
      </c>
      <c r="I347" s="29">
        <v>1715</v>
      </c>
      <c r="J347" s="30"/>
    </row>
    <row r="348" spans="1:10" ht="14.25" hidden="1" customHeight="1">
      <c r="A348" s="27">
        <v>34.4</v>
      </c>
      <c r="B348" s="27">
        <v>34.299999999999997</v>
      </c>
      <c r="C348" s="28"/>
      <c r="D348" s="29">
        <v>100</v>
      </c>
      <c r="E348" s="29">
        <v>1600</v>
      </c>
      <c r="F348" s="29">
        <v>2174</v>
      </c>
      <c r="G348" s="29">
        <v>1400</v>
      </c>
      <c r="H348" s="29">
        <v>1990</v>
      </c>
      <c r="I348" s="29">
        <v>2082</v>
      </c>
      <c r="J348" s="30"/>
    </row>
    <row r="349" spans="1:10" ht="14.25" hidden="1" customHeight="1">
      <c r="A349" s="27">
        <v>34.5</v>
      </c>
      <c r="B349" s="27">
        <v>34.4</v>
      </c>
      <c r="C349" s="28"/>
      <c r="D349" s="29">
        <v>100</v>
      </c>
      <c r="E349" s="29">
        <v>1400</v>
      </c>
      <c r="F349" s="29">
        <v>1990</v>
      </c>
      <c r="G349" s="29">
        <v>1400</v>
      </c>
      <c r="H349" s="29">
        <v>1990</v>
      </c>
      <c r="I349" s="29">
        <v>1990</v>
      </c>
      <c r="J349" s="30"/>
    </row>
    <row r="350" spans="1:10" ht="14.25" hidden="1" customHeight="1">
      <c r="A350" s="27">
        <v>34.6</v>
      </c>
      <c r="B350" s="27">
        <v>34.5</v>
      </c>
      <c r="C350" s="28"/>
      <c r="D350" s="29">
        <v>100</v>
      </c>
      <c r="E350" s="29">
        <v>1200</v>
      </c>
      <c r="F350" s="29">
        <v>1806</v>
      </c>
      <c r="G350" s="29">
        <v>2000</v>
      </c>
      <c r="H350" s="217">
        <v>2541</v>
      </c>
      <c r="I350" s="29">
        <v>2174</v>
      </c>
      <c r="J350" s="30"/>
    </row>
    <row r="351" spans="1:10" ht="14.25" hidden="1" customHeight="1">
      <c r="A351" s="27">
        <v>34.700000000000003</v>
      </c>
      <c r="B351" s="27">
        <v>34.6</v>
      </c>
      <c r="C351" s="28"/>
      <c r="D351" s="29">
        <v>100</v>
      </c>
      <c r="E351" s="29">
        <v>2200</v>
      </c>
      <c r="F351" s="29">
        <v>2724</v>
      </c>
      <c r="G351" s="29">
        <v>1300</v>
      </c>
      <c r="H351" s="29">
        <v>1898</v>
      </c>
      <c r="I351" s="29">
        <v>2311</v>
      </c>
      <c r="J351" s="30"/>
    </row>
    <row r="352" spans="1:10" ht="14.25" hidden="1" customHeight="1">
      <c r="A352" s="27">
        <v>34.799999999999997</v>
      </c>
      <c r="B352" s="27">
        <v>34.700000000000003</v>
      </c>
      <c r="C352" s="28"/>
      <c r="D352" s="29">
        <v>100</v>
      </c>
      <c r="E352" s="29">
        <v>1100</v>
      </c>
      <c r="F352" s="29">
        <v>1715</v>
      </c>
      <c r="G352" s="29">
        <v>1100</v>
      </c>
      <c r="H352" s="29">
        <v>1715</v>
      </c>
      <c r="I352" s="29">
        <v>1715</v>
      </c>
      <c r="J352" s="30"/>
    </row>
    <row r="353" spans="1:10" ht="14.25" hidden="1" customHeight="1">
      <c r="A353" s="27">
        <v>34.9</v>
      </c>
      <c r="B353" s="27">
        <v>34.799999999999997</v>
      </c>
      <c r="C353" s="28"/>
      <c r="D353" s="29">
        <v>100</v>
      </c>
      <c r="E353" s="29">
        <v>1400</v>
      </c>
      <c r="F353" s="29">
        <v>1990</v>
      </c>
      <c r="G353" s="29">
        <v>1300</v>
      </c>
      <c r="H353" s="29">
        <v>1898</v>
      </c>
      <c r="I353" s="29">
        <v>1944</v>
      </c>
      <c r="J353" s="30"/>
    </row>
    <row r="354" spans="1:10" ht="14.25" hidden="1" customHeight="1">
      <c r="A354" s="31">
        <v>35</v>
      </c>
      <c r="B354" s="31">
        <v>34.9</v>
      </c>
      <c r="C354" s="28" t="s">
        <v>17</v>
      </c>
      <c r="D354" s="32">
        <v>100</v>
      </c>
      <c r="E354" s="32">
        <v>1400</v>
      </c>
      <c r="F354" s="32">
        <v>1990</v>
      </c>
      <c r="G354" s="32">
        <v>1200</v>
      </c>
      <c r="H354" s="32">
        <v>1806</v>
      </c>
      <c r="I354" s="32">
        <v>1898</v>
      </c>
      <c r="J354" s="30"/>
    </row>
    <row r="355" spans="1:10" ht="14.25" hidden="1" customHeight="1">
      <c r="A355" s="27">
        <v>35.1</v>
      </c>
      <c r="B355" s="27">
        <v>35</v>
      </c>
      <c r="C355" s="28"/>
      <c r="D355" s="29">
        <v>100</v>
      </c>
      <c r="E355" s="29">
        <v>1400</v>
      </c>
      <c r="F355" s="29">
        <v>1990</v>
      </c>
      <c r="G355" s="29">
        <v>1200</v>
      </c>
      <c r="H355" s="29">
        <v>1806</v>
      </c>
      <c r="I355" s="29">
        <v>1898</v>
      </c>
      <c r="J355" s="30"/>
    </row>
    <row r="356" spans="1:10" ht="14.25" hidden="1" customHeight="1">
      <c r="A356" s="27">
        <v>35.200000000000003</v>
      </c>
      <c r="B356" s="27">
        <v>35.1</v>
      </c>
      <c r="C356" s="28"/>
      <c r="D356" s="29">
        <v>100</v>
      </c>
      <c r="E356" s="29">
        <v>1000</v>
      </c>
      <c r="F356" s="29">
        <v>1623</v>
      </c>
      <c r="G356" s="29">
        <v>1100</v>
      </c>
      <c r="H356" s="29">
        <v>1715</v>
      </c>
      <c r="I356" s="29">
        <v>1669</v>
      </c>
      <c r="J356" s="30"/>
    </row>
    <row r="357" spans="1:10" ht="14.25" hidden="1" customHeight="1">
      <c r="A357" s="27">
        <v>35.299999999999997</v>
      </c>
      <c r="B357" s="27">
        <v>35.200000000000003</v>
      </c>
      <c r="C357" s="28"/>
      <c r="D357" s="29">
        <v>100</v>
      </c>
      <c r="E357" s="29">
        <v>1700</v>
      </c>
      <c r="F357" s="29">
        <v>2265</v>
      </c>
      <c r="G357" s="29">
        <v>1400</v>
      </c>
      <c r="H357" s="29">
        <v>1990</v>
      </c>
      <c r="I357" s="29">
        <v>2128</v>
      </c>
      <c r="J357" s="30"/>
    </row>
    <row r="358" spans="1:10" ht="14.25" hidden="1" customHeight="1">
      <c r="A358" s="27">
        <v>35.4</v>
      </c>
      <c r="B358" s="27">
        <v>35.299999999999997</v>
      </c>
      <c r="C358" s="28"/>
      <c r="D358" s="29">
        <v>100</v>
      </c>
      <c r="E358" s="29">
        <v>1600</v>
      </c>
      <c r="F358" s="29">
        <v>2174</v>
      </c>
      <c r="G358" s="29">
        <v>1500</v>
      </c>
      <c r="H358" s="29">
        <v>2082</v>
      </c>
      <c r="I358" s="29">
        <v>2128</v>
      </c>
      <c r="J358" s="30"/>
    </row>
    <row r="359" spans="1:10" ht="14.25" hidden="1" customHeight="1">
      <c r="A359" s="27">
        <v>35.5</v>
      </c>
      <c r="B359" s="27">
        <v>35.4</v>
      </c>
      <c r="C359" s="28"/>
      <c r="D359" s="29">
        <v>100</v>
      </c>
      <c r="E359" s="29">
        <v>1800</v>
      </c>
      <c r="F359" s="29">
        <v>2357</v>
      </c>
      <c r="G359" s="29">
        <v>1100</v>
      </c>
      <c r="H359" s="29">
        <v>1715</v>
      </c>
      <c r="I359" s="29">
        <v>2036</v>
      </c>
      <c r="J359" s="30"/>
    </row>
    <row r="360" spans="1:10" ht="14.25" hidden="1" customHeight="1">
      <c r="A360" s="27">
        <v>35.6</v>
      </c>
      <c r="B360" s="27">
        <v>35.5</v>
      </c>
      <c r="C360" s="28"/>
      <c r="D360" s="29">
        <v>100</v>
      </c>
      <c r="E360" s="29">
        <v>1300</v>
      </c>
      <c r="F360" s="29">
        <v>1898</v>
      </c>
      <c r="G360" s="29">
        <v>1100</v>
      </c>
      <c r="H360" s="29">
        <v>1715</v>
      </c>
      <c r="I360" s="29">
        <v>1807</v>
      </c>
      <c r="J360" s="30"/>
    </row>
    <row r="361" spans="1:10" ht="14.25" hidden="1" customHeight="1">
      <c r="A361" s="27">
        <v>35.700000000000003</v>
      </c>
      <c r="B361" s="27">
        <v>35.6</v>
      </c>
      <c r="C361" s="28"/>
      <c r="D361" s="29">
        <v>100</v>
      </c>
      <c r="E361" s="29">
        <v>1700</v>
      </c>
      <c r="F361" s="29">
        <v>2265</v>
      </c>
      <c r="G361" s="29">
        <v>1600</v>
      </c>
      <c r="H361" s="29">
        <v>2174</v>
      </c>
      <c r="I361" s="29">
        <v>2220</v>
      </c>
      <c r="J361" s="30"/>
    </row>
    <row r="362" spans="1:10" ht="14.25" hidden="1" customHeight="1">
      <c r="A362" s="27">
        <v>35.799999999999997</v>
      </c>
      <c r="B362" s="27">
        <v>35.700000000000003</v>
      </c>
      <c r="C362" s="28"/>
      <c r="D362" s="29">
        <v>100</v>
      </c>
      <c r="E362" s="29">
        <v>1800</v>
      </c>
      <c r="F362" s="29">
        <v>2357</v>
      </c>
      <c r="G362" s="29">
        <v>2500</v>
      </c>
      <c r="H362" s="29">
        <v>3000</v>
      </c>
      <c r="I362" s="29">
        <v>2679</v>
      </c>
      <c r="J362" s="30"/>
    </row>
    <row r="363" spans="1:10" ht="14.25" hidden="1" customHeight="1">
      <c r="A363" s="27">
        <v>35.9</v>
      </c>
      <c r="B363" s="27">
        <v>35.799999999999997</v>
      </c>
      <c r="C363" s="28"/>
      <c r="D363" s="29">
        <v>100</v>
      </c>
      <c r="E363" s="29">
        <v>1700</v>
      </c>
      <c r="F363" s="29">
        <v>2265</v>
      </c>
      <c r="G363" s="29">
        <v>1200</v>
      </c>
      <c r="H363" s="29">
        <v>1806</v>
      </c>
      <c r="I363" s="29">
        <v>2036</v>
      </c>
      <c r="J363" s="30"/>
    </row>
    <row r="364" spans="1:10" ht="14.25" hidden="1" customHeight="1">
      <c r="A364" s="27">
        <v>36</v>
      </c>
      <c r="B364" s="27">
        <v>35.9</v>
      </c>
      <c r="C364" s="28" t="s">
        <v>17</v>
      </c>
      <c r="D364" s="29">
        <v>100</v>
      </c>
      <c r="E364" s="29">
        <v>1700</v>
      </c>
      <c r="F364" s="29">
        <v>2265</v>
      </c>
      <c r="G364" s="29">
        <v>1500</v>
      </c>
      <c r="H364" s="29">
        <v>2082</v>
      </c>
      <c r="I364" s="29">
        <v>2174</v>
      </c>
      <c r="J364" s="30"/>
    </row>
    <row r="365" spans="1:10" ht="14.25" hidden="1" customHeight="1">
      <c r="A365" s="27">
        <v>36.1</v>
      </c>
      <c r="B365" s="27">
        <v>36</v>
      </c>
      <c r="C365" s="28"/>
      <c r="D365" s="29">
        <v>100</v>
      </c>
      <c r="E365" s="29">
        <v>1600</v>
      </c>
      <c r="F365" s="29">
        <v>2174</v>
      </c>
      <c r="G365" s="29">
        <v>1200</v>
      </c>
      <c r="H365" s="29">
        <v>1806</v>
      </c>
      <c r="I365" s="29">
        <v>1990</v>
      </c>
      <c r="J365" s="30"/>
    </row>
    <row r="366" spans="1:10" ht="14.25" hidden="1" customHeight="1">
      <c r="A366" s="27">
        <v>36.200000000000003</v>
      </c>
      <c r="B366" s="27">
        <v>36.1</v>
      </c>
      <c r="C366" s="28"/>
      <c r="D366" s="29">
        <v>100</v>
      </c>
      <c r="E366" s="29">
        <v>1400</v>
      </c>
      <c r="F366" s="29">
        <v>1990</v>
      </c>
      <c r="G366" s="29">
        <v>1100</v>
      </c>
      <c r="H366" s="29">
        <v>1715</v>
      </c>
      <c r="I366" s="29">
        <v>1853</v>
      </c>
      <c r="J366" s="30"/>
    </row>
    <row r="367" spans="1:10" ht="14.25" hidden="1" customHeight="1">
      <c r="A367" s="27">
        <v>36.299999999999997</v>
      </c>
      <c r="B367" s="27">
        <v>36.200000000000003</v>
      </c>
      <c r="C367" s="28"/>
      <c r="D367" s="29">
        <v>100</v>
      </c>
      <c r="E367" s="29">
        <v>1700</v>
      </c>
      <c r="F367" s="29">
        <v>2265</v>
      </c>
      <c r="G367" s="29">
        <v>1400</v>
      </c>
      <c r="H367" s="29">
        <v>1990</v>
      </c>
      <c r="I367" s="29">
        <v>2128</v>
      </c>
      <c r="J367" s="30"/>
    </row>
    <row r="368" spans="1:10" ht="14.25" hidden="1" customHeight="1">
      <c r="A368" s="27">
        <v>36.4</v>
      </c>
      <c r="B368" s="27">
        <v>36.299999999999997</v>
      </c>
      <c r="C368" s="28"/>
      <c r="D368" s="29">
        <v>100</v>
      </c>
      <c r="E368" s="29">
        <v>1600</v>
      </c>
      <c r="F368" s="29">
        <v>2174</v>
      </c>
      <c r="G368" s="29">
        <v>1900</v>
      </c>
      <c r="H368" s="29">
        <v>2449</v>
      </c>
      <c r="I368" s="29">
        <v>2312</v>
      </c>
      <c r="J368" s="30"/>
    </row>
    <row r="369" spans="1:10" ht="14.25" hidden="1" customHeight="1">
      <c r="A369" s="27">
        <v>36.5</v>
      </c>
      <c r="B369" s="27">
        <v>36.4</v>
      </c>
      <c r="C369" s="28"/>
      <c r="D369" s="29">
        <v>100</v>
      </c>
      <c r="E369" s="29">
        <v>2300</v>
      </c>
      <c r="F369" s="29">
        <v>2816</v>
      </c>
      <c r="G369" s="29">
        <v>2000</v>
      </c>
      <c r="H369" s="217">
        <v>2541</v>
      </c>
      <c r="I369" s="29">
        <v>2679</v>
      </c>
      <c r="J369" s="30"/>
    </row>
    <row r="370" spans="1:10" ht="14.25" hidden="1" customHeight="1">
      <c r="A370" s="27">
        <v>36.6</v>
      </c>
      <c r="B370" s="27">
        <v>36.5</v>
      </c>
      <c r="C370" s="28"/>
      <c r="D370" s="29">
        <v>100</v>
      </c>
      <c r="E370" s="29">
        <v>1100</v>
      </c>
      <c r="F370" s="29">
        <v>1715</v>
      </c>
      <c r="G370" s="29">
        <v>1200</v>
      </c>
      <c r="H370" s="29">
        <v>1806</v>
      </c>
      <c r="I370" s="29">
        <v>1761</v>
      </c>
      <c r="J370" s="30"/>
    </row>
    <row r="371" spans="1:10" ht="14.25" hidden="1" customHeight="1">
      <c r="A371" s="27">
        <v>36.700000000000003</v>
      </c>
      <c r="B371" s="27">
        <v>36.6</v>
      </c>
      <c r="C371" s="28"/>
      <c r="D371" s="29">
        <v>100</v>
      </c>
      <c r="E371" s="29">
        <v>1600</v>
      </c>
      <c r="F371" s="29">
        <v>2174</v>
      </c>
      <c r="G371" s="29">
        <v>1400</v>
      </c>
      <c r="H371" s="29">
        <v>1990</v>
      </c>
      <c r="I371" s="29">
        <v>2082</v>
      </c>
      <c r="J371" s="30"/>
    </row>
    <row r="372" spans="1:10" ht="14.25" hidden="1" customHeight="1">
      <c r="A372" s="27">
        <v>36.799999999999997</v>
      </c>
      <c r="B372" s="27">
        <v>36.700000000000003</v>
      </c>
      <c r="C372" s="28"/>
      <c r="D372" s="29">
        <v>100</v>
      </c>
      <c r="E372" s="29">
        <v>1200</v>
      </c>
      <c r="F372" s="29">
        <v>1806</v>
      </c>
      <c r="G372" s="29">
        <v>1000</v>
      </c>
      <c r="H372" s="29">
        <v>1623</v>
      </c>
      <c r="I372" s="29">
        <v>1715</v>
      </c>
      <c r="J372" s="30"/>
    </row>
    <row r="373" spans="1:10" ht="14.25" hidden="1" customHeight="1">
      <c r="A373" s="27">
        <v>36.9</v>
      </c>
      <c r="B373" s="27">
        <v>36.799999999999997</v>
      </c>
      <c r="C373" s="28"/>
      <c r="D373" s="29">
        <v>100</v>
      </c>
      <c r="E373" s="29">
        <v>1500</v>
      </c>
      <c r="F373" s="29">
        <v>2082</v>
      </c>
      <c r="G373" s="29">
        <v>1000</v>
      </c>
      <c r="H373" s="29">
        <v>1623</v>
      </c>
      <c r="I373" s="29">
        <v>1853</v>
      </c>
      <c r="J373" s="30"/>
    </row>
    <row r="374" spans="1:10" ht="14.25" hidden="1" customHeight="1">
      <c r="A374" s="31">
        <v>37</v>
      </c>
      <c r="B374" s="31">
        <v>36.9</v>
      </c>
      <c r="C374" s="28" t="s">
        <v>17</v>
      </c>
      <c r="D374" s="32">
        <v>100</v>
      </c>
      <c r="E374" s="32">
        <v>1200</v>
      </c>
      <c r="F374" s="32">
        <v>1806</v>
      </c>
      <c r="G374" s="32">
        <v>1100</v>
      </c>
      <c r="H374" s="32">
        <v>1715</v>
      </c>
      <c r="I374" s="32">
        <v>1761</v>
      </c>
      <c r="J374" s="30"/>
    </row>
    <row r="375" spans="1:10" ht="14.25" hidden="1" customHeight="1">
      <c r="A375" s="27">
        <v>37.1</v>
      </c>
      <c r="B375" s="27">
        <v>37</v>
      </c>
      <c r="C375" s="28"/>
      <c r="D375" s="29">
        <v>100</v>
      </c>
      <c r="E375" s="29">
        <v>1300</v>
      </c>
      <c r="F375" s="29">
        <v>1898</v>
      </c>
      <c r="G375" s="29">
        <v>1200</v>
      </c>
      <c r="H375" s="29">
        <v>1806</v>
      </c>
      <c r="I375" s="29">
        <v>1852</v>
      </c>
      <c r="J375" s="30"/>
    </row>
    <row r="376" spans="1:10" ht="14.25" hidden="1" customHeight="1">
      <c r="A376" s="27">
        <v>37.200000000000003</v>
      </c>
      <c r="B376" s="27">
        <v>37.1</v>
      </c>
      <c r="C376" s="28"/>
      <c r="D376" s="29">
        <v>100</v>
      </c>
      <c r="E376" s="29">
        <v>1400</v>
      </c>
      <c r="F376" s="29">
        <v>1990</v>
      </c>
      <c r="G376" s="29">
        <v>1300</v>
      </c>
      <c r="H376" s="29">
        <v>1898</v>
      </c>
      <c r="I376" s="29">
        <v>1944</v>
      </c>
      <c r="J376" s="30"/>
    </row>
    <row r="377" spans="1:10" ht="14.25" hidden="1" customHeight="1">
      <c r="A377" s="27">
        <v>37.299999999999997</v>
      </c>
      <c r="B377" s="27">
        <v>37.200000000000003</v>
      </c>
      <c r="C377" s="28"/>
      <c r="D377" s="29">
        <v>100</v>
      </c>
      <c r="E377" s="29">
        <v>1500</v>
      </c>
      <c r="F377" s="29">
        <v>2082</v>
      </c>
      <c r="G377" s="29">
        <v>1200</v>
      </c>
      <c r="H377" s="29">
        <v>1806</v>
      </c>
      <c r="I377" s="29">
        <v>1944</v>
      </c>
      <c r="J377" s="30"/>
    </row>
    <row r="378" spans="1:10" ht="14.25" hidden="1" customHeight="1">
      <c r="A378" s="27">
        <v>37.4</v>
      </c>
      <c r="B378" s="27">
        <v>37.299999999999997</v>
      </c>
      <c r="C378" s="28"/>
      <c r="D378" s="29">
        <v>100</v>
      </c>
      <c r="E378" s="29">
        <v>1100</v>
      </c>
      <c r="F378" s="29">
        <v>1715</v>
      </c>
      <c r="G378" s="29">
        <v>1200</v>
      </c>
      <c r="H378" s="29">
        <v>1806</v>
      </c>
      <c r="I378" s="29">
        <v>1761</v>
      </c>
      <c r="J378" s="30"/>
    </row>
    <row r="379" spans="1:10" ht="14.25" hidden="1" customHeight="1">
      <c r="A379" s="27">
        <v>37.5</v>
      </c>
      <c r="B379" s="27">
        <v>37.4</v>
      </c>
      <c r="C379" s="28"/>
      <c r="D379" s="29">
        <v>100</v>
      </c>
      <c r="E379" s="29">
        <v>1200</v>
      </c>
      <c r="F379" s="29">
        <v>1806</v>
      </c>
      <c r="G379" s="29">
        <v>1100</v>
      </c>
      <c r="H379" s="29">
        <v>1715</v>
      </c>
      <c r="I379" s="29">
        <v>1761</v>
      </c>
      <c r="J379" s="30"/>
    </row>
    <row r="380" spans="1:10" ht="14.25" hidden="1" customHeight="1">
      <c r="A380" s="27">
        <v>37.6</v>
      </c>
      <c r="B380" s="27">
        <v>37.5</v>
      </c>
      <c r="C380" s="28"/>
      <c r="D380" s="29">
        <v>100</v>
      </c>
      <c r="E380" s="29">
        <v>1100</v>
      </c>
      <c r="F380" s="29">
        <v>1715</v>
      </c>
      <c r="G380" s="29">
        <v>1200</v>
      </c>
      <c r="H380" s="29">
        <v>1806</v>
      </c>
      <c r="I380" s="29">
        <v>1761</v>
      </c>
      <c r="J380" s="30"/>
    </row>
    <row r="381" spans="1:10" ht="14.25" hidden="1" customHeight="1">
      <c r="A381" s="27">
        <v>37.700000000000003</v>
      </c>
      <c r="B381" s="27">
        <v>37.6</v>
      </c>
      <c r="C381" s="28"/>
      <c r="D381" s="29">
        <v>100</v>
      </c>
      <c r="E381" s="29">
        <v>1700</v>
      </c>
      <c r="F381" s="29">
        <v>2265</v>
      </c>
      <c r="G381" s="29">
        <v>1500</v>
      </c>
      <c r="H381" s="29">
        <v>2082</v>
      </c>
      <c r="I381" s="29">
        <v>2174</v>
      </c>
      <c r="J381" s="30"/>
    </row>
    <row r="382" spans="1:10" ht="14.25" hidden="1" customHeight="1">
      <c r="A382" s="27">
        <v>37.799999999999997</v>
      </c>
      <c r="B382" s="27">
        <v>37.700000000000003</v>
      </c>
      <c r="C382" s="28"/>
      <c r="D382" s="29">
        <v>100</v>
      </c>
      <c r="E382" s="29">
        <v>1300</v>
      </c>
      <c r="F382" s="29">
        <v>1898</v>
      </c>
      <c r="G382" s="29">
        <v>1400</v>
      </c>
      <c r="H382" s="29">
        <v>1990</v>
      </c>
      <c r="I382" s="29">
        <v>1944</v>
      </c>
      <c r="J382" s="30"/>
    </row>
    <row r="383" spans="1:10" ht="14.25" hidden="1" customHeight="1">
      <c r="A383" s="27">
        <v>37.9</v>
      </c>
      <c r="B383" s="27">
        <v>37.799999999999997</v>
      </c>
      <c r="C383" s="28"/>
      <c r="D383" s="29">
        <v>100</v>
      </c>
      <c r="E383" s="29">
        <v>1300</v>
      </c>
      <c r="F383" s="29">
        <v>1898</v>
      </c>
      <c r="G383" s="29">
        <v>1000</v>
      </c>
      <c r="H383" s="29">
        <v>1623</v>
      </c>
      <c r="I383" s="29">
        <v>1761</v>
      </c>
      <c r="J383" s="30"/>
    </row>
    <row r="384" spans="1:10" ht="14.25" hidden="1" customHeight="1">
      <c r="A384" s="31">
        <v>38</v>
      </c>
      <c r="B384" s="31">
        <v>37.9</v>
      </c>
      <c r="C384" s="28" t="s">
        <v>17</v>
      </c>
      <c r="D384" s="32">
        <v>100</v>
      </c>
      <c r="E384" s="32">
        <v>2000</v>
      </c>
      <c r="F384" s="32">
        <v>2541</v>
      </c>
      <c r="G384" s="32">
        <v>1900</v>
      </c>
      <c r="H384" s="32">
        <v>2449</v>
      </c>
      <c r="I384" s="32">
        <v>2495</v>
      </c>
      <c r="J384" s="30"/>
    </row>
    <row r="385" spans="1:10" ht="14.25" hidden="1" customHeight="1">
      <c r="A385" s="27">
        <v>38.1</v>
      </c>
      <c r="B385" s="27">
        <v>38</v>
      </c>
      <c r="C385" s="30"/>
      <c r="D385" s="29">
        <v>100</v>
      </c>
      <c r="E385" s="29">
        <v>1700</v>
      </c>
      <c r="F385" s="29">
        <v>2265</v>
      </c>
      <c r="G385" s="29">
        <v>1500</v>
      </c>
      <c r="H385" s="29">
        <v>2082</v>
      </c>
      <c r="I385" s="29">
        <v>2174</v>
      </c>
      <c r="J385" s="30"/>
    </row>
    <row r="386" spans="1:10" ht="14.25" hidden="1" customHeight="1">
      <c r="A386" s="27">
        <v>38.200000000000003</v>
      </c>
      <c r="B386" s="27">
        <v>38.1</v>
      </c>
      <c r="C386" s="30"/>
      <c r="D386" s="29">
        <v>100</v>
      </c>
      <c r="E386" s="29">
        <v>1200</v>
      </c>
      <c r="F386" s="29">
        <v>1806</v>
      </c>
      <c r="G386" s="29">
        <v>1100</v>
      </c>
      <c r="H386" s="29">
        <v>1715</v>
      </c>
      <c r="I386" s="29">
        <v>1761</v>
      </c>
      <c r="J386" s="30"/>
    </row>
    <row r="387" spans="1:10" ht="14.25" hidden="1" customHeight="1">
      <c r="A387" s="27">
        <v>38.299999999999997</v>
      </c>
      <c r="B387" s="27">
        <v>38.200000000000003</v>
      </c>
      <c r="C387" s="30"/>
      <c r="D387" s="29">
        <v>100</v>
      </c>
      <c r="E387" s="29">
        <v>1300</v>
      </c>
      <c r="F387" s="29">
        <v>1898</v>
      </c>
      <c r="G387" s="29">
        <v>1400</v>
      </c>
      <c r="H387" s="29">
        <v>1990</v>
      </c>
      <c r="I387" s="29">
        <v>1944</v>
      </c>
      <c r="J387" s="30"/>
    </row>
    <row r="388" spans="1:10" ht="14.25" hidden="1" customHeight="1">
      <c r="A388" s="27">
        <v>38.4</v>
      </c>
      <c r="B388" s="27">
        <v>38.299999999999997</v>
      </c>
      <c r="C388" s="30"/>
      <c r="D388" s="29">
        <v>100</v>
      </c>
      <c r="E388" s="29">
        <v>1800</v>
      </c>
      <c r="F388" s="29">
        <v>2357</v>
      </c>
      <c r="G388" s="29">
        <v>1600</v>
      </c>
      <c r="H388" s="29">
        <v>2174</v>
      </c>
      <c r="I388" s="29">
        <v>2266</v>
      </c>
      <c r="J388" s="30"/>
    </row>
    <row r="389" spans="1:10" ht="14.25" hidden="1" customHeight="1">
      <c r="A389" s="27">
        <v>38.5</v>
      </c>
      <c r="B389" s="27">
        <v>38.4</v>
      </c>
      <c r="C389" s="30"/>
      <c r="D389" s="29">
        <v>100</v>
      </c>
      <c r="E389" s="29">
        <v>1800</v>
      </c>
      <c r="F389" s="29">
        <v>2357</v>
      </c>
      <c r="G389" s="29">
        <v>1600</v>
      </c>
      <c r="H389" s="29">
        <v>2174</v>
      </c>
      <c r="I389" s="29">
        <v>2266</v>
      </c>
      <c r="J389" s="30"/>
    </row>
    <row r="390" spans="1:10" ht="14.25" hidden="1" customHeight="1">
      <c r="A390" s="27">
        <v>38.6</v>
      </c>
      <c r="B390" s="27">
        <v>38.5</v>
      </c>
      <c r="C390" s="28"/>
      <c r="D390" s="29">
        <v>100</v>
      </c>
      <c r="E390" s="29">
        <v>1700</v>
      </c>
      <c r="F390" s="29">
        <v>2265</v>
      </c>
      <c r="G390" s="29">
        <v>2200</v>
      </c>
      <c r="H390" s="217">
        <v>2724</v>
      </c>
      <c r="I390" s="29">
        <v>2495</v>
      </c>
      <c r="J390" s="30"/>
    </row>
    <row r="391" spans="1:10" ht="14.25" hidden="1" customHeight="1">
      <c r="A391" s="27">
        <v>38.700000000000003</v>
      </c>
      <c r="B391" s="27">
        <v>38.6</v>
      </c>
      <c r="C391" s="28"/>
      <c r="D391" s="29">
        <v>100</v>
      </c>
      <c r="E391" s="29">
        <v>2000</v>
      </c>
      <c r="F391" s="29">
        <v>2541</v>
      </c>
      <c r="G391" s="29">
        <v>1800</v>
      </c>
      <c r="H391" s="29">
        <v>2357</v>
      </c>
      <c r="I391" s="29">
        <v>2449</v>
      </c>
      <c r="J391" s="30"/>
    </row>
    <row r="392" spans="1:10" ht="14.25" hidden="1" customHeight="1">
      <c r="A392" s="27">
        <v>38.799999999999997</v>
      </c>
      <c r="B392" s="27">
        <v>38.700000000000003</v>
      </c>
      <c r="C392" s="28"/>
      <c r="D392" s="29">
        <v>100</v>
      </c>
      <c r="E392" s="29">
        <v>1700</v>
      </c>
      <c r="F392" s="29">
        <v>2265</v>
      </c>
      <c r="G392" s="29">
        <v>1500</v>
      </c>
      <c r="H392" s="29">
        <v>2082</v>
      </c>
      <c r="I392" s="29">
        <v>2174</v>
      </c>
      <c r="J392" s="30"/>
    </row>
    <row r="393" spans="1:10" ht="14.25" hidden="1" customHeight="1">
      <c r="A393" s="27">
        <v>38.9</v>
      </c>
      <c r="B393" s="27">
        <v>38.799999999999997</v>
      </c>
      <c r="C393" s="28"/>
      <c r="D393" s="29">
        <v>100</v>
      </c>
      <c r="E393" s="29">
        <v>1900</v>
      </c>
      <c r="F393" s="29">
        <v>2449</v>
      </c>
      <c r="G393" s="29">
        <v>2200</v>
      </c>
      <c r="H393" s="217">
        <v>2724</v>
      </c>
      <c r="I393" s="29">
        <v>2587</v>
      </c>
      <c r="J393" s="30"/>
    </row>
    <row r="394" spans="1:10" ht="14.25" hidden="1" customHeight="1">
      <c r="A394" s="31">
        <v>39</v>
      </c>
      <c r="B394" s="31">
        <v>38.9</v>
      </c>
      <c r="C394" s="28" t="s">
        <v>17</v>
      </c>
      <c r="D394" s="32">
        <v>100</v>
      </c>
      <c r="E394" s="32">
        <v>2200</v>
      </c>
      <c r="F394" s="32">
        <v>2724</v>
      </c>
      <c r="G394" s="32">
        <v>1700</v>
      </c>
      <c r="H394" s="32">
        <v>2265</v>
      </c>
      <c r="I394" s="32">
        <v>2495</v>
      </c>
      <c r="J394" s="30"/>
    </row>
    <row r="395" spans="1:10" ht="14.25" hidden="1" customHeight="1">
      <c r="A395" s="27">
        <v>39.1</v>
      </c>
      <c r="B395" s="27">
        <v>39</v>
      </c>
      <c r="C395" s="28"/>
      <c r="D395" s="29">
        <v>100</v>
      </c>
      <c r="E395" s="29">
        <v>1300</v>
      </c>
      <c r="F395" s="29">
        <v>1898</v>
      </c>
      <c r="G395" s="29">
        <v>1200</v>
      </c>
      <c r="H395" s="29">
        <v>1806</v>
      </c>
      <c r="I395" s="29">
        <v>1852</v>
      </c>
      <c r="J395" s="30"/>
    </row>
    <row r="396" spans="1:10" ht="14.25" hidden="1" customHeight="1">
      <c r="A396" s="27">
        <v>39.200000000000003</v>
      </c>
      <c r="B396" s="27">
        <v>39.1</v>
      </c>
      <c r="C396" s="28"/>
      <c r="D396" s="29">
        <v>100</v>
      </c>
      <c r="E396" s="29">
        <v>1400</v>
      </c>
      <c r="F396" s="29">
        <v>1990</v>
      </c>
      <c r="G396" s="29">
        <v>1200</v>
      </c>
      <c r="H396" s="29">
        <v>1806</v>
      </c>
      <c r="I396" s="29">
        <v>1898</v>
      </c>
      <c r="J396" s="30"/>
    </row>
    <row r="397" spans="1:10" ht="14.25" hidden="1" customHeight="1">
      <c r="A397" s="27">
        <v>39.299999999999997</v>
      </c>
      <c r="B397" s="27">
        <v>39.200000000000003</v>
      </c>
      <c r="C397" s="28"/>
      <c r="D397" s="29">
        <v>100</v>
      </c>
      <c r="E397" s="29">
        <v>1100</v>
      </c>
      <c r="F397" s="29">
        <v>1715</v>
      </c>
      <c r="G397" s="29">
        <v>1100</v>
      </c>
      <c r="H397" s="29">
        <v>1715</v>
      </c>
      <c r="I397" s="29">
        <v>1715</v>
      </c>
      <c r="J397" s="30"/>
    </row>
    <row r="398" spans="1:10" ht="14.25" hidden="1" customHeight="1">
      <c r="A398" s="27">
        <v>39.4</v>
      </c>
      <c r="B398" s="27">
        <v>39.299999999999997</v>
      </c>
      <c r="C398" s="28"/>
      <c r="D398" s="29">
        <v>100</v>
      </c>
      <c r="E398" s="29">
        <v>1000</v>
      </c>
      <c r="F398" s="29">
        <v>1623</v>
      </c>
      <c r="G398" s="29">
        <v>1300</v>
      </c>
      <c r="H398" s="29">
        <v>1898</v>
      </c>
      <c r="I398" s="29">
        <v>1761</v>
      </c>
      <c r="J398" s="30"/>
    </row>
    <row r="399" spans="1:10" ht="14.25" hidden="1" customHeight="1">
      <c r="A399" s="27">
        <v>39.5</v>
      </c>
      <c r="B399" s="27">
        <v>39.4</v>
      </c>
      <c r="C399" s="28"/>
      <c r="D399" s="29">
        <v>100</v>
      </c>
      <c r="E399" s="29">
        <v>1700</v>
      </c>
      <c r="F399" s="29">
        <v>2265</v>
      </c>
      <c r="G399" s="29">
        <v>2100</v>
      </c>
      <c r="H399" s="217">
        <v>2633</v>
      </c>
      <c r="I399" s="29">
        <v>2449</v>
      </c>
      <c r="J399" s="30"/>
    </row>
    <row r="400" spans="1:10" ht="14.25" hidden="1" customHeight="1">
      <c r="A400" s="27">
        <v>39.6</v>
      </c>
      <c r="B400" s="27">
        <v>39.5</v>
      </c>
      <c r="C400" s="28"/>
      <c r="D400" s="29">
        <v>100</v>
      </c>
      <c r="E400" s="29">
        <v>1900</v>
      </c>
      <c r="F400" s="29">
        <v>2449</v>
      </c>
      <c r="G400" s="29">
        <v>1800</v>
      </c>
      <c r="H400" s="29">
        <v>2357</v>
      </c>
      <c r="I400" s="29">
        <v>2403</v>
      </c>
      <c r="J400" s="30"/>
    </row>
    <row r="401" spans="1:10" ht="14.25" hidden="1" customHeight="1">
      <c r="A401" s="27">
        <v>39.700000000000003</v>
      </c>
      <c r="B401" s="27">
        <v>39.6</v>
      </c>
      <c r="C401" s="28"/>
      <c r="D401" s="29">
        <v>100</v>
      </c>
      <c r="E401" s="29">
        <v>1300</v>
      </c>
      <c r="F401" s="29">
        <v>1898</v>
      </c>
      <c r="G401" s="29">
        <v>1200</v>
      </c>
      <c r="H401" s="29">
        <v>1806</v>
      </c>
      <c r="I401" s="29">
        <v>1852</v>
      </c>
      <c r="J401" s="30"/>
    </row>
    <row r="402" spans="1:10" ht="14.25" hidden="1" customHeight="1">
      <c r="A402" s="27">
        <v>39.799999999999997</v>
      </c>
      <c r="B402" s="27">
        <v>39.700000000000003</v>
      </c>
      <c r="C402" s="28"/>
      <c r="D402" s="29">
        <v>100</v>
      </c>
      <c r="E402" s="29">
        <v>1200</v>
      </c>
      <c r="F402" s="29">
        <v>1806</v>
      </c>
      <c r="G402" s="29">
        <v>1100</v>
      </c>
      <c r="H402" s="29">
        <v>1715</v>
      </c>
      <c r="I402" s="29">
        <v>1761</v>
      </c>
      <c r="J402" s="30"/>
    </row>
    <row r="403" spans="1:10" ht="14.25" hidden="1" customHeight="1">
      <c r="A403" s="27">
        <v>39.9</v>
      </c>
      <c r="B403" s="27">
        <v>39.799999999999997</v>
      </c>
      <c r="C403" s="28"/>
      <c r="D403" s="29">
        <v>100</v>
      </c>
      <c r="E403" s="29">
        <v>1000</v>
      </c>
      <c r="F403" s="29">
        <v>1623</v>
      </c>
      <c r="G403" s="29">
        <v>1200</v>
      </c>
      <c r="H403" s="29">
        <v>1806</v>
      </c>
      <c r="I403" s="29">
        <v>1715</v>
      </c>
      <c r="J403" s="30"/>
    </row>
    <row r="404" spans="1:10" ht="14.25" hidden="1" customHeight="1">
      <c r="A404" s="31">
        <v>40</v>
      </c>
      <c r="B404" s="31">
        <v>39.9</v>
      </c>
      <c r="C404" s="28" t="s">
        <v>17</v>
      </c>
      <c r="D404" s="32">
        <v>100</v>
      </c>
      <c r="E404" s="32">
        <v>1600</v>
      </c>
      <c r="F404" s="32">
        <v>2174</v>
      </c>
      <c r="G404" s="32">
        <v>1500</v>
      </c>
      <c r="H404" s="32">
        <v>2082</v>
      </c>
      <c r="I404" s="32">
        <v>2128</v>
      </c>
      <c r="J404" s="30"/>
    </row>
    <row r="405" spans="1:10" ht="14.25" hidden="1" customHeight="1">
      <c r="A405" s="27">
        <v>40.1</v>
      </c>
      <c r="B405" s="27">
        <v>40</v>
      </c>
      <c r="C405" s="28"/>
      <c r="D405" s="29">
        <v>100</v>
      </c>
      <c r="E405" s="29">
        <v>1600</v>
      </c>
      <c r="F405" s="29">
        <v>2174</v>
      </c>
      <c r="G405" s="29">
        <v>1500</v>
      </c>
      <c r="H405" s="29">
        <v>2082</v>
      </c>
      <c r="I405" s="29">
        <v>2128</v>
      </c>
      <c r="J405" s="30"/>
    </row>
    <row r="406" spans="1:10" ht="14.25" hidden="1" customHeight="1">
      <c r="A406" s="27">
        <v>40.200000000000003</v>
      </c>
      <c r="B406" s="27">
        <v>40.1</v>
      </c>
      <c r="C406" s="28"/>
      <c r="D406" s="29">
        <v>100</v>
      </c>
      <c r="E406" s="29">
        <v>1600</v>
      </c>
      <c r="F406" s="29">
        <v>2174</v>
      </c>
      <c r="G406" s="29">
        <v>1400</v>
      </c>
      <c r="H406" s="29">
        <v>1990</v>
      </c>
      <c r="I406" s="29">
        <v>2082</v>
      </c>
      <c r="J406" s="30"/>
    </row>
    <row r="407" spans="1:10" ht="14.25" hidden="1" customHeight="1">
      <c r="A407" s="27">
        <v>40.299999999999997</v>
      </c>
      <c r="B407" s="27">
        <v>40.200000000000003</v>
      </c>
      <c r="C407" s="28"/>
      <c r="D407" s="29">
        <v>100</v>
      </c>
      <c r="E407" s="29">
        <v>1700</v>
      </c>
      <c r="F407" s="29">
        <v>2265</v>
      </c>
      <c r="G407" s="29">
        <v>1500</v>
      </c>
      <c r="H407" s="29">
        <v>2082</v>
      </c>
      <c r="I407" s="29">
        <v>2174</v>
      </c>
      <c r="J407" s="30"/>
    </row>
    <row r="408" spans="1:10" ht="14.25" hidden="1" customHeight="1">
      <c r="A408" s="27">
        <v>40.4</v>
      </c>
      <c r="B408" s="27">
        <v>40.299999999999997</v>
      </c>
      <c r="C408" s="28"/>
      <c r="D408" s="29">
        <v>100</v>
      </c>
      <c r="E408" s="29">
        <v>1400</v>
      </c>
      <c r="F408" s="29">
        <v>1990</v>
      </c>
      <c r="G408" s="29">
        <v>1400</v>
      </c>
      <c r="H408" s="29">
        <v>1990</v>
      </c>
      <c r="I408" s="29">
        <v>1990</v>
      </c>
      <c r="J408" s="30"/>
    </row>
    <row r="409" spans="1:10" ht="14.25" hidden="1" customHeight="1">
      <c r="A409" s="27">
        <v>40.5</v>
      </c>
      <c r="B409" s="27">
        <v>40.4</v>
      </c>
      <c r="C409" s="28"/>
      <c r="D409" s="29">
        <v>100</v>
      </c>
      <c r="E409" s="29">
        <v>1200</v>
      </c>
      <c r="F409" s="29">
        <v>1806</v>
      </c>
      <c r="G409" s="29">
        <v>1300</v>
      </c>
      <c r="H409" s="29">
        <v>1898</v>
      </c>
      <c r="I409" s="29">
        <v>1852</v>
      </c>
      <c r="J409" s="30"/>
    </row>
    <row r="410" spans="1:10" ht="14.25" hidden="1" customHeight="1">
      <c r="A410" s="27">
        <v>40.6</v>
      </c>
      <c r="B410" s="27">
        <v>40.5</v>
      </c>
      <c r="C410" s="28"/>
      <c r="D410" s="29">
        <v>100</v>
      </c>
      <c r="E410" s="29">
        <v>1900</v>
      </c>
      <c r="F410" s="29">
        <v>2449</v>
      </c>
      <c r="G410" s="29">
        <v>1800</v>
      </c>
      <c r="H410" s="29">
        <v>2357</v>
      </c>
      <c r="I410" s="29">
        <v>2403</v>
      </c>
      <c r="J410" s="30"/>
    </row>
    <row r="411" spans="1:10" ht="14.25" hidden="1" customHeight="1">
      <c r="A411" s="27">
        <v>40.700000000000003</v>
      </c>
      <c r="B411" s="27">
        <v>40.6</v>
      </c>
      <c r="C411" s="28"/>
      <c r="D411" s="29">
        <v>100</v>
      </c>
      <c r="E411" s="29">
        <v>1400</v>
      </c>
      <c r="F411" s="29">
        <v>1990</v>
      </c>
      <c r="G411" s="29">
        <v>1400</v>
      </c>
      <c r="H411" s="29">
        <v>1990</v>
      </c>
      <c r="I411" s="29">
        <v>1990</v>
      </c>
      <c r="J411" s="30"/>
    </row>
    <row r="412" spans="1:10" ht="14.25" hidden="1" customHeight="1">
      <c r="A412" s="27">
        <v>40.799999999999997</v>
      </c>
      <c r="B412" s="27">
        <v>40.700000000000003</v>
      </c>
      <c r="C412" s="28"/>
      <c r="D412" s="29">
        <v>100</v>
      </c>
      <c r="E412" s="29">
        <v>1500</v>
      </c>
      <c r="F412" s="29">
        <v>2082</v>
      </c>
      <c r="G412" s="29">
        <v>1700</v>
      </c>
      <c r="H412" s="29">
        <v>2265</v>
      </c>
      <c r="I412" s="29">
        <v>2174</v>
      </c>
      <c r="J412" s="30"/>
    </row>
    <row r="413" spans="1:10" ht="14.25" hidden="1" customHeight="1">
      <c r="A413" s="27">
        <v>40.9</v>
      </c>
      <c r="B413" s="27">
        <v>40.799999999999997</v>
      </c>
      <c r="C413" s="28"/>
      <c r="D413" s="29">
        <v>100</v>
      </c>
      <c r="E413" s="29">
        <v>1400</v>
      </c>
      <c r="F413" s="29">
        <v>1990</v>
      </c>
      <c r="G413" s="29">
        <v>1200</v>
      </c>
      <c r="H413" s="29">
        <v>1806</v>
      </c>
      <c r="I413" s="29">
        <v>1898</v>
      </c>
      <c r="J413" s="30"/>
    </row>
    <row r="414" spans="1:10" ht="14.25" hidden="1" customHeight="1">
      <c r="A414" s="31">
        <v>41</v>
      </c>
      <c r="B414" s="31">
        <v>40.9</v>
      </c>
      <c r="C414" s="28" t="s">
        <v>17</v>
      </c>
      <c r="D414" s="32">
        <v>100</v>
      </c>
      <c r="E414" s="32">
        <v>1800</v>
      </c>
      <c r="F414" s="32">
        <v>2357</v>
      </c>
      <c r="G414" s="32">
        <v>2000</v>
      </c>
      <c r="H414" s="216">
        <v>2541</v>
      </c>
      <c r="I414" s="32">
        <v>2449</v>
      </c>
      <c r="J414" s="30"/>
    </row>
    <row r="415" spans="1:10" ht="14.25" hidden="1" customHeight="1">
      <c r="A415" s="27">
        <v>41.1</v>
      </c>
      <c r="B415" s="27">
        <v>41</v>
      </c>
      <c r="C415" s="28"/>
      <c r="D415" s="29">
        <v>100</v>
      </c>
      <c r="E415" s="29">
        <v>1300</v>
      </c>
      <c r="F415" s="29">
        <v>1898</v>
      </c>
      <c r="G415" s="29">
        <v>1100</v>
      </c>
      <c r="H415" s="29">
        <v>1715</v>
      </c>
      <c r="I415" s="29">
        <v>1807</v>
      </c>
      <c r="J415" s="30"/>
    </row>
    <row r="416" spans="1:10" ht="14.25" hidden="1" customHeight="1">
      <c r="A416" s="27">
        <v>41.2</v>
      </c>
      <c r="B416" s="27">
        <v>41.1</v>
      </c>
      <c r="C416" s="28"/>
      <c r="D416" s="29">
        <v>100</v>
      </c>
      <c r="E416" s="29">
        <v>1100</v>
      </c>
      <c r="F416" s="29">
        <v>1715</v>
      </c>
      <c r="G416" s="29">
        <v>1200</v>
      </c>
      <c r="H416" s="29">
        <v>1806</v>
      </c>
      <c r="I416" s="29">
        <v>1761</v>
      </c>
      <c r="J416" s="30"/>
    </row>
    <row r="417" spans="1:10" ht="14.25" hidden="1" customHeight="1">
      <c r="A417" s="27">
        <v>41.3</v>
      </c>
      <c r="B417" s="27">
        <v>41.2</v>
      </c>
      <c r="C417" s="28"/>
      <c r="D417" s="29">
        <v>100</v>
      </c>
      <c r="E417" s="29">
        <v>1700</v>
      </c>
      <c r="F417" s="29">
        <v>2265</v>
      </c>
      <c r="G417" s="29">
        <v>1600</v>
      </c>
      <c r="H417" s="29">
        <v>2174</v>
      </c>
      <c r="I417" s="29">
        <v>2220</v>
      </c>
      <c r="J417" s="30"/>
    </row>
    <row r="418" spans="1:10" ht="14.25" hidden="1" customHeight="1">
      <c r="A418" s="27">
        <v>41.4</v>
      </c>
      <c r="B418" s="27">
        <v>41.3</v>
      </c>
      <c r="C418" s="28"/>
      <c r="D418" s="29">
        <v>100</v>
      </c>
      <c r="E418" s="29">
        <v>1600</v>
      </c>
      <c r="F418" s="29">
        <v>2174</v>
      </c>
      <c r="G418" s="29">
        <v>1000</v>
      </c>
      <c r="H418" s="29">
        <v>1623</v>
      </c>
      <c r="I418" s="29">
        <v>1899</v>
      </c>
      <c r="J418" s="30"/>
    </row>
    <row r="419" spans="1:10" ht="14.25" hidden="1" customHeight="1">
      <c r="A419" s="27">
        <v>41.5</v>
      </c>
      <c r="B419" s="27">
        <v>41.4</v>
      </c>
      <c r="C419" s="28"/>
      <c r="D419" s="29">
        <v>100</v>
      </c>
      <c r="E419" s="29">
        <v>1200</v>
      </c>
      <c r="F419" s="29">
        <v>1806</v>
      </c>
      <c r="G419" s="29">
        <v>1300</v>
      </c>
      <c r="H419" s="29">
        <v>1898</v>
      </c>
      <c r="I419" s="29">
        <v>1852</v>
      </c>
      <c r="J419" s="30"/>
    </row>
    <row r="420" spans="1:10" ht="14.25" hidden="1" customHeight="1">
      <c r="A420" s="27">
        <v>41.6</v>
      </c>
      <c r="B420" s="27">
        <v>41.5</v>
      </c>
      <c r="C420" s="28"/>
      <c r="D420" s="29">
        <v>100</v>
      </c>
      <c r="E420" s="29">
        <v>1200</v>
      </c>
      <c r="F420" s="29">
        <v>1806</v>
      </c>
      <c r="G420" s="29">
        <v>1100</v>
      </c>
      <c r="H420" s="29">
        <v>1715</v>
      </c>
      <c r="I420" s="29">
        <v>1761</v>
      </c>
      <c r="J420" s="30"/>
    </row>
    <row r="421" spans="1:10" ht="14.25" hidden="1" customHeight="1">
      <c r="A421" s="27">
        <v>41.7</v>
      </c>
      <c r="B421" s="27">
        <v>41.6</v>
      </c>
      <c r="C421" s="28"/>
      <c r="D421" s="29">
        <v>100</v>
      </c>
      <c r="E421" s="29">
        <v>1000</v>
      </c>
      <c r="F421" s="29">
        <v>1623</v>
      </c>
      <c r="G421" s="29">
        <v>1000</v>
      </c>
      <c r="H421" s="29">
        <v>1623</v>
      </c>
      <c r="I421" s="29">
        <v>1623</v>
      </c>
      <c r="J421" s="30"/>
    </row>
    <row r="422" spans="1:10" ht="14.25" hidden="1" customHeight="1">
      <c r="A422" s="27">
        <v>41.8</v>
      </c>
      <c r="B422" s="27">
        <v>41.7</v>
      </c>
      <c r="C422" s="28"/>
      <c r="D422" s="29">
        <v>100</v>
      </c>
      <c r="E422" s="29">
        <v>1300</v>
      </c>
      <c r="F422" s="29">
        <v>1898</v>
      </c>
      <c r="G422" s="29">
        <v>1200</v>
      </c>
      <c r="H422" s="29">
        <v>1806</v>
      </c>
      <c r="I422" s="29">
        <v>1852</v>
      </c>
      <c r="J422" s="30"/>
    </row>
    <row r="423" spans="1:10" ht="14.25" hidden="1" customHeight="1">
      <c r="A423" s="27">
        <v>41.9</v>
      </c>
      <c r="B423" s="27">
        <v>41.8</v>
      </c>
      <c r="C423" s="28"/>
      <c r="D423" s="29">
        <v>100</v>
      </c>
      <c r="E423" s="29">
        <v>1400</v>
      </c>
      <c r="F423" s="29">
        <v>1990</v>
      </c>
      <c r="G423" s="29">
        <v>1000</v>
      </c>
      <c r="H423" s="29">
        <v>1623</v>
      </c>
      <c r="I423" s="29">
        <v>1807</v>
      </c>
      <c r="J423" s="30"/>
    </row>
    <row r="424" spans="1:10" ht="14.25" hidden="1" customHeight="1">
      <c r="A424" s="31">
        <v>42</v>
      </c>
      <c r="B424" s="31">
        <v>41.9</v>
      </c>
      <c r="C424" s="28" t="s">
        <v>17</v>
      </c>
      <c r="D424" s="32">
        <v>100</v>
      </c>
      <c r="E424" s="32">
        <v>2200</v>
      </c>
      <c r="F424" s="159">
        <v>2724</v>
      </c>
      <c r="G424" s="32">
        <v>2300</v>
      </c>
      <c r="H424" s="32">
        <v>2816</v>
      </c>
      <c r="I424" s="32">
        <v>2770</v>
      </c>
      <c r="J424" s="30"/>
    </row>
    <row r="425" spans="1:10" ht="14.25" hidden="1" customHeight="1">
      <c r="A425" s="27">
        <v>42.1</v>
      </c>
      <c r="B425" s="27">
        <v>42</v>
      </c>
      <c r="C425" s="28"/>
      <c r="D425" s="29">
        <v>100</v>
      </c>
      <c r="E425" s="29">
        <v>1300</v>
      </c>
      <c r="F425" s="29">
        <v>1898</v>
      </c>
      <c r="G425" s="29">
        <v>1200</v>
      </c>
      <c r="H425" s="29">
        <v>1806</v>
      </c>
      <c r="I425" s="29">
        <v>1852</v>
      </c>
      <c r="J425" s="30"/>
    </row>
    <row r="426" spans="1:10" ht="14.25" hidden="1" customHeight="1">
      <c r="A426" s="27">
        <v>42.2</v>
      </c>
      <c r="B426" s="27">
        <v>42.1</v>
      </c>
      <c r="C426" s="28"/>
      <c r="D426" s="29">
        <v>100</v>
      </c>
      <c r="E426" s="29">
        <v>1300</v>
      </c>
      <c r="F426" s="29">
        <v>1898</v>
      </c>
      <c r="G426" s="29">
        <v>1300</v>
      </c>
      <c r="H426" s="29">
        <v>1898</v>
      </c>
      <c r="I426" s="29">
        <v>1898</v>
      </c>
      <c r="J426" s="30"/>
    </row>
    <row r="427" spans="1:10" ht="14.25" hidden="1" customHeight="1">
      <c r="A427" s="27">
        <v>42.3</v>
      </c>
      <c r="B427" s="27">
        <v>42.2</v>
      </c>
      <c r="C427" s="28"/>
      <c r="D427" s="29">
        <v>100</v>
      </c>
      <c r="E427" s="29">
        <v>1600</v>
      </c>
      <c r="F427" s="29">
        <v>2174</v>
      </c>
      <c r="G427" s="29">
        <v>1500</v>
      </c>
      <c r="H427" s="29">
        <v>2082</v>
      </c>
      <c r="I427" s="29">
        <v>2128</v>
      </c>
      <c r="J427" s="30"/>
    </row>
    <row r="428" spans="1:10" ht="14.25" hidden="1" customHeight="1">
      <c r="A428" s="27">
        <v>42.4</v>
      </c>
      <c r="B428" s="27">
        <v>42.3</v>
      </c>
      <c r="C428" s="28"/>
      <c r="D428" s="29">
        <v>100</v>
      </c>
      <c r="E428" s="29">
        <v>1200</v>
      </c>
      <c r="F428" s="29">
        <v>1806</v>
      </c>
      <c r="G428" s="29">
        <v>1200</v>
      </c>
      <c r="H428" s="29">
        <v>1806</v>
      </c>
      <c r="I428" s="29">
        <v>1806</v>
      </c>
      <c r="J428" s="30"/>
    </row>
    <row r="429" spans="1:10" ht="14.25" hidden="1" customHeight="1">
      <c r="A429" s="27">
        <v>42.5</v>
      </c>
      <c r="B429" s="27">
        <v>42.4</v>
      </c>
      <c r="C429" s="28"/>
      <c r="D429" s="29">
        <v>100</v>
      </c>
      <c r="E429" s="29">
        <v>1600</v>
      </c>
      <c r="F429" s="29">
        <v>2174</v>
      </c>
      <c r="G429" s="29">
        <v>1500</v>
      </c>
      <c r="H429" s="29">
        <v>2082</v>
      </c>
      <c r="I429" s="29">
        <v>2128</v>
      </c>
      <c r="J429" s="30"/>
    </row>
    <row r="430" spans="1:10" ht="14.25" hidden="1" customHeight="1">
      <c r="A430" s="27">
        <v>42.6</v>
      </c>
      <c r="B430" s="27">
        <v>42.5</v>
      </c>
      <c r="C430" s="28"/>
      <c r="D430" s="29">
        <v>100</v>
      </c>
      <c r="E430" s="29">
        <v>1900</v>
      </c>
      <c r="F430" s="29">
        <v>2449</v>
      </c>
      <c r="G430" s="29">
        <v>1600</v>
      </c>
      <c r="H430" s="29">
        <v>2174</v>
      </c>
      <c r="I430" s="29">
        <v>2312</v>
      </c>
      <c r="J430" s="30"/>
    </row>
    <row r="431" spans="1:10" ht="14.25" hidden="1" customHeight="1">
      <c r="A431" s="27">
        <v>42.7</v>
      </c>
      <c r="B431" s="27">
        <v>42.6</v>
      </c>
      <c r="C431" s="28"/>
      <c r="D431" s="29">
        <v>100</v>
      </c>
      <c r="E431" s="29">
        <v>1400</v>
      </c>
      <c r="F431" s="29">
        <v>1990</v>
      </c>
      <c r="G431" s="29">
        <v>1400</v>
      </c>
      <c r="H431" s="29">
        <v>1990</v>
      </c>
      <c r="I431" s="29">
        <v>1990</v>
      </c>
      <c r="J431" s="30"/>
    </row>
    <row r="432" spans="1:10" ht="14.25" hidden="1" customHeight="1">
      <c r="A432" s="27">
        <v>42.8</v>
      </c>
      <c r="B432" s="27">
        <v>42.7</v>
      </c>
      <c r="C432" s="28"/>
      <c r="D432" s="29">
        <v>100</v>
      </c>
      <c r="E432" s="29">
        <v>1400</v>
      </c>
      <c r="F432" s="29">
        <v>1990</v>
      </c>
      <c r="G432" s="29">
        <v>1200</v>
      </c>
      <c r="H432" s="29">
        <v>1806</v>
      </c>
      <c r="I432" s="29">
        <v>1898</v>
      </c>
      <c r="J432" s="30"/>
    </row>
    <row r="433" spans="1:10" ht="14.25" hidden="1" customHeight="1">
      <c r="A433" s="27">
        <v>42.9</v>
      </c>
      <c r="B433" s="27">
        <v>42.8</v>
      </c>
      <c r="C433" s="28"/>
      <c r="D433" s="29">
        <v>100</v>
      </c>
      <c r="E433" s="29">
        <v>1500</v>
      </c>
      <c r="F433" s="29">
        <v>2082</v>
      </c>
      <c r="G433" s="29">
        <v>1500</v>
      </c>
      <c r="H433" s="29">
        <v>2082</v>
      </c>
      <c r="I433" s="29">
        <v>2082</v>
      </c>
      <c r="J433" s="30"/>
    </row>
    <row r="434" spans="1:10" ht="14.25" hidden="1" customHeight="1">
      <c r="A434" s="27">
        <v>43</v>
      </c>
      <c r="B434" s="27">
        <v>42.9</v>
      </c>
      <c r="C434" s="28" t="s">
        <v>17</v>
      </c>
      <c r="D434" s="29">
        <v>100</v>
      </c>
      <c r="E434" s="29">
        <v>1100</v>
      </c>
      <c r="F434" s="29">
        <v>1715</v>
      </c>
      <c r="G434" s="29">
        <v>1200</v>
      </c>
      <c r="H434" s="29">
        <v>1806</v>
      </c>
      <c r="I434" s="29">
        <v>1761</v>
      </c>
      <c r="J434" s="30"/>
    </row>
    <row r="435" spans="1:10" ht="14.25" hidden="1" customHeight="1">
      <c r="A435" s="27">
        <v>43.1</v>
      </c>
      <c r="B435" s="27">
        <v>43</v>
      </c>
      <c r="C435" s="28"/>
      <c r="D435" s="29">
        <v>100</v>
      </c>
      <c r="E435" s="29">
        <v>2100</v>
      </c>
      <c r="F435" s="29">
        <v>2633</v>
      </c>
      <c r="G435" s="29">
        <v>1600</v>
      </c>
      <c r="H435" s="29">
        <v>2174</v>
      </c>
      <c r="I435" s="29">
        <v>2404</v>
      </c>
      <c r="J435" s="30"/>
    </row>
    <row r="436" spans="1:10" ht="14.25" hidden="1" customHeight="1">
      <c r="A436" s="27">
        <v>43.2</v>
      </c>
      <c r="B436" s="27">
        <v>43.1</v>
      </c>
      <c r="C436" s="28"/>
      <c r="D436" s="29">
        <v>100</v>
      </c>
      <c r="E436" s="29">
        <v>1800</v>
      </c>
      <c r="F436" s="29">
        <v>2357</v>
      </c>
      <c r="G436" s="29">
        <v>1500</v>
      </c>
      <c r="H436" s="29">
        <v>2082</v>
      </c>
      <c r="I436" s="29">
        <v>2220</v>
      </c>
      <c r="J436" s="30"/>
    </row>
    <row r="437" spans="1:10" ht="14.25" hidden="1" customHeight="1">
      <c r="A437" s="27">
        <v>43.3</v>
      </c>
      <c r="B437" s="27">
        <v>43.2</v>
      </c>
      <c r="C437" s="28"/>
      <c r="D437" s="29">
        <v>100</v>
      </c>
      <c r="E437" s="29">
        <v>1500</v>
      </c>
      <c r="F437" s="29">
        <v>2082</v>
      </c>
      <c r="G437" s="29">
        <v>1300</v>
      </c>
      <c r="H437" s="29">
        <v>1898</v>
      </c>
      <c r="I437" s="29">
        <v>1990</v>
      </c>
      <c r="J437" s="30"/>
    </row>
    <row r="438" spans="1:10" ht="14.25" hidden="1" customHeight="1">
      <c r="A438" s="27">
        <v>43.4</v>
      </c>
      <c r="B438" s="27">
        <v>43.3</v>
      </c>
      <c r="C438" s="28"/>
      <c r="D438" s="29">
        <v>100</v>
      </c>
      <c r="E438" s="29">
        <v>1200</v>
      </c>
      <c r="F438" s="29">
        <v>1806</v>
      </c>
      <c r="G438" s="29">
        <v>1100</v>
      </c>
      <c r="H438" s="29">
        <v>1715</v>
      </c>
      <c r="I438" s="29">
        <v>1761</v>
      </c>
      <c r="J438" s="30"/>
    </row>
    <row r="439" spans="1:10" ht="14.25" hidden="1" customHeight="1">
      <c r="A439" s="27">
        <v>43.5</v>
      </c>
      <c r="B439" s="27">
        <v>43.4</v>
      </c>
      <c r="C439" s="28"/>
      <c r="D439" s="29">
        <v>100</v>
      </c>
      <c r="E439" s="29">
        <v>1600</v>
      </c>
      <c r="F439" s="29">
        <v>2174</v>
      </c>
      <c r="G439" s="29">
        <v>1100</v>
      </c>
      <c r="H439" s="29">
        <v>1715</v>
      </c>
      <c r="I439" s="29">
        <v>1945</v>
      </c>
      <c r="J439" s="30"/>
    </row>
    <row r="440" spans="1:10" ht="14.25" hidden="1" customHeight="1">
      <c r="A440" s="27">
        <v>43.6</v>
      </c>
      <c r="B440" s="27">
        <v>43.5</v>
      </c>
      <c r="C440" s="28"/>
      <c r="D440" s="29">
        <v>100</v>
      </c>
      <c r="E440" s="29">
        <v>1000</v>
      </c>
      <c r="F440" s="29">
        <v>1623</v>
      </c>
      <c r="G440" s="29">
        <v>1200</v>
      </c>
      <c r="H440" s="29">
        <v>1806</v>
      </c>
      <c r="I440" s="29">
        <v>1715</v>
      </c>
      <c r="J440" s="30"/>
    </row>
    <row r="441" spans="1:10" ht="14.25" hidden="1" customHeight="1">
      <c r="A441" s="27">
        <v>43.7</v>
      </c>
      <c r="B441" s="27">
        <v>43.6</v>
      </c>
      <c r="C441" s="28"/>
      <c r="D441" s="29">
        <v>100</v>
      </c>
      <c r="E441" s="29">
        <v>1200</v>
      </c>
      <c r="F441" s="29">
        <v>1806</v>
      </c>
      <c r="G441" s="29">
        <v>1300</v>
      </c>
      <c r="H441" s="29">
        <v>1898</v>
      </c>
      <c r="I441" s="29">
        <v>1852</v>
      </c>
      <c r="J441" s="30"/>
    </row>
    <row r="442" spans="1:10" ht="14.25" hidden="1" customHeight="1">
      <c r="A442" s="27">
        <v>43.8</v>
      </c>
      <c r="B442" s="27">
        <v>43.7</v>
      </c>
      <c r="C442" s="28"/>
      <c r="D442" s="29">
        <v>100</v>
      </c>
      <c r="E442" s="29">
        <v>1000</v>
      </c>
      <c r="F442" s="29">
        <v>1623</v>
      </c>
      <c r="G442" s="29">
        <v>1100</v>
      </c>
      <c r="H442" s="29">
        <v>1715</v>
      </c>
      <c r="I442" s="29">
        <v>1669</v>
      </c>
      <c r="J442" s="30"/>
    </row>
    <row r="443" spans="1:10" ht="14.25" hidden="1" customHeight="1">
      <c r="A443" s="27">
        <v>43.9</v>
      </c>
      <c r="B443" s="27">
        <v>43.8</v>
      </c>
      <c r="C443" s="28"/>
      <c r="D443" s="29">
        <v>100</v>
      </c>
      <c r="E443" s="29">
        <v>1500</v>
      </c>
      <c r="F443" s="29">
        <v>2082</v>
      </c>
      <c r="G443" s="29">
        <v>1300</v>
      </c>
      <c r="H443" s="29">
        <v>1898</v>
      </c>
      <c r="I443" s="29">
        <v>1990</v>
      </c>
      <c r="J443" s="30"/>
    </row>
    <row r="444" spans="1:10" ht="14.25" hidden="1" customHeight="1">
      <c r="A444" s="31">
        <v>44</v>
      </c>
      <c r="B444" s="31">
        <v>43.9</v>
      </c>
      <c r="C444" s="28" t="s">
        <v>17</v>
      </c>
      <c r="D444" s="32">
        <v>100</v>
      </c>
      <c r="E444" s="32">
        <v>1900</v>
      </c>
      <c r="F444" s="32">
        <v>2449</v>
      </c>
      <c r="G444" s="32">
        <v>1600</v>
      </c>
      <c r="H444" s="32">
        <v>2174</v>
      </c>
      <c r="I444" s="32">
        <v>2312</v>
      </c>
      <c r="J444" s="30"/>
    </row>
    <row r="445" spans="1:10" ht="14.25" hidden="1" customHeight="1">
      <c r="A445" s="27">
        <v>44.1</v>
      </c>
      <c r="B445" s="27">
        <v>44</v>
      </c>
      <c r="C445" s="28"/>
      <c r="D445" s="29">
        <v>100</v>
      </c>
      <c r="E445" s="29">
        <v>1400</v>
      </c>
      <c r="F445" s="29">
        <v>1990</v>
      </c>
      <c r="G445" s="29">
        <v>1300</v>
      </c>
      <c r="H445" s="29">
        <v>1898</v>
      </c>
      <c r="I445" s="29">
        <v>1944</v>
      </c>
      <c r="J445" s="30"/>
    </row>
    <row r="446" spans="1:10" ht="14.25" hidden="1" customHeight="1">
      <c r="A446" s="27">
        <v>44.2</v>
      </c>
      <c r="B446" s="27">
        <v>44.1</v>
      </c>
      <c r="C446" s="28"/>
      <c r="D446" s="29">
        <v>100</v>
      </c>
      <c r="E446" s="29">
        <v>2200</v>
      </c>
      <c r="F446" s="29">
        <v>2724</v>
      </c>
      <c r="G446" s="29">
        <v>1500</v>
      </c>
      <c r="H446" s="29">
        <v>2082</v>
      </c>
      <c r="I446" s="29">
        <v>2403</v>
      </c>
      <c r="J446" s="30"/>
    </row>
    <row r="447" spans="1:10" ht="14.25" hidden="1" customHeight="1">
      <c r="A447" s="27">
        <v>44.3</v>
      </c>
      <c r="B447" s="27">
        <v>44.2</v>
      </c>
      <c r="C447" s="28"/>
      <c r="D447" s="29">
        <v>100</v>
      </c>
      <c r="E447" s="29">
        <v>1500</v>
      </c>
      <c r="F447" s="29">
        <v>2082</v>
      </c>
      <c r="G447" s="29">
        <v>1600</v>
      </c>
      <c r="H447" s="29">
        <v>2174</v>
      </c>
      <c r="I447" s="29">
        <v>2128</v>
      </c>
      <c r="J447" s="30"/>
    </row>
    <row r="448" spans="1:10" ht="14.25" hidden="1" customHeight="1">
      <c r="A448" s="27">
        <v>44.4</v>
      </c>
      <c r="B448" s="27">
        <v>44.3</v>
      </c>
      <c r="C448" s="28"/>
      <c r="D448" s="29">
        <v>100</v>
      </c>
      <c r="E448" s="29">
        <v>1300</v>
      </c>
      <c r="F448" s="29">
        <v>1898</v>
      </c>
      <c r="G448" s="29">
        <v>1000</v>
      </c>
      <c r="H448" s="29">
        <v>1623</v>
      </c>
      <c r="I448" s="29">
        <v>1761</v>
      </c>
      <c r="J448" s="30"/>
    </row>
    <row r="449" spans="1:10" ht="14.25" hidden="1" customHeight="1">
      <c r="A449" s="27">
        <v>44.5</v>
      </c>
      <c r="B449" s="27">
        <v>44.4</v>
      </c>
      <c r="C449" s="28"/>
      <c r="D449" s="29">
        <v>100</v>
      </c>
      <c r="E449" s="29">
        <v>1200</v>
      </c>
      <c r="F449" s="29">
        <v>1806</v>
      </c>
      <c r="G449" s="29">
        <v>1200</v>
      </c>
      <c r="H449" s="29">
        <v>1806</v>
      </c>
      <c r="I449" s="29">
        <v>1806</v>
      </c>
      <c r="J449" s="30"/>
    </row>
    <row r="450" spans="1:10" ht="14.25" hidden="1" customHeight="1">
      <c r="A450" s="27">
        <v>44.6</v>
      </c>
      <c r="B450" s="27">
        <v>44.5</v>
      </c>
      <c r="C450" s="28"/>
      <c r="D450" s="29">
        <v>100</v>
      </c>
      <c r="E450" s="29">
        <v>1200</v>
      </c>
      <c r="F450" s="29">
        <v>1806</v>
      </c>
      <c r="G450" s="29">
        <v>1100</v>
      </c>
      <c r="H450" s="29">
        <v>1715</v>
      </c>
      <c r="I450" s="29">
        <v>1761</v>
      </c>
      <c r="J450" s="30"/>
    </row>
    <row r="451" spans="1:10" ht="14.25" hidden="1" customHeight="1">
      <c r="A451" s="27">
        <v>44.7</v>
      </c>
      <c r="B451" s="27">
        <v>44.6</v>
      </c>
      <c r="C451" s="28"/>
      <c r="D451" s="29">
        <v>100</v>
      </c>
      <c r="E451" s="29">
        <v>1000</v>
      </c>
      <c r="F451" s="29">
        <v>1623</v>
      </c>
      <c r="G451" s="29">
        <v>1000</v>
      </c>
      <c r="H451" s="29">
        <v>1623</v>
      </c>
      <c r="I451" s="29">
        <v>1623</v>
      </c>
      <c r="J451" s="30"/>
    </row>
    <row r="452" spans="1:10" ht="14.25" hidden="1" customHeight="1">
      <c r="A452" s="27">
        <v>44.8</v>
      </c>
      <c r="B452" s="27">
        <v>44.7</v>
      </c>
      <c r="C452" s="28"/>
      <c r="D452" s="29">
        <v>100</v>
      </c>
      <c r="E452" s="29">
        <v>1000</v>
      </c>
      <c r="F452" s="29">
        <v>1623</v>
      </c>
      <c r="G452" s="29">
        <v>1100</v>
      </c>
      <c r="H452" s="29">
        <v>1715</v>
      </c>
      <c r="I452" s="29">
        <v>1669</v>
      </c>
      <c r="J452" s="30"/>
    </row>
    <row r="453" spans="1:10" ht="14.25" hidden="1" customHeight="1">
      <c r="A453" s="27">
        <v>44.9</v>
      </c>
      <c r="B453" s="27">
        <v>44.8</v>
      </c>
      <c r="C453" s="28"/>
      <c r="D453" s="29">
        <v>100</v>
      </c>
      <c r="E453" s="29">
        <v>1200</v>
      </c>
      <c r="F453" s="29">
        <v>1806</v>
      </c>
      <c r="G453" s="29">
        <v>1000</v>
      </c>
      <c r="H453" s="29">
        <v>1623</v>
      </c>
      <c r="I453" s="29">
        <v>1715</v>
      </c>
      <c r="J453" s="30"/>
    </row>
    <row r="454" spans="1:10" ht="14.25" hidden="1" customHeight="1">
      <c r="A454" s="31">
        <v>45</v>
      </c>
      <c r="B454" s="31">
        <v>44.9</v>
      </c>
      <c r="C454" s="28" t="s">
        <v>17</v>
      </c>
      <c r="D454" s="32">
        <v>100</v>
      </c>
      <c r="E454" s="32">
        <v>1000</v>
      </c>
      <c r="F454" s="32">
        <v>1623</v>
      </c>
      <c r="G454" s="32">
        <v>1100</v>
      </c>
      <c r="H454" s="32">
        <v>1715</v>
      </c>
      <c r="I454" s="32">
        <v>1669</v>
      </c>
      <c r="J454" s="30"/>
    </row>
    <row r="455" spans="1:10" ht="14.25" hidden="1" customHeight="1">
      <c r="A455" s="27">
        <v>45.1</v>
      </c>
      <c r="B455" s="27">
        <v>45</v>
      </c>
      <c r="C455" s="30"/>
      <c r="D455" s="29">
        <v>100</v>
      </c>
      <c r="E455" s="29">
        <v>1000</v>
      </c>
      <c r="F455" s="29">
        <v>1623</v>
      </c>
      <c r="G455" s="29">
        <v>1000</v>
      </c>
      <c r="H455" s="29">
        <v>1623</v>
      </c>
      <c r="I455" s="29">
        <v>1623</v>
      </c>
      <c r="J455" s="30"/>
    </row>
    <row r="456" spans="1:10" ht="14.25" hidden="1" customHeight="1">
      <c r="A456" s="27">
        <v>45.2</v>
      </c>
      <c r="B456" s="27">
        <v>45.1</v>
      </c>
      <c r="C456" s="30"/>
      <c r="D456" s="29">
        <v>100</v>
      </c>
      <c r="E456" s="29">
        <v>2200</v>
      </c>
      <c r="F456" s="29">
        <v>2724</v>
      </c>
      <c r="G456" s="29">
        <v>1500</v>
      </c>
      <c r="H456" s="29">
        <v>2082</v>
      </c>
      <c r="I456" s="29">
        <v>2403</v>
      </c>
      <c r="J456" s="30"/>
    </row>
    <row r="457" spans="1:10" ht="14.25" hidden="1" customHeight="1">
      <c r="A457" s="27">
        <v>45.3</v>
      </c>
      <c r="B457" s="27">
        <v>45.2</v>
      </c>
      <c r="C457" s="30"/>
      <c r="D457" s="29">
        <v>100</v>
      </c>
      <c r="E457" s="29">
        <v>1200</v>
      </c>
      <c r="F457" s="29">
        <v>1806</v>
      </c>
      <c r="G457" s="29">
        <v>1300</v>
      </c>
      <c r="H457" s="29">
        <v>1898</v>
      </c>
      <c r="I457" s="29">
        <v>1852</v>
      </c>
      <c r="J457" s="30"/>
    </row>
    <row r="458" spans="1:10" ht="14.25" hidden="1" customHeight="1">
      <c r="A458" s="27">
        <v>45.4</v>
      </c>
      <c r="B458" s="27">
        <v>45.3</v>
      </c>
      <c r="C458" s="30"/>
      <c r="D458" s="29">
        <v>100</v>
      </c>
      <c r="E458" s="29">
        <v>1500</v>
      </c>
      <c r="F458" s="29">
        <v>2082</v>
      </c>
      <c r="G458" s="29">
        <v>1000</v>
      </c>
      <c r="H458" s="29">
        <v>1623</v>
      </c>
      <c r="I458" s="29">
        <v>1853</v>
      </c>
      <c r="J458" s="30"/>
    </row>
    <row r="459" spans="1:10" ht="14.25" hidden="1" customHeight="1">
      <c r="A459" s="27">
        <v>45.5</v>
      </c>
      <c r="B459" s="27">
        <v>45.4</v>
      </c>
      <c r="C459" s="30"/>
      <c r="D459" s="29">
        <v>100</v>
      </c>
      <c r="E459" s="29">
        <v>1500</v>
      </c>
      <c r="F459" s="29">
        <v>2082</v>
      </c>
      <c r="G459" s="29">
        <v>1100</v>
      </c>
      <c r="H459" s="29">
        <v>1715</v>
      </c>
      <c r="I459" s="29">
        <v>1899</v>
      </c>
      <c r="J459" s="30"/>
    </row>
    <row r="460" spans="1:10" ht="14.25" hidden="1" customHeight="1">
      <c r="A460" s="27">
        <v>45.6</v>
      </c>
      <c r="B460" s="27">
        <v>45.5</v>
      </c>
      <c r="C460" s="28"/>
      <c r="D460" s="29">
        <v>100</v>
      </c>
      <c r="E460" s="29">
        <v>1500</v>
      </c>
      <c r="F460" s="29">
        <v>2082</v>
      </c>
      <c r="G460" s="29">
        <v>1100</v>
      </c>
      <c r="H460" s="29">
        <v>1715</v>
      </c>
      <c r="I460" s="29">
        <v>1899</v>
      </c>
      <c r="J460" s="30"/>
    </row>
    <row r="461" spans="1:10" ht="14.25" hidden="1" customHeight="1">
      <c r="A461" s="27">
        <v>45.7</v>
      </c>
      <c r="B461" s="27">
        <v>45.6</v>
      </c>
      <c r="C461" s="28"/>
      <c r="D461" s="29">
        <v>100</v>
      </c>
      <c r="E461" s="29">
        <v>1400</v>
      </c>
      <c r="F461" s="29">
        <v>1990</v>
      </c>
      <c r="G461" s="29">
        <v>1200</v>
      </c>
      <c r="H461" s="29">
        <v>1806</v>
      </c>
      <c r="I461" s="29">
        <v>1898</v>
      </c>
      <c r="J461" s="30"/>
    </row>
    <row r="462" spans="1:10" ht="14.25" hidden="1" customHeight="1">
      <c r="A462" s="27">
        <v>45.8</v>
      </c>
      <c r="B462" s="27">
        <v>45.7</v>
      </c>
      <c r="C462" s="28"/>
      <c r="D462" s="29">
        <v>100</v>
      </c>
      <c r="E462" s="29">
        <v>1100</v>
      </c>
      <c r="F462" s="29">
        <v>1715</v>
      </c>
      <c r="G462" s="29">
        <v>1500</v>
      </c>
      <c r="H462" s="29">
        <v>2082</v>
      </c>
      <c r="I462" s="29">
        <v>1899</v>
      </c>
      <c r="J462" s="30"/>
    </row>
    <row r="463" spans="1:10" ht="14.25" hidden="1" customHeight="1">
      <c r="A463" s="27">
        <v>45.9</v>
      </c>
      <c r="B463" s="27">
        <v>45.8</v>
      </c>
      <c r="C463" s="28"/>
      <c r="D463" s="29">
        <v>100</v>
      </c>
      <c r="E463" s="29">
        <v>1100</v>
      </c>
      <c r="F463" s="29">
        <v>1715</v>
      </c>
      <c r="G463" s="29">
        <v>1000</v>
      </c>
      <c r="H463" s="29">
        <v>1623</v>
      </c>
      <c r="I463" s="29">
        <v>1669</v>
      </c>
      <c r="J463" s="30"/>
    </row>
    <row r="464" spans="1:10" ht="14.25" hidden="1" customHeight="1">
      <c r="A464" s="31">
        <v>46</v>
      </c>
      <c r="B464" s="31">
        <v>45.9</v>
      </c>
      <c r="C464" s="28" t="s">
        <v>17</v>
      </c>
      <c r="D464" s="32">
        <v>100</v>
      </c>
      <c r="E464" s="32">
        <v>1200</v>
      </c>
      <c r="F464" s="32">
        <v>1806</v>
      </c>
      <c r="G464" s="32">
        <v>1100</v>
      </c>
      <c r="H464" s="32">
        <v>1715</v>
      </c>
      <c r="I464" s="32">
        <v>1761</v>
      </c>
      <c r="J464" s="30"/>
    </row>
    <row r="465" spans="1:10" ht="14.25" hidden="1" customHeight="1">
      <c r="A465" s="27">
        <v>46.1</v>
      </c>
      <c r="B465" s="27">
        <v>46</v>
      </c>
      <c r="C465" s="28"/>
      <c r="D465" s="29">
        <v>100</v>
      </c>
      <c r="E465" s="29">
        <v>1800</v>
      </c>
      <c r="F465" s="29">
        <v>2357</v>
      </c>
      <c r="G465" s="29">
        <v>1100</v>
      </c>
      <c r="H465" s="29">
        <v>1715</v>
      </c>
      <c r="I465" s="29">
        <v>2036</v>
      </c>
      <c r="J465" s="30"/>
    </row>
    <row r="466" spans="1:10" ht="14.25" hidden="1" customHeight="1">
      <c r="A466" s="27">
        <v>46.2</v>
      </c>
      <c r="B466" s="27">
        <v>46.1</v>
      </c>
      <c r="C466" s="28"/>
      <c r="D466" s="29">
        <v>100</v>
      </c>
      <c r="E466" s="29">
        <v>1700</v>
      </c>
      <c r="F466" s="29">
        <v>2265</v>
      </c>
      <c r="G466" s="29">
        <v>1500</v>
      </c>
      <c r="H466" s="29">
        <v>2082</v>
      </c>
      <c r="I466" s="29">
        <v>2174</v>
      </c>
      <c r="J466" s="30"/>
    </row>
    <row r="467" spans="1:10" ht="14.25" hidden="1" customHeight="1">
      <c r="A467" s="27">
        <v>46.3</v>
      </c>
      <c r="B467" s="27">
        <v>46.2</v>
      </c>
      <c r="C467" s="28"/>
      <c r="D467" s="29">
        <v>100</v>
      </c>
      <c r="E467" s="29">
        <v>2000</v>
      </c>
      <c r="F467" s="158">
        <v>2541</v>
      </c>
      <c r="G467" s="29">
        <v>2100</v>
      </c>
      <c r="H467" s="217">
        <v>2633</v>
      </c>
      <c r="I467" s="29">
        <v>2587</v>
      </c>
      <c r="J467" s="30"/>
    </row>
    <row r="468" spans="1:10" ht="14.25" hidden="1" customHeight="1">
      <c r="A468" s="27">
        <v>46.4</v>
      </c>
      <c r="B468" s="27">
        <v>46.3</v>
      </c>
      <c r="C468" s="28"/>
      <c r="D468" s="29">
        <v>100</v>
      </c>
      <c r="E468" s="29">
        <v>1100</v>
      </c>
      <c r="F468" s="29">
        <v>1715</v>
      </c>
      <c r="G468" s="29">
        <v>1000</v>
      </c>
      <c r="H468" s="29">
        <v>1623</v>
      </c>
      <c r="I468" s="29">
        <v>1669</v>
      </c>
      <c r="J468" s="30"/>
    </row>
    <row r="469" spans="1:10" ht="14.25" hidden="1" customHeight="1">
      <c r="A469" s="27">
        <v>46.5</v>
      </c>
      <c r="B469" s="27">
        <v>46.4</v>
      </c>
      <c r="C469" s="28"/>
      <c r="D469" s="29">
        <v>100</v>
      </c>
      <c r="E469" s="29">
        <v>2200</v>
      </c>
      <c r="F469" s="29">
        <v>2724</v>
      </c>
      <c r="G469" s="29">
        <v>1800</v>
      </c>
      <c r="H469" s="29">
        <v>2357</v>
      </c>
      <c r="I469" s="29">
        <v>2541</v>
      </c>
      <c r="J469" s="30"/>
    </row>
    <row r="470" spans="1:10" ht="14.25" hidden="1" customHeight="1">
      <c r="A470" s="27">
        <v>46.6</v>
      </c>
      <c r="B470" s="27">
        <v>46.5</v>
      </c>
      <c r="C470" s="28"/>
      <c r="D470" s="29">
        <v>100</v>
      </c>
      <c r="E470" s="29">
        <v>1600</v>
      </c>
      <c r="F470" s="29">
        <v>2174</v>
      </c>
      <c r="G470" s="29">
        <v>1500</v>
      </c>
      <c r="H470" s="29">
        <v>2082</v>
      </c>
      <c r="I470" s="29">
        <v>2128</v>
      </c>
      <c r="J470" s="30"/>
    </row>
    <row r="471" spans="1:10" ht="14.25" hidden="1" customHeight="1">
      <c r="A471" s="27">
        <v>46.7</v>
      </c>
      <c r="B471" s="27">
        <v>46.6</v>
      </c>
      <c r="C471" s="28"/>
      <c r="D471" s="29">
        <v>100</v>
      </c>
      <c r="E471" s="29">
        <v>1500</v>
      </c>
      <c r="F471" s="29">
        <v>2082</v>
      </c>
      <c r="G471" s="29">
        <v>1000</v>
      </c>
      <c r="H471" s="29">
        <v>1623</v>
      </c>
      <c r="I471" s="29">
        <v>1853</v>
      </c>
      <c r="J471" s="30"/>
    </row>
    <row r="472" spans="1:10" ht="14.25" hidden="1" customHeight="1">
      <c r="A472" s="27">
        <v>46.8</v>
      </c>
      <c r="B472" s="27">
        <v>46.7</v>
      </c>
      <c r="C472" s="28"/>
      <c r="D472" s="29">
        <v>100</v>
      </c>
      <c r="E472" s="29">
        <v>1200</v>
      </c>
      <c r="F472" s="29">
        <v>1806</v>
      </c>
      <c r="G472" s="29">
        <v>1300</v>
      </c>
      <c r="H472" s="29">
        <v>1898</v>
      </c>
      <c r="I472" s="29">
        <v>1852</v>
      </c>
      <c r="J472" s="30"/>
    </row>
    <row r="473" spans="1:10" ht="14.25" hidden="1" customHeight="1">
      <c r="A473" s="27">
        <v>46.9</v>
      </c>
      <c r="B473" s="27">
        <v>46.8</v>
      </c>
      <c r="C473" s="28"/>
      <c r="D473" s="29">
        <v>100</v>
      </c>
      <c r="E473" s="29">
        <v>1000</v>
      </c>
      <c r="F473" s="29">
        <v>1623</v>
      </c>
      <c r="G473" s="29">
        <v>1200</v>
      </c>
      <c r="H473" s="29">
        <v>1806</v>
      </c>
      <c r="I473" s="29">
        <v>1715</v>
      </c>
      <c r="J473" s="30"/>
    </row>
    <row r="474" spans="1:10" ht="14.25" hidden="1" customHeight="1">
      <c r="A474" s="31">
        <v>47</v>
      </c>
      <c r="B474" s="31">
        <v>46.9</v>
      </c>
      <c r="C474" s="28" t="s">
        <v>17</v>
      </c>
      <c r="D474" s="32">
        <v>100</v>
      </c>
      <c r="E474" s="32">
        <v>1500</v>
      </c>
      <c r="F474" s="32">
        <v>2082</v>
      </c>
      <c r="G474" s="32">
        <v>1000</v>
      </c>
      <c r="H474" s="32">
        <v>1623</v>
      </c>
      <c r="I474" s="32">
        <v>1853</v>
      </c>
      <c r="J474" s="30"/>
    </row>
    <row r="475" spans="1:10" ht="14.25" hidden="1" customHeight="1">
      <c r="A475" s="27">
        <v>47.1</v>
      </c>
      <c r="B475" s="27">
        <v>47</v>
      </c>
      <c r="C475" s="28"/>
      <c r="D475" s="29">
        <v>100</v>
      </c>
      <c r="E475" s="29">
        <v>1000</v>
      </c>
      <c r="F475" s="29">
        <v>1623</v>
      </c>
      <c r="G475" s="29">
        <v>1100</v>
      </c>
      <c r="H475" s="29">
        <v>1715</v>
      </c>
      <c r="I475" s="29">
        <v>1669</v>
      </c>
      <c r="J475" s="30"/>
    </row>
    <row r="476" spans="1:10" ht="14.25" hidden="1" customHeight="1">
      <c r="A476" s="27">
        <v>47.2</v>
      </c>
      <c r="B476" s="27">
        <v>47.1</v>
      </c>
      <c r="C476" s="28"/>
      <c r="D476" s="29">
        <v>100</v>
      </c>
      <c r="E476" s="29">
        <v>1400</v>
      </c>
      <c r="F476" s="29">
        <v>1990</v>
      </c>
      <c r="G476" s="29">
        <v>1100</v>
      </c>
      <c r="H476" s="29">
        <v>1715</v>
      </c>
      <c r="I476" s="29">
        <v>1853</v>
      </c>
      <c r="J476" s="30"/>
    </row>
    <row r="477" spans="1:10" ht="14.25" hidden="1" customHeight="1">
      <c r="A477" s="27">
        <v>47.3</v>
      </c>
      <c r="B477" s="27">
        <v>47.2</v>
      </c>
      <c r="C477" s="28"/>
      <c r="D477" s="29">
        <v>100</v>
      </c>
      <c r="E477" s="29">
        <v>1200</v>
      </c>
      <c r="F477" s="29">
        <v>1806</v>
      </c>
      <c r="G477" s="29">
        <v>1200</v>
      </c>
      <c r="H477" s="29">
        <v>1806</v>
      </c>
      <c r="I477" s="29">
        <v>1806</v>
      </c>
      <c r="J477" s="30"/>
    </row>
    <row r="478" spans="1:10" ht="14.25" hidden="1" customHeight="1">
      <c r="A478" s="27">
        <v>47.4</v>
      </c>
      <c r="B478" s="27">
        <v>47.3</v>
      </c>
      <c r="C478" s="28"/>
      <c r="D478" s="29">
        <v>100</v>
      </c>
      <c r="E478" s="29">
        <v>1300</v>
      </c>
      <c r="F478" s="29">
        <v>1898</v>
      </c>
      <c r="G478" s="29">
        <v>1100</v>
      </c>
      <c r="H478" s="29">
        <v>1715</v>
      </c>
      <c r="I478" s="29">
        <v>1807</v>
      </c>
      <c r="J478" s="30"/>
    </row>
    <row r="479" spans="1:10" ht="14.25" hidden="1" customHeight="1">
      <c r="A479" s="27">
        <v>47.5</v>
      </c>
      <c r="B479" s="27">
        <v>47.4</v>
      </c>
      <c r="C479" s="28"/>
      <c r="D479" s="29">
        <v>100</v>
      </c>
      <c r="E479" s="29">
        <v>1100</v>
      </c>
      <c r="F479" s="29">
        <v>1715</v>
      </c>
      <c r="G479" s="29">
        <v>1100</v>
      </c>
      <c r="H479" s="29">
        <v>1715</v>
      </c>
      <c r="I479" s="29">
        <v>1715</v>
      </c>
      <c r="J479" s="30"/>
    </row>
    <row r="480" spans="1:10" ht="14.25" hidden="1" customHeight="1">
      <c r="A480" s="27">
        <v>47.6</v>
      </c>
      <c r="B480" s="27">
        <v>47.5</v>
      </c>
      <c r="C480" s="28"/>
      <c r="D480" s="29">
        <v>100</v>
      </c>
      <c r="E480" s="29">
        <v>1200</v>
      </c>
      <c r="F480" s="29">
        <v>1806</v>
      </c>
      <c r="G480" s="29">
        <v>1200</v>
      </c>
      <c r="H480" s="29">
        <v>1806</v>
      </c>
      <c r="I480" s="29">
        <v>1806</v>
      </c>
      <c r="J480" s="30"/>
    </row>
    <row r="481" spans="1:10" ht="14.25" hidden="1" customHeight="1">
      <c r="A481" s="27">
        <v>47.7</v>
      </c>
      <c r="B481" s="27">
        <v>47.6</v>
      </c>
      <c r="C481" s="28"/>
      <c r="D481" s="29">
        <v>100</v>
      </c>
      <c r="E481" s="29">
        <v>1100</v>
      </c>
      <c r="F481" s="29">
        <v>1715</v>
      </c>
      <c r="G481" s="29">
        <v>1400</v>
      </c>
      <c r="H481" s="29">
        <v>1990</v>
      </c>
      <c r="I481" s="29">
        <v>1853</v>
      </c>
      <c r="J481" s="30"/>
    </row>
    <row r="482" spans="1:10" ht="14.25" hidden="1" customHeight="1">
      <c r="A482" s="27">
        <v>47.8</v>
      </c>
      <c r="B482" s="27">
        <v>47.7</v>
      </c>
      <c r="C482" s="28"/>
      <c r="D482" s="29">
        <v>100</v>
      </c>
      <c r="E482" s="29">
        <v>1300</v>
      </c>
      <c r="F482" s="29">
        <v>1898</v>
      </c>
      <c r="G482" s="29">
        <v>1300</v>
      </c>
      <c r="H482" s="29">
        <v>1898</v>
      </c>
      <c r="I482" s="29">
        <v>1898</v>
      </c>
      <c r="J482" s="30"/>
    </row>
    <row r="483" spans="1:10" ht="14.25" hidden="1" customHeight="1">
      <c r="A483" s="27">
        <v>47.9</v>
      </c>
      <c r="B483" s="27">
        <v>47.8</v>
      </c>
      <c r="C483" s="28"/>
      <c r="D483" s="29">
        <v>100</v>
      </c>
      <c r="E483" s="29">
        <v>1000</v>
      </c>
      <c r="F483" s="29">
        <v>1623</v>
      </c>
      <c r="G483" s="29">
        <v>1000</v>
      </c>
      <c r="H483" s="29">
        <v>1623</v>
      </c>
      <c r="I483" s="29">
        <v>1623</v>
      </c>
      <c r="J483" s="30"/>
    </row>
    <row r="484" spans="1:10" ht="14.25" hidden="1" customHeight="1">
      <c r="A484" s="31">
        <v>48</v>
      </c>
      <c r="B484" s="31">
        <v>47.9</v>
      </c>
      <c r="C484" s="28" t="s">
        <v>17</v>
      </c>
      <c r="D484" s="32">
        <v>100</v>
      </c>
      <c r="E484" s="32">
        <v>1000</v>
      </c>
      <c r="F484" s="32">
        <v>1623</v>
      </c>
      <c r="G484" s="32">
        <v>1300</v>
      </c>
      <c r="H484" s="32">
        <v>1898</v>
      </c>
      <c r="I484" s="32">
        <v>1761</v>
      </c>
      <c r="J484" s="30"/>
    </row>
    <row r="485" spans="1:10" ht="14.25" hidden="1" customHeight="1">
      <c r="A485" s="27">
        <v>48.1</v>
      </c>
      <c r="B485" s="27">
        <v>48</v>
      </c>
      <c r="C485" s="28"/>
      <c r="D485" s="29">
        <v>100</v>
      </c>
      <c r="E485" s="29">
        <v>1100</v>
      </c>
      <c r="F485" s="29">
        <v>1715</v>
      </c>
      <c r="G485" s="29">
        <v>1200</v>
      </c>
      <c r="H485" s="29">
        <v>1806</v>
      </c>
      <c r="I485" s="29">
        <v>1761</v>
      </c>
      <c r="J485" s="30"/>
    </row>
    <row r="486" spans="1:10" ht="14.25" hidden="1" customHeight="1">
      <c r="A486" s="27">
        <v>48.2</v>
      </c>
      <c r="B486" s="27">
        <v>48.1</v>
      </c>
      <c r="C486" s="28"/>
      <c r="D486" s="29">
        <v>100</v>
      </c>
      <c r="E486" s="29">
        <v>1200</v>
      </c>
      <c r="F486" s="29">
        <v>1806</v>
      </c>
      <c r="G486" s="29">
        <v>1200</v>
      </c>
      <c r="H486" s="29">
        <v>1806</v>
      </c>
      <c r="I486" s="29">
        <v>1806</v>
      </c>
      <c r="J486" s="30"/>
    </row>
    <row r="487" spans="1:10" ht="14.25" hidden="1" customHeight="1">
      <c r="A487" s="27">
        <v>48.3</v>
      </c>
      <c r="B487" s="27">
        <v>48.2</v>
      </c>
      <c r="C487" s="28"/>
      <c r="D487" s="29">
        <v>100</v>
      </c>
      <c r="E487" s="29">
        <v>1600</v>
      </c>
      <c r="F487" s="29">
        <v>2174</v>
      </c>
      <c r="G487" s="29">
        <v>1100</v>
      </c>
      <c r="H487" s="29">
        <v>1715</v>
      </c>
      <c r="I487" s="29">
        <v>1945</v>
      </c>
      <c r="J487" s="30"/>
    </row>
    <row r="488" spans="1:10" ht="14.25" hidden="1" customHeight="1">
      <c r="A488" s="27">
        <v>48.4</v>
      </c>
      <c r="B488" s="27">
        <v>48.3</v>
      </c>
      <c r="C488" s="28"/>
      <c r="D488" s="29">
        <v>100</v>
      </c>
      <c r="E488" s="29">
        <v>2200</v>
      </c>
      <c r="F488" s="158">
        <v>2724</v>
      </c>
      <c r="G488" s="29">
        <v>2100</v>
      </c>
      <c r="H488" s="217">
        <v>2633</v>
      </c>
      <c r="I488" s="29">
        <v>2679</v>
      </c>
      <c r="J488" s="30"/>
    </row>
    <row r="489" spans="1:10" ht="14.25" hidden="1" customHeight="1">
      <c r="A489" s="27">
        <v>48.5</v>
      </c>
      <c r="B489" s="27">
        <v>48.4</v>
      </c>
      <c r="C489" s="28"/>
      <c r="D489" s="29">
        <v>100</v>
      </c>
      <c r="E489" s="29">
        <v>1500</v>
      </c>
      <c r="F489" s="29">
        <v>2082</v>
      </c>
      <c r="G489" s="29">
        <v>2200</v>
      </c>
      <c r="H489" s="217">
        <v>2724</v>
      </c>
      <c r="I489" s="29">
        <v>2403</v>
      </c>
      <c r="J489" s="30"/>
    </row>
    <row r="490" spans="1:10" ht="14.25" hidden="1" customHeight="1">
      <c r="A490" s="27">
        <v>48.6</v>
      </c>
      <c r="B490" s="27">
        <v>48.5</v>
      </c>
      <c r="C490" s="28"/>
      <c r="D490" s="29">
        <v>100</v>
      </c>
      <c r="E490" s="29">
        <v>2300</v>
      </c>
      <c r="F490" s="29">
        <v>2816</v>
      </c>
      <c r="G490" s="29">
        <v>2800</v>
      </c>
      <c r="H490" s="29">
        <v>3275</v>
      </c>
      <c r="I490" s="29">
        <v>3046</v>
      </c>
      <c r="J490" s="30"/>
    </row>
    <row r="491" spans="1:10" ht="14.25" hidden="1" customHeight="1">
      <c r="A491" s="27">
        <v>48.7</v>
      </c>
      <c r="B491" s="27">
        <v>48.6</v>
      </c>
      <c r="C491" s="28"/>
      <c r="D491" s="29">
        <v>100</v>
      </c>
      <c r="E491" s="29">
        <v>2000</v>
      </c>
      <c r="F491" s="29">
        <v>2541</v>
      </c>
      <c r="G491" s="29">
        <v>1800</v>
      </c>
      <c r="H491" s="29">
        <v>2357</v>
      </c>
      <c r="I491" s="29">
        <v>2449</v>
      </c>
      <c r="J491" s="30"/>
    </row>
    <row r="492" spans="1:10" ht="14.25" hidden="1" customHeight="1">
      <c r="A492" s="27">
        <v>48.8</v>
      </c>
      <c r="B492" s="27">
        <v>48.7</v>
      </c>
      <c r="C492" s="28"/>
      <c r="D492" s="29">
        <v>100</v>
      </c>
      <c r="E492" s="29">
        <v>1300</v>
      </c>
      <c r="F492" s="29">
        <v>1898</v>
      </c>
      <c r="G492" s="29">
        <v>1600</v>
      </c>
      <c r="H492" s="29">
        <v>2174</v>
      </c>
      <c r="I492" s="29">
        <v>2036</v>
      </c>
      <c r="J492" s="30"/>
    </row>
    <row r="493" spans="1:10" ht="14.25" hidden="1" customHeight="1">
      <c r="A493" s="27">
        <v>48.9</v>
      </c>
      <c r="B493" s="27">
        <v>48.8</v>
      </c>
      <c r="C493" s="28"/>
      <c r="D493" s="29">
        <v>100</v>
      </c>
      <c r="E493" s="29">
        <v>1500</v>
      </c>
      <c r="F493" s="29">
        <v>2082</v>
      </c>
      <c r="G493" s="29">
        <v>1800</v>
      </c>
      <c r="H493" s="29">
        <v>2357</v>
      </c>
      <c r="I493" s="29">
        <v>2220</v>
      </c>
      <c r="J493" s="30"/>
    </row>
    <row r="494" spans="1:10" ht="14.25" hidden="1" customHeight="1">
      <c r="A494" s="31">
        <v>49</v>
      </c>
      <c r="B494" s="31">
        <v>48.9</v>
      </c>
      <c r="C494" s="28" t="s">
        <v>17</v>
      </c>
      <c r="D494" s="32">
        <v>100</v>
      </c>
      <c r="E494" s="32">
        <v>1900</v>
      </c>
      <c r="F494" s="32">
        <v>2449</v>
      </c>
      <c r="G494" s="32">
        <v>1900</v>
      </c>
      <c r="H494" s="32">
        <v>2449</v>
      </c>
      <c r="I494" s="32">
        <v>2449</v>
      </c>
      <c r="J494" s="30"/>
    </row>
    <row r="495" spans="1:10" ht="14.25" hidden="1" customHeight="1">
      <c r="A495" s="27">
        <v>49.1</v>
      </c>
      <c r="B495" s="27">
        <v>49</v>
      </c>
      <c r="C495" s="28"/>
      <c r="D495" s="29">
        <v>100</v>
      </c>
      <c r="E495" s="29">
        <v>2000</v>
      </c>
      <c r="F495" s="29">
        <v>2541</v>
      </c>
      <c r="G495" s="29">
        <v>1900</v>
      </c>
      <c r="H495" s="29">
        <v>2449</v>
      </c>
      <c r="I495" s="29">
        <v>2495</v>
      </c>
      <c r="J495" s="30"/>
    </row>
    <row r="496" spans="1:10" ht="14.25" hidden="1" customHeight="1">
      <c r="A496" s="27">
        <v>49.2</v>
      </c>
      <c r="B496" s="27">
        <v>49.1</v>
      </c>
      <c r="C496" s="28"/>
      <c r="D496" s="29">
        <v>100</v>
      </c>
      <c r="E496" s="29">
        <v>1500</v>
      </c>
      <c r="F496" s="29">
        <v>2082</v>
      </c>
      <c r="G496" s="29">
        <v>2200</v>
      </c>
      <c r="H496" s="217">
        <v>2724</v>
      </c>
      <c r="I496" s="29">
        <v>2403</v>
      </c>
      <c r="J496" s="30"/>
    </row>
    <row r="497" spans="1:10" ht="14.25" hidden="1" customHeight="1">
      <c r="A497" s="27">
        <v>49.3</v>
      </c>
      <c r="B497" s="27">
        <v>49.2</v>
      </c>
      <c r="C497" s="28"/>
      <c r="D497" s="29">
        <v>100</v>
      </c>
      <c r="E497" s="29">
        <v>2200</v>
      </c>
      <c r="F497" s="158">
        <v>2724</v>
      </c>
      <c r="G497" s="29">
        <v>2200</v>
      </c>
      <c r="H497" s="217">
        <v>2724</v>
      </c>
      <c r="I497" s="29">
        <v>2724</v>
      </c>
      <c r="J497" s="30"/>
    </row>
    <row r="498" spans="1:10" ht="14.25" hidden="1" customHeight="1">
      <c r="A498" s="27">
        <v>49.4</v>
      </c>
      <c r="B498" s="27">
        <v>49.3</v>
      </c>
      <c r="C498" s="28"/>
      <c r="D498" s="29">
        <v>100</v>
      </c>
      <c r="E498" s="29">
        <v>1700</v>
      </c>
      <c r="F498" s="29">
        <v>2265</v>
      </c>
      <c r="G498" s="29">
        <v>1800</v>
      </c>
      <c r="H498" s="29">
        <v>2357</v>
      </c>
      <c r="I498" s="29">
        <v>2311</v>
      </c>
      <c r="J498" s="30"/>
    </row>
    <row r="499" spans="1:10" ht="14.25" hidden="1" customHeight="1">
      <c r="A499" s="27">
        <v>49.5</v>
      </c>
      <c r="B499" s="27">
        <v>49.4</v>
      </c>
      <c r="C499" s="28"/>
      <c r="D499" s="29">
        <v>100</v>
      </c>
      <c r="E499" s="29">
        <v>1900</v>
      </c>
      <c r="F499" s="29">
        <v>2449</v>
      </c>
      <c r="G499" s="29">
        <v>1400</v>
      </c>
      <c r="H499" s="29">
        <v>1990</v>
      </c>
      <c r="I499" s="29">
        <v>2220</v>
      </c>
      <c r="J499" s="30"/>
    </row>
    <row r="500" spans="1:10" ht="14.25" hidden="1" customHeight="1">
      <c r="A500" s="27">
        <v>49.6</v>
      </c>
      <c r="B500" s="27">
        <v>49.5</v>
      </c>
      <c r="C500" s="28"/>
      <c r="D500" s="29">
        <v>100</v>
      </c>
      <c r="E500" s="29">
        <v>1200</v>
      </c>
      <c r="F500" s="29">
        <v>1806</v>
      </c>
      <c r="G500" s="29">
        <v>1200</v>
      </c>
      <c r="H500" s="29">
        <v>1806</v>
      </c>
      <c r="I500" s="29">
        <v>1806</v>
      </c>
      <c r="J500" s="30"/>
    </row>
    <row r="501" spans="1:10" ht="14.25" hidden="1" customHeight="1">
      <c r="A501" s="27">
        <v>49.7</v>
      </c>
      <c r="B501" s="27">
        <v>49.6</v>
      </c>
      <c r="C501" s="28"/>
      <c r="D501" s="29">
        <v>100</v>
      </c>
      <c r="E501" s="29">
        <v>2000</v>
      </c>
      <c r="F501" s="29">
        <v>2541</v>
      </c>
      <c r="G501" s="29">
        <v>1900</v>
      </c>
      <c r="H501" s="29">
        <v>2449</v>
      </c>
      <c r="I501" s="29">
        <v>2495</v>
      </c>
      <c r="J501" s="30"/>
    </row>
    <row r="502" spans="1:10" ht="14.25" hidden="1" customHeight="1">
      <c r="A502" s="27">
        <v>49.8</v>
      </c>
      <c r="B502" s="27">
        <v>49.7</v>
      </c>
      <c r="C502" s="28"/>
      <c r="D502" s="29">
        <v>100</v>
      </c>
      <c r="E502" s="29">
        <v>3400</v>
      </c>
      <c r="F502" s="29">
        <v>3826</v>
      </c>
      <c r="G502" s="29">
        <v>2600</v>
      </c>
      <c r="H502" s="29">
        <v>3092</v>
      </c>
      <c r="I502" s="29">
        <v>3459</v>
      </c>
      <c r="J502" s="30"/>
    </row>
    <row r="503" spans="1:10" ht="14.25" hidden="1" customHeight="1">
      <c r="A503" s="27">
        <v>49.9</v>
      </c>
      <c r="B503" s="27">
        <v>49.8</v>
      </c>
      <c r="C503" s="28"/>
      <c r="D503" s="29">
        <v>100</v>
      </c>
      <c r="E503" s="29">
        <v>2300</v>
      </c>
      <c r="F503" s="29">
        <v>2816</v>
      </c>
      <c r="G503" s="29">
        <v>1900</v>
      </c>
      <c r="H503" s="29">
        <v>2449</v>
      </c>
      <c r="I503" s="29">
        <v>2633</v>
      </c>
      <c r="J503" s="30"/>
    </row>
    <row r="504" spans="1:10" ht="14.25" hidden="1" customHeight="1">
      <c r="A504" s="27">
        <v>50</v>
      </c>
      <c r="B504" s="27">
        <v>49.9</v>
      </c>
      <c r="C504" s="28" t="s">
        <v>17</v>
      </c>
      <c r="D504" s="29">
        <v>100</v>
      </c>
      <c r="E504" s="29">
        <v>1600</v>
      </c>
      <c r="F504" s="29">
        <v>2174</v>
      </c>
      <c r="G504" s="29">
        <v>1500</v>
      </c>
      <c r="H504" s="29">
        <v>2082</v>
      </c>
      <c r="I504" s="29">
        <v>2128</v>
      </c>
      <c r="J504" s="30"/>
    </row>
    <row r="505" spans="1:10" ht="14.25" hidden="1" customHeight="1">
      <c r="A505" s="27">
        <v>50.1</v>
      </c>
      <c r="B505" s="27">
        <v>50</v>
      </c>
      <c r="C505" s="28"/>
      <c r="D505" s="29">
        <v>100</v>
      </c>
      <c r="E505" s="29">
        <v>1500</v>
      </c>
      <c r="F505" s="29">
        <v>2082</v>
      </c>
      <c r="G505" s="29">
        <v>1600</v>
      </c>
      <c r="H505" s="29">
        <v>2174</v>
      </c>
      <c r="I505" s="29">
        <v>2128</v>
      </c>
      <c r="J505" s="30"/>
    </row>
    <row r="506" spans="1:10" ht="14.25" hidden="1" customHeight="1">
      <c r="A506" s="27">
        <v>50.2</v>
      </c>
      <c r="B506" s="27">
        <v>50.1</v>
      </c>
      <c r="C506" s="28"/>
      <c r="D506" s="29">
        <v>100</v>
      </c>
      <c r="E506" s="29">
        <v>1500</v>
      </c>
      <c r="F506" s="29">
        <v>2082</v>
      </c>
      <c r="G506" s="29">
        <v>1700</v>
      </c>
      <c r="H506" s="29">
        <v>2265</v>
      </c>
      <c r="I506" s="29">
        <v>2174</v>
      </c>
      <c r="J506" s="30"/>
    </row>
    <row r="507" spans="1:10" ht="14.25" hidden="1" customHeight="1">
      <c r="A507" s="27">
        <v>50.3</v>
      </c>
      <c r="B507" s="27">
        <v>50.2</v>
      </c>
      <c r="C507" s="28"/>
      <c r="D507" s="29">
        <v>100</v>
      </c>
      <c r="E507" s="29">
        <v>1000</v>
      </c>
      <c r="F507" s="29">
        <v>1623</v>
      </c>
      <c r="G507" s="29">
        <v>1300</v>
      </c>
      <c r="H507" s="29">
        <v>1898</v>
      </c>
      <c r="I507" s="29">
        <v>1761</v>
      </c>
      <c r="J507" s="30"/>
    </row>
    <row r="508" spans="1:10" ht="14.25" hidden="1" customHeight="1">
      <c r="A508" s="27">
        <v>50.4</v>
      </c>
      <c r="B508" s="27">
        <v>50.3</v>
      </c>
      <c r="C508" s="28"/>
      <c r="D508" s="29">
        <v>100</v>
      </c>
      <c r="E508" s="29">
        <v>2600</v>
      </c>
      <c r="F508" s="29">
        <v>3092</v>
      </c>
      <c r="G508" s="29">
        <v>2000</v>
      </c>
      <c r="H508" s="217">
        <v>2541</v>
      </c>
      <c r="I508" s="29">
        <v>2817</v>
      </c>
      <c r="J508" s="30"/>
    </row>
    <row r="509" spans="1:10" ht="14.25" hidden="1" customHeight="1">
      <c r="A509" s="27">
        <v>50.5</v>
      </c>
      <c r="B509" s="27">
        <v>50.4</v>
      </c>
      <c r="C509" s="28"/>
      <c r="D509" s="29">
        <v>100</v>
      </c>
      <c r="E509" s="29">
        <v>1800</v>
      </c>
      <c r="F509" s="29">
        <v>2357</v>
      </c>
      <c r="G509" s="29">
        <v>1000</v>
      </c>
      <c r="H509" s="29">
        <v>1623</v>
      </c>
      <c r="I509" s="29">
        <v>1990</v>
      </c>
      <c r="J509" s="30"/>
    </row>
    <row r="510" spans="1:10" ht="14.25" hidden="1" customHeight="1">
      <c r="A510" s="27">
        <v>50.6</v>
      </c>
      <c r="B510" s="27">
        <v>50.5</v>
      </c>
      <c r="C510" s="28"/>
      <c r="D510" s="29">
        <v>100</v>
      </c>
      <c r="E510" s="29">
        <v>1400</v>
      </c>
      <c r="F510" s="29">
        <v>1990</v>
      </c>
      <c r="G510" s="29">
        <v>1300</v>
      </c>
      <c r="H510" s="29">
        <v>1898</v>
      </c>
      <c r="I510" s="29">
        <v>1944</v>
      </c>
      <c r="J510" s="30"/>
    </row>
    <row r="511" spans="1:10" ht="14.25" hidden="1" customHeight="1">
      <c r="A511" s="27">
        <v>50.7</v>
      </c>
      <c r="B511" s="27">
        <v>50.6</v>
      </c>
      <c r="C511" s="28"/>
      <c r="D511" s="29">
        <v>100</v>
      </c>
      <c r="E511" s="29">
        <v>1400</v>
      </c>
      <c r="F511" s="29">
        <v>1990</v>
      </c>
      <c r="G511" s="29">
        <v>1500</v>
      </c>
      <c r="H511" s="29">
        <v>2082</v>
      </c>
      <c r="I511" s="29">
        <v>2036</v>
      </c>
      <c r="J511" s="30"/>
    </row>
    <row r="512" spans="1:10" ht="14.25" hidden="1" customHeight="1">
      <c r="A512" s="27">
        <v>50.8</v>
      </c>
      <c r="B512" s="27">
        <v>50.7</v>
      </c>
      <c r="C512" s="28"/>
      <c r="D512" s="29">
        <v>100</v>
      </c>
      <c r="E512" s="29">
        <v>2100</v>
      </c>
      <c r="F512" s="29">
        <v>2633</v>
      </c>
      <c r="G512" s="29">
        <v>1600</v>
      </c>
      <c r="H512" s="29">
        <v>2174</v>
      </c>
      <c r="I512" s="29">
        <v>2404</v>
      </c>
      <c r="J512" s="30"/>
    </row>
    <row r="513" spans="1:10" ht="14.25" hidden="1" customHeight="1">
      <c r="A513" s="27">
        <v>50.9</v>
      </c>
      <c r="B513" s="27">
        <v>50.8</v>
      </c>
      <c r="C513" s="28"/>
      <c r="D513" s="29">
        <v>100</v>
      </c>
      <c r="E513" s="29">
        <v>1400</v>
      </c>
      <c r="F513" s="29">
        <v>1990</v>
      </c>
      <c r="G513" s="29">
        <v>1900</v>
      </c>
      <c r="H513" s="29">
        <v>2449</v>
      </c>
      <c r="I513" s="29">
        <v>2220</v>
      </c>
      <c r="J513" s="30"/>
    </row>
    <row r="514" spans="1:10" ht="14.25" hidden="1" customHeight="1">
      <c r="A514" s="31">
        <v>51</v>
      </c>
      <c r="B514" s="31">
        <v>50.9</v>
      </c>
      <c r="C514" s="28" t="s">
        <v>17</v>
      </c>
      <c r="D514" s="32">
        <v>100</v>
      </c>
      <c r="E514" s="32">
        <v>2000</v>
      </c>
      <c r="F514" s="159">
        <v>2541</v>
      </c>
      <c r="G514" s="32">
        <v>3200</v>
      </c>
      <c r="H514" s="32">
        <v>3642</v>
      </c>
      <c r="I514" s="32">
        <v>3092</v>
      </c>
      <c r="J514" s="30"/>
    </row>
    <row r="515" spans="1:10" ht="14.25" hidden="1" customHeight="1">
      <c r="A515" s="27">
        <v>51.1</v>
      </c>
      <c r="B515" s="27">
        <v>51</v>
      </c>
      <c r="C515" s="28"/>
      <c r="D515" s="29">
        <v>100</v>
      </c>
      <c r="E515" s="29">
        <v>2400</v>
      </c>
      <c r="F515" s="29">
        <v>2908</v>
      </c>
      <c r="G515" s="29">
        <v>1900</v>
      </c>
      <c r="H515" s="29">
        <v>2449</v>
      </c>
      <c r="I515" s="29">
        <v>2679</v>
      </c>
      <c r="J515" s="30"/>
    </row>
    <row r="516" spans="1:10" ht="14.25" hidden="1" customHeight="1">
      <c r="A516" s="27">
        <v>51.2</v>
      </c>
      <c r="B516" s="27">
        <v>51.1</v>
      </c>
      <c r="C516" s="28"/>
      <c r="D516" s="29">
        <v>100</v>
      </c>
      <c r="E516" s="29">
        <v>1700</v>
      </c>
      <c r="F516" s="29">
        <v>2265</v>
      </c>
      <c r="G516" s="29">
        <v>2400</v>
      </c>
      <c r="H516" s="29">
        <v>2908</v>
      </c>
      <c r="I516" s="29">
        <v>2587</v>
      </c>
      <c r="J516" s="30"/>
    </row>
    <row r="517" spans="1:10" ht="14.25" hidden="1" customHeight="1">
      <c r="A517" s="27">
        <v>51.3</v>
      </c>
      <c r="B517" s="27">
        <v>51.2</v>
      </c>
      <c r="C517" s="28"/>
      <c r="D517" s="29">
        <v>100</v>
      </c>
      <c r="E517" s="29">
        <v>1700</v>
      </c>
      <c r="F517" s="29">
        <v>2265</v>
      </c>
      <c r="G517" s="29">
        <v>1800</v>
      </c>
      <c r="H517" s="29">
        <v>2357</v>
      </c>
      <c r="I517" s="29">
        <v>2311</v>
      </c>
      <c r="J517" s="30"/>
    </row>
    <row r="518" spans="1:10" ht="14.25" hidden="1" customHeight="1">
      <c r="A518" s="27">
        <v>51.4</v>
      </c>
      <c r="B518" s="27">
        <v>51.3</v>
      </c>
      <c r="C518" s="28"/>
      <c r="D518" s="29">
        <v>100</v>
      </c>
      <c r="E518" s="29">
        <v>1500</v>
      </c>
      <c r="F518" s="29">
        <v>2082</v>
      </c>
      <c r="G518" s="29">
        <v>2100</v>
      </c>
      <c r="H518" s="217">
        <v>2633</v>
      </c>
      <c r="I518" s="29">
        <v>2358</v>
      </c>
      <c r="J518" s="30"/>
    </row>
    <row r="519" spans="1:10" ht="14.25" hidden="1" customHeight="1">
      <c r="A519" s="27">
        <v>51.5</v>
      </c>
      <c r="B519" s="27">
        <v>51.4</v>
      </c>
      <c r="C519" s="28"/>
      <c r="D519" s="29">
        <v>100</v>
      </c>
      <c r="E519" s="29">
        <v>2000</v>
      </c>
      <c r="F519" s="158">
        <v>2541</v>
      </c>
      <c r="G519" s="29">
        <v>2000</v>
      </c>
      <c r="H519" s="217">
        <v>2541</v>
      </c>
      <c r="I519" s="29">
        <v>2541</v>
      </c>
      <c r="J519" s="30"/>
    </row>
    <row r="520" spans="1:10" ht="14.25" hidden="1" customHeight="1">
      <c r="A520" s="27">
        <v>51.6</v>
      </c>
      <c r="B520" s="27">
        <v>51.5</v>
      </c>
      <c r="C520" s="28"/>
      <c r="D520" s="29">
        <v>100</v>
      </c>
      <c r="E520" s="29">
        <v>1200</v>
      </c>
      <c r="F520" s="29">
        <v>1806</v>
      </c>
      <c r="G520" s="29">
        <v>1800</v>
      </c>
      <c r="H520" s="29">
        <v>2357</v>
      </c>
      <c r="I520" s="29">
        <v>2082</v>
      </c>
      <c r="J520" s="30"/>
    </row>
    <row r="521" spans="1:10" ht="14.25" hidden="1" customHeight="1">
      <c r="A521" s="27">
        <v>51.7</v>
      </c>
      <c r="B521" s="27">
        <v>51.6</v>
      </c>
      <c r="C521" s="28"/>
      <c r="D521" s="29">
        <v>100</v>
      </c>
      <c r="E521" s="29">
        <v>1500</v>
      </c>
      <c r="F521" s="29">
        <v>2082</v>
      </c>
      <c r="G521" s="29">
        <v>1400</v>
      </c>
      <c r="H521" s="29">
        <v>1990</v>
      </c>
      <c r="I521" s="29">
        <v>2036</v>
      </c>
      <c r="J521" s="30"/>
    </row>
    <row r="522" spans="1:10" ht="14.25" hidden="1" customHeight="1">
      <c r="A522" s="27">
        <v>51.8</v>
      </c>
      <c r="B522" s="27">
        <v>51.7</v>
      </c>
      <c r="C522" s="28"/>
      <c r="D522" s="29">
        <v>100</v>
      </c>
      <c r="E522" s="29">
        <v>1700</v>
      </c>
      <c r="F522" s="29">
        <v>2265</v>
      </c>
      <c r="G522" s="29">
        <v>1700</v>
      </c>
      <c r="H522" s="29">
        <v>2265</v>
      </c>
      <c r="I522" s="29">
        <v>2265</v>
      </c>
      <c r="J522" s="30"/>
    </row>
    <row r="523" spans="1:10" ht="14.25" hidden="1" customHeight="1">
      <c r="A523" s="27">
        <v>51.9</v>
      </c>
      <c r="B523" s="27">
        <v>51.8</v>
      </c>
      <c r="C523" s="28"/>
      <c r="D523" s="29">
        <v>100</v>
      </c>
      <c r="E523" s="29">
        <v>2300</v>
      </c>
      <c r="F523" s="29">
        <v>2816</v>
      </c>
      <c r="G523" s="29">
        <v>2300</v>
      </c>
      <c r="H523" s="29">
        <v>2816</v>
      </c>
      <c r="I523" s="29">
        <v>2816</v>
      </c>
      <c r="J523" s="30"/>
    </row>
    <row r="524" spans="1:10" ht="14.25" hidden="1" customHeight="1">
      <c r="A524" s="31">
        <v>52</v>
      </c>
      <c r="B524" s="31">
        <v>51.9</v>
      </c>
      <c r="C524" s="28" t="s">
        <v>17</v>
      </c>
      <c r="D524" s="32">
        <v>100</v>
      </c>
      <c r="E524" s="32">
        <v>1900</v>
      </c>
      <c r="F524" s="32">
        <v>2449</v>
      </c>
      <c r="G524" s="32">
        <v>2000</v>
      </c>
      <c r="H524" s="216">
        <v>2541</v>
      </c>
      <c r="I524" s="32">
        <v>2495</v>
      </c>
      <c r="J524" s="30"/>
    </row>
    <row r="525" spans="1:10" ht="14.25" hidden="1" customHeight="1">
      <c r="A525" s="27">
        <v>52.1</v>
      </c>
      <c r="B525" s="27">
        <v>52</v>
      </c>
      <c r="C525" s="30"/>
      <c r="D525" s="29">
        <v>100</v>
      </c>
      <c r="E525" s="29">
        <v>2200</v>
      </c>
      <c r="F525" s="29">
        <v>2724</v>
      </c>
      <c r="G525" s="29">
        <v>1600</v>
      </c>
      <c r="H525" s="29">
        <v>2174</v>
      </c>
      <c r="I525" s="29">
        <v>2449</v>
      </c>
      <c r="J525" s="30"/>
    </row>
    <row r="526" spans="1:10" ht="14.25" hidden="1" customHeight="1">
      <c r="A526" s="27">
        <v>52.2</v>
      </c>
      <c r="B526" s="27">
        <v>52.1</v>
      </c>
      <c r="C526" s="30"/>
      <c r="D526" s="29">
        <v>100</v>
      </c>
      <c r="E526" s="29">
        <v>1900</v>
      </c>
      <c r="F526" s="29">
        <v>2449</v>
      </c>
      <c r="G526" s="29">
        <v>2000</v>
      </c>
      <c r="H526" s="217">
        <v>2541</v>
      </c>
      <c r="I526" s="29">
        <v>2495</v>
      </c>
      <c r="J526" s="30"/>
    </row>
    <row r="527" spans="1:10" ht="14.25" hidden="1" customHeight="1">
      <c r="A527" s="27">
        <v>52.3</v>
      </c>
      <c r="B527" s="27">
        <v>52.2</v>
      </c>
      <c r="C527" s="30"/>
      <c r="D527" s="29">
        <v>100</v>
      </c>
      <c r="E527" s="29">
        <v>2000</v>
      </c>
      <c r="F527" s="158">
        <v>2541</v>
      </c>
      <c r="G527" s="29">
        <v>2100</v>
      </c>
      <c r="H527" s="217">
        <v>2633</v>
      </c>
      <c r="I527" s="29">
        <v>2587</v>
      </c>
      <c r="J527" s="30"/>
    </row>
    <row r="528" spans="1:10" ht="14.25" hidden="1" customHeight="1">
      <c r="A528" s="27">
        <v>52.4</v>
      </c>
      <c r="B528" s="27">
        <v>52.3</v>
      </c>
      <c r="C528" s="30"/>
      <c r="D528" s="29">
        <v>100</v>
      </c>
      <c r="E528" s="29">
        <v>1800</v>
      </c>
      <c r="F528" s="29">
        <v>2357</v>
      </c>
      <c r="G528" s="29">
        <v>1700</v>
      </c>
      <c r="H528" s="29">
        <v>2265</v>
      </c>
      <c r="I528" s="29">
        <v>2311</v>
      </c>
      <c r="J528" s="30"/>
    </row>
    <row r="529" spans="1:10" ht="14.25" hidden="1" customHeight="1">
      <c r="A529" s="27">
        <v>52.5</v>
      </c>
      <c r="B529" s="27">
        <v>52.4</v>
      </c>
      <c r="C529" s="30"/>
      <c r="D529" s="29">
        <v>100</v>
      </c>
      <c r="E529" s="29">
        <v>2000</v>
      </c>
      <c r="F529" s="158">
        <v>2541</v>
      </c>
      <c r="G529" s="29">
        <v>2200</v>
      </c>
      <c r="H529" s="217">
        <v>2724</v>
      </c>
      <c r="I529" s="29">
        <v>2633</v>
      </c>
      <c r="J529" s="30"/>
    </row>
    <row r="530" spans="1:10" ht="14.25" hidden="1" customHeight="1">
      <c r="A530" s="27">
        <v>52.6</v>
      </c>
      <c r="B530" s="27">
        <v>52.5</v>
      </c>
      <c r="C530" s="28"/>
      <c r="D530" s="29">
        <v>100</v>
      </c>
      <c r="E530" s="29">
        <v>1900</v>
      </c>
      <c r="F530" s="29">
        <v>2449</v>
      </c>
      <c r="G530" s="29">
        <v>2400</v>
      </c>
      <c r="H530" s="29">
        <v>2908</v>
      </c>
      <c r="I530" s="29">
        <v>2679</v>
      </c>
      <c r="J530" s="30"/>
    </row>
    <row r="531" spans="1:10" ht="14.25" hidden="1" customHeight="1">
      <c r="A531" s="27">
        <v>52.7</v>
      </c>
      <c r="B531" s="27">
        <v>52.6</v>
      </c>
      <c r="C531" s="28"/>
      <c r="D531" s="29">
        <v>100</v>
      </c>
      <c r="E531" s="29">
        <v>2500</v>
      </c>
      <c r="F531" s="29">
        <v>3000</v>
      </c>
      <c r="G531" s="29">
        <v>2300</v>
      </c>
      <c r="H531" s="29">
        <v>2816</v>
      </c>
      <c r="I531" s="29">
        <v>2908</v>
      </c>
      <c r="J531" s="30"/>
    </row>
    <row r="532" spans="1:10" ht="14.25" hidden="1" customHeight="1">
      <c r="A532" s="27">
        <v>52.8</v>
      </c>
      <c r="B532" s="27">
        <v>52.7</v>
      </c>
      <c r="C532" s="28"/>
      <c r="D532" s="29">
        <v>100</v>
      </c>
      <c r="E532" s="29">
        <v>2000</v>
      </c>
      <c r="F532" s="158">
        <v>2541</v>
      </c>
      <c r="G532" s="29">
        <v>2100</v>
      </c>
      <c r="H532" s="217">
        <v>2633</v>
      </c>
      <c r="I532" s="29">
        <v>2587</v>
      </c>
      <c r="J532" s="30"/>
    </row>
    <row r="533" spans="1:10" ht="14.25" hidden="1" customHeight="1">
      <c r="A533" s="27">
        <v>52.9</v>
      </c>
      <c r="B533" s="27">
        <v>52.8</v>
      </c>
      <c r="C533" s="28"/>
      <c r="D533" s="29">
        <v>100</v>
      </c>
      <c r="E533" s="29">
        <v>1800</v>
      </c>
      <c r="F533" s="29">
        <v>2357</v>
      </c>
      <c r="G533" s="29">
        <v>1900</v>
      </c>
      <c r="H533" s="29">
        <v>2449</v>
      </c>
      <c r="I533" s="29">
        <v>2403</v>
      </c>
      <c r="J533" s="30"/>
    </row>
    <row r="534" spans="1:10" ht="14.25" hidden="1" customHeight="1">
      <c r="A534" s="31">
        <v>53</v>
      </c>
      <c r="B534" s="31">
        <v>52.9</v>
      </c>
      <c r="C534" s="28" t="s">
        <v>17</v>
      </c>
      <c r="D534" s="32">
        <v>100</v>
      </c>
      <c r="E534" s="32">
        <v>1000</v>
      </c>
      <c r="F534" s="32">
        <v>1623</v>
      </c>
      <c r="G534" s="32">
        <v>1400</v>
      </c>
      <c r="H534" s="32">
        <v>1990</v>
      </c>
      <c r="I534" s="32">
        <v>1807</v>
      </c>
      <c r="J534" s="30"/>
    </row>
    <row r="535" spans="1:10" ht="14.25" hidden="1" customHeight="1">
      <c r="A535" s="27">
        <v>53.1</v>
      </c>
      <c r="B535" s="27">
        <v>53</v>
      </c>
      <c r="C535" s="28"/>
      <c r="D535" s="29">
        <v>100</v>
      </c>
      <c r="E535" s="29">
        <v>1700</v>
      </c>
      <c r="F535" s="29">
        <v>2265</v>
      </c>
      <c r="G535" s="29">
        <v>1700</v>
      </c>
      <c r="H535" s="29">
        <v>2265</v>
      </c>
      <c r="I535" s="29">
        <v>2265</v>
      </c>
      <c r="J535" s="33"/>
    </row>
    <row r="536" spans="1:10" ht="14.25" hidden="1" customHeight="1">
      <c r="A536" s="27">
        <v>53.2</v>
      </c>
      <c r="B536" s="27">
        <v>53.1</v>
      </c>
      <c r="C536" s="28"/>
      <c r="D536" s="29">
        <v>100</v>
      </c>
      <c r="E536" s="29">
        <v>1200</v>
      </c>
      <c r="F536" s="29">
        <v>1806</v>
      </c>
      <c r="G536" s="29">
        <v>1500</v>
      </c>
      <c r="H536" s="29">
        <v>2082</v>
      </c>
      <c r="I536" s="29">
        <v>1944</v>
      </c>
      <c r="J536" s="34"/>
    </row>
    <row r="537" spans="1:10" ht="14.25" hidden="1" customHeight="1">
      <c r="A537" s="27">
        <v>53.3</v>
      </c>
      <c r="B537" s="27">
        <v>53.2</v>
      </c>
      <c r="C537" s="28"/>
      <c r="D537" s="29">
        <v>100</v>
      </c>
      <c r="E537" s="29">
        <v>1900</v>
      </c>
      <c r="F537" s="29">
        <v>2449</v>
      </c>
      <c r="G537" s="29">
        <v>1500</v>
      </c>
      <c r="H537" s="29">
        <v>2082</v>
      </c>
      <c r="I537" s="29">
        <v>2266</v>
      </c>
      <c r="J537" s="28" t="s">
        <v>19</v>
      </c>
    </row>
    <row r="538" spans="1:10" ht="14.25" hidden="1" customHeight="1">
      <c r="A538" s="27">
        <v>53.4</v>
      </c>
      <c r="B538" s="27">
        <v>53.3</v>
      </c>
      <c r="C538" s="28"/>
      <c r="D538" s="29">
        <v>100</v>
      </c>
      <c r="E538" s="29">
        <v>2200</v>
      </c>
      <c r="F538" s="158">
        <v>2724</v>
      </c>
      <c r="G538" s="29">
        <v>2500</v>
      </c>
      <c r="H538" s="29">
        <v>3000</v>
      </c>
      <c r="I538" s="29">
        <v>2862</v>
      </c>
      <c r="J538" s="28" t="s">
        <v>20</v>
      </c>
    </row>
    <row r="539" spans="1:10" ht="14.25" hidden="1" customHeight="1">
      <c r="A539" s="27">
        <v>53.5</v>
      </c>
      <c r="B539" s="27">
        <v>53.4</v>
      </c>
      <c r="C539" s="28"/>
      <c r="D539" s="29">
        <v>100</v>
      </c>
      <c r="E539" s="29">
        <v>2000</v>
      </c>
      <c r="F539" s="29">
        <v>2541</v>
      </c>
      <c r="G539" s="29">
        <v>1900</v>
      </c>
      <c r="H539" s="29">
        <v>2449</v>
      </c>
      <c r="I539" s="29">
        <v>2495</v>
      </c>
      <c r="J539" s="28" t="s">
        <v>20</v>
      </c>
    </row>
    <row r="540" spans="1:10" ht="14.25" hidden="1" customHeight="1">
      <c r="A540" s="27">
        <v>53.6</v>
      </c>
      <c r="B540" s="27">
        <v>53.5</v>
      </c>
      <c r="C540" s="28"/>
      <c r="D540" s="29">
        <v>100</v>
      </c>
      <c r="E540" s="29">
        <v>1500</v>
      </c>
      <c r="F540" s="29">
        <v>2082</v>
      </c>
      <c r="G540" s="29">
        <v>1300</v>
      </c>
      <c r="H540" s="29">
        <v>1898</v>
      </c>
      <c r="I540" s="29">
        <v>1990</v>
      </c>
      <c r="J540" s="28" t="s">
        <v>19</v>
      </c>
    </row>
    <row r="541" spans="1:10" ht="14.25" hidden="1" customHeight="1">
      <c r="A541" s="27">
        <v>53.7</v>
      </c>
      <c r="B541" s="27">
        <v>53.6</v>
      </c>
      <c r="C541" s="28"/>
      <c r="D541" s="29">
        <v>100</v>
      </c>
      <c r="E541" s="29">
        <v>1400</v>
      </c>
      <c r="F541" s="29">
        <v>1990</v>
      </c>
      <c r="G541" s="29">
        <v>1300</v>
      </c>
      <c r="H541" s="29">
        <v>1898</v>
      </c>
      <c r="I541" s="29">
        <v>1944</v>
      </c>
      <c r="J541" s="28" t="s">
        <v>19</v>
      </c>
    </row>
    <row r="542" spans="1:10" ht="14.25" hidden="1" customHeight="1">
      <c r="A542" s="27">
        <v>53.8</v>
      </c>
      <c r="B542" s="27">
        <v>53.7</v>
      </c>
      <c r="C542" s="28"/>
      <c r="D542" s="29">
        <v>100</v>
      </c>
      <c r="E542" s="29">
        <v>1400</v>
      </c>
      <c r="F542" s="29">
        <v>1990</v>
      </c>
      <c r="G542" s="29">
        <v>1200</v>
      </c>
      <c r="H542" s="29">
        <v>1806</v>
      </c>
      <c r="I542" s="29">
        <v>1898</v>
      </c>
      <c r="J542" s="28" t="s">
        <v>19</v>
      </c>
    </row>
    <row r="543" spans="1:10" ht="14.25" hidden="1" customHeight="1">
      <c r="A543" s="27">
        <v>53.9</v>
      </c>
      <c r="B543" s="27">
        <v>53.8</v>
      </c>
      <c r="C543" s="28"/>
      <c r="D543" s="29">
        <v>100</v>
      </c>
      <c r="E543" s="29">
        <v>1200</v>
      </c>
      <c r="F543" s="29">
        <v>1806</v>
      </c>
      <c r="G543" s="29">
        <v>1600</v>
      </c>
      <c r="H543" s="29">
        <v>2174</v>
      </c>
      <c r="I543" s="29">
        <v>1990</v>
      </c>
      <c r="J543" s="28" t="s">
        <v>19</v>
      </c>
    </row>
    <row r="544" spans="1:10" ht="14.25" hidden="1" customHeight="1">
      <c r="A544" s="31">
        <v>54</v>
      </c>
      <c r="B544" s="31">
        <v>53.9</v>
      </c>
      <c r="C544" s="28" t="s">
        <v>17</v>
      </c>
      <c r="D544" s="32">
        <v>100</v>
      </c>
      <c r="E544" s="32">
        <v>1400</v>
      </c>
      <c r="F544" s="32">
        <v>1990</v>
      </c>
      <c r="G544" s="32">
        <v>1700</v>
      </c>
      <c r="H544" s="32">
        <v>2265</v>
      </c>
      <c r="I544" s="32">
        <v>2128</v>
      </c>
      <c r="J544" s="33"/>
    </row>
    <row r="545" spans="1:10" ht="14.25" hidden="1" customHeight="1">
      <c r="A545" s="27">
        <v>54.1</v>
      </c>
      <c r="B545" s="27">
        <v>54</v>
      </c>
      <c r="C545" s="28"/>
      <c r="D545" s="29">
        <v>100</v>
      </c>
      <c r="E545" s="29">
        <v>2300</v>
      </c>
      <c r="F545" s="29">
        <v>2816</v>
      </c>
      <c r="G545" s="29">
        <v>1500</v>
      </c>
      <c r="H545" s="29">
        <v>2082</v>
      </c>
      <c r="I545" s="29">
        <v>2449</v>
      </c>
      <c r="J545" s="30"/>
    </row>
    <row r="546" spans="1:10" ht="14.25" hidden="1" customHeight="1">
      <c r="A546" s="27">
        <v>54.2</v>
      </c>
      <c r="B546" s="27">
        <v>54.1</v>
      </c>
      <c r="C546" s="28"/>
      <c r="D546" s="29">
        <v>100</v>
      </c>
      <c r="E546" s="29">
        <v>1900</v>
      </c>
      <c r="F546" s="29">
        <v>2449</v>
      </c>
      <c r="G546" s="29">
        <v>1000</v>
      </c>
      <c r="H546" s="29">
        <v>1623</v>
      </c>
      <c r="I546" s="29">
        <v>2036</v>
      </c>
      <c r="J546" s="30"/>
    </row>
    <row r="547" spans="1:10" ht="14.25" hidden="1" customHeight="1">
      <c r="A547" s="27">
        <v>54.3</v>
      </c>
      <c r="B547" s="27">
        <v>54.2</v>
      </c>
      <c r="C547" s="28"/>
      <c r="D547" s="29">
        <v>100</v>
      </c>
      <c r="E547" s="29">
        <v>1700</v>
      </c>
      <c r="F547" s="29">
        <v>2265</v>
      </c>
      <c r="G547" s="29">
        <v>1000</v>
      </c>
      <c r="H547" s="29">
        <v>1623</v>
      </c>
      <c r="I547" s="29">
        <v>1944</v>
      </c>
      <c r="J547" s="30"/>
    </row>
    <row r="548" spans="1:10" ht="14.25" hidden="1" customHeight="1">
      <c r="A548" s="27">
        <v>54.4</v>
      </c>
      <c r="B548" s="27">
        <v>54.3</v>
      </c>
      <c r="C548" s="28"/>
      <c r="D548" s="29">
        <v>100</v>
      </c>
      <c r="E548" s="29">
        <v>2200</v>
      </c>
      <c r="F548" s="29">
        <v>2724</v>
      </c>
      <c r="G548" s="29">
        <v>1800</v>
      </c>
      <c r="H548" s="29">
        <v>2357</v>
      </c>
      <c r="I548" s="29">
        <v>2541</v>
      </c>
      <c r="J548" s="30"/>
    </row>
    <row r="549" spans="1:10" ht="14.25" hidden="1" customHeight="1">
      <c r="A549" s="27">
        <v>54.5</v>
      </c>
      <c r="B549" s="27">
        <v>54.4</v>
      </c>
      <c r="C549" s="28"/>
      <c r="D549" s="29">
        <v>100</v>
      </c>
      <c r="E549" s="29">
        <v>2100</v>
      </c>
      <c r="F549" s="29">
        <v>2633</v>
      </c>
      <c r="G549" s="29">
        <v>1700</v>
      </c>
      <c r="H549" s="29">
        <v>2265</v>
      </c>
      <c r="I549" s="29">
        <v>2449</v>
      </c>
      <c r="J549" s="30"/>
    </row>
    <row r="550" spans="1:10" ht="14.25" hidden="1" customHeight="1">
      <c r="A550" s="27">
        <v>54.6</v>
      </c>
      <c r="B550" s="27">
        <v>54.5</v>
      </c>
      <c r="C550" s="28"/>
      <c r="D550" s="29">
        <v>100</v>
      </c>
      <c r="E550" s="29">
        <v>1200</v>
      </c>
      <c r="F550" s="29">
        <v>1806</v>
      </c>
      <c r="G550" s="29">
        <v>1100</v>
      </c>
      <c r="H550" s="29">
        <v>1715</v>
      </c>
      <c r="I550" s="29">
        <v>1761</v>
      </c>
      <c r="J550" s="30"/>
    </row>
    <row r="551" spans="1:10" ht="14.25" hidden="1" customHeight="1">
      <c r="A551" s="27">
        <v>54.7</v>
      </c>
      <c r="B551" s="27">
        <v>54.6</v>
      </c>
      <c r="C551" s="28"/>
      <c r="D551" s="29">
        <v>100</v>
      </c>
      <c r="E551" s="29">
        <v>1300</v>
      </c>
      <c r="F551" s="29">
        <v>1898</v>
      </c>
      <c r="G551" s="29">
        <v>1400</v>
      </c>
      <c r="H551" s="29">
        <v>1990</v>
      </c>
      <c r="I551" s="29">
        <v>1944</v>
      </c>
      <c r="J551" s="30"/>
    </row>
    <row r="552" spans="1:10" ht="14.25" hidden="1" customHeight="1">
      <c r="A552" s="27">
        <v>54.8</v>
      </c>
      <c r="B552" s="27">
        <v>54.7</v>
      </c>
      <c r="C552" s="28"/>
      <c r="D552" s="29">
        <v>100</v>
      </c>
      <c r="E552" s="29">
        <v>1600</v>
      </c>
      <c r="F552" s="29">
        <v>2174</v>
      </c>
      <c r="G552" s="29">
        <v>1500</v>
      </c>
      <c r="H552" s="29">
        <v>2082</v>
      </c>
      <c r="I552" s="29">
        <v>2128</v>
      </c>
      <c r="J552" s="30"/>
    </row>
    <row r="553" spans="1:10" ht="14.25" hidden="1" customHeight="1">
      <c r="A553" s="27">
        <v>54.9</v>
      </c>
      <c r="B553" s="27">
        <v>54.8</v>
      </c>
      <c r="C553" s="28"/>
      <c r="D553" s="29">
        <v>100</v>
      </c>
      <c r="E553" s="29">
        <v>1000</v>
      </c>
      <c r="F553" s="29">
        <v>1623</v>
      </c>
      <c r="G553" s="29">
        <v>1200</v>
      </c>
      <c r="H553" s="29">
        <v>1806</v>
      </c>
      <c r="I553" s="29">
        <v>1715</v>
      </c>
      <c r="J553" s="30"/>
    </row>
    <row r="554" spans="1:10" ht="14.25" hidden="1" customHeight="1">
      <c r="A554" s="31">
        <v>55</v>
      </c>
      <c r="B554" s="31">
        <v>54.9</v>
      </c>
      <c r="C554" s="28" t="s">
        <v>17</v>
      </c>
      <c r="D554" s="32">
        <v>100</v>
      </c>
      <c r="E554" s="32">
        <v>1200</v>
      </c>
      <c r="F554" s="32">
        <v>1806</v>
      </c>
      <c r="G554" s="32">
        <v>1100</v>
      </c>
      <c r="H554" s="32">
        <v>1715</v>
      </c>
      <c r="I554" s="32">
        <v>1761</v>
      </c>
      <c r="J554" s="30"/>
    </row>
    <row r="555" spans="1:10" ht="14.25" hidden="1" customHeight="1">
      <c r="A555" s="27">
        <v>55.1</v>
      </c>
      <c r="B555" s="27">
        <v>55</v>
      </c>
      <c r="C555" s="28"/>
      <c r="D555" s="29">
        <v>100</v>
      </c>
      <c r="E555" s="29">
        <v>1300</v>
      </c>
      <c r="F555" s="29">
        <v>1898</v>
      </c>
      <c r="G555" s="29">
        <v>1400</v>
      </c>
      <c r="H555" s="29">
        <v>1990</v>
      </c>
      <c r="I555" s="29">
        <v>1944</v>
      </c>
      <c r="J555" s="30"/>
    </row>
    <row r="556" spans="1:10" ht="14.25" hidden="1" customHeight="1">
      <c r="A556" s="27">
        <v>55.2</v>
      </c>
      <c r="B556" s="27">
        <v>55.1</v>
      </c>
      <c r="C556" s="28"/>
      <c r="D556" s="29">
        <v>100</v>
      </c>
      <c r="E556" s="29">
        <v>1000</v>
      </c>
      <c r="F556" s="29">
        <v>1623</v>
      </c>
      <c r="G556" s="29">
        <v>1200</v>
      </c>
      <c r="H556" s="29">
        <v>1806</v>
      </c>
      <c r="I556" s="29">
        <v>1715</v>
      </c>
      <c r="J556" s="30"/>
    </row>
    <row r="557" spans="1:10" ht="14.25" hidden="1" customHeight="1">
      <c r="A557" s="27">
        <v>55.3</v>
      </c>
      <c r="B557" s="27">
        <v>55.2</v>
      </c>
      <c r="C557" s="28"/>
      <c r="D557" s="29">
        <v>100</v>
      </c>
      <c r="E557" s="29">
        <v>1300</v>
      </c>
      <c r="F557" s="29">
        <v>1898</v>
      </c>
      <c r="G557" s="29">
        <v>1100</v>
      </c>
      <c r="H557" s="29">
        <v>1715</v>
      </c>
      <c r="I557" s="29">
        <v>1807</v>
      </c>
      <c r="J557" s="30"/>
    </row>
    <row r="558" spans="1:10" ht="14.25" hidden="1" customHeight="1">
      <c r="A558" s="27">
        <v>55.4</v>
      </c>
      <c r="B558" s="27">
        <v>55.3</v>
      </c>
      <c r="C558" s="28"/>
      <c r="D558" s="29">
        <v>100</v>
      </c>
      <c r="E558" s="29">
        <v>1200</v>
      </c>
      <c r="F558" s="29">
        <v>1806</v>
      </c>
      <c r="G558" s="29">
        <v>1400</v>
      </c>
      <c r="H558" s="29">
        <v>1990</v>
      </c>
      <c r="I558" s="29">
        <v>1898</v>
      </c>
      <c r="J558" s="30"/>
    </row>
    <row r="559" spans="1:10" ht="14.25" hidden="1" customHeight="1">
      <c r="A559" s="27">
        <v>55.5</v>
      </c>
      <c r="B559" s="27">
        <v>55.4</v>
      </c>
      <c r="C559" s="28"/>
      <c r="D559" s="29">
        <v>100</v>
      </c>
      <c r="E559" s="29">
        <v>1900</v>
      </c>
      <c r="F559" s="29">
        <v>2449</v>
      </c>
      <c r="G559" s="29">
        <v>1600</v>
      </c>
      <c r="H559" s="29">
        <v>2174</v>
      </c>
      <c r="I559" s="29">
        <v>2312</v>
      </c>
      <c r="J559" s="30"/>
    </row>
    <row r="560" spans="1:10" ht="14.25" hidden="1" customHeight="1">
      <c r="A560" s="27">
        <v>55.6</v>
      </c>
      <c r="B560" s="27">
        <v>55.5</v>
      </c>
      <c r="C560" s="28"/>
      <c r="D560" s="29">
        <v>100</v>
      </c>
      <c r="E560" s="29">
        <v>1600</v>
      </c>
      <c r="F560" s="29">
        <v>2174</v>
      </c>
      <c r="G560" s="29">
        <v>2100</v>
      </c>
      <c r="H560" s="217">
        <v>2633</v>
      </c>
      <c r="I560" s="29">
        <v>2404</v>
      </c>
      <c r="J560" s="30"/>
    </row>
    <row r="561" spans="1:10" ht="14.25" hidden="1" customHeight="1">
      <c r="A561" s="27">
        <v>55.7</v>
      </c>
      <c r="B561" s="27">
        <v>55.6</v>
      </c>
      <c r="C561" s="28"/>
      <c r="D561" s="29">
        <v>100</v>
      </c>
      <c r="E561" s="29">
        <v>1900</v>
      </c>
      <c r="F561" s="29">
        <v>2449</v>
      </c>
      <c r="G561" s="29">
        <v>1000</v>
      </c>
      <c r="H561" s="29">
        <v>1623</v>
      </c>
      <c r="I561" s="29">
        <v>2036</v>
      </c>
      <c r="J561" s="30"/>
    </row>
    <row r="562" spans="1:10" ht="14.25" hidden="1" customHeight="1">
      <c r="A562" s="27">
        <v>55.8</v>
      </c>
      <c r="B562" s="27">
        <v>55.7</v>
      </c>
      <c r="C562" s="28"/>
      <c r="D562" s="29">
        <v>100</v>
      </c>
      <c r="E562" s="29">
        <v>1800</v>
      </c>
      <c r="F562" s="29">
        <v>2357</v>
      </c>
      <c r="G562" s="29">
        <v>1600</v>
      </c>
      <c r="H562" s="29">
        <v>2174</v>
      </c>
      <c r="I562" s="29">
        <v>2266</v>
      </c>
      <c r="J562" s="30"/>
    </row>
    <row r="563" spans="1:10" ht="14.25" hidden="1" customHeight="1">
      <c r="A563" s="27">
        <v>55.9</v>
      </c>
      <c r="B563" s="27">
        <v>55.8</v>
      </c>
      <c r="C563" s="28"/>
      <c r="D563" s="29">
        <v>100</v>
      </c>
      <c r="E563" s="29">
        <v>1200</v>
      </c>
      <c r="F563" s="29">
        <v>1806</v>
      </c>
      <c r="G563" s="29">
        <v>1300</v>
      </c>
      <c r="H563" s="29">
        <v>1898</v>
      </c>
      <c r="I563" s="29">
        <v>1852</v>
      </c>
      <c r="J563" s="30"/>
    </row>
    <row r="564" spans="1:10" ht="14.25" hidden="1" customHeight="1">
      <c r="A564" s="31">
        <v>56</v>
      </c>
      <c r="B564" s="31">
        <v>55.9</v>
      </c>
      <c r="C564" s="28" t="s">
        <v>17</v>
      </c>
      <c r="D564" s="32">
        <v>100</v>
      </c>
      <c r="E564" s="32">
        <v>1400</v>
      </c>
      <c r="F564" s="32">
        <v>1990</v>
      </c>
      <c r="G564" s="32">
        <v>1300</v>
      </c>
      <c r="H564" s="32">
        <v>1898</v>
      </c>
      <c r="I564" s="32">
        <v>1944</v>
      </c>
      <c r="J564" s="30"/>
    </row>
    <row r="565" spans="1:10" ht="14.25" hidden="1" customHeight="1">
      <c r="A565" s="27">
        <v>56.1</v>
      </c>
      <c r="B565" s="27">
        <v>56</v>
      </c>
      <c r="C565" s="28"/>
      <c r="D565" s="29">
        <v>100</v>
      </c>
      <c r="E565" s="29">
        <v>1500</v>
      </c>
      <c r="F565" s="29">
        <v>2082</v>
      </c>
      <c r="G565" s="29">
        <v>1100</v>
      </c>
      <c r="H565" s="29">
        <v>1715</v>
      </c>
      <c r="I565" s="29">
        <v>1899</v>
      </c>
      <c r="J565" s="30"/>
    </row>
    <row r="566" spans="1:10" ht="14.25" hidden="1" customHeight="1">
      <c r="A566" s="27">
        <v>56.2</v>
      </c>
      <c r="B566" s="27">
        <v>56.1</v>
      </c>
      <c r="C566" s="28"/>
      <c r="D566" s="29">
        <v>100</v>
      </c>
      <c r="E566" s="29">
        <v>1100</v>
      </c>
      <c r="F566" s="29">
        <v>1715</v>
      </c>
      <c r="G566" s="29">
        <v>1100</v>
      </c>
      <c r="H566" s="29">
        <v>1715</v>
      </c>
      <c r="I566" s="29">
        <v>1715</v>
      </c>
      <c r="J566" s="30"/>
    </row>
    <row r="567" spans="1:10" ht="14.25" hidden="1" customHeight="1">
      <c r="A567" s="27">
        <v>56.3</v>
      </c>
      <c r="B567" s="27">
        <v>56.2</v>
      </c>
      <c r="C567" s="28"/>
      <c r="D567" s="29">
        <v>100</v>
      </c>
      <c r="E567" s="29">
        <v>1600</v>
      </c>
      <c r="F567" s="29">
        <v>2174</v>
      </c>
      <c r="G567" s="29">
        <v>1400</v>
      </c>
      <c r="H567" s="29">
        <v>1990</v>
      </c>
      <c r="I567" s="29">
        <v>2082</v>
      </c>
      <c r="J567" s="30"/>
    </row>
    <row r="568" spans="1:10" ht="14.25" hidden="1" customHeight="1">
      <c r="A568" s="27">
        <v>56.4</v>
      </c>
      <c r="B568" s="27">
        <v>56.3</v>
      </c>
      <c r="C568" s="28"/>
      <c r="D568" s="29">
        <v>100</v>
      </c>
      <c r="E568" s="29">
        <v>1500</v>
      </c>
      <c r="F568" s="29">
        <v>2082</v>
      </c>
      <c r="G568" s="29">
        <v>1300</v>
      </c>
      <c r="H568" s="29">
        <v>1898</v>
      </c>
      <c r="I568" s="29">
        <v>1990</v>
      </c>
      <c r="J568" s="30"/>
    </row>
    <row r="569" spans="1:10" ht="14.25" hidden="1" customHeight="1">
      <c r="A569" s="27">
        <v>56.5</v>
      </c>
      <c r="B569" s="27">
        <v>56.4</v>
      </c>
      <c r="C569" s="28"/>
      <c r="D569" s="29">
        <v>100</v>
      </c>
      <c r="E569" s="29">
        <v>1200</v>
      </c>
      <c r="F569" s="29">
        <v>1806</v>
      </c>
      <c r="G569" s="29">
        <v>1100</v>
      </c>
      <c r="H569" s="29">
        <v>1715</v>
      </c>
      <c r="I569" s="29">
        <v>1761</v>
      </c>
      <c r="J569" s="30"/>
    </row>
    <row r="570" spans="1:10" ht="14.25" hidden="1" customHeight="1">
      <c r="A570" s="27">
        <v>56.6</v>
      </c>
      <c r="B570" s="27">
        <v>56.5</v>
      </c>
      <c r="C570" s="28"/>
      <c r="D570" s="29">
        <v>100</v>
      </c>
      <c r="E570" s="29">
        <v>1500</v>
      </c>
      <c r="F570" s="29">
        <v>2082</v>
      </c>
      <c r="G570" s="29">
        <v>1400</v>
      </c>
      <c r="H570" s="29">
        <v>1990</v>
      </c>
      <c r="I570" s="29">
        <v>2036</v>
      </c>
      <c r="J570" s="30"/>
    </row>
    <row r="571" spans="1:10" ht="14.25" hidden="1" customHeight="1">
      <c r="A571" s="27">
        <v>56.7</v>
      </c>
      <c r="B571" s="27">
        <v>56.6</v>
      </c>
      <c r="C571" s="28"/>
      <c r="D571" s="29">
        <v>100</v>
      </c>
      <c r="E571" s="29">
        <v>1100</v>
      </c>
      <c r="F571" s="29">
        <v>1715</v>
      </c>
      <c r="G571" s="29">
        <v>1200</v>
      </c>
      <c r="H571" s="29">
        <v>1806</v>
      </c>
      <c r="I571" s="29">
        <v>1761</v>
      </c>
      <c r="J571" s="30"/>
    </row>
    <row r="572" spans="1:10" ht="14.25" hidden="1" customHeight="1">
      <c r="A572" s="27">
        <v>56.8</v>
      </c>
      <c r="B572" s="27">
        <v>56.7</v>
      </c>
      <c r="C572" s="28"/>
      <c r="D572" s="29">
        <v>100</v>
      </c>
      <c r="E572" s="29">
        <v>1100</v>
      </c>
      <c r="F572" s="29">
        <v>1715</v>
      </c>
      <c r="G572" s="29">
        <v>1000</v>
      </c>
      <c r="H572" s="29">
        <v>1623</v>
      </c>
      <c r="I572" s="29">
        <v>1669</v>
      </c>
      <c r="J572" s="30"/>
    </row>
    <row r="573" spans="1:10" ht="14.25" hidden="1" customHeight="1">
      <c r="A573" s="27">
        <v>56.9</v>
      </c>
      <c r="B573" s="27">
        <v>56.8</v>
      </c>
      <c r="C573" s="28"/>
      <c r="D573" s="29">
        <v>100</v>
      </c>
      <c r="E573" s="29">
        <v>1000</v>
      </c>
      <c r="F573" s="29">
        <v>1623</v>
      </c>
      <c r="G573" s="29">
        <v>1200</v>
      </c>
      <c r="H573" s="29">
        <v>1806</v>
      </c>
      <c r="I573" s="29">
        <v>1715</v>
      </c>
      <c r="J573" s="30"/>
    </row>
    <row r="574" spans="1:10" ht="14.25" hidden="1" customHeight="1">
      <c r="A574" s="27">
        <v>57</v>
      </c>
      <c r="B574" s="27">
        <v>56.9</v>
      </c>
      <c r="C574" s="28" t="s">
        <v>17</v>
      </c>
      <c r="D574" s="29">
        <v>100</v>
      </c>
      <c r="E574" s="29">
        <v>1300</v>
      </c>
      <c r="F574" s="29">
        <v>1898</v>
      </c>
      <c r="G574" s="29">
        <v>1400</v>
      </c>
      <c r="H574" s="29">
        <v>1990</v>
      </c>
      <c r="I574" s="29">
        <v>1944</v>
      </c>
      <c r="J574" s="30"/>
    </row>
    <row r="575" spans="1:10" ht="14.25" hidden="1" customHeight="1">
      <c r="A575" s="27">
        <v>57.1</v>
      </c>
      <c r="B575" s="27">
        <v>57</v>
      </c>
      <c r="C575" s="28"/>
      <c r="D575" s="29">
        <v>100</v>
      </c>
      <c r="E575" s="29">
        <v>1200</v>
      </c>
      <c r="F575" s="29">
        <v>1806</v>
      </c>
      <c r="G575" s="29">
        <v>1200</v>
      </c>
      <c r="H575" s="29">
        <v>1806</v>
      </c>
      <c r="I575" s="29">
        <v>1806</v>
      </c>
      <c r="J575" s="30"/>
    </row>
    <row r="576" spans="1:10" ht="14.25" hidden="1" customHeight="1">
      <c r="A576" s="27">
        <v>57.2</v>
      </c>
      <c r="B576" s="27">
        <v>57.1</v>
      </c>
      <c r="C576" s="28"/>
      <c r="D576" s="29">
        <v>100</v>
      </c>
      <c r="E576" s="29">
        <v>1000</v>
      </c>
      <c r="F576" s="29">
        <v>1623</v>
      </c>
      <c r="G576" s="29">
        <v>1200</v>
      </c>
      <c r="H576" s="29">
        <v>1806</v>
      </c>
      <c r="I576" s="29">
        <v>1715</v>
      </c>
      <c r="J576" s="30"/>
    </row>
    <row r="577" spans="1:10" ht="14.25" hidden="1" customHeight="1">
      <c r="A577" s="27">
        <v>57.3</v>
      </c>
      <c r="B577" s="27">
        <v>57.2</v>
      </c>
      <c r="C577" s="28"/>
      <c r="D577" s="29">
        <v>100</v>
      </c>
      <c r="E577" s="29">
        <v>1500</v>
      </c>
      <c r="F577" s="29">
        <v>2082</v>
      </c>
      <c r="G577" s="29">
        <v>1100</v>
      </c>
      <c r="H577" s="29">
        <v>1715</v>
      </c>
      <c r="I577" s="29">
        <v>1899</v>
      </c>
      <c r="J577" s="30"/>
    </row>
    <row r="578" spans="1:10" ht="14.25" hidden="1" customHeight="1">
      <c r="A578" s="27">
        <v>57.4</v>
      </c>
      <c r="B578" s="27">
        <v>57.3</v>
      </c>
      <c r="C578" s="28"/>
      <c r="D578" s="29">
        <v>100</v>
      </c>
      <c r="E578" s="29">
        <v>1200</v>
      </c>
      <c r="F578" s="29">
        <v>1806</v>
      </c>
      <c r="G578" s="29">
        <v>1100</v>
      </c>
      <c r="H578" s="29">
        <v>1715</v>
      </c>
      <c r="I578" s="29">
        <v>1761</v>
      </c>
      <c r="J578" s="30"/>
    </row>
    <row r="579" spans="1:10" ht="14.25" hidden="1" customHeight="1">
      <c r="A579" s="27">
        <v>57.5</v>
      </c>
      <c r="B579" s="27">
        <v>57.4</v>
      </c>
      <c r="C579" s="28"/>
      <c r="D579" s="29">
        <v>100</v>
      </c>
      <c r="E579" s="29">
        <v>1500</v>
      </c>
      <c r="F579" s="29">
        <v>2082</v>
      </c>
      <c r="G579" s="29">
        <v>1710</v>
      </c>
      <c r="H579" s="29">
        <v>2274</v>
      </c>
      <c r="I579" s="29">
        <v>2178</v>
      </c>
      <c r="J579" s="30"/>
    </row>
    <row r="580" spans="1:10" ht="14.25" hidden="1" customHeight="1">
      <c r="A580" s="27">
        <v>57.6</v>
      </c>
      <c r="B580" s="27">
        <v>57.5</v>
      </c>
      <c r="C580" s="28"/>
      <c r="D580" s="29">
        <v>100</v>
      </c>
      <c r="E580" s="29">
        <v>1400</v>
      </c>
      <c r="F580" s="29">
        <v>1990</v>
      </c>
      <c r="G580" s="29">
        <v>1200</v>
      </c>
      <c r="H580" s="29">
        <v>1806</v>
      </c>
      <c r="I580" s="29">
        <v>1898</v>
      </c>
      <c r="J580" s="30"/>
    </row>
    <row r="581" spans="1:10" ht="14.25" hidden="1" customHeight="1">
      <c r="A581" s="27">
        <v>57.7</v>
      </c>
      <c r="B581" s="27">
        <v>57.6</v>
      </c>
      <c r="C581" s="28"/>
      <c r="D581" s="29">
        <v>100</v>
      </c>
      <c r="E581" s="29">
        <v>1400</v>
      </c>
      <c r="F581" s="29">
        <v>1990</v>
      </c>
      <c r="G581" s="29">
        <v>1300</v>
      </c>
      <c r="H581" s="29">
        <v>1898</v>
      </c>
      <c r="I581" s="29">
        <v>1944</v>
      </c>
      <c r="J581" s="30"/>
    </row>
    <row r="582" spans="1:10" ht="14.25" hidden="1" customHeight="1">
      <c r="A582" s="27">
        <v>57.8</v>
      </c>
      <c r="B582" s="27">
        <v>57.7</v>
      </c>
      <c r="C582" s="28"/>
      <c r="D582" s="29">
        <v>100</v>
      </c>
      <c r="E582" s="29">
        <v>1200</v>
      </c>
      <c r="F582" s="29">
        <v>1806</v>
      </c>
      <c r="G582" s="29">
        <v>1000</v>
      </c>
      <c r="H582" s="29">
        <v>1623</v>
      </c>
      <c r="I582" s="29">
        <v>1715</v>
      </c>
      <c r="J582" s="30"/>
    </row>
    <row r="583" spans="1:10" ht="14.25" hidden="1" customHeight="1">
      <c r="A583" s="27">
        <v>57.9</v>
      </c>
      <c r="B583" s="27">
        <v>57.8</v>
      </c>
      <c r="C583" s="28"/>
      <c r="D583" s="29">
        <v>100</v>
      </c>
      <c r="E583" s="29">
        <v>1300</v>
      </c>
      <c r="F583" s="29">
        <v>1898</v>
      </c>
      <c r="G583" s="29">
        <v>1100</v>
      </c>
      <c r="H583" s="29">
        <v>1715</v>
      </c>
      <c r="I583" s="29">
        <v>1807</v>
      </c>
      <c r="J583" s="30"/>
    </row>
    <row r="584" spans="1:10" ht="14.25" hidden="1" customHeight="1">
      <c r="A584" s="31">
        <v>58</v>
      </c>
      <c r="B584" s="31">
        <v>57.9</v>
      </c>
      <c r="C584" s="28" t="s">
        <v>17</v>
      </c>
      <c r="D584" s="32">
        <v>100</v>
      </c>
      <c r="E584" s="32">
        <v>1000</v>
      </c>
      <c r="F584" s="32">
        <v>1623</v>
      </c>
      <c r="G584" s="32">
        <v>1400</v>
      </c>
      <c r="H584" s="32">
        <v>1990</v>
      </c>
      <c r="I584" s="32">
        <v>1807</v>
      </c>
      <c r="J584" s="30"/>
    </row>
    <row r="585" spans="1:10" ht="14.25" hidden="1" customHeight="1">
      <c r="A585" s="27">
        <v>58.1</v>
      </c>
      <c r="B585" s="27">
        <v>58</v>
      </c>
      <c r="C585" s="28"/>
      <c r="D585" s="29">
        <v>100</v>
      </c>
      <c r="E585" s="29">
        <v>1300</v>
      </c>
      <c r="F585" s="29">
        <v>1898</v>
      </c>
      <c r="G585" s="29">
        <v>1400</v>
      </c>
      <c r="H585" s="29">
        <v>1990</v>
      </c>
      <c r="I585" s="29">
        <v>1944</v>
      </c>
      <c r="J585" s="28"/>
    </row>
    <row r="586" spans="1:10" ht="14.25" hidden="1" customHeight="1">
      <c r="A586" s="27">
        <v>58.2</v>
      </c>
      <c r="B586" s="27">
        <v>58.1</v>
      </c>
      <c r="C586" s="28"/>
      <c r="D586" s="29">
        <v>100</v>
      </c>
      <c r="E586" s="29">
        <v>1000</v>
      </c>
      <c r="F586" s="29">
        <v>1623</v>
      </c>
      <c r="G586" s="29">
        <v>1200</v>
      </c>
      <c r="H586" s="29">
        <v>1806</v>
      </c>
      <c r="I586" s="29">
        <v>1715</v>
      </c>
      <c r="J586" s="28"/>
    </row>
    <row r="587" spans="1:10" ht="14.25" hidden="1" customHeight="1">
      <c r="A587" s="27">
        <v>58.3</v>
      </c>
      <c r="B587" s="27">
        <v>58.2</v>
      </c>
      <c r="C587" s="28"/>
      <c r="D587" s="29">
        <v>100</v>
      </c>
      <c r="E587" s="29">
        <v>1700</v>
      </c>
      <c r="F587" s="29">
        <v>2265</v>
      </c>
      <c r="G587" s="29">
        <v>1100</v>
      </c>
      <c r="H587" s="29">
        <v>1715</v>
      </c>
      <c r="I587" s="29">
        <v>1990</v>
      </c>
      <c r="J587" s="28"/>
    </row>
    <row r="588" spans="1:10" ht="14.25" hidden="1" customHeight="1">
      <c r="A588" s="27">
        <v>58.4</v>
      </c>
      <c r="B588" s="27">
        <v>58.3</v>
      </c>
      <c r="C588" s="28"/>
      <c r="D588" s="29">
        <v>100</v>
      </c>
      <c r="E588" s="29">
        <v>1600</v>
      </c>
      <c r="F588" s="29">
        <v>2174</v>
      </c>
      <c r="G588" s="29">
        <v>1400</v>
      </c>
      <c r="H588" s="29">
        <v>1990</v>
      </c>
      <c r="I588" s="29">
        <v>2082</v>
      </c>
      <c r="J588" s="28"/>
    </row>
    <row r="589" spans="1:10" ht="14.25" hidden="1" customHeight="1">
      <c r="A589" s="27">
        <v>58.5</v>
      </c>
      <c r="B589" s="27">
        <v>58.4</v>
      </c>
      <c r="C589" s="28"/>
      <c r="D589" s="29">
        <v>100</v>
      </c>
      <c r="E589" s="29">
        <v>1300</v>
      </c>
      <c r="F589" s="29">
        <v>1898</v>
      </c>
      <c r="G589" s="29">
        <v>1400</v>
      </c>
      <c r="H589" s="29">
        <v>1990</v>
      </c>
      <c r="I589" s="29">
        <v>1944</v>
      </c>
      <c r="J589" s="28"/>
    </row>
    <row r="590" spans="1:10" ht="14.25" hidden="1" customHeight="1">
      <c r="A590" s="27">
        <v>58.6</v>
      </c>
      <c r="B590" s="27">
        <v>58.5</v>
      </c>
      <c r="C590" s="28"/>
      <c r="D590" s="29">
        <v>100</v>
      </c>
      <c r="E590" s="29">
        <v>1500</v>
      </c>
      <c r="F590" s="29">
        <v>2082</v>
      </c>
      <c r="G590" s="29">
        <v>1500</v>
      </c>
      <c r="H590" s="29">
        <v>2082</v>
      </c>
      <c r="I590" s="29">
        <v>2082</v>
      </c>
      <c r="J590" s="28"/>
    </row>
    <row r="591" spans="1:10" ht="14.25" hidden="1" customHeight="1">
      <c r="A591" s="27">
        <v>58.7</v>
      </c>
      <c r="B591" s="27">
        <v>58.6</v>
      </c>
      <c r="C591" s="28"/>
      <c r="D591" s="29">
        <v>100</v>
      </c>
      <c r="E591" s="29">
        <v>1700</v>
      </c>
      <c r="F591" s="29">
        <v>2265</v>
      </c>
      <c r="G591" s="29">
        <v>1400</v>
      </c>
      <c r="H591" s="29">
        <v>1990</v>
      </c>
      <c r="I591" s="29">
        <v>2128</v>
      </c>
      <c r="J591" s="28"/>
    </row>
    <row r="592" spans="1:10" ht="14.25" hidden="1" customHeight="1">
      <c r="A592" s="27">
        <v>58.8</v>
      </c>
      <c r="B592" s="27">
        <v>58.7</v>
      </c>
      <c r="C592" s="28"/>
      <c r="D592" s="29">
        <v>100</v>
      </c>
      <c r="E592" s="29">
        <v>1500</v>
      </c>
      <c r="F592" s="29">
        <v>2082</v>
      </c>
      <c r="G592" s="29">
        <v>1400</v>
      </c>
      <c r="H592" s="29">
        <v>1990</v>
      </c>
      <c r="I592" s="29">
        <v>2036</v>
      </c>
      <c r="J592" s="28"/>
    </row>
    <row r="593" spans="1:10" ht="14.25" hidden="1" customHeight="1">
      <c r="A593" s="27">
        <v>58.9</v>
      </c>
      <c r="B593" s="27">
        <v>58.8</v>
      </c>
      <c r="C593" s="28"/>
      <c r="D593" s="29">
        <v>100</v>
      </c>
      <c r="E593" s="29">
        <v>2400</v>
      </c>
      <c r="F593" s="29">
        <v>2908</v>
      </c>
      <c r="G593" s="29">
        <v>1900</v>
      </c>
      <c r="H593" s="29">
        <v>2449</v>
      </c>
      <c r="I593" s="29">
        <v>2679</v>
      </c>
      <c r="J593" s="28"/>
    </row>
    <row r="594" spans="1:10" ht="14.25" hidden="1" customHeight="1">
      <c r="A594" s="31">
        <v>59</v>
      </c>
      <c r="B594" s="31">
        <v>58.9</v>
      </c>
      <c r="C594" s="28" t="s">
        <v>17</v>
      </c>
      <c r="D594" s="32">
        <v>100</v>
      </c>
      <c r="E594" s="32">
        <v>1800</v>
      </c>
      <c r="F594" s="32">
        <v>2357</v>
      </c>
      <c r="G594" s="32">
        <v>1900</v>
      </c>
      <c r="H594" s="32">
        <v>2449</v>
      </c>
      <c r="I594" s="32">
        <v>2403</v>
      </c>
      <c r="J594" s="28" t="s">
        <v>21</v>
      </c>
    </row>
    <row r="595" spans="1:10" ht="14.25" hidden="1" customHeight="1">
      <c r="A595" s="27">
        <v>59.1</v>
      </c>
      <c r="B595" s="27">
        <v>59</v>
      </c>
      <c r="C595" s="30"/>
      <c r="D595" s="29">
        <v>100</v>
      </c>
      <c r="E595" s="29">
        <v>1800</v>
      </c>
      <c r="F595" s="29">
        <v>2357</v>
      </c>
      <c r="G595" s="29">
        <v>1600</v>
      </c>
      <c r="H595" s="29">
        <v>2174</v>
      </c>
      <c r="I595" s="29">
        <v>2266</v>
      </c>
      <c r="J595" s="30"/>
    </row>
    <row r="596" spans="1:10" ht="14.25" hidden="1" customHeight="1">
      <c r="A596" s="27">
        <v>59.2</v>
      </c>
      <c r="B596" s="27">
        <v>59.1</v>
      </c>
      <c r="C596" s="30"/>
      <c r="D596" s="29">
        <v>100</v>
      </c>
      <c r="E596" s="29">
        <v>2000</v>
      </c>
      <c r="F596" s="29">
        <v>2541</v>
      </c>
      <c r="G596" s="29">
        <v>1700</v>
      </c>
      <c r="H596" s="29">
        <v>2265</v>
      </c>
      <c r="I596" s="29">
        <v>2403</v>
      </c>
      <c r="J596" s="30"/>
    </row>
    <row r="597" spans="1:10" ht="14.25" hidden="1" customHeight="1">
      <c r="A597" s="27">
        <v>59.3</v>
      </c>
      <c r="B597" s="27">
        <v>59.2</v>
      </c>
      <c r="C597" s="30"/>
      <c r="D597" s="29">
        <v>100</v>
      </c>
      <c r="E597" s="29">
        <v>1800</v>
      </c>
      <c r="F597" s="29">
        <v>2357</v>
      </c>
      <c r="G597" s="29">
        <v>2400</v>
      </c>
      <c r="H597" s="29">
        <v>2908</v>
      </c>
      <c r="I597" s="29">
        <v>2633</v>
      </c>
      <c r="J597" s="30"/>
    </row>
    <row r="598" spans="1:10" ht="14.25" hidden="1" customHeight="1">
      <c r="A598" s="27">
        <v>59.4</v>
      </c>
      <c r="B598" s="27">
        <v>59.3</v>
      </c>
      <c r="C598" s="30"/>
      <c r="D598" s="29">
        <v>100</v>
      </c>
      <c r="E598" s="29">
        <v>1500</v>
      </c>
      <c r="F598" s="29">
        <v>2082</v>
      </c>
      <c r="G598" s="29">
        <v>2100</v>
      </c>
      <c r="H598" s="217">
        <v>2633</v>
      </c>
      <c r="I598" s="29">
        <v>2358</v>
      </c>
      <c r="J598" s="30"/>
    </row>
    <row r="599" spans="1:10" ht="14.25" hidden="1" customHeight="1">
      <c r="A599" s="27">
        <v>59.5</v>
      </c>
      <c r="B599" s="27">
        <v>59.4</v>
      </c>
      <c r="C599" s="30"/>
      <c r="D599" s="29">
        <v>100</v>
      </c>
      <c r="E599" s="29">
        <v>2500</v>
      </c>
      <c r="F599" s="29">
        <v>3000</v>
      </c>
      <c r="G599" s="29">
        <v>2600</v>
      </c>
      <c r="H599" s="29">
        <v>3092</v>
      </c>
      <c r="I599" s="29">
        <v>3046</v>
      </c>
      <c r="J599" s="30"/>
    </row>
    <row r="600" spans="1:10" ht="14.25" hidden="1" customHeight="1">
      <c r="A600" s="27">
        <v>59.6</v>
      </c>
      <c r="B600" s="27">
        <v>59.5</v>
      </c>
      <c r="C600" s="28"/>
      <c r="D600" s="29">
        <v>100</v>
      </c>
      <c r="E600" s="29">
        <v>1800</v>
      </c>
      <c r="F600" s="29">
        <v>2357</v>
      </c>
      <c r="G600" s="29">
        <v>2000</v>
      </c>
      <c r="H600" s="217">
        <v>2541</v>
      </c>
      <c r="I600" s="29">
        <v>2449</v>
      </c>
      <c r="J600" s="30"/>
    </row>
    <row r="601" spans="1:10" ht="14.25" hidden="1" customHeight="1">
      <c r="A601" s="27">
        <v>59.7</v>
      </c>
      <c r="B601" s="27">
        <v>59.6</v>
      </c>
      <c r="C601" s="28"/>
      <c r="D601" s="29">
        <v>100</v>
      </c>
      <c r="E601" s="29">
        <v>1500</v>
      </c>
      <c r="F601" s="29">
        <v>2082</v>
      </c>
      <c r="G601" s="29">
        <v>1700</v>
      </c>
      <c r="H601" s="29">
        <v>2265</v>
      </c>
      <c r="I601" s="29">
        <v>2174</v>
      </c>
      <c r="J601" s="30"/>
    </row>
    <row r="602" spans="1:10" ht="14.25" hidden="1" customHeight="1">
      <c r="A602" s="27">
        <v>59.8</v>
      </c>
      <c r="B602" s="27">
        <v>59.7</v>
      </c>
      <c r="C602" s="28"/>
      <c r="D602" s="29">
        <v>100</v>
      </c>
      <c r="E602" s="29">
        <v>1300</v>
      </c>
      <c r="F602" s="29">
        <v>1898</v>
      </c>
      <c r="G602" s="29">
        <v>1500</v>
      </c>
      <c r="H602" s="29">
        <v>2082</v>
      </c>
      <c r="I602" s="29">
        <v>1990</v>
      </c>
      <c r="J602" s="30"/>
    </row>
    <row r="603" spans="1:10" ht="14.25" hidden="1" customHeight="1">
      <c r="A603" s="27">
        <v>59.9</v>
      </c>
      <c r="B603" s="27">
        <v>59.8</v>
      </c>
      <c r="C603" s="28"/>
      <c r="D603" s="29">
        <v>100</v>
      </c>
      <c r="E603" s="29">
        <v>1500</v>
      </c>
      <c r="F603" s="29">
        <v>2082</v>
      </c>
      <c r="G603" s="29">
        <v>1900</v>
      </c>
      <c r="H603" s="29">
        <v>2449</v>
      </c>
      <c r="I603" s="29">
        <v>2266</v>
      </c>
      <c r="J603" s="30"/>
    </row>
    <row r="604" spans="1:10" ht="14.25" hidden="1" customHeight="1">
      <c r="A604" s="31">
        <v>60</v>
      </c>
      <c r="B604" s="31">
        <v>59.9</v>
      </c>
      <c r="C604" s="28" t="s">
        <v>17</v>
      </c>
      <c r="D604" s="32">
        <v>100</v>
      </c>
      <c r="E604" s="32">
        <v>1700</v>
      </c>
      <c r="F604" s="32">
        <v>2265</v>
      </c>
      <c r="G604" s="32">
        <v>1500</v>
      </c>
      <c r="H604" s="32">
        <v>2082</v>
      </c>
      <c r="I604" s="32">
        <v>2174</v>
      </c>
      <c r="J604" s="30"/>
    </row>
    <row r="605" spans="1:10" ht="14.25" customHeight="1">
      <c r="A605" s="27">
        <v>60.1</v>
      </c>
      <c r="B605" s="27">
        <v>60</v>
      </c>
      <c r="C605" s="28"/>
      <c r="D605" s="29">
        <v>100</v>
      </c>
      <c r="E605" s="29">
        <v>1600</v>
      </c>
      <c r="F605" s="29">
        <v>2174</v>
      </c>
      <c r="G605" s="29">
        <v>2000</v>
      </c>
      <c r="H605" s="217">
        <v>2541</v>
      </c>
      <c r="I605" s="29">
        <v>2358</v>
      </c>
      <c r="J605" s="30"/>
    </row>
    <row r="606" spans="1:10" ht="14.25" hidden="1" customHeight="1">
      <c r="A606" s="27">
        <v>60.2</v>
      </c>
      <c r="B606" s="27">
        <v>60.1</v>
      </c>
      <c r="C606" s="28"/>
      <c r="D606" s="29">
        <v>100</v>
      </c>
      <c r="E606" s="29">
        <v>1000</v>
      </c>
      <c r="F606" s="29">
        <v>1623</v>
      </c>
      <c r="G606" s="29">
        <v>1900</v>
      </c>
      <c r="H606" s="29">
        <v>2449</v>
      </c>
      <c r="I606" s="29">
        <v>2036</v>
      </c>
      <c r="J606" s="30"/>
    </row>
    <row r="607" spans="1:10" ht="14.25" hidden="1" customHeight="1">
      <c r="A607" s="27">
        <v>60.3</v>
      </c>
      <c r="B607" s="27">
        <v>60.2</v>
      </c>
      <c r="C607" s="28"/>
      <c r="D607" s="29">
        <v>100</v>
      </c>
      <c r="E607" s="29">
        <v>1400</v>
      </c>
      <c r="F607" s="29">
        <v>1990</v>
      </c>
      <c r="G607" s="29">
        <v>1200</v>
      </c>
      <c r="H607" s="29">
        <v>1806</v>
      </c>
      <c r="I607" s="29">
        <v>1898</v>
      </c>
      <c r="J607" s="30"/>
    </row>
    <row r="608" spans="1:10" ht="14.25" hidden="1" customHeight="1">
      <c r="A608" s="27">
        <v>60.4</v>
      </c>
      <c r="B608" s="27">
        <v>60.3</v>
      </c>
      <c r="C608" s="28"/>
      <c r="D608" s="29">
        <v>100</v>
      </c>
      <c r="E608" s="29">
        <v>1100</v>
      </c>
      <c r="F608" s="29">
        <v>1715</v>
      </c>
      <c r="G608" s="29">
        <v>1300</v>
      </c>
      <c r="H608" s="29">
        <v>1898</v>
      </c>
      <c r="I608" s="29">
        <v>1807</v>
      </c>
      <c r="J608" s="30"/>
    </row>
    <row r="609" spans="1:10" ht="14.25" hidden="1" customHeight="1">
      <c r="A609" s="27">
        <v>60.5</v>
      </c>
      <c r="B609" s="27">
        <v>60.4</v>
      </c>
      <c r="C609" s="28"/>
      <c r="D609" s="29">
        <v>100</v>
      </c>
      <c r="E609" s="29">
        <v>1100</v>
      </c>
      <c r="F609" s="29">
        <v>1715</v>
      </c>
      <c r="G609" s="29">
        <v>1300</v>
      </c>
      <c r="H609" s="29">
        <v>1898</v>
      </c>
      <c r="I609" s="29">
        <v>1807</v>
      </c>
      <c r="J609" s="30"/>
    </row>
    <row r="610" spans="1:10" ht="14.25" hidden="1" customHeight="1">
      <c r="A610" s="27">
        <v>60.6</v>
      </c>
      <c r="B610" s="27">
        <v>60.5</v>
      </c>
      <c r="C610" s="28"/>
      <c r="D610" s="29">
        <v>100</v>
      </c>
      <c r="E610" s="29">
        <v>1600</v>
      </c>
      <c r="F610" s="29">
        <v>2174</v>
      </c>
      <c r="G610" s="29">
        <v>1700</v>
      </c>
      <c r="H610" s="29">
        <v>2265</v>
      </c>
      <c r="I610" s="29">
        <v>2220</v>
      </c>
      <c r="J610" s="30"/>
    </row>
    <row r="611" spans="1:10" ht="14.25" hidden="1" customHeight="1">
      <c r="A611" s="27">
        <v>60.7</v>
      </c>
      <c r="B611" s="27">
        <v>60.6</v>
      </c>
      <c r="C611" s="28"/>
      <c r="D611" s="29">
        <v>100</v>
      </c>
      <c r="E611" s="29">
        <v>1400</v>
      </c>
      <c r="F611" s="29">
        <v>1990</v>
      </c>
      <c r="G611" s="29">
        <v>1100</v>
      </c>
      <c r="H611" s="29">
        <v>1715</v>
      </c>
      <c r="I611" s="29">
        <v>1853</v>
      </c>
      <c r="J611" s="30"/>
    </row>
    <row r="612" spans="1:10" ht="14.25" hidden="1" customHeight="1">
      <c r="A612" s="27">
        <v>60.8</v>
      </c>
      <c r="B612" s="27">
        <v>60.7</v>
      </c>
      <c r="C612" s="28"/>
      <c r="D612" s="29">
        <v>100</v>
      </c>
      <c r="E612" s="29">
        <v>1400</v>
      </c>
      <c r="F612" s="29">
        <v>1990</v>
      </c>
      <c r="G612" s="29">
        <v>1800</v>
      </c>
      <c r="H612" s="29">
        <v>2357</v>
      </c>
      <c r="I612" s="29">
        <v>2174</v>
      </c>
      <c r="J612" s="30"/>
    </row>
    <row r="613" spans="1:10" ht="14.25" hidden="1" customHeight="1">
      <c r="A613" s="27">
        <v>60.9</v>
      </c>
      <c r="B613" s="27">
        <v>60.8</v>
      </c>
      <c r="C613" s="28"/>
      <c r="D613" s="29">
        <v>100</v>
      </c>
      <c r="E613" s="29">
        <v>1300</v>
      </c>
      <c r="F613" s="29">
        <v>1898</v>
      </c>
      <c r="G613" s="29">
        <v>1400</v>
      </c>
      <c r="H613" s="29">
        <v>1990</v>
      </c>
      <c r="I613" s="29">
        <v>1944</v>
      </c>
      <c r="J613" s="30"/>
    </row>
    <row r="614" spans="1:10" ht="14.25" hidden="1" customHeight="1">
      <c r="A614" s="31">
        <v>61</v>
      </c>
      <c r="B614" s="31">
        <v>60.9</v>
      </c>
      <c r="C614" s="28" t="s">
        <v>17</v>
      </c>
      <c r="D614" s="32">
        <v>100</v>
      </c>
      <c r="E614" s="32">
        <v>1200</v>
      </c>
      <c r="F614" s="32">
        <v>1806</v>
      </c>
      <c r="G614" s="32">
        <v>1000</v>
      </c>
      <c r="H614" s="32">
        <v>1623</v>
      </c>
      <c r="I614" s="32">
        <v>1715</v>
      </c>
      <c r="J614" s="30"/>
    </row>
    <row r="615" spans="1:10" ht="14.25" hidden="1" customHeight="1">
      <c r="A615" s="27">
        <v>61.1</v>
      </c>
      <c r="B615" s="27">
        <v>61</v>
      </c>
      <c r="C615" s="28"/>
      <c r="D615" s="29">
        <v>100</v>
      </c>
      <c r="E615" s="29">
        <v>1000</v>
      </c>
      <c r="F615" s="29">
        <v>1623</v>
      </c>
      <c r="G615" s="29">
        <v>1000</v>
      </c>
      <c r="H615" s="29">
        <v>1623</v>
      </c>
      <c r="I615" s="29">
        <v>1623</v>
      </c>
      <c r="J615" s="30"/>
    </row>
    <row r="616" spans="1:10" ht="14.25" hidden="1" customHeight="1">
      <c r="A616" s="27">
        <v>61.2</v>
      </c>
      <c r="B616" s="27">
        <v>61.1</v>
      </c>
      <c r="C616" s="28"/>
      <c r="D616" s="29">
        <v>100</v>
      </c>
      <c r="E616" s="29">
        <v>1100</v>
      </c>
      <c r="F616" s="29">
        <v>1715</v>
      </c>
      <c r="G616" s="29">
        <v>1300</v>
      </c>
      <c r="H616" s="29">
        <v>1898</v>
      </c>
      <c r="I616" s="29">
        <v>1807</v>
      </c>
      <c r="J616" s="30"/>
    </row>
    <row r="617" spans="1:10" ht="14.25" hidden="1" customHeight="1">
      <c r="A617" s="27">
        <v>61.3</v>
      </c>
      <c r="B617" s="27">
        <v>61.2</v>
      </c>
      <c r="C617" s="28"/>
      <c r="D617" s="29">
        <v>100</v>
      </c>
      <c r="E617" s="29">
        <v>1500</v>
      </c>
      <c r="F617" s="29">
        <v>2082</v>
      </c>
      <c r="G617" s="29">
        <v>1600</v>
      </c>
      <c r="H617" s="29">
        <v>2174</v>
      </c>
      <c r="I617" s="29">
        <v>2128</v>
      </c>
      <c r="J617" s="30"/>
    </row>
    <row r="618" spans="1:10" ht="14.25" hidden="1" customHeight="1">
      <c r="A618" s="27">
        <v>61.4</v>
      </c>
      <c r="B618" s="27">
        <v>61.3</v>
      </c>
      <c r="C618" s="28"/>
      <c r="D618" s="29">
        <v>100</v>
      </c>
      <c r="E618" s="29">
        <v>1800</v>
      </c>
      <c r="F618" s="29">
        <v>2357</v>
      </c>
      <c r="G618" s="29">
        <v>1200</v>
      </c>
      <c r="H618" s="29">
        <v>1806</v>
      </c>
      <c r="I618" s="29">
        <v>2082</v>
      </c>
      <c r="J618" s="30"/>
    </row>
    <row r="619" spans="1:10" ht="14.25" hidden="1" customHeight="1">
      <c r="A619" s="27">
        <v>61.5</v>
      </c>
      <c r="B619" s="27">
        <v>61.4</v>
      </c>
      <c r="C619" s="28"/>
      <c r="D619" s="29">
        <v>100</v>
      </c>
      <c r="E619" s="29">
        <v>1100</v>
      </c>
      <c r="F619" s="29">
        <v>1715</v>
      </c>
      <c r="G619" s="29">
        <v>1300</v>
      </c>
      <c r="H619" s="29">
        <v>1898</v>
      </c>
      <c r="I619" s="29">
        <v>1807</v>
      </c>
      <c r="J619" s="30"/>
    </row>
    <row r="620" spans="1:10" ht="14.25" hidden="1" customHeight="1">
      <c r="A620" s="27">
        <v>61.6</v>
      </c>
      <c r="B620" s="27">
        <v>61.5</v>
      </c>
      <c r="C620" s="28"/>
      <c r="D620" s="29">
        <v>100</v>
      </c>
      <c r="E620" s="29">
        <v>1300</v>
      </c>
      <c r="F620" s="29">
        <v>1898</v>
      </c>
      <c r="G620" s="29">
        <v>1200</v>
      </c>
      <c r="H620" s="29">
        <v>1806</v>
      </c>
      <c r="I620" s="29">
        <v>1852</v>
      </c>
      <c r="J620" s="30"/>
    </row>
    <row r="621" spans="1:10" ht="14.25" customHeight="1">
      <c r="A621" s="27">
        <v>61.7</v>
      </c>
      <c r="B621" s="27">
        <v>61.6</v>
      </c>
      <c r="C621" s="28"/>
      <c r="D621" s="29">
        <v>100</v>
      </c>
      <c r="E621" s="29">
        <v>1700</v>
      </c>
      <c r="F621" s="29">
        <v>2265</v>
      </c>
      <c r="G621" s="29">
        <v>2000</v>
      </c>
      <c r="H621" s="217">
        <v>2541</v>
      </c>
      <c r="I621" s="29">
        <v>2403</v>
      </c>
      <c r="J621" s="30"/>
    </row>
    <row r="622" spans="1:10" ht="14.25" hidden="1" customHeight="1">
      <c r="A622" s="27">
        <v>61.8</v>
      </c>
      <c r="B622" s="27">
        <v>61.7</v>
      </c>
      <c r="C622" s="28"/>
      <c r="D622" s="29">
        <v>100</v>
      </c>
      <c r="E622" s="29">
        <v>1500</v>
      </c>
      <c r="F622" s="29">
        <v>2082</v>
      </c>
      <c r="G622" s="29">
        <v>1400</v>
      </c>
      <c r="H622" s="29">
        <v>1990</v>
      </c>
      <c r="I622" s="29">
        <v>2036</v>
      </c>
      <c r="J622" s="30"/>
    </row>
    <row r="623" spans="1:10" ht="14.25" hidden="1" customHeight="1">
      <c r="A623" s="27">
        <v>61.9</v>
      </c>
      <c r="B623" s="27">
        <v>61.8</v>
      </c>
      <c r="C623" s="28"/>
      <c r="D623" s="29">
        <v>100</v>
      </c>
      <c r="E623" s="29">
        <v>1800</v>
      </c>
      <c r="F623" s="29">
        <v>2357</v>
      </c>
      <c r="G623" s="29">
        <v>1600</v>
      </c>
      <c r="H623" s="29">
        <v>2174</v>
      </c>
      <c r="I623" s="29">
        <v>2266</v>
      </c>
      <c r="J623" s="30"/>
    </row>
    <row r="624" spans="1:10" ht="14.25" hidden="1" customHeight="1">
      <c r="A624" s="31">
        <v>62</v>
      </c>
      <c r="B624" s="31">
        <v>61.9</v>
      </c>
      <c r="C624" s="28" t="s">
        <v>17</v>
      </c>
      <c r="D624" s="32">
        <v>100</v>
      </c>
      <c r="E624" s="32">
        <v>1200</v>
      </c>
      <c r="F624" s="32">
        <v>1806</v>
      </c>
      <c r="G624" s="32">
        <v>1300</v>
      </c>
      <c r="H624" s="32">
        <v>1898</v>
      </c>
      <c r="I624" s="32">
        <v>1852</v>
      </c>
      <c r="J624" s="30"/>
    </row>
    <row r="625" spans="1:10" ht="14.25" hidden="1" customHeight="1">
      <c r="A625" s="27">
        <v>62.1</v>
      </c>
      <c r="B625" s="27">
        <v>62</v>
      </c>
      <c r="C625" s="28"/>
      <c r="D625" s="29">
        <v>100</v>
      </c>
      <c r="E625" s="29">
        <v>1400</v>
      </c>
      <c r="F625" s="29">
        <v>1990</v>
      </c>
      <c r="G625" s="29">
        <v>1700</v>
      </c>
      <c r="H625" s="29">
        <v>2265</v>
      </c>
      <c r="I625" s="29">
        <v>2128</v>
      </c>
      <c r="J625" s="33"/>
    </row>
    <row r="626" spans="1:10" ht="14.25" hidden="1" customHeight="1">
      <c r="A626" s="27">
        <v>62.2</v>
      </c>
      <c r="B626" s="27">
        <v>62.1</v>
      </c>
      <c r="C626" s="28"/>
      <c r="D626" s="29">
        <v>100</v>
      </c>
      <c r="E626" s="29">
        <v>1400</v>
      </c>
      <c r="F626" s="29">
        <v>1990</v>
      </c>
      <c r="G626" s="29">
        <v>1500</v>
      </c>
      <c r="H626" s="29">
        <v>2082</v>
      </c>
      <c r="I626" s="29">
        <v>2036</v>
      </c>
      <c r="J626" s="34"/>
    </row>
    <row r="627" spans="1:10" ht="14.25" customHeight="1">
      <c r="A627" s="27">
        <v>62.3</v>
      </c>
      <c r="B627" s="27">
        <v>62.2</v>
      </c>
      <c r="C627" s="28"/>
      <c r="D627" s="29">
        <v>100</v>
      </c>
      <c r="E627" s="29">
        <v>2000</v>
      </c>
      <c r="F627" s="158">
        <v>2541</v>
      </c>
      <c r="G627" s="29">
        <v>2000</v>
      </c>
      <c r="H627" s="217">
        <v>2541</v>
      </c>
      <c r="I627" s="29">
        <v>2541</v>
      </c>
      <c r="J627" s="28" t="s">
        <v>21</v>
      </c>
    </row>
    <row r="628" spans="1:10" ht="14.25" customHeight="1">
      <c r="A628" s="27">
        <v>62.4</v>
      </c>
      <c r="B628" s="27">
        <v>62.3</v>
      </c>
      <c r="C628" s="28"/>
      <c r="D628" s="29">
        <v>100</v>
      </c>
      <c r="E628" s="29">
        <v>1500</v>
      </c>
      <c r="F628" s="29">
        <v>2082</v>
      </c>
      <c r="G628" s="29">
        <v>2000</v>
      </c>
      <c r="H628" s="217">
        <v>2541</v>
      </c>
      <c r="I628" s="29">
        <v>2312</v>
      </c>
      <c r="J628" s="28" t="s">
        <v>21</v>
      </c>
    </row>
    <row r="629" spans="1:10" ht="14.25" hidden="1" customHeight="1">
      <c r="A629" s="27">
        <v>62.5</v>
      </c>
      <c r="B629" s="27">
        <v>62.4</v>
      </c>
      <c r="C629" s="28"/>
      <c r="D629" s="29">
        <v>100</v>
      </c>
      <c r="E629" s="29">
        <v>1300</v>
      </c>
      <c r="F629" s="29">
        <v>1898</v>
      </c>
      <c r="G629" s="29">
        <v>1400</v>
      </c>
      <c r="H629" s="29">
        <v>1990</v>
      </c>
      <c r="I629" s="29">
        <v>1944</v>
      </c>
      <c r="J629" s="34"/>
    </row>
    <row r="630" spans="1:10" ht="14.25" hidden="1" customHeight="1">
      <c r="A630" s="27">
        <v>62.6</v>
      </c>
      <c r="B630" s="27">
        <v>62.5</v>
      </c>
      <c r="C630" s="28"/>
      <c r="D630" s="29">
        <v>100</v>
      </c>
      <c r="E630" s="29">
        <v>2000</v>
      </c>
      <c r="F630" s="29">
        <v>2541</v>
      </c>
      <c r="G630" s="29">
        <v>1700</v>
      </c>
      <c r="H630" s="29">
        <v>2265</v>
      </c>
      <c r="I630" s="29">
        <v>2403</v>
      </c>
      <c r="J630" s="34"/>
    </row>
    <row r="631" spans="1:10" ht="14.25" hidden="1" customHeight="1">
      <c r="A631" s="27">
        <v>62.7</v>
      </c>
      <c r="B631" s="27">
        <v>62.6</v>
      </c>
      <c r="C631" s="28"/>
      <c r="D631" s="29">
        <v>100</v>
      </c>
      <c r="E631" s="29">
        <v>1300</v>
      </c>
      <c r="F631" s="29">
        <v>1898</v>
      </c>
      <c r="G631" s="29">
        <v>1400</v>
      </c>
      <c r="H631" s="29">
        <v>1990</v>
      </c>
      <c r="I631" s="29">
        <v>1944</v>
      </c>
      <c r="J631" s="34"/>
    </row>
    <row r="632" spans="1:10" ht="14.25" hidden="1" customHeight="1">
      <c r="A632" s="27">
        <v>62.8</v>
      </c>
      <c r="B632" s="27">
        <v>62.7</v>
      </c>
      <c r="C632" s="28"/>
      <c r="D632" s="29">
        <v>100</v>
      </c>
      <c r="E632" s="29">
        <v>1800</v>
      </c>
      <c r="F632" s="29">
        <v>2357</v>
      </c>
      <c r="G632" s="29">
        <v>2300</v>
      </c>
      <c r="H632" s="29">
        <v>2816</v>
      </c>
      <c r="I632" s="29">
        <v>2587</v>
      </c>
      <c r="J632" s="34"/>
    </row>
    <row r="633" spans="1:10" ht="14.25" hidden="1" customHeight="1">
      <c r="A633" s="27">
        <v>62.9</v>
      </c>
      <c r="B633" s="27">
        <v>62.8</v>
      </c>
      <c r="C633" s="28"/>
      <c r="D633" s="29">
        <v>100</v>
      </c>
      <c r="E633" s="29">
        <v>1300</v>
      </c>
      <c r="F633" s="29">
        <v>1898</v>
      </c>
      <c r="G633" s="29">
        <v>1100</v>
      </c>
      <c r="H633" s="29">
        <v>1715</v>
      </c>
      <c r="I633" s="29">
        <v>1807</v>
      </c>
      <c r="J633" s="34"/>
    </row>
    <row r="634" spans="1:10" ht="14.25" hidden="1" customHeight="1">
      <c r="A634" s="31">
        <v>63</v>
      </c>
      <c r="B634" s="31">
        <v>62.9</v>
      </c>
      <c r="C634" s="28" t="s">
        <v>17</v>
      </c>
      <c r="D634" s="32">
        <v>100</v>
      </c>
      <c r="E634" s="32">
        <v>1800</v>
      </c>
      <c r="F634" s="32">
        <v>2357</v>
      </c>
      <c r="G634" s="32">
        <v>1700</v>
      </c>
      <c r="H634" s="32">
        <v>2265</v>
      </c>
      <c r="I634" s="32">
        <v>2311</v>
      </c>
      <c r="J634" s="33"/>
    </row>
    <row r="635" spans="1:10" ht="14.25" hidden="1" customHeight="1">
      <c r="A635" s="27">
        <v>63.1</v>
      </c>
      <c r="B635" s="27">
        <v>63</v>
      </c>
      <c r="C635" s="28"/>
      <c r="D635" s="29">
        <v>100</v>
      </c>
      <c r="E635" s="29">
        <v>1500</v>
      </c>
      <c r="F635" s="29">
        <v>2082</v>
      </c>
      <c r="G635" s="29">
        <v>1700</v>
      </c>
      <c r="H635" s="29">
        <v>2265</v>
      </c>
      <c r="I635" s="29">
        <v>2174</v>
      </c>
      <c r="J635" s="30"/>
    </row>
    <row r="636" spans="1:10" ht="14.25" hidden="1" customHeight="1">
      <c r="A636" s="27">
        <v>63.2</v>
      </c>
      <c r="B636" s="27">
        <v>63.1</v>
      </c>
      <c r="C636" s="28"/>
      <c r="D636" s="29">
        <v>100</v>
      </c>
      <c r="E636" s="29">
        <v>1200</v>
      </c>
      <c r="F636" s="29">
        <v>1806</v>
      </c>
      <c r="G636" s="29">
        <v>1800</v>
      </c>
      <c r="H636" s="29">
        <v>2357</v>
      </c>
      <c r="I636" s="29">
        <v>2082</v>
      </c>
      <c r="J636" s="30"/>
    </row>
    <row r="637" spans="1:10" ht="14.25" hidden="1" customHeight="1">
      <c r="A637" s="27">
        <v>63.3</v>
      </c>
      <c r="B637" s="27">
        <v>63.2</v>
      </c>
      <c r="C637" s="28"/>
      <c r="D637" s="29">
        <v>100</v>
      </c>
      <c r="E637" s="29">
        <v>1100</v>
      </c>
      <c r="F637" s="29">
        <v>1715</v>
      </c>
      <c r="G637" s="29">
        <v>1300</v>
      </c>
      <c r="H637" s="29">
        <v>1898</v>
      </c>
      <c r="I637" s="29">
        <v>1807</v>
      </c>
      <c r="J637" s="30"/>
    </row>
    <row r="638" spans="1:10" ht="14.25" hidden="1" customHeight="1">
      <c r="A638" s="27">
        <v>63.4</v>
      </c>
      <c r="B638" s="27">
        <v>63.3</v>
      </c>
      <c r="C638" s="28"/>
      <c r="D638" s="29">
        <v>100</v>
      </c>
      <c r="E638" s="29">
        <v>1300</v>
      </c>
      <c r="F638" s="29">
        <v>1898</v>
      </c>
      <c r="G638" s="29">
        <v>1500</v>
      </c>
      <c r="H638" s="29">
        <v>2082</v>
      </c>
      <c r="I638" s="29">
        <v>1990</v>
      </c>
      <c r="J638" s="30"/>
    </row>
    <row r="639" spans="1:10" ht="14.25" hidden="1" customHeight="1">
      <c r="A639" s="27">
        <v>63.5</v>
      </c>
      <c r="B639" s="27">
        <v>63.4</v>
      </c>
      <c r="C639" s="28"/>
      <c r="D639" s="29">
        <v>100</v>
      </c>
      <c r="E639" s="29">
        <v>1200</v>
      </c>
      <c r="F639" s="29">
        <v>1806</v>
      </c>
      <c r="G639" s="29">
        <v>1700</v>
      </c>
      <c r="H639" s="29">
        <v>2265</v>
      </c>
      <c r="I639" s="29">
        <v>2036</v>
      </c>
      <c r="J639" s="30"/>
    </row>
    <row r="640" spans="1:10" ht="14.25" hidden="1" customHeight="1">
      <c r="A640" s="27">
        <v>63.6</v>
      </c>
      <c r="B640" s="27">
        <v>63.5</v>
      </c>
      <c r="C640" s="28"/>
      <c r="D640" s="29">
        <v>100</v>
      </c>
      <c r="E640" s="29">
        <v>1200</v>
      </c>
      <c r="F640" s="29">
        <v>1806</v>
      </c>
      <c r="G640" s="29">
        <v>1000</v>
      </c>
      <c r="H640" s="29">
        <v>1623</v>
      </c>
      <c r="I640" s="29">
        <v>1715</v>
      </c>
      <c r="J640" s="30"/>
    </row>
    <row r="641" spans="1:10" ht="14.25" hidden="1" customHeight="1">
      <c r="A641" s="27">
        <v>63.7</v>
      </c>
      <c r="B641" s="27">
        <v>63.6</v>
      </c>
      <c r="C641" s="28"/>
      <c r="D641" s="29">
        <v>100</v>
      </c>
      <c r="E641" s="29">
        <v>1400</v>
      </c>
      <c r="F641" s="29">
        <v>1990</v>
      </c>
      <c r="G641" s="29">
        <v>1300</v>
      </c>
      <c r="H641" s="29">
        <v>1898</v>
      </c>
      <c r="I641" s="29">
        <v>1944</v>
      </c>
      <c r="J641" s="30"/>
    </row>
    <row r="642" spans="1:10" ht="14.25" customHeight="1">
      <c r="A642" s="27">
        <v>63.8</v>
      </c>
      <c r="B642" s="27">
        <v>63.7</v>
      </c>
      <c r="C642" s="28"/>
      <c r="D642" s="29">
        <v>100</v>
      </c>
      <c r="E642" s="29">
        <v>1400</v>
      </c>
      <c r="F642" s="29">
        <v>1990</v>
      </c>
      <c r="G642" s="29">
        <v>2000</v>
      </c>
      <c r="H642" s="217">
        <v>2541</v>
      </c>
      <c r="I642" s="29">
        <v>2266</v>
      </c>
      <c r="J642" s="30"/>
    </row>
    <row r="643" spans="1:10" ht="14.25" hidden="1" customHeight="1">
      <c r="A643" s="27">
        <v>63.9</v>
      </c>
      <c r="B643" s="27">
        <v>63.8</v>
      </c>
      <c r="C643" s="28"/>
      <c r="D643" s="29">
        <v>100</v>
      </c>
      <c r="E643" s="29">
        <v>1500</v>
      </c>
      <c r="F643" s="29">
        <v>2082</v>
      </c>
      <c r="G643" s="29">
        <v>2600</v>
      </c>
      <c r="H643" s="29">
        <v>3092</v>
      </c>
      <c r="I643" s="29">
        <v>2587</v>
      </c>
      <c r="J643" s="30"/>
    </row>
    <row r="644" spans="1:10" ht="14.25" hidden="1" customHeight="1">
      <c r="A644" s="27">
        <v>64</v>
      </c>
      <c r="B644" s="27">
        <v>63.9</v>
      </c>
      <c r="C644" s="28" t="s">
        <v>17</v>
      </c>
      <c r="D644" s="29">
        <v>100</v>
      </c>
      <c r="E644" s="29">
        <v>1700</v>
      </c>
      <c r="F644" s="29">
        <v>2265</v>
      </c>
      <c r="G644" s="29">
        <v>1600</v>
      </c>
      <c r="H644" s="29">
        <v>2174</v>
      </c>
      <c r="I644" s="29">
        <v>2220</v>
      </c>
      <c r="J644" s="30"/>
    </row>
    <row r="645" spans="1:10" ht="14.25" hidden="1" customHeight="1">
      <c r="A645" s="27">
        <v>64.099999999999994</v>
      </c>
      <c r="B645" s="27">
        <v>64</v>
      </c>
      <c r="C645" s="28"/>
      <c r="D645" s="29">
        <v>100</v>
      </c>
      <c r="E645" s="29">
        <v>1300</v>
      </c>
      <c r="F645" s="29">
        <v>1898</v>
      </c>
      <c r="G645" s="29">
        <v>1500</v>
      </c>
      <c r="H645" s="29">
        <v>2082</v>
      </c>
      <c r="I645" s="29">
        <v>1990</v>
      </c>
      <c r="J645" s="28"/>
    </row>
    <row r="646" spans="1:10" ht="14.25" hidden="1" customHeight="1">
      <c r="A646" s="27">
        <v>64.2</v>
      </c>
      <c r="B646" s="27">
        <v>64.099999999999994</v>
      </c>
      <c r="C646" s="28"/>
      <c r="D646" s="29">
        <v>100</v>
      </c>
      <c r="E646" s="29">
        <v>1000</v>
      </c>
      <c r="F646" s="29">
        <v>1623</v>
      </c>
      <c r="G646" s="29">
        <v>1100</v>
      </c>
      <c r="H646" s="29">
        <v>1715</v>
      </c>
      <c r="I646" s="29">
        <v>1669</v>
      </c>
      <c r="J646" s="28"/>
    </row>
    <row r="647" spans="1:10" ht="14.25" hidden="1" customHeight="1">
      <c r="A647" s="27">
        <v>64.3</v>
      </c>
      <c r="B647" s="27">
        <v>64.2</v>
      </c>
      <c r="C647" s="28"/>
      <c r="D647" s="29">
        <v>100</v>
      </c>
      <c r="E647" s="29">
        <v>1000</v>
      </c>
      <c r="F647" s="29">
        <v>1623</v>
      </c>
      <c r="G647" s="29">
        <v>1100</v>
      </c>
      <c r="H647" s="29">
        <v>1715</v>
      </c>
      <c r="I647" s="29">
        <v>1669</v>
      </c>
      <c r="J647" s="28"/>
    </row>
    <row r="648" spans="1:10" ht="14.25" hidden="1" customHeight="1">
      <c r="A648" s="27">
        <v>64.400000000000006</v>
      </c>
      <c r="B648" s="27">
        <v>64.3</v>
      </c>
      <c r="C648" s="28"/>
      <c r="D648" s="29">
        <v>100</v>
      </c>
      <c r="E648" s="29">
        <v>1200</v>
      </c>
      <c r="F648" s="29">
        <v>1806</v>
      </c>
      <c r="G648" s="29">
        <v>1600</v>
      </c>
      <c r="H648" s="29">
        <v>2174</v>
      </c>
      <c r="I648" s="29">
        <v>1990</v>
      </c>
      <c r="J648" s="28"/>
    </row>
    <row r="649" spans="1:10" ht="14.25" hidden="1" customHeight="1">
      <c r="A649" s="27">
        <v>64.5</v>
      </c>
      <c r="B649" s="27">
        <v>64.400000000000006</v>
      </c>
      <c r="C649" s="28"/>
      <c r="D649" s="29">
        <v>100</v>
      </c>
      <c r="E649" s="29">
        <v>1000</v>
      </c>
      <c r="F649" s="29">
        <v>1623</v>
      </c>
      <c r="G649" s="29">
        <v>1700</v>
      </c>
      <c r="H649" s="29">
        <v>2265</v>
      </c>
      <c r="I649" s="29">
        <v>1944</v>
      </c>
      <c r="J649" s="28"/>
    </row>
    <row r="650" spans="1:10" ht="14.25" hidden="1" customHeight="1">
      <c r="A650" s="27">
        <v>64.599999999999994</v>
      </c>
      <c r="B650" s="27">
        <v>64.5</v>
      </c>
      <c r="C650" s="28"/>
      <c r="D650" s="29">
        <v>100</v>
      </c>
      <c r="E650" s="29">
        <v>1200</v>
      </c>
      <c r="F650" s="29">
        <v>1806</v>
      </c>
      <c r="G650" s="29">
        <v>1100</v>
      </c>
      <c r="H650" s="29">
        <v>1715</v>
      </c>
      <c r="I650" s="29">
        <v>1761</v>
      </c>
      <c r="J650" s="28"/>
    </row>
    <row r="651" spans="1:10" ht="14.25" hidden="1" customHeight="1">
      <c r="A651" s="27">
        <v>64.7</v>
      </c>
      <c r="B651" s="27">
        <v>64.599999999999994</v>
      </c>
      <c r="C651" s="28"/>
      <c r="D651" s="29">
        <v>100</v>
      </c>
      <c r="E651" s="29">
        <v>1500</v>
      </c>
      <c r="F651" s="29">
        <v>2082</v>
      </c>
      <c r="G651" s="29">
        <v>1000</v>
      </c>
      <c r="H651" s="29">
        <v>1623</v>
      </c>
      <c r="I651" s="29">
        <v>1853</v>
      </c>
      <c r="J651" s="28"/>
    </row>
    <row r="652" spans="1:10" ht="14.25" hidden="1" customHeight="1">
      <c r="A652" s="27">
        <v>64.8</v>
      </c>
      <c r="B652" s="27">
        <v>64.7</v>
      </c>
      <c r="C652" s="28"/>
      <c r="D652" s="29">
        <v>100</v>
      </c>
      <c r="E652" s="29">
        <v>1300</v>
      </c>
      <c r="F652" s="29">
        <v>1898</v>
      </c>
      <c r="G652" s="29">
        <v>1500</v>
      </c>
      <c r="H652" s="29">
        <v>2082</v>
      </c>
      <c r="I652" s="29">
        <v>1990</v>
      </c>
      <c r="J652" s="28"/>
    </row>
    <row r="653" spans="1:10" ht="14.25" hidden="1" customHeight="1">
      <c r="A653" s="27">
        <v>64.900000000000006</v>
      </c>
      <c r="B653" s="27">
        <v>64.8</v>
      </c>
      <c r="C653" s="28"/>
      <c r="D653" s="29">
        <v>100</v>
      </c>
      <c r="E653" s="29">
        <v>1200</v>
      </c>
      <c r="F653" s="29">
        <v>1806</v>
      </c>
      <c r="G653" s="29">
        <v>1500</v>
      </c>
      <c r="H653" s="29">
        <v>2082</v>
      </c>
      <c r="I653" s="29">
        <v>1944</v>
      </c>
      <c r="J653" s="28"/>
    </row>
    <row r="654" spans="1:10" ht="14.25" hidden="1" customHeight="1">
      <c r="A654" s="31">
        <v>65</v>
      </c>
      <c r="B654" s="31">
        <v>64.900000000000006</v>
      </c>
      <c r="C654" s="28" t="s">
        <v>17</v>
      </c>
      <c r="D654" s="32">
        <v>100</v>
      </c>
      <c r="E654" s="32">
        <v>2000</v>
      </c>
      <c r="F654" s="32">
        <v>2541</v>
      </c>
      <c r="G654" s="32">
        <v>1500</v>
      </c>
      <c r="H654" s="32">
        <v>2082</v>
      </c>
      <c r="I654" s="32">
        <v>2312</v>
      </c>
      <c r="J654" s="28" t="s">
        <v>21</v>
      </c>
    </row>
    <row r="655" spans="1:10" ht="14.25" hidden="1" customHeight="1">
      <c r="A655" s="27">
        <v>65.099999999999994</v>
      </c>
      <c r="B655" s="27">
        <v>65</v>
      </c>
      <c r="C655" s="28"/>
      <c r="D655" s="29">
        <v>100</v>
      </c>
      <c r="E655" s="29">
        <v>1900</v>
      </c>
      <c r="F655" s="29">
        <v>2449</v>
      </c>
      <c r="G655" s="29">
        <v>1400</v>
      </c>
      <c r="H655" s="29">
        <v>1990</v>
      </c>
      <c r="I655" s="29">
        <v>2220</v>
      </c>
      <c r="J655" s="30"/>
    </row>
    <row r="656" spans="1:10" ht="14.25" hidden="1" customHeight="1">
      <c r="A656" s="27">
        <v>65.2</v>
      </c>
      <c r="B656" s="27">
        <v>65.099999999999994</v>
      </c>
      <c r="C656" s="28"/>
      <c r="D656" s="29">
        <v>100</v>
      </c>
      <c r="E656" s="29">
        <v>1400</v>
      </c>
      <c r="F656" s="29">
        <v>1990</v>
      </c>
      <c r="G656" s="29">
        <v>1800</v>
      </c>
      <c r="H656" s="29">
        <v>2357</v>
      </c>
      <c r="I656" s="29">
        <v>2174</v>
      </c>
      <c r="J656" s="30"/>
    </row>
    <row r="657" spans="1:10" ht="14.25" hidden="1" customHeight="1">
      <c r="A657" s="27">
        <v>65.3</v>
      </c>
      <c r="B657" s="27">
        <v>65.2</v>
      </c>
      <c r="C657" s="28"/>
      <c r="D657" s="29">
        <v>100</v>
      </c>
      <c r="E657" s="29">
        <v>1500</v>
      </c>
      <c r="F657" s="29">
        <v>2082</v>
      </c>
      <c r="G657" s="29">
        <v>1400</v>
      </c>
      <c r="H657" s="29">
        <v>1990</v>
      </c>
      <c r="I657" s="29">
        <v>2036</v>
      </c>
      <c r="J657" s="30"/>
    </row>
    <row r="658" spans="1:10" ht="14.25" hidden="1" customHeight="1">
      <c r="A658" s="27">
        <v>65.400000000000006</v>
      </c>
      <c r="B658" s="27">
        <v>65.3</v>
      </c>
      <c r="C658" s="28"/>
      <c r="D658" s="29">
        <v>100</v>
      </c>
      <c r="E658" s="29">
        <v>1500</v>
      </c>
      <c r="F658" s="29">
        <v>2082</v>
      </c>
      <c r="G658" s="29">
        <v>1600</v>
      </c>
      <c r="H658" s="29">
        <v>2174</v>
      </c>
      <c r="I658" s="29">
        <v>2128</v>
      </c>
      <c r="J658" s="30"/>
    </row>
    <row r="659" spans="1:10" ht="14.25" hidden="1" customHeight="1">
      <c r="A659" s="27">
        <v>65.5</v>
      </c>
      <c r="B659" s="27">
        <v>65.400000000000006</v>
      </c>
      <c r="C659" s="28"/>
      <c r="D659" s="29">
        <v>100</v>
      </c>
      <c r="E659" s="29">
        <v>1800</v>
      </c>
      <c r="F659" s="29">
        <v>2357</v>
      </c>
      <c r="G659" s="29">
        <v>1700</v>
      </c>
      <c r="H659" s="29">
        <v>2265</v>
      </c>
      <c r="I659" s="29">
        <v>2311</v>
      </c>
      <c r="J659" s="30"/>
    </row>
    <row r="660" spans="1:10" ht="14.25" customHeight="1">
      <c r="A660" s="27">
        <v>65.599999999999994</v>
      </c>
      <c r="B660" s="27">
        <v>65.5</v>
      </c>
      <c r="C660" s="28"/>
      <c r="D660" s="29">
        <v>100</v>
      </c>
      <c r="E660" s="29">
        <v>1700</v>
      </c>
      <c r="F660" s="29">
        <v>2265</v>
      </c>
      <c r="G660" s="29">
        <v>2100</v>
      </c>
      <c r="H660" s="217">
        <v>2633</v>
      </c>
      <c r="I660" s="29">
        <v>2449</v>
      </c>
      <c r="J660" s="30"/>
    </row>
    <row r="661" spans="1:10" ht="14.25" hidden="1" customHeight="1">
      <c r="A661" s="27">
        <v>65.7</v>
      </c>
      <c r="B661" s="27">
        <v>65.599999999999994</v>
      </c>
      <c r="C661" s="28"/>
      <c r="D661" s="29">
        <v>100</v>
      </c>
      <c r="E661" s="29">
        <v>2100</v>
      </c>
      <c r="F661" s="158">
        <v>2633</v>
      </c>
      <c r="G661" s="29">
        <v>2300</v>
      </c>
      <c r="H661" s="29">
        <v>2816</v>
      </c>
      <c r="I661" s="29">
        <v>2725</v>
      </c>
      <c r="J661" s="30"/>
    </row>
    <row r="662" spans="1:10" ht="14.25" hidden="1" customHeight="1">
      <c r="A662" s="27">
        <v>65.8</v>
      </c>
      <c r="B662" s="27">
        <v>65.7</v>
      </c>
      <c r="C662" s="28"/>
      <c r="D662" s="29">
        <v>100</v>
      </c>
      <c r="E662" s="29">
        <v>1500</v>
      </c>
      <c r="F662" s="29">
        <v>2082</v>
      </c>
      <c r="G662" s="29">
        <v>2300</v>
      </c>
      <c r="H662" s="29">
        <v>2816</v>
      </c>
      <c r="I662" s="29">
        <v>2449</v>
      </c>
      <c r="J662" s="30"/>
    </row>
    <row r="663" spans="1:10" ht="14.25" hidden="1" customHeight="1">
      <c r="A663" s="27">
        <v>65.900000000000006</v>
      </c>
      <c r="B663" s="27">
        <v>65.8</v>
      </c>
      <c r="C663" s="28"/>
      <c r="D663" s="29">
        <v>100</v>
      </c>
      <c r="E663" s="29">
        <v>2000</v>
      </c>
      <c r="F663" s="158">
        <v>2541</v>
      </c>
      <c r="G663" s="29">
        <v>2800</v>
      </c>
      <c r="H663" s="29">
        <v>3275</v>
      </c>
      <c r="I663" s="29">
        <v>2908</v>
      </c>
      <c r="J663" s="30"/>
    </row>
    <row r="664" spans="1:10" ht="14.25" hidden="1" customHeight="1">
      <c r="A664" s="31">
        <v>66</v>
      </c>
      <c r="B664" s="31">
        <v>65.900000000000006</v>
      </c>
      <c r="C664" s="28" t="s">
        <v>17</v>
      </c>
      <c r="D664" s="32">
        <v>100</v>
      </c>
      <c r="E664" s="32">
        <v>1500</v>
      </c>
      <c r="F664" s="32">
        <v>2082</v>
      </c>
      <c r="G664" s="32">
        <v>1700</v>
      </c>
      <c r="H664" s="32">
        <v>2265</v>
      </c>
      <c r="I664" s="32">
        <v>2174</v>
      </c>
      <c r="J664" s="30"/>
    </row>
    <row r="665" spans="1:10" ht="14.25" customHeight="1">
      <c r="A665" s="27">
        <v>66.099999999999994</v>
      </c>
      <c r="B665" s="27">
        <v>66</v>
      </c>
      <c r="C665" s="30"/>
      <c r="D665" s="29">
        <v>100</v>
      </c>
      <c r="E665" s="29">
        <v>1700</v>
      </c>
      <c r="F665" s="29">
        <v>2265</v>
      </c>
      <c r="G665" s="29">
        <v>2200</v>
      </c>
      <c r="H665" s="217">
        <v>2724</v>
      </c>
      <c r="I665" s="29">
        <v>2495</v>
      </c>
      <c r="J665" s="30"/>
    </row>
    <row r="666" spans="1:10" ht="14.25" hidden="1" customHeight="1">
      <c r="A666" s="27">
        <v>66.2</v>
      </c>
      <c r="B666" s="27">
        <v>66.099999999999994</v>
      </c>
      <c r="C666" s="30"/>
      <c r="D666" s="29">
        <v>100</v>
      </c>
      <c r="E666" s="29">
        <v>1500</v>
      </c>
      <c r="F666" s="29">
        <v>2082</v>
      </c>
      <c r="G666" s="29">
        <v>2500</v>
      </c>
      <c r="H666" s="29">
        <v>3000</v>
      </c>
      <c r="I666" s="29">
        <v>2541</v>
      </c>
      <c r="J666" s="30"/>
    </row>
    <row r="667" spans="1:10" ht="14.25" hidden="1" customHeight="1">
      <c r="A667" s="27">
        <v>66.3</v>
      </c>
      <c r="B667" s="27">
        <v>66.2</v>
      </c>
      <c r="C667" s="30"/>
      <c r="D667" s="29">
        <v>100</v>
      </c>
      <c r="E667" s="29">
        <v>1700</v>
      </c>
      <c r="F667" s="29">
        <v>2265</v>
      </c>
      <c r="G667" s="29">
        <v>1700</v>
      </c>
      <c r="H667" s="29">
        <v>2265</v>
      </c>
      <c r="I667" s="29">
        <v>2265</v>
      </c>
      <c r="J667" s="30"/>
    </row>
    <row r="668" spans="1:10" ht="14.25" hidden="1" customHeight="1">
      <c r="A668" s="27">
        <v>66.400000000000006</v>
      </c>
      <c r="B668" s="27">
        <v>66.3</v>
      </c>
      <c r="C668" s="30"/>
      <c r="D668" s="29">
        <v>100</v>
      </c>
      <c r="E668" s="29">
        <v>1000</v>
      </c>
      <c r="F668" s="29">
        <v>1623</v>
      </c>
      <c r="G668" s="29">
        <v>1500</v>
      </c>
      <c r="H668" s="29">
        <v>2082</v>
      </c>
      <c r="I668" s="29">
        <v>1853</v>
      </c>
      <c r="J668" s="30"/>
    </row>
    <row r="669" spans="1:10" ht="14.25" hidden="1" customHeight="1">
      <c r="A669" s="27">
        <v>66.5</v>
      </c>
      <c r="B669" s="27">
        <v>66.400000000000006</v>
      </c>
      <c r="C669" s="30"/>
      <c r="D669" s="29">
        <v>100</v>
      </c>
      <c r="E669" s="29">
        <v>1200</v>
      </c>
      <c r="F669" s="29">
        <v>1806</v>
      </c>
      <c r="G669" s="29">
        <v>1000</v>
      </c>
      <c r="H669" s="29">
        <v>1623</v>
      </c>
      <c r="I669" s="29">
        <v>1715</v>
      </c>
      <c r="J669" s="30"/>
    </row>
    <row r="670" spans="1:10" ht="14.25" hidden="1" customHeight="1">
      <c r="A670" s="27">
        <v>66.599999999999994</v>
      </c>
      <c r="B670" s="27">
        <v>66.5</v>
      </c>
      <c r="C670" s="28"/>
      <c r="D670" s="29">
        <v>100</v>
      </c>
      <c r="E670" s="29">
        <v>1300</v>
      </c>
      <c r="F670" s="29">
        <v>1898</v>
      </c>
      <c r="G670" s="29">
        <v>1100</v>
      </c>
      <c r="H670" s="29">
        <v>1715</v>
      </c>
      <c r="I670" s="29">
        <v>1807</v>
      </c>
      <c r="J670" s="30"/>
    </row>
    <row r="671" spans="1:10" ht="14.25" hidden="1" customHeight="1">
      <c r="A671" s="27">
        <v>66.7</v>
      </c>
      <c r="B671" s="27">
        <v>66.599999999999994</v>
      </c>
      <c r="C671" s="28"/>
      <c r="D671" s="29">
        <v>100</v>
      </c>
      <c r="E671" s="29">
        <v>1200</v>
      </c>
      <c r="F671" s="29">
        <v>1806</v>
      </c>
      <c r="G671" s="29">
        <v>1200</v>
      </c>
      <c r="H671" s="29">
        <v>1806</v>
      </c>
      <c r="I671" s="29">
        <v>1806</v>
      </c>
      <c r="J671" s="30"/>
    </row>
    <row r="672" spans="1:10" ht="14.25" hidden="1" customHeight="1">
      <c r="A672" s="27">
        <v>66.8</v>
      </c>
      <c r="B672" s="27">
        <v>66.7</v>
      </c>
      <c r="C672" s="28"/>
      <c r="D672" s="29">
        <v>100</v>
      </c>
      <c r="E672" s="29">
        <v>1400</v>
      </c>
      <c r="F672" s="29">
        <v>1990</v>
      </c>
      <c r="G672" s="29">
        <v>1300</v>
      </c>
      <c r="H672" s="29">
        <v>1898</v>
      </c>
      <c r="I672" s="29">
        <v>1944</v>
      </c>
      <c r="J672" s="30"/>
    </row>
    <row r="673" spans="1:10" ht="14.25" hidden="1" customHeight="1">
      <c r="A673" s="27">
        <v>66.900000000000006</v>
      </c>
      <c r="B673" s="27">
        <v>66.8</v>
      </c>
      <c r="C673" s="28"/>
      <c r="D673" s="29">
        <v>100</v>
      </c>
      <c r="E673" s="29">
        <v>1700</v>
      </c>
      <c r="F673" s="29">
        <v>2265</v>
      </c>
      <c r="G673" s="29">
        <v>1400</v>
      </c>
      <c r="H673" s="29">
        <v>1990</v>
      </c>
      <c r="I673" s="29">
        <v>2128</v>
      </c>
      <c r="J673" s="30"/>
    </row>
    <row r="674" spans="1:10" ht="14.25" hidden="1" customHeight="1">
      <c r="A674" s="31">
        <v>67</v>
      </c>
      <c r="B674" s="31">
        <v>66.900000000000006</v>
      </c>
      <c r="C674" s="28" t="s">
        <v>17</v>
      </c>
      <c r="D674" s="32">
        <v>100</v>
      </c>
      <c r="E674" s="32">
        <v>1100</v>
      </c>
      <c r="F674" s="32">
        <v>1715</v>
      </c>
      <c r="G674" s="32">
        <v>1300</v>
      </c>
      <c r="H674" s="32">
        <v>1898</v>
      </c>
      <c r="I674" s="32">
        <v>1807</v>
      </c>
      <c r="J674" s="30"/>
    </row>
    <row r="675" spans="1:10" ht="14.25" hidden="1" customHeight="1">
      <c r="A675" s="27">
        <v>67.099999999999994</v>
      </c>
      <c r="B675" s="27">
        <v>67</v>
      </c>
      <c r="C675" s="28"/>
      <c r="D675" s="29">
        <v>100</v>
      </c>
      <c r="E675" s="29">
        <v>1500</v>
      </c>
      <c r="F675" s="29">
        <v>2082</v>
      </c>
      <c r="G675" s="29">
        <v>1800</v>
      </c>
      <c r="H675" s="29">
        <v>2357</v>
      </c>
      <c r="I675" s="29">
        <v>2220</v>
      </c>
      <c r="J675" s="30"/>
    </row>
    <row r="676" spans="1:10" ht="14.25" hidden="1" customHeight="1">
      <c r="A676" s="27">
        <v>67.2</v>
      </c>
      <c r="B676" s="27">
        <v>67.099999999999994</v>
      </c>
      <c r="C676" s="28"/>
      <c r="D676" s="29">
        <v>100</v>
      </c>
      <c r="E676" s="29">
        <v>1500</v>
      </c>
      <c r="F676" s="29">
        <v>2082</v>
      </c>
      <c r="G676" s="29">
        <v>1700</v>
      </c>
      <c r="H676" s="29">
        <v>2265</v>
      </c>
      <c r="I676" s="29">
        <v>2174</v>
      </c>
      <c r="J676" s="30"/>
    </row>
    <row r="677" spans="1:10" ht="14.25" hidden="1" customHeight="1">
      <c r="A677" s="27">
        <v>67.3</v>
      </c>
      <c r="B677" s="27">
        <v>67.2</v>
      </c>
      <c r="C677" s="28"/>
      <c r="D677" s="29">
        <v>100</v>
      </c>
      <c r="E677" s="29">
        <v>1100</v>
      </c>
      <c r="F677" s="29">
        <v>1715</v>
      </c>
      <c r="G677" s="29">
        <v>1200</v>
      </c>
      <c r="H677" s="29">
        <v>1806</v>
      </c>
      <c r="I677" s="29">
        <v>1761</v>
      </c>
      <c r="J677" s="30"/>
    </row>
    <row r="678" spans="1:10" ht="14.25" customHeight="1">
      <c r="A678" s="27">
        <v>67.400000000000006</v>
      </c>
      <c r="B678" s="27">
        <v>67.3</v>
      </c>
      <c r="C678" s="28"/>
      <c r="D678" s="29">
        <v>100</v>
      </c>
      <c r="E678" s="29">
        <v>1500</v>
      </c>
      <c r="F678" s="29">
        <v>2082</v>
      </c>
      <c r="G678" s="29">
        <v>2000</v>
      </c>
      <c r="H678" s="217">
        <v>2541</v>
      </c>
      <c r="I678" s="29">
        <v>2312</v>
      </c>
      <c r="J678" s="30"/>
    </row>
    <row r="679" spans="1:10" ht="14.25" hidden="1" customHeight="1">
      <c r="A679" s="27">
        <v>67.5</v>
      </c>
      <c r="B679" s="27">
        <v>67.400000000000006</v>
      </c>
      <c r="C679" s="28"/>
      <c r="D679" s="29">
        <v>100</v>
      </c>
      <c r="E679" s="29">
        <v>1000</v>
      </c>
      <c r="F679" s="29">
        <v>1623</v>
      </c>
      <c r="G679" s="29">
        <v>1600</v>
      </c>
      <c r="H679" s="29">
        <v>2174</v>
      </c>
      <c r="I679" s="29">
        <v>1899</v>
      </c>
      <c r="J679" s="30"/>
    </row>
    <row r="680" spans="1:10" ht="14.25" hidden="1" customHeight="1">
      <c r="A680" s="27">
        <v>67.599999999999994</v>
      </c>
      <c r="B680" s="27">
        <v>67.5</v>
      </c>
      <c r="C680" s="28"/>
      <c r="D680" s="29">
        <v>100</v>
      </c>
      <c r="E680" s="29">
        <v>1200</v>
      </c>
      <c r="F680" s="29">
        <v>1806</v>
      </c>
      <c r="G680" s="29">
        <v>1200</v>
      </c>
      <c r="H680" s="29">
        <v>1806</v>
      </c>
      <c r="I680" s="29">
        <v>1806</v>
      </c>
      <c r="J680" s="30"/>
    </row>
    <row r="681" spans="1:10" ht="14.25" hidden="1" customHeight="1">
      <c r="A681" s="27">
        <v>67.7</v>
      </c>
      <c r="B681" s="27">
        <v>67.599999999999994</v>
      </c>
      <c r="C681" s="28"/>
      <c r="D681" s="29">
        <v>100</v>
      </c>
      <c r="E681" s="29">
        <v>1000</v>
      </c>
      <c r="F681" s="29">
        <v>1623</v>
      </c>
      <c r="G681" s="29">
        <v>1300</v>
      </c>
      <c r="H681" s="29">
        <v>1898</v>
      </c>
      <c r="I681" s="29">
        <v>1761</v>
      </c>
      <c r="J681" s="30"/>
    </row>
    <row r="682" spans="1:10" ht="14.25" hidden="1" customHeight="1">
      <c r="A682" s="27">
        <v>67.8</v>
      </c>
      <c r="B682" s="27">
        <v>67.7</v>
      </c>
      <c r="C682" s="28"/>
      <c r="D682" s="29">
        <v>100</v>
      </c>
      <c r="E682" s="29">
        <v>1300</v>
      </c>
      <c r="F682" s="29">
        <v>1898</v>
      </c>
      <c r="G682" s="29">
        <v>1100</v>
      </c>
      <c r="H682" s="29">
        <v>1715</v>
      </c>
      <c r="I682" s="29">
        <v>1807</v>
      </c>
      <c r="J682" s="30"/>
    </row>
    <row r="683" spans="1:10" ht="14.25" hidden="1" customHeight="1">
      <c r="A683" s="27">
        <v>67.900000000000006</v>
      </c>
      <c r="B683" s="27">
        <v>67.8</v>
      </c>
      <c r="C683" s="28"/>
      <c r="D683" s="29">
        <v>100</v>
      </c>
      <c r="E683" s="29">
        <v>1800</v>
      </c>
      <c r="F683" s="29">
        <v>2357</v>
      </c>
      <c r="G683" s="29">
        <v>1200</v>
      </c>
      <c r="H683" s="29">
        <v>1806</v>
      </c>
      <c r="I683" s="29">
        <v>2082</v>
      </c>
      <c r="J683" s="30"/>
    </row>
    <row r="684" spans="1:10" ht="14.25" hidden="1" customHeight="1">
      <c r="A684" s="31">
        <v>68</v>
      </c>
      <c r="B684" s="31">
        <v>67.900000000000006</v>
      </c>
      <c r="C684" s="28" t="s">
        <v>17</v>
      </c>
      <c r="D684" s="32">
        <v>100</v>
      </c>
      <c r="E684" s="32">
        <v>1300</v>
      </c>
      <c r="F684" s="32">
        <v>1898</v>
      </c>
      <c r="G684" s="32">
        <v>1400</v>
      </c>
      <c r="H684" s="32">
        <v>1990</v>
      </c>
      <c r="I684" s="32">
        <v>1944</v>
      </c>
      <c r="J684" s="30"/>
    </row>
    <row r="685" spans="1:10" ht="14.25" hidden="1" customHeight="1">
      <c r="A685" s="27">
        <v>68.099999999999994</v>
      </c>
      <c r="B685" s="27">
        <v>68</v>
      </c>
      <c r="C685" s="28"/>
      <c r="D685" s="29">
        <v>100</v>
      </c>
      <c r="E685" s="29">
        <v>1300</v>
      </c>
      <c r="F685" s="29">
        <v>1898</v>
      </c>
      <c r="G685" s="29">
        <v>1100</v>
      </c>
      <c r="H685" s="29">
        <v>1715</v>
      </c>
      <c r="I685" s="29">
        <v>1807</v>
      </c>
      <c r="J685" s="30"/>
    </row>
    <row r="686" spans="1:10" ht="14.25" hidden="1" customHeight="1">
      <c r="A686" s="27">
        <v>68.2</v>
      </c>
      <c r="B686" s="27">
        <v>68.099999999999994</v>
      </c>
      <c r="C686" s="28"/>
      <c r="D686" s="29">
        <v>100</v>
      </c>
      <c r="E686" s="29">
        <v>1200</v>
      </c>
      <c r="F686" s="29">
        <v>1806</v>
      </c>
      <c r="G686" s="29">
        <v>1000</v>
      </c>
      <c r="H686" s="29">
        <v>1623</v>
      </c>
      <c r="I686" s="29">
        <v>1715</v>
      </c>
      <c r="J686" s="30"/>
    </row>
    <row r="687" spans="1:10" ht="14.25" hidden="1" customHeight="1">
      <c r="A687" s="27">
        <v>68.3</v>
      </c>
      <c r="B687" s="27">
        <v>68.2</v>
      </c>
      <c r="C687" s="28"/>
      <c r="D687" s="29">
        <v>100</v>
      </c>
      <c r="E687" s="29">
        <v>1400</v>
      </c>
      <c r="F687" s="29">
        <v>1990</v>
      </c>
      <c r="G687" s="29">
        <v>1300</v>
      </c>
      <c r="H687" s="29">
        <v>1898</v>
      </c>
      <c r="I687" s="29">
        <v>1944</v>
      </c>
      <c r="J687" s="30"/>
    </row>
    <row r="688" spans="1:10" ht="14.25" hidden="1" customHeight="1">
      <c r="A688" s="27">
        <v>68.400000000000006</v>
      </c>
      <c r="B688" s="27">
        <v>68.3</v>
      </c>
      <c r="C688" s="28"/>
      <c r="D688" s="29">
        <v>100</v>
      </c>
      <c r="E688" s="29">
        <v>1200</v>
      </c>
      <c r="F688" s="29">
        <v>1806</v>
      </c>
      <c r="G688" s="29">
        <v>1200</v>
      </c>
      <c r="H688" s="29">
        <v>1806</v>
      </c>
      <c r="I688" s="29">
        <v>1806</v>
      </c>
      <c r="J688" s="30"/>
    </row>
    <row r="689" spans="1:10" ht="14.25" hidden="1" customHeight="1">
      <c r="A689" s="27">
        <v>68.5</v>
      </c>
      <c r="B689" s="27">
        <v>68.400000000000006</v>
      </c>
      <c r="C689" s="28"/>
      <c r="D689" s="29">
        <v>100</v>
      </c>
      <c r="E689" s="29">
        <v>1100</v>
      </c>
      <c r="F689" s="29">
        <v>1715</v>
      </c>
      <c r="G689" s="29">
        <v>1100</v>
      </c>
      <c r="H689" s="29">
        <v>1715</v>
      </c>
      <c r="I689" s="29">
        <v>1715</v>
      </c>
      <c r="J689" s="30"/>
    </row>
    <row r="690" spans="1:10" ht="14.25" hidden="1" customHeight="1">
      <c r="A690" s="27">
        <v>68.599999999999994</v>
      </c>
      <c r="B690" s="27">
        <v>68.5</v>
      </c>
      <c r="C690" s="28"/>
      <c r="D690" s="29">
        <v>100</v>
      </c>
      <c r="E690" s="29">
        <v>1100</v>
      </c>
      <c r="F690" s="29">
        <v>1715</v>
      </c>
      <c r="G690" s="29">
        <v>1200</v>
      </c>
      <c r="H690" s="29">
        <v>1806</v>
      </c>
      <c r="I690" s="29">
        <v>1761</v>
      </c>
      <c r="J690" s="30"/>
    </row>
    <row r="691" spans="1:10" ht="14.25" hidden="1" customHeight="1">
      <c r="A691" s="27">
        <v>68.7</v>
      </c>
      <c r="B691" s="27">
        <v>68.599999999999994</v>
      </c>
      <c r="C691" s="28"/>
      <c r="D691" s="29">
        <v>100</v>
      </c>
      <c r="E691" s="29">
        <v>1100</v>
      </c>
      <c r="F691" s="29">
        <v>1715</v>
      </c>
      <c r="G691" s="29">
        <v>1300</v>
      </c>
      <c r="H691" s="29">
        <v>1898</v>
      </c>
      <c r="I691" s="29">
        <v>1807</v>
      </c>
      <c r="J691" s="30"/>
    </row>
    <row r="692" spans="1:10" ht="14.25" hidden="1" customHeight="1">
      <c r="A692" s="27">
        <v>68.8</v>
      </c>
      <c r="B692" s="27">
        <v>68.7</v>
      </c>
      <c r="C692" s="28"/>
      <c r="D692" s="29">
        <v>100</v>
      </c>
      <c r="E692" s="29">
        <v>1100</v>
      </c>
      <c r="F692" s="29">
        <v>1715</v>
      </c>
      <c r="G692" s="29">
        <v>1300</v>
      </c>
      <c r="H692" s="29">
        <v>1898</v>
      </c>
      <c r="I692" s="29">
        <v>1807</v>
      </c>
      <c r="J692" s="30"/>
    </row>
    <row r="693" spans="1:10" ht="14.25" hidden="1" customHeight="1">
      <c r="A693" s="27">
        <v>68.900000000000006</v>
      </c>
      <c r="B693" s="27">
        <v>68.8</v>
      </c>
      <c r="C693" s="28"/>
      <c r="D693" s="29">
        <v>100</v>
      </c>
      <c r="E693" s="29">
        <v>1100</v>
      </c>
      <c r="F693" s="29">
        <v>1715</v>
      </c>
      <c r="G693" s="29">
        <v>1000</v>
      </c>
      <c r="H693" s="29">
        <v>1623</v>
      </c>
      <c r="I693" s="29">
        <v>1669</v>
      </c>
      <c r="J693" s="30"/>
    </row>
    <row r="694" spans="1:10" ht="14.25" hidden="1" customHeight="1">
      <c r="A694" s="31">
        <v>69</v>
      </c>
      <c r="B694" s="31">
        <v>68.900000000000006</v>
      </c>
      <c r="C694" s="28" t="s">
        <v>17</v>
      </c>
      <c r="D694" s="32">
        <v>100</v>
      </c>
      <c r="E694" s="32">
        <v>1300</v>
      </c>
      <c r="F694" s="32">
        <v>1898</v>
      </c>
      <c r="G694" s="32">
        <v>1300</v>
      </c>
      <c r="H694" s="32">
        <v>1898</v>
      </c>
      <c r="I694" s="32">
        <v>1898</v>
      </c>
      <c r="J694" s="30"/>
    </row>
    <row r="695" spans="1:10" ht="14.25" hidden="1" customHeight="1">
      <c r="A695" s="27">
        <v>69.099999999999994</v>
      </c>
      <c r="B695" s="27">
        <v>69</v>
      </c>
      <c r="C695" s="28"/>
      <c r="D695" s="29">
        <v>100</v>
      </c>
      <c r="E695" s="29">
        <v>1300</v>
      </c>
      <c r="F695" s="29">
        <v>1898</v>
      </c>
      <c r="G695" s="29">
        <v>1800</v>
      </c>
      <c r="H695" s="29">
        <v>2357</v>
      </c>
      <c r="I695" s="29">
        <v>2128</v>
      </c>
      <c r="J695" s="28" t="s">
        <v>19</v>
      </c>
    </row>
    <row r="696" spans="1:10" ht="14.25" hidden="1" customHeight="1">
      <c r="A696" s="27">
        <v>69.2</v>
      </c>
      <c r="B696" s="27">
        <v>69.099999999999994</v>
      </c>
      <c r="C696" s="28"/>
      <c r="D696" s="29">
        <v>100</v>
      </c>
      <c r="E696" s="29">
        <v>1400</v>
      </c>
      <c r="F696" s="29">
        <v>1990</v>
      </c>
      <c r="G696" s="29">
        <v>1700</v>
      </c>
      <c r="H696" s="29">
        <v>2265</v>
      </c>
      <c r="I696" s="29">
        <v>2128</v>
      </c>
      <c r="J696" s="28" t="s">
        <v>19</v>
      </c>
    </row>
    <row r="697" spans="1:10" ht="14.25" hidden="1" customHeight="1">
      <c r="A697" s="27">
        <v>69.3</v>
      </c>
      <c r="B697" s="27">
        <v>69.2</v>
      </c>
      <c r="C697" s="28"/>
      <c r="D697" s="29">
        <v>100</v>
      </c>
      <c r="E697" s="29">
        <v>1000</v>
      </c>
      <c r="F697" s="29">
        <v>1623</v>
      </c>
      <c r="G697" s="29">
        <v>1700</v>
      </c>
      <c r="H697" s="29">
        <v>2265</v>
      </c>
      <c r="I697" s="29">
        <v>1944</v>
      </c>
      <c r="J697" s="28" t="s">
        <v>19</v>
      </c>
    </row>
    <row r="698" spans="1:10" ht="14.25" hidden="1" customHeight="1">
      <c r="A698" s="27">
        <v>69.400000000000006</v>
      </c>
      <c r="B698" s="27">
        <v>69.3</v>
      </c>
      <c r="C698" s="28"/>
      <c r="D698" s="29">
        <v>100</v>
      </c>
      <c r="E698" s="29">
        <v>1300</v>
      </c>
      <c r="F698" s="29">
        <v>1898</v>
      </c>
      <c r="G698" s="29">
        <v>1000</v>
      </c>
      <c r="H698" s="29">
        <v>1623</v>
      </c>
      <c r="I698" s="29">
        <v>1761</v>
      </c>
      <c r="J698" s="28" t="s">
        <v>19</v>
      </c>
    </row>
    <row r="699" spans="1:10" ht="14.25" hidden="1" customHeight="1">
      <c r="A699" s="27">
        <v>69.5</v>
      </c>
      <c r="B699" s="27">
        <v>69.400000000000006</v>
      </c>
      <c r="C699" s="28"/>
      <c r="D699" s="29">
        <v>100</v>
      </c>
      <c r="E699" s="29">
        <v>1300</v>
      </c>
      <c r="F699" s="29">
        <v>1898</v>
      </c>
      <c r="G699" s="29">
        <v>1100</v>
      </c>
      <c r="H699" s="29">
        <v>1715</v>
      </c>
      <c r="I699" s="29">
        <v>1807</v>
      </c>
      <c r="J699" s="28" t="s">
        <v>19</v>
      </c>
    </row>
    <row r="700" spans="1:10" ht="14.25" hidden="1" customHeight="1">
      <c r="A700" s="27">
        <v>69.599999999999994</v>
      </c>
      <c r="B700" s="27">
        <v>69.5</v>
      </c>
      <c r="C700" s="28"/>
      <c r="D700" s="29">
        <v>100</v>
      </c>
      <c r="E700" s="29">
        <v>1200</v>
      </c>
      <c r="F700" s="29">
        <v>1806</v>
      </c>
      <c r="G700" s="29">
        <v>1200</v>
      </c>
      <c r="H700" s="29">
        <v>1806</v>
      </c>
      <c r="I700" s="29">
        <v>1806</v>
      </c>
      <c r="J700" s="34"/>
    </row>
    <row r="701" spans="1:10" ht="14.25" hidden="1" customHeight="1">
      <c r="A701" s="27">
        <v>69.7</v>
      </c>
      <c r="B701" s="27">
        <v>69.599999999999994</v>
      </c>
      <c r="C701" s="28"/>
      <c r="D701" s="29">
        <v>100</v>
      </c>
      <c r="E701" s="29">
        <v>1400</v>
      </c>
      <c r="F701" s="29">
        <v>1990</v>
      </c>
      <c r="G701" s="29">
        <v>1300</v>
      </c>
      <c r="H701" s="29">
        <v>1898</v>
      </c>
      <c r="I701" s="29">
        <v>1944</v>
      </c>
      <c r="J701" s="34"/>
    </row>
    <row r="702" spans="1:10" ht="14.25" hidden="1" customHeight="1">
      <c r="A702" s="27">
        <v>69.8</v>
      </c>
      <c r="B702" s="27">
        <v>69.7</v>
      </c>
      <c r="C702" s="28"/>
      <c r="D702" s="29">
        <v>100</v>
      </c>
      <c r="E702" s="29">
        <v>2000</v>
      </c>
      <c r="F702" s="29">
        <v>2541</v>
      </c>
      <c r="G702" s="29">
        <v>1100</v>
      </c>
      <c r="H702" s="29">
        <v>1715</v>
      </c>
      <c r="I702" s="29">
        <v>2128</v>
      </c>
      <c r="J702" s="34"/>
    </row>
    <row r="703" spans="1:10" ht="14.25" hidden="1" customHeight="1">
      <c r="A703" s="27">
        <v>69.900000000000006</v>
      </c>
      <c r="B703" s="27">
        <v>69.8</v>
      </c>
      <c r="C703" s="28"/>
      <c r="D703" s="29">
        <v>100</v>
      </c>
      <c r="E703" s="29">
        <v>1400</v>
      </c>
      <c r="F703" s="29">
        <v>1990</v>
      </c>
      <c r="G703" s="29">
        <v>1300</v>
      </c>
      <c r="H703" s="29">
        <v>1898</v>
      </c>
      <c r="I703" s="29">
        <v>1944</v>
      </c>
      <c r="J703" s="34"/>
    </row>
    <row r="704" spans="1:10" ht="14.25" hidden="1" customHeight="1">
      <c r="A704" s="31">
        <v>70</v>
      </c>
      <c r="B704" s="31">
        <v>69.900000000000006</v>
      </c>
      <c r="C704" s="28" t="s">
        <v>17</v>
      </c>
      <c r="D704" s="32">
        <v>100</v>
      </c>
      <c r="E704" s="32">
        <v>1600</v>
      </c>
      <c r="F704" s="32">
        <v>2174</v>
      </c>
      <c r="G704" s="32">
        <v>1000</v>
      </c>
      <c r="H704" s="32">
        <v>1623</v>
      </c>
      <c r="I704" s="32">
        <v>1899</v>
      </c>
      <c r="J704" s="33"/>
    </row>
    <row r="705" spans="1:10" ht="14.25" hidden="1" customHeight="1">
      <c r="A705" s="27">
        <v>70.099999999999994</v>
      </c>
      <c r="B705" s="27">
        <v>70</v>
      </c>
      <c r="C705" s="28"/>
      <c r="D705" s="29">
        <v>100</v>
      </c>
      <c r="E705" s="29">
        <v>1100</v>
      </c>
      <c r="F705" s="29">
        <v>1715</v>
      </c>
      <c r="G705" s="29">
        <v>1200</v>
      </c>
      <c r="H705" s="29">
        <v>1806</v>
      </c>
      <c r="I705" s="29">
        <v>1761</v>
      </c>
      <c r="J705" s="33"/>
    </row>
    <row r="706" spans="1:10" ht="14.25" hidden="1" customHeight="1">
      <c r="A706" s="27">
        <v>70.2</v>
      </c>
      <c r="B706" s="27">
        <v>70.099999999999994</v>
      </c>
      <c r="C706" s="28"/>
      <c r="D706" s="29">
        <v>100</v>
      </c>
      <c r="E706" s="29">
        <v>1000</v>
      </c>
      <c r="F706" s="29">
        <v>1623</v>
      </c>
      <c r="G706" s="29">
        <v>1100</v>
      </c>
      <c r="H706" s="29">
        <v>1715</v>
      </c>
      <c r="I706" s="29">
        <v>1669</v>
      </c>
      <c r="J706" s="34"/>
    </row>
    <row r="707" spans="1:10" ht="14.25" hidden="1" customHeight="1">
      <c r="A707" s="27">
        <v>70.3</v>
      </c>
      <c r="B707" s="27">
        <v>70.2</v>
      </c>
      <c r="C707" s="28"/>
      <c r="D707" s="29">
        <v>100</v>
      </c>
      <c r="E707" s="29">
        <v>2400</v>
      </c>
      <c r="F707" s="29">
        <v>2908</v>
      </c>
      <c r="G707" s="29">
        <v>2600</v>
      </c>
      <c r="H707" s="29">
        <v>3092</v>
      </c>
      <c r="I707" s="29">
        <v>3000</v>
      </c>
      <c r="J707" s="28" t="s">
        <v>22</v>
      </c>
    </row>
    <row r="708" spans="1:10" ht="14.25" hidden="1" customHeight="1">
      <c r="A708" s="27">
        <v>70.400000000000006</v>
      </c>
      <c r="B708" s="27">
        <v>70.3</v>
      </c>
      <c r="C708" s="28"/>
      <c r="D708" s="29">
        <v>100</v>
      </c>
      <c r="E708" s="29">
        <v>2000</v>
      </c>
      <c r="F708" s="158">
        <v>2541</v>
      </c>
      <c r="G708" s="29">
        <v>2400</v>
      </c>
      <c r="H708" s="29">
        <v>2908</v>
      </c>
      <c r="I708" s="29">
        <v>2725</v>
      </c>
      <c r="J708" s="28" t="s">
        <v>22</v>
      </c>
    </row>
    <row r="709" spans="1:10" ht="14.25" hidden="1" customHeight="1">
      <c r="A709" s="27">
        <v>70.5</v>
      </c>
      <c r="B709" s="27">
        <v>70.400000000000006</v>
      </c>
      <c r="C709" s="28"/>
      <c r="D709" s="29">
        <v>100</v>
      </c>
      <c r="E709" s="29">
        <v>1500</v>
      </c>
      <c r="F709" s="29">
        <v>2082</v>
      </c>
      <c r="G709" s="29">
        <v>1600</v>
      </c>
      <c r="H709" s="29">
        <v>2174</v>
      </c>
      <c r="I709" s="29">
        <v>2128</v>
      </c>
      <c r="J709" s="28" t="s">
        <v>22</v>
      </c>
    </row>
    <row r="710" spans="1:10" ht="14.25" hidden="1" customHeight="1">
      <c r="A710" s="27">
        <v>70.599999999999994</v>
      </c>
      <c r="B710" s="27">
        <v>70.5</v>
      </c>
      <c r="C710" s="28"/>
      <c r="D710" s="29">
        <v>100</v>
      </c>
      <c r="E710" s="29">
        <v>1100</v>
      </c>
      <c r="F710" s="29">
        <v>1715</v>
      </c>
      <c r="G710" s="29">
        <v>1200</v>
      </c>
      <c r="H710" s="29">
        <v>1806</v>
      </c>
      <c r="I710" s="29">
        <v>1761</v>
      </c>
      <c r="J710" s="34"/>
    </row>
    <row r="711" spans="1:10" ht="14.25" hidden="1" customHeight="1">
      <c r="A711" s="27">
        <v>70.7</v>
      </c>
      <c r="B711" s="27">
        <v>70.599999999999994</v>
      </c>
      <c r="C711" s="28"/>
      <c r="D711" s="29">
        <v>100</v>
      </c>
      <c r="E711" s="29">
        <v>1500</v>
      </c>
      <c r="F711" s="29">
        <v>2082</v>
      </c>
      <c r="G711" s="29">
        <v>1000</v>
      </c>
      <c r="H711" s="29">
        <v>1623</v>
      </c>
      <c r="I711" s="29">
        <v>1853</v>
      </c>
      <c r="J711" s="34"/>
    </row>
    <row r="712" spans="1:10" ht="14.25" hidden="1" customHeight="1">
      <c r="A712" s="27">
        <v>70.8</v>
      </c>
      <c r="B712" s="27">
        <v>70.7</v>
      </c>
      <c r="C712" s="28"/>
      <c r="D712" s="29">
        <v>100</v>
      </c>
      <c r="E712" s="29">
        <v>1700</v>
      </c>
      <c r="F712" s="29">
        <v>2265</v>
      </c>
      <c r="G712" s="29">
        <v>1200</v>
      </c>
      <c r="H712" s="29">
        <v>1806</v>
      </c>
      <c r="I712" s="29">
        <v>2036</v>
      </c>
      <c r="J712" s="34"/>
    </row>
    <row r="713" spans="1:10" ht="14.25" hidden="1" customHeight="1">
      <c r="A713" s="27">
        <v>70.900000000000006</v>
      </c>
      <c r="B713" s="27">
        <v>70.8</v>
      </c>
      <c r="C713" s="28"/>
      <c r="D713" s="29">
        <v>100</v>
      </c>
      <c r="E713" s="29">
        <v>1400</v>
      </c>
      <c r="F713" s="29">
        <v>1990</v>
      </c>
      <c r="G713" s="29">
        <v>1100</v>
      </c>
      <c r="H713" s="29">
        <v>1715</v>
      </c>
      <c r="I713" s="29">
        <v>1853</v>
      </c>
      <c r="J713" s="34"/>
    </row>
    <row r="714" spans="1:10" ht="14.25" hidden="1" customHeight="1">
      <c r="A714" s="27">
        <v>71</v>
      </c>
      <c r="B714" s="27">
        <v>70.900000000000006</v>
      </c>
      <c r="C714" s="28" t="s">
        <v>17</v>
      </c>
      <c r="D714" s="29">
        <v>100</v>
      </c>
      <c r="E714" s="29">
        <v>1100</v>
      </c>
      <c r="F714" s="29">
        <v>1715</v>
      </c>
      <c r="G714" s="29">
        <v>1200</v>
      </c>
      <c r="H714" s="29">
        <v>1806</v>
      </c>
      <c r="I714" s="29">
        <v>1761</v>
      </c>
      <c r="J714" s="33"/>
    </row>
    <row r="715" spans="1:10" ht="14.25" hidden="1" customHeight="1">
      <c r="A715" s="27">
        <v>71.099999999999994</v>
      </c>
      <c r="B715" s="27">
        <v>71</v>
      </c>
      <c r="C715" s="28"/>
      <c r="D715" s="29">
        <v>100</v>
      </c>
      <c r="E715" s="29">
        <v>1000</v>
      </c>
      <c r="F715" s="29">
        <v>1623</v>
      </c>
      <c r="G715" s="29">
        <v>1300</v>
      </c>
      <c r="H715" s="29">
        <v>1898</v>
      </c>
      <c r="I715" s="29">
        <v>1761</v>
      </c>
      <c r="J715" s="33"/>
    </row>
    <row r="716" spans="1:10" ht="14.25" hidden="1" customHeight="1">
      <c r="A716" s="27">
        <v>71.2</v>
      </c>
      <c r="B716" s="27">
        <v>71.099999999999994</v>
      </c>
      <c r="C716" s="28"/>
      <c r="D716" s="29">
        <v>100</v>
      </c>
      <c r="E716" s="29">
        <v>1000</v>
      </c>
      <c r="F716" s="29">
        <v>1623</v>
      </c>
      <c r="G716" s="29">
        <v>1200</v>
      </c>
      <c r="H716" s="29">
        <v>1806</v>
      </c>
      <c r="I716" s="29">
        <v>1715</v>
      </c>
      <c r="J716" s="34"/>
    </row>
    <row r="717" spans="1:10" ht="14.25" hidden="1" customHeight="1">
      <c r="A717" s="27">
        <v>71.3</v>
      </c>
      <c r="B717" s="27">
        <v>71.2</v>
      </c>
      <c r="C717" s="28"/>
      <c r="D717" s="29">
        <v>100</v>
      </c>
      <c r="E717" s="29">
        <v>1300</v>
      </c>
      <c r="F717" s="29">
        <v>1898</v>
      </c>
      <c r="G717" s="29">
        <v>1200</v>
      </c>
      <c r="H717" s="29">
        <v>1806</v>
      </c>
      <c r="I717" s="29">
        <v>1852</v>
      </c>
      <c r="J717" s="34"/>
    </row>
    <row r="718" spans="1:10" ht="14.25" hidden="1" customHeight="1">
      <c r="A718" s="27">
        <v>71.400000000000006</v>
      </c>
      <c r="B718" s="27">
        <v>71.3</v>
      </c>
      <c r="C718" s="28"/>
      <c r="D718" s="29">
        <v>100</v>
      </c>
      <c r="E718" s="29">
        <v>1600</v>
      </c>
      <c r="F718" s="29">
        <v>2174</v>
      </c>
      <c r="G718" s="29">
        <v>1200</v>
      </c>
      <c r="H718" s="29">
        <v>1806</v>
      </c>
      <c r="I718" s="29">
        <v>1990</v>
      </c>
      <c r="J718" s="34"/>
    </row>
    <row r="719" spans="1:10" ht="14.25" hidden="1" customHeight="1">
      <c r="A719" s="27">
        <v>71.5</v>
      </c>
      <c r="B719" s="27">
        <v>71.400000000000006</v>
      </c>
      <c r="C719" s="28"/>
      <c r="D719" s="29">
        <v>100</v>
      </c>
      <c r="E719" s="29">
        <v>1500</v>
      </c>
      <c r="F719" s="29">
        <v>2082</v>
      </c>
      <c r="G719" s="29">
        <v>2300</v>
      </c>
      <c r="H719" s="29">
        <v>2816</v>
      </c>
      <c r="I719" s="29">
        <v>2449</v>
      </c>
      <c r="J719" s="28" t="s">
        <v>19</v>
      </c>
    </row>
    <row r="720" spans="1:10" ht="14.25" hidden="1" customHeight="1">
      <c r="A720" s="27">
        <v>71.599999999999994</v>
      </c>
      <c r="B720" s="27">
        <v>71.5</v>
      </c>
      <c r="C720" s="28"/>
      <c r="D720" s="29">
        <v>100</v>
      </c>
      <c r="E720" s="29">
        <v>1300</v>
      </c>
      <c r="F720" s="29">
        <v>1898</v>
      </c>
      <c r="G720" s="29">
        <v>1300</v>
      </c>
      <c r="H720" s="29">
        <v>1898</v>
      </c>
      <c r="I720" s="29">
        <v>1898</v>
      </c>
      <c r="J720" s="28" t="s">
        <v>19</v>
      </c>
    </row>
    <row r="721" spans="1:10" ht="14.25" hidden="1" customHeight="1">
      <c r="A721" s="27">
        <v>71.7</v>
      </c>
      <c r="B721" s="27">
        <v>71.599999999999994</v>
      </c>
      <c r="C721" s="28"/>
      <c r="D721" s="29">
        <v>100</v>
      </c>
      <c r="E721" s="29">
        <v>1800</v>
      </c>
      <c r="F721" s="29">
        <v>2357</v>
      </c>
      <c r="G721" s="29">
        <v>1700</v>
      </c>
      <c r="H721" s="29">
        <v>2265</v>
      </c>
      <c r="I721" s="29">
        <v>2311</v>
      </c>
      <c r="J721" s="34"/>
    </row>
    <row r="722" spans="1:10" ht="14.25" hidden="1" customHeight="1">
      <c r="A722" s="27">
        <v>71.8</v>
      </c>
      <c r="B722" s="27">
        <v>71.7</v>
      </c>
      <c r="C722" s="28"/>
      <c r="D722" s="29">
        <v>100</v>
      </c>
      <c r="E722" s="29">
        <v>1600</v>
      </c>
      <c r="F722" s="29">
        <v>2174</v>
      </c>
      <c r="G722" s="29">
        <v>1500</v>
      </c>
      <c r="H722" s="29">
        <v>2082</v>
      </c>
      <c r="I722" s="29">
        <v>2128</v>
      </c>
      <c r="J722" s="34"/>
    </row>
    <row r="723" spans="1:10" ht="14.25" hidden="1" customHeight="1">
      <c r="A723" s="27">
        <v>71.900000000000006</v>
      </c>
      <c r="B723" s="27">
        <v>71.8</v>
      </c>
      <c r="C723" s="28"/>
      <c r="D723" s="29">
        <v>100</v>
      </c>
      <c r="E723" s="29">
        <v>1100</v>
      </c>
      <c r="F723" s="29">
        <v>1715</v>
      </c>
      <c r="G723" s="29">
        <v>1400</v>
      </c>
      <c r="H723" s="29">
        <v>1990</v>
      </c>
      <c r="I723" s="29">
        <v>1853</v>
      </c>
      <c r="J723" s="34"/>
    </row>
    <row r="724" spans="1:10" ht="14.25" hidden="1" customHeight="1">
      <c r="A724" s="31">
        <v>72</v>
      </c>
      <c r="B724" s="31">
        <v>71.900000000000006</v>
      </c>
      <c r="C724" s="28" t="s">
        <v>17</v>
      </c>
      <c r="D724" s="32">
        <v>100</v>
      </c>
      <c r="E724" s="32">
        <v>1300</v>
      </c>
      <c r="F724" s="32">
        <v>1898</v>
      </c>
      <c r="G724" s="32">
        <v>1000</v>
      </c>
      <c r="H724" s="32">
        <v>1623</v>
      </c>
      <c r="I724" s="32">
        <v>1761</v>
      </c>
      <c r="J724" s="33"/>
    </row>
    <row r="725" spans="1:10" ht="14.25" hidden="1" customHeight="1">
      <c r="A725" s="27">
        <v>72.099999999999994</v>
      </c>
      <c r="B725" s="27">
        <v>72</v>
      </c>
      <c r="C725" s="28"/>
      <c r="D725" s="29">
        <v>100</v>
      </c>
      <c r="E725" s="29">
        <v>1100</v>
      </c>
      <c r="F725" s="29">
        <v>1715</v>
      </c>
      <c r="G725" s="29">
        <v>1200</v>
      </c>
      <c r="H725" s="29">
        <v>1806</v>
      </c>
      <c r="I725" s="29">
        <v>1761</v>
      </c>
      <c r="J725" s="28"/>
    </row>
    <row r="726" spans="1:10" ht="14.25" hidden="1" customHeight="1">
      <c r="A726" s="27">
        <v>72.2</v>
      </c>
      <c r="B726" s="27">
        <v>72.099999999999994</v>
      </c>
      <c r="C726" s="28"/>
      <c r="D726" s="29">
        <v>100</v>
      </c>
      <c r="E726" s="29">
        <v>1300</v>
      </c>
      <c r="F726" s="29">
        <v>1898</v>
      </c>
      <c r="G726" s="29">
        <v>1300</v>
      </c>
      <c r="H726" s="29">
        <v>1898</v>
      </c>
      <c r="I726" s="29">
        <v>1898</v>
      </c>
      <c r="J726" s="28"/>
    </row>
    <row r="727" spans="1:10" ht="14.25" hidden="1" customHeight="1">
      <c r="A727" s="27">
        <v>72.3</v>
      </c>
      <c r="B727" s="27">
        <v>72.2</v>
      </c>
      <c r="C727" s="28"/>
      <c r="D727" s="29">
        <v>100</v>
      </c>
      <c r="E727" s="29">
        <v>1000</v>
      </c>
      <c r="F727" s="29">
        <v>1623</v>
      </c>
      <c r="G727" s="29">
        <v>1000</v>
      </c>
      <c r="H727" s="29">
        <v>1623</v>
      </c>
      <c r="I727" s="29">
        <v>1623</v>
      </c>
      <c r="J727" s="28"/>
    </row>
    <row r="728" spans="1:10" ht="14.25" hidden="1" customHeight="1">
      <c r="A728" s="27">
        <v>72.400000000000006</v>
      </c>
      <c r="B728" s="27">
        <v>72.3</v>
      </c>
      <c r="C728" s="28"/>
      <c r="D728" s="29">
        <v>100</v>
      </c>
      <c r="E728" s="29">
        <v>1500</v>
      </c>
      <c r="F728" s="29">
        <v>2082</v>
      </c>
      <c r="G728" s="29">
        <v>1600</v>
      </c>
      <c r="H728" s="29">
        <v>2174</v>
      </c>
      <c r="I728" s="29">
        <v>2128</v>
      </c>
      <c r="J728" s="28"/>
    </row>
    <row r="729" spans="1:10" ht="14.25" hidden="1" customHeight="1">
      <c r="A729" s="27">
        <v>72.5</v>
      </c>
      <c r="B729" s="27">
        <v>72.400000000000006</v>
      </c>
      <c r="C729" s="28"/>
      <c r="D729" s="29">
        <v>100</v>
      </c>
      <c r="E729" s="29">
        <v>1400</v>
      </c>
      <c r="F729" s="29">
        <v>1990</v>
      </c>
      <c r="G729" s="29">
        <v>1400</v>
      </c>
      <c r="H729" s="29">
        <v>1990</v>
      </c>
      <c r="I729" s="29">
        <v>1990</v>
      </c>
      <c r="J729" s="28"/>
    </row>
    <row r="730" spans="1:10" ht="14.25" hidden="1" customHeight="1">
      <c r="A730" s="27">
        <v>72.599999999999994</v>
      </c>
      <c r="B730" s="27">
        <v>72.5</v>
      </c>
      <c r="C730" s="28"/>
      <c r="D730" s="29">
        <v>100</v>
      </c>
      <c r="E730" s="29">
        <v>1100</v>
      </c>
      <c r="F730" s="29">
        <v>1715</v>
      </c>
      <c r="G730" s="29">
        <v>1000</v>
      </c>
      <c r="H730" s="29">
        <v>1623</v>
      </c>
      <c r="I730" s="29">
        <v>1669</v>
      </c>
      <c r="J730" s="28"/>
    </row>
    <row r="731" spans="1:10" ht="14.25" hidden="1" customHeight="1">
      <c r="A731" s="27">
        <v>72.7</v>
      </c>
      <c r="B731" s="27">
        <v>72.599999999999994</v>
      </c>
      <c r="C731" s="28"/>
      <c r="D731" s="29">
        <v>100</v>
      </c>
      <c r="E731" s="29">
        <v>1500</v>
      </c>
      <c r="F731" s="29">
        <v>2082</v>
      </c>
      <c r="G731" s="29">
        <v>1400</v>
      </c>
      <c r="H731" s="29">
        <v>1990</v>
      </c>
      <c r="I731" s="29">
        <v>2036</v>
      </c>
      <c r="J731" s="28"/>
    </row>
    <row r="732" spans="1:10" ht="14.25" hidden="1" customHeight="1">
      <c r="A732" s="27">
        <v>72.8</v>
      </c>
      <c r="B732" s="27">
        <v>72.7</v>
      </c>
      <c r="C732" s="28"/>
      <c r="D732" s="29">
        <v>100</v>
      </c>
      <c r="E732" s="29">
        <v>1300</v>
      </c>
      <c r="F732" s="29">
        <v>1898</v>
      </c>
      <c r="G732" s="29">
        <v>1200</v>
      </c>
      <c r="H732" s="29">
        <v>1806</v>
      </c>
      <c r="I732" s="29">
        <v>1852</v>
      </c>
      <c r="J732" s="28"/>
    </row>
    <row r="733" spans="1:10" ht="14.25" hidden="1" customHeight="1">
      <c r="A733" s="27">
        <v>72.900000000000006</v>
      </c>
      <c r="B733" s="27">
        <v>72.8</v>
      </c>
      <c r="C733" s="28"/>
      <c r="D733" s="29">
        <v>100</v>
      </c>
      <c r="E733" s="29">
        <v>1600</v>
      </c>
      <c r="F733" s="29">
        <v>2174</v>
      </c>
      <c r="G733" s="29">
        <v>1300</v>
      </c>
      <c r="H733" s="29">
        <v>1898</v>
      </c>
      <c r="I733" s="29">
        <v>2036</v>
      </c>
      <c r="J733" s="28"/>
    </row>
    <row r="734" spans="1:10" ht="14.25" hidden="1" customHeight="1">
      <c r="A734" s="31">
        <v>73</v>
      </c>
      <c r="B734" s="31">
        <v>72.900000000000006</v>
      </c>
      <c r="C734" s="28" t="s">
        <v>17</v>
      </c>
      <c r="D734" s="32">
        <v>100</v>
      </c>
      <c r="E734" s="32">
        <v>1500</v>
      </c>
      <c r="F734" s="32">
        <v>2082</v>
      </c>
      <c r="G734" s="32">
        <v>1000</v>
      </c>
      <c r="H734" s="32">
        <v>1623</v>
      </c>
      <c r="I734" s="32">
        <v>1853</v>
      </c>
      <c r="J734" s="28" t="s">
        <v>23</v>
      </c>
    </row>
    <row r="735" spans="1:10" ht="14.25" hidden="1" customHeight="1">
      <c r="A735" s="27">
        <v>73.099999999999994</v>
      </c>
      <c r="B735" s="27">
        <v>73</v>
      </c>
      <c r="C735" s="30"/>
      <c r="D735" s="29">
        <v>100</v>
      </c>
      <c r="E735" s="29">
        <v>1200</v>
      </c>
      <c r="F735" s="29">
        <v>1806</v>
      </c>
      <c r="G735" s="29">
        <v>1400</v>
      </c>
      <c r="H735" s="29">
        <v>1990</v>
      </c>
      <c r="I735" s="29">
        <v>1898</v>
      </c>
      <c r="J735" s="30"/>
    </row>
    <row r="736" spans="1:10" ht="14.25" hidden="1" customHeight="1">
      <c r="A736" s="27">
        <v>73.2</v>
      </c>
      <c r="B736" s="27">
        <v>73.099999999999994</v>
      </c>
      <c r="C736" s="30"/>
      <c r="D736" s="29">
        <v>100</v>
      </c>
      <c r="E736" s="29">
        <v>1100</v>
      </c>
      <c r="F736" s="29">
        <v>1715</v>
      </c>
      <c r="G736" s="29">
        <v>1100</v>
      </c>
      <c r="H736" s="29">
        <v>1715</v>
      </c>
      <c r="I736" s="29">
        <v>1715</v>
      </c>
      <c r="J736" s="30"/>
    </row>
    <row r="737" spans="1:10" ht="14.25" hidden="1" customHeight="1">
      <c r="A737" s="27">
        <v>73.3</v>
      </c>
      <c r="B737" s="27">
        <v>73.2</v>
      </c>
      <c r="C737" s="30"/>
      <c r="D737" s="29">
        <v>100</v>
      </c>
      <c r="E737" s="29">
        <v>1400</v>
      </c>
      <c r="F737" s="29">
        <v>1990</v>
      </c>
      <c r="G737" s="29">
        <v>1100</v>
      </c>
      <c r="H737" s="29">
        <v>1715</v>
      </c>
      <c r="I737" s="29">
        <v>1853</v>
      </c>
      <c r="J737" s="30"/>
    </row>
    <row r="738" spans="1:10" ht="14.25" hidden="1" customHeight="1">
      <c r="A738" s="27">
        <v>73.400000000000006</v>
      </c>
      <c r="B738" s="27">
        <v>73.3</v>
      </c>
      <c r="C738" s="30"/>
      <c r="D738" s="29">
        <v>100</v>
      </c>
      <c r="E738" s="29">
        <v>1200</v>
      </c>
      <c r="F738" s="29">
        <v>1806</v>
      </c>
      <c r="G738" s="29">
        <v>1300</v>
      </c>
      <c r="H738" s="29">
        <v>1898</v>
      </c>
      <c r="I738" s="29">
        <v>1852</v>
      </c>
      <c r="J738" s="30"/>
    </row>
    <row r="739" spans="1:10" ht="14.25" hidden="1" customHeight="1">
      <c r="A739" s="27">
        <v>73.5</v>
      </c>
      <c r="B739" s="27">
        <v>73.400000000000006</v>
      </c>
      <c r="C739" s="30"/>
      <c r="D739" s="29">
        <v>100</v>
      </c>
      <c r="E739" s="29">
        <v>1700</v>
      </c>
      <c r="F739" s="29">
        <v>2265</v>
      </c>
      <c r="G739" s="29">
        <v>1300</v>
      </c>
      <c r="H739" s="29">
        <v>1898</v>
      </c>
      <c r="I739" s="29">
        <v>2082</v>
      </c>
      <c r="J739" s="30"/>
    </row>
    <row r="740" spans="1:10" ht="14.25" hidden="1" customHeight="1">
      <c r="A740" s="27">
        <v>73.599999999999994</v>
      </c>
      <c r="B740" s="27">
        <v>73.5</v>
      </c>
      <c r="C740" s="28"/>
      <c r="D740" s="29">
        <v>100</v>
      </c>
      <c r="E740" s="29">
        <v>1400</v>
      </c>
      <c r="F740" s="29">
        <v>1990</v>
      </c>
      <c r="G740" s="29">
        <v>1400</v>
      </c>
      <c r="H740" s="29">
        <v>1990</v>
      </c>
      <c r="I740" s="29">
        <v>1990</v>
      </c>
      <c r="J740" s="34"/>
    </row>
    <row r="741" spans="1:10" ht="14.25" hidden="1" customHeight="1">
      <c r="A741" s="27">
        <v>73.7</v>
      </c>
      <c r="B741" s="27">
        <v>73.599999999999994</v>
      </c>
      <c r="C741" s="28"/>
      <c r="D741" s="29">
        <v>100</v>
      </c>
      <c r="E741" s="29">
        <v>1400</v>
      </c>
      <c r="F741" s="29">
        <v>1990</v>
      </c>
      <c r="G741" s="29">
        <v>1300</v>
      </c>
      <c r="H741" s="29">
        <v>1898</v>
      </c>
      <c r="I741" s="29">
        <v>1944</v>
      </c>
      <c r="J741" s="28" t="s">
        <v>19</v>
      </c>
    </row>
    <row r="742" spans="1:10" ht="14.25" hidden="1" customHeight="1">
      <c r="A742" s="27">
        <v>73.8</v>
      </c>
      <c r="B742" s="27">
        <v>73.7</v>
      </c>
      <c r="C742" s="28"/>
      <c r="D742" s="29">
        <v>100</v>
      </c>
      <c r="E742" s="29">
        <v>2200</v>
      </c>
      <c r="F742" s="158">
        <v>2724</v>
      </c>
      <c r="G742" s="29">
        <v>2600</v>
      </c>
      <c r="H742" s="29">
        <v>3092</v>
      </c>
      <c r="I742" s="29">
        <v>2908</v>
      </c>
      <c r="J742" s="28" t="s">
        <v>19</v>
      </c>
    </row>
    <row r="743" spans="1:10" ht="14.25" hidden="1" customHeight="1">
      <c r="A743" s="27">
        <v>73.900000000000006</v>
      </c>
      <c r="B743" s="27">
        <v>73.8</v>
      </c>
      <c r="C743" s="28"/>
      <c r="D743" s="29">
        <v>100</v>
      </c>
      <c r="E743" s="29">
        <v>1500</v>
      </c>
      <c r="F743" s="29">
        <v>2082</v>
      </c>
      <c r="G743" s="29">
        <v>1200</v>
      </c>
      <c r="H743" s="29">
        <v>1806</v>
      </c>
      <c r="I743" s="29">
        <v>1944</v>
      </c>
      <c r="J743" s="28" t="s">
        <v>19</v>
      </c>
    </row>
    <row r="744" spans="1:10" ht="14.25" hidden="1" customHeight="1">
      <c r="A744" s="31">
        <v>74</v>
      </c>
      <c r="B744" s="31">
        <v>73.900000000000006</v>
      </c>
      <c r="C744" s="28" t="s">
        <v>17</v>
      </c>
      <c r="D744" s="32">
        <v>100</v>
      </c>
      <c r="E744" s="32">
        <v>1300</v>
      </c>
      <c r="F744" s="32">
        <v>1898</v>
      </c>
      <c r="G744" s="32">
        <v>1000</v>
      </c>
      <c r="H744" s="32">
        <v>1623</v>
      </c>
      <c r="I744" s="32">
        <v>1761</v>
      </c>
      <c r="J744" s="33"/>
    </row>
    <row r="745" spans="1:10" ht="14.25" hidden="1" customHeight="1">
      <c r="A745" s="27">
        <v>74.099999999999994</v>
      </c>
      <c r="B745" s="27">
        <v>74</v>
      </c>
      <c r="C745" s="28"/>
      <c r="D745" s="29">
        <v>100</v>
      </c>
      <c r="E745" s="29">
        <v>1100</v>
      </c>
      <c r="F745" s="29">
        <v>1715</v>
      </c>
      <c r="G745" s="29">
        <v>1300</v>
      </c>
      <c r="H745" s="29">
        <v>1898</v>
      </c>
      <c r="I745" s="29">
        <v>1807</v>
      </c>
      <c r="J745" s="33"/>
    </row>
    <row r="746" spans="1:10" ht="14.25" hidden="1" customHeight="1">
      <c r="A746" s="27">
        <v>74.2</v>
      </c>
      <c r="B746" s="27">
        <v>74.099999999999994</v>
      </c>
      <c r="C746" s="28"/>
      <c r="D746" s="29">
        <v>100</v>
      </c>
      <c r="E746" s="29">
        <v>1100</v>
      </c>
      <c r="F746" s="29">
        <v>1715</v>
      </c>
      <c r="G746" s="29">
        <v>1200</v>
      </c>
      <c r="H746" s="29">
        <v>1806</v>
      </c>
      <c r="I746" s="29">
        <v>1761</v>
      </c>
      <c r="J746" s="34"/>
    </row>
    <row r="747" spans="1:10" ht="14.25" hidden="1" customHeight="1">
      <c r="A747" s="27">
        <v>74.3</v>
      </c>
      <c r="B747" s="27">
        <v>74.2</v>
      </c>
      <c r="C747" s="28"/>
      <c r="D747" s="29">
        <v>100</v>
      </c>
      <c r="E747" s="29">
        <v>1200</v>
      </c>
      <c r="F747" s="29">
        <v>1806</v>
      </c>
      <c r="G747" s="29">
        <v>1600</v>
      </c>
      <c r="H747" s="29">
        <v>2174</v>
      </c>
      <c r="I747" s="29">
        <v>1990</v>
      </c>
      <c r="J747" s="34"/>
    </row>
    <row r="748" spans="1:10" ht="14.25" hidden="1" customHeight="1">
      <c r="A748" s="27">
        <v>74.400000000000006</v>
      </c>
      <c r="B748" s="27">
        <v>74.3</v>
      </c>
      <c r="C748" s="28"/>
      <c r="D748" s="29">
        <v>100</v>
      </c>
      <c r="E748" s="29">
        <v>1800</v>
      </c>
      <c r="F748" s="29">
        <v>2357</v>
      </c>
      <c r="G748" s="29">
        <v>1400</v>
      </c>
      <c r="H748" s="29">
        <v>1990</v>
      </c>
      <c r="I748" s="29">
        <v>2174</v>
      </c>
      <c r="J748" s="34"/>
    </row>
    <row r="749" spans="1:10" ht="14.25" hidden="1" customHeight="1">
      <c r="A749" s="27">
        <v>74.5</v>
      </c>
      <c r="B749" s="27">
        <v>74.400000000000006</v>
      </c>
      <c r="C749" s="28"/>
      <c r="D749" s="29">
        <v>100</v>
      </c>
      <c r="E749" s="29">
        <v>1700</v>
      </c>
      <c r="F749" s="29">
        <v>2265</v>
      </c>
      <c r="G749" s="29">
        <v>1900</v>
      </c>
      <c r="H749" s="29">
        <v>2449</v>
      </c>
      <c r="I749" s="29">
        <v>2357</v>
      </c>
      <c r="J749" s="28" t="s">
        <v>19</v>
      </c>
    </row>
    <row r="750" spans="1:10" ht="14.25" hidden="1" customHeight="1">
      <c r="A750" s="27">
        <v>74.599999999999994</v>
      </c>
      <c r="B750" s="27">
        <v>74.5</v>
      </c>
      <c r="C750" s="28"/>
      <c r="D750" s="29">
        <v>100</v>
      </c>
      <c r="E750" s="29">
        <v>1500</v>
      </c>
      <c r="F750" s="29">
        <v>2082</v>
      </c>
      <c r="G750" s="29">
        <v>1600</v>
      </c>
      <c r="H750" s="29">
        <v>2174</v>
      </c>
      <c r="I750" s="29">
        <v>2128</v>
      </c>
      <c r="J750" s="28" t="s">
        <v>19</v>
      </c>
    </row>
    <row r="751" spans="1:10" ht="14.25" hidden="1" customHeight="1">
      <c r="A751" s="27">
        <v>74.7</v>
      </c>
      <c r="B751" s="27">
        <v>74.599999999999994</v>
      </c>
      <c r="C751" s="28"/>
      <c r="D751" s="29">
        <v>100</v>
      </c>
      <c r="E751" s="29">
        <v>1300</v>
      </c>
      <c r="F751" s="29">
        <v>1898</v>
      </c>
      <c r="G751" s="29">
        <v>1200</v>
      </c>
      <c r="H751" s="29">
        <v>1806</v>
      </c>
      <c r="I751" s="29">
        <v>1852</v>
      </c>
      <c r="J751" s="28" t="s">
        <v>19</v>
      </c>
    </row>
    <row r="752" spans="1:10" ht="14.25" hidden="1" customHeight="1">
      <c r="A752" s="27">
        <v>74.8</v>
      </c>
      <c r="B752" s="27">
        <v>74.7</v>
      </c>
      <c r="C752" s="28"/>
      <c r="D752" s="29">
        <v>100</v>
      </c>
      <c r="E752" s="29">
        <v>1900</v>
      </c>
      <c r="F752" s="29">
        <v>2449</v>
      </c>
      <c r="G752" s="29">
        <v>1800</v>
      </c>
      <c r="H752" s="29">
        <v>2357</v>
      </c>
      <c r="I752" s="29">
        <v>2403</v>
      </c>
      <c r="J752" s="28" t="s">
        <v>19</v>
      </c>
    </row>
    <row r="753" spans="1:10" ht="14.25" hidden="1" customHeight="1">
      <c r="A753" s="27">
        <v>74.900000000000006</v>
      </c>
      <c r="B753" s="27">
        <v>74.8</v>
      </c>
      <c r="C753" s="28"/>
      <c r="D753" s="29">
        <v>100</v>
      </c>
      <c r="E753" s="29">
        <v>1800</v>
      </c>
      <c r="F753" s="29">
        <v>2357</v>
      </c>
      <c r="G753" s="29">
        <v>1600</v>
      </c>
      <c r="H753" s="29">
        <v>2174</v>
      </c>
      <c r="I753" s="29">
        <v>2266</v>
      </c>
      <c r="J753" s="28" t="s">
        <v>24</v>
      </c>
    </row>
    <row r="754" spans="1:10" ht="14.25" hidden="1" customHeight="1">
      <c r="A754" s="31">
        <v>75</v>
      </c>
      <c r="B754" s="31">
        <v>74.900000000000006</v>
      </c>
      <c r="C754" s="28" t="s">
        <v>17</v>
      </c>
      <c r="D754" s="32">
        <v>100</v>
      </c>
      <c r="E754" s="32">
        <v>1200</v>
      </c>
      <c r="F754" s="32">
        <v>1806</v>
      </c>
      <c r="G754" s="32">
        <v>1200</v>
      </c>
      <c r="H754" s="32">
        <v>1806</v>
      </c>
      <c r="I754" s="32">
        <v>1806</v>
      </c>
      <c r="J754" s="35" t="s">
        <v>19</v>
      </c>
    </row>
    <row r="755" spans="1:10" ht="14.25" hidden="1" customHeight="1">
      <c r="A755" s="27">
        <v>75.099999999999994</v>
      </c>
      <c r="B755" s="27">
        <v>75</v>
      </c>
      <c r="C755" s="28"/>
      <c r="D755" s="29">
        <v>100</v>
      </c>
      <c r="E755" s="29">
        <v>1300</v>
      </c>
      <c r="F755" s="29">
        <v>1898</v>
      </c>
      <c r="G755" s="29">
        <v>1500</v>
      </c>
      <c r="H755" s="29">
        <v>2082</v>
      </c>
      <c r="I755" s="29">
        <v>1990</v>
      </c>
      <c r="J755" s="28" t="s">
        <v>19</v>
      </c>
    </row>
    <row r="756" spans="1:10" ht="14.25" hidden="1" customHeight="1">
      <c r="A756" s="27">
        <v>75.2</v>
      </c>
      <c r="B756" s="27">
        <v>75.099999999999994</v>
      </c>
      <c r="C756" s="28"/>
      <c r="D756" s="29">
        <v>100</v>
      </c>
      <c r="E756" s="29">
        <v>1200</v>
      </c>
      <c r="F756" s="29">
        <v>1806</v>
      </c>
      <c r="G756" s="29">
        <v>1300</v>
      </c>
      <c r="H756" s="29">
        <v>1898</v>
      </c>
      <c r="I756" s="29">
        <v>1852</v>
      </c>
      <c r="J756" s="34"/>
    </row>
    <row r="757" spans="1:10" ht="14.25" hidden="1" customHeight="1">
      <c r="A757" s="27">
        <v>75.3</v>
      </c>
      <c r="B757" s="27">
        <v>75.2</v>
      </c>
      <c r="C757" s="28"/>
      <c r="D757" s="29">
        <v>100</v>
      </c>
      <c r="E757" s="29">
        <v>1100</v>
      </c>
      <c r="F757" s="29">
        <v>1715</v>
      </c>
      <c r="G757" s="29">
        <v>1200</v>
      </c>
      <c r="H757" s="29">
        <v>1806</v>
      </c>
      <c r="I757" s="29">
        <v>1761</v>
      </c>
      <c r="J757" s="34"/>
    </row>
    <row r="758" spans="1:10" ht="14.25" hidden="1" customHeight="1">
      <c r="A758" s="27">
        <v>75.400000000000006</v>
      </c>
      <c r="B758" s="27">
        <v>75.3</v>
      </c>
      <c r="C758" s="28"/>
      <c r="D758" s="29">
        <v>100</v>
      </c>
      <c r="E758" s="29">
        <v>1100</v>
      </c>
      <c r="F758" s="29">
        <v>1715</v>
      </c>
      <c r="G758" s="29">
        <v>1000</v>
      </c>
      <c r="H758" s="29">
        <v>1623</v>
      </c>
      <c r="I758" s="29">
        <v>1669</v>
      </c>
      <c r="J758" s="34"/>
    </row>
    <row r="759" spans="1:10" ht="14.25" hidden="1" customHeight="1">
      <c r="A759" s="27">
        <v>75.5</v>
      </c>
      <c r="B759" s="27">
        <v>75.400000000000006</v>
      </c>
      <c r="C759" s="28"/>
      <c r="D759" s="29">
        <v>100</v>
      </c>
      <c r="E759" s="29">
        <v>1200</v>
      </c>
      <c r="F759" s="29">
        <v>1806</v>
      </c>
      <c r="G759" s="29">
        <v>1300</v>
      </c>
      <c r="H759" s="29">
        <v>1898</v>
      </c>
      <c r="I759" s="29">
        <v>1852</v>
      </c>
      <c r="J759" s="34"/>
    </row>
    <row r="760" spans="1:10" ht="14.25" hidden="1" customHeight="1">
      <c r="A760" s="27">
        <v>75.599999999999994</v>
      </c>
      <c r="B760" s="27">
        <v>75.5</v>
      </c>
      <c r="C760" s="28"/>
      <c r="D760" s="29">
        <v>100</v>
      </c>
      <c r="E760" s="29">
        <v>1100</v>
      </c>
      <c r="F760" s="29">
        <v>1715</v>
      </c>
      <c r="G760" s="29">
        <v>1200</v>
      </c>
      <c r="H760" s="29">
        <v>1806</v>
      </c>
      <c r="I760" s="29">
        <v>1761</v>
      </c>
      <c r="J760" s="34"/>
    </row>
    <row r="761" spans="1:10" ht="14.25" hidden="1" customHeight="1">
      <c r="A761" s="27">
        <v>75.7</v>
      </c>
      <c r="B761" s="27">
        <v>75.599999999999994</v>
      </c>
      <c r="C761" s="28"/>
      <c r="D761" s="29">
        <v>100</v>
      </c>
      <c r="E761" s="29">
        <v>1500</v>
      </c>
      <c r="F761" s="29">
        <v>2082</v>
      </c>
      <c r="G761" s="29">
        <v>1500</v>
      </c>
      <c r="H761" s="29">
        <v>2082</v>
      </c>
      <c r="I761" s="29">
        <v>2082</v>
      </c>
      <c r="J761" s="28" t="s">
        <v>24</v>
      </c>
    </row>
    <row r="762" spans="1:10" ht="14.25" hidden="1" customHeight="1">
      <c r="A762" s="27">
        <v>75.8</v>
      </c>
      <c r="B762" s="27">
        <v>75.7</v>
      </c>
      <c r="C762" s="28"/>
      <c r="D762" s="29">
        <v>100</v>
      </c>
      <c r="E762" s="29">
        <v>1000</v>
      </c>
      <c r="F762" s="29">
        <v>1623</v>
      </c>
      <c r="G762" s="29">
        <v>1300</v>
      </c>
      <c r="H762" s="29">
        <v>1898</v>
      </c>
      <c r="I762" s="29">
        <v>1761</v>
      </c>
      <c r="J762" s="34"/>
    </row>
    <row r="763" spans="1:10" ht="14.25" hidden="1" customHeight="1">
      <c r="A763" s="27">
        <v>75.900000000000006</v>
      </c>
      <c r="B763" s="27">
        <v>75.8</v>
      </c>
      <c r="C763" s="28"/>
      <c r="D763" s="29">
        <v>100</v>
      </c>
      <c r="E763" s="29">
        <v>1000</v>
      </c>
      <c r="F763" s="29">
        <v>1623</v>
      </c>
      <c r="G763" s="29">
        <v>1200</v>
      </c>
      <c r="H763" s="29">
        <v>1806</v>
      </c>
      <c r="I763" s="29">
        <v>1715</v>
      </c>
      <c r="J763" s="34"/>
    </row>
    <row r="764" spans="1:10" ht="14.25" hidden="1" customHeight="1">
      <c r="A764" s="31">
        <v>76</v>
      </c>
      <c r="B764" s="31">
        <v>75.900000000000006</v>
      </c>
      <c r="C764" s="28" t="s">
        <v>17</v>
      </c>
      <c r="D764" s="32">
        <v>100</v>
      </c>
      <c r="E764" s="32">
        <v>1400</v>
      </c>
      <c r="F764" s="32">
        <v>1990</v>
      </c>
      <c r="G764" s="32">
        <v>1300</v>
      </c>
      <c r="H764" s="32">
        <v>1898</v>
      </c>
      <c r="I764" s="32">
        <v>1944</v>
      </c>
      <c r="J764" s="33"/>
    </row>
    <row r="765" spans="1:10" ht="14.25" hidden="1" customHeight="1">
      <c r="A765" s="27">
        <v>76.099999999999994</v>
      </c>
      <c r="B765" s="27">
        <v>76</v>
      </c>
      <c r="C765" s="28"/>
      <c r="D765" s="29">
        <v>100</v>
      </c>
      <c r="E765" s="29">
        <v>1200</v>
      </c>
      <c r="F765" s="29">
        <v>1806</v>
      </c>
      <c r="G765" s="29">
        <v>1200</v>
      </c>
      <c r="H765" s="29">
        <v>1806</v>
      </c>
      <c r="I765" s="29">
        <v>1806</v>
      </c>
      <c r="J765" s="33"/>
    </row>
    <row r="766" spans="1:10" ht="14.25" hidden="1" customHeight="1">
      <c r="A766" s="27">
        <v>76.2</v>
      </c>
      <c r="B766" s="27">
        <v>76.099999999999994</v>
      </c>
      <c r="C766" s="28"/>
      <c r="D766" s="29">
        <v>100</v>
      </c>
      <c r="E766" s="29">
        <v>1000</v>
      </c>
      <c r="F766" s="29">
        <v>1623</v>
      </c>
      <c r="G766" s="29">
        <v>1300</v>
      </c>
      <c r="H766" s="29">
        <v>1898</v>
      </c>
      <c r="I766" s="29">
        <v>1761</v>
      </c>
      <c r="J766" s="34"/>
    </row>
    <row r="767" spans="1:10" ht="14.25" hidden="1" customHeight="1">
      <c r="A767" s="27">
        <v>76.3</v>
      </c>
      <c r="B767" s="27">
        <v>76.2</v>
      </c>
      <c r="C767" s="28"/>
      <c r="D767" s="29">
        <v>100</v>
      </c>
      <c r="E767" s="29">
        <v>1100</v>
      </c>
      <c r="F767" s="29">
        <v>1715</v>
      </c>
      <c r="G767" s="29">
        <v>1200</v>
      </c>
      <c r="H767" s="29">
        <v>1806</v>
      </c>
      <c r="I767" s="29">
        <v>1761</v>
      </c>
      <c r="J767" s="34"/>
    </row>
    <row r="768" spans="1:10" ht="14.25" hidden="1" customHeight="1">
      <c r="A768" s="27">
        <v>76.400000000000006</v>
      </c>
      <c r="B768" s="27">
        <v>76.3</v>
      </c>
      <c r="C768" s="28"/>
      <c r="D768" s="29">
        <v>100</v>
      </c>
      <c r="E768" s="29">
        <v>1200</v>
      </c>
      <c r="F768" s="29">
        <v>1806</v>
      </c>
      <c r="G768" s="29">
        <v>1300</v>
      </c>
      <c r="H768" s="29">
        <v>1898</v>
      </c>
      <c r="I768" s="29">
        <v>1852</v>
      </c>
      <c r="J768" s="28" t="s">
        <v>19</v>
      </c>
    </row>
    <row r="769" spans="1:10" ht="14.25" customHeight="1">
      <c r="A769" s="27">
        <v>76.5</v>
      </c>
      <c r="B769" s="27">
        <v>76.400000000000006</v>
      </c>
      <c r="C769" s="28"/>
      <c r="D769" s="29">
        <v>100</v>
      </c>
      <c r="E769" s="29">
        <v>1900</v>
      </c>
      <c r="F769" s="29">
        <v>2449</v>
      </c>
      <c r="G769" s="29">
        <v>2100</v>
      </c>
      <c r="H769" s="217">
        <v>2633</v>
      </c>
      <c r="I769" s="29">
        <v>2541</v>
      </c>
      <c r="J769" s="28" t="s">
        <v>24</v>
      </c>
    </row>
    <row r="770" spans="1:10" ht="14.25" hidden="1" customHeight="1">
      <c r="A770" s="27">
        <v>76.599999999999994</v>
      </c>
      <c r="B770" s="27">
        <v>76.5</v>
      </c>
      <c r="C770" s="28"/>
      <c r="D770" s="29">
        <v>100</v>
      </c>
      <c r="E770" s="29">
        <v>1700</v>
      </c>
      <c r="F770" s="29">
        <v>2265</v>
      </c>
      <c r="G770" s="29">
        <v>2400</v>
      </c>
      <c r="H770" s="29">
        <v>2908</v>
      </c>
      <c r="I770" s="29">
        <v>2587</v>
      </c>
      <c r="J770" s="28" t="s">
        <v>19</v>
      </c>
    </row>
    <row r="771" spans="1:10" ht="14.25" hidden="1" customHeight="1">
      <c r="A771" s="27">
        <v>76.7</v>
      </c>
      <c r="B771" s="27">
        <v>76.599999999999994</v>
      </c>
      <c r="C771" s="28"/>
      <c r="D771" s="29">
        <v>100</v>
      </c>
      <c r="E771" s="29">
        <v>1300</v>
      </c>
      <c r="F771" s="29">
        <v>1898</v>
      </c>
      <c r="G771" s="29">
        <v>1400</v>
      </c>
      <c r="H771" s="29">
        <v>1990</v>
      </c>
      <c r="I771" s="29">
        <v>1944</v>
      </c>
      <c r="J771" s="34"/>
    </row>
    <row r="772" spans="1:10" ht="14.25" hidden="1" customHeight="1">
      <c r="A772" s="27">
        <v>76.8</v>
      </c>
      <c r="B772" s="27">
        <v>76.7</v>
      </c>
      <c r="C772" s="28"/>
      <c r="D772" s="29">
        <v>100</v>
      </c>
      <c r="E772" s="29">
        <v>1100</v>
      </c>
      <c r="F772" s="29">
        <v>1715</v>
      </c>
      <c r="G772" s="29">
        <v>1300</v>
      </c>
      <c r="H772" s="29">
        <v>1898</v>
      </c>
      <c r="I772" s="29">
        <v>1807</v>
      </c>
      <c r="J772" s="34"/>
    </row>
    <row r="773" spans="1:10" ht="14.25" hidden="1" customHeight="1">
      <c r="A773" s="27">
        <v>76.900000000000006</v>
      </c>
      <c r="B773" s="27">
        <v>76.8</v>
      </c>
      <c r="C773" s="28"/>
      <c r="D773" s="29">
        <v>100</v>
      </c>
      <c r="E773" s="29">
        <v>1400</v>
      </c>
      <c r="F773" s="29">
        <v>1990</v>
      </c>
      <c r="G773" s="29">
        <v>1000</v>
      </c>
      <c r="H773" s="29">
        <v>1623</v>
      </c>
      <c r="I773" s="29">
        <v>1807</v>
      </c>
      <c r="J773" s="34"/>
    </row>
    <row r="774" spans="1:10" ht="14.25" hidden="1" customHeight="1">
      <c r="A774" s="31">
        <v>77</v>
      </c>
      <c r="B774" s="31">
        <v>76.900000000000006</v>
      </c>
      <c r="C774" s="28" t="s">
        <v>17</v>
      </c>
      <c r="D774" s="32">
        <v>100</v>
      </c>
      <c r="E774" s="32">
        <v>1300</v>
      </c>
      <c r="F774" s="32">
        <v>1898</v>
      </c>
      <c r="G774" s="32">
        <v>1200</v>
      </c>
      <c r="H774" s="32">
        <v>1806</v>
      </c>
      <c r="I774" s="32">
        <v>1852</v>
      </c>
      <c r="J774" s="33"/>
    </row>
    <row r="775" spans="1:10" ht="14.25" hidden="1" customHeight="1">
      <c r="A775" s="27">
        <v>77.099999999999994</v>
      </c>
      <c r="B775" s="27">
        <v>77</v>
      </c>
      <c r="C775" s="28"/>
      <c r="D775" s="29">
        <v>100</v>
      </c>
      <c r="E775" s="29">
        <v>1300</v>
      </c>
      <c r="F775" s="29">
        <v>1898</v>
      </c>
      <c r="G775" s="29">
        <v>1800</v>
      </c>
      <c r="H775" s="29">
        <v>2357</v>
      </c>
      <c r="I775" s="29">
        <v>2128</v>
      </c>
      <c r="J775" s="33"/>
    </row>
    <row r="776" spans="1:10" ht="14.25" hidden="1" customHeight="1">
      <c r="A776" s="27">
        <v>77.2</v>
      </c>
      <c r="B776" s="27">
        <v>77.099999999999994</v>
      </c>
      <c r="C776" s="28"/>
      <c r="D776" s="29">
        <v>100</v>
      </c>
      <c r="E776" s="29">
        <v>1500</v>
      </c>
      <c r="F776" s="29">
        <v>2082</v>
      </c>
      <c r="G776" s="29">
        <v>1400</v>
      </c>
      <c r="H776" s="29">
        <v>1990</v>
      </c>
      <c r="I776" s="29">
        <v>2036</v>
      </c>
      <c r="J776" s="34"/>
    </row>
    <row r="777" spans="1:10" ht="14.25" hidden="1" customHeight="1">
      <c r="A777" s="27">
        <v>77.3</v>
      </c>
      <c r="B777" s="27">
        <v>77.2</v>
      </c>
      <c r="C777" s="28"/>
      <c r="D777" s="29">
        <v>100</v>
      </c>
      <c r="E777" s="29">
        <v>1200</v>
      </c>
      <c r="F777" s="29">
        <v>1806</v>
      </c>
      <c r="G777" s="29">
        <v>1000</v>
      </c>
      <c r="H777" s="29">
        <v>1623</v>
      </c>
      <c r="I777" s="29">
        <v>1715</v>
      </c>
      <c r="J777" s="34"/>
    </row>
    <row r="778" spans="1:10" ht="14.25" hidden="1" customHeight="1">
      <c r="A778" s="27">
        <v>77.400000000000006</v>
      </c>
      <c r="B778" s="27">
        <v>77.3</v>
      </c>
      <c r="C778" s="28"/>
      <c r="D778" s="29">
        <v>100</v>
      </c>
      <c r="E778" s="29">
        <v>1000</v>
      </c>
      <c r="F778" s="29">
        <v>1623</v>
      </c>
      <c r="G778" s="29">
        <v>1600</v>
      </c>
      <c r="H778" s="29">
        <v>2174</v>
      </c>
      <c r="I778" s="29">
        <v>1899</v>
      </c>
      <c r="J778" s="34"/>
    </row>
    <row r="779" spans="1:10" ht="14.25" hidden="1" customHeight="1">
      <c r="A779" s="27">
        <v>77.5</v>
      </c>
      <c r="B779" s="27">
        <v>77.400000000000006</v>
      </c>
      <c r="C779" s="28"/>
      <c r="D779" s="29">
        <v>100</v>
      </c>
      <c r="E779" s="29">
        <v>2100</v>
      </c>
      <c r="F779" s="158">
        <v>2633</v>
      </c>
      <c r="G779" s="29">
        <v>2900</v>
      </c>
      <c r="H779" s="29">
        <v>3367</v>
      </c>
      <c r="I779" s="29">
        <v>3000</v>
      </c>
      <c r="J779" s="34"/>
    </row>
    <row r="780" spans="1:10" ht="14.25" hidden="1" customHeight="1">
      <c r="A780" s="27">
        <v>77.599999999999994</v>
      </c>
      <c r="B780" s="27">
        <v>77.5</v>
      </c>
      <c r="C780" s="28"/>
      <c r="D780" s="29">
        <v>100</v>
      </c>
      <c r="E780" s="29">
        <v>1800</v>
      </c>
      <c r="F780" s="29">
        <v>2357</v>
      </c>
      <c r="G780" s="29">
        <v>1600</v>
      </c>
      <c r="H780" s="29">
        <v>2174</v>
      </c>
      <c r="I780" s="29">
        <v>2266</v>
      </c>
      <c r="J780" s="34"/>
    </row>
    <row r="781" spans="1:10" ht="14.25" customHeight="1">
      <c r="A781" s="27">
        <v>77.7</v>
      </c>
      <c r="B781" s="27">
        <v>77.599999999999994</v>
      </c>
      <c r="C781" s="28"/>
      <c r="D781" s="29">
        <v>100</v>
      </c>
      <c r="E781" s="29">
        <v>1400</v>
      </c>
      <c r="F781" s="29">
        <v>1990</v>
      </c>
      <c r="G781" s="29">
        <v>2100</v>
      </c>
      <c r="H781" s="217">
        <v>2633</v>
      </c>
      <c r="I781" s="29">
        <v>2312</v>
      </c>
      <c r="J781" s="28" t="s">
        <v>19</v>
      </c>
    </row>
    <row r="782" spans="1:10" ht="14.25" hidden="1" customHeight="1">
      <c r="A782" s="27">
        <v>77.8</v>
      </c>
      <c r="B782" s="27">
        <v>77.7</v>
      </c>
      <c r="C782" s="28"/>
      <c r="D782" s="29">
        <v>100</v>
      </c>
      <c r="E782" s="29">
        <v>1000</v>
      </c>
      <c r="F782" s="29">
        <v>1623</v>
      </c>
      <c r="G782" s="29">
        <v>1500</v>
      </c>
      <c r="H782" s="29">
        <v>2082</v>
      </c>
      <c r="I782" s="29">
        <v>1853</v>
      </c>
      <c r="J782" s="28" t="s">
        <v>19</v>
      </c>
    </row>
    <row r="783" spans="1:10" ht="14.25" customHeight="1">
      <c r="A783" s="27">
        <v>77.900000000000006</v>
      </c>
      <c r="B783" s="27">
        <v>77.8</v>
      </c>
      <c r="C783" s="28"/>
      <c r="D783" s="29">
        <v>100</v>
      </c>
      <c r="E783" s="29">
        <v>1900</v>
      </c>
      <c r="F783" s="29">
        <v>2449</v>
      </c>
      <c r="G783" s="29">
        <v>2000</v>
      </c>
      <c r="H783" s="217">
        <v>2541</v>
      </c>
      <c r="I783" s="29">
        <v>2495</v>
      </c>
      <c r="J783" s="28" t="s">
        <v>25</v>
      </c>
    </row>
    <row r="784" spans="1:10" ht="14.25" hidden="1" customHeight="1">
      <c r="A784" s="27">
        <v>78</v>
      </c>
      <c r="B784" s="27">
        <v>77.900000000000006</v>
      </c>
      <c r="C784" s="28" t="s">
        <v>17</v>
      </c>
      <c r="D784" s="29">
        <v>100</v>
      </c>
      <c r="E784" s="29">
        <v>1200</v>
      </c>
      <c r="F784" s="29">
        <v>1806</v>
      </c>
      <c r="G784" s="29">
        <v>1200</v>
      </c>
      <c r="H784" s="29">
        <v>1806</v>
      </c>
      <c r="I784" s="29">
        <v>1806</v>
      </c>
      <c r="J784" s="28" t="s">
        <v>19</v>
      </c>
    </row>
    <row r="785" spans="1:10" ht="14.25" hidden="1" customHeight="1">
      <c r="A785" s="27">
        <v>78.099999999999994</v>
      </c>
      <c r="B785" s="27">
        <v>78</v>
      </c>
      <c r="C785" s="28"/>
      <c r="D785" s="29">
        <v>100</v>
      </c>
      <c r="E785" s="29">
        <v>1000</v>
      </c>
      <c r="F785" s="29">
        <v>1623</v>
      </c>
      <c r="G785" s="29">
        <v>1200</v>
      </c>
      <c r="H785" s="29">
        <v>1806</v>
      </c>
      <c r="I785" s="29">
        <v>1715</v>
      </c>
      <c r="J785" s="28" t="s">
        <v>19</v>
      </c>
    </row>
    <row r="786" spans="1:10" ht="14.25" hidden="1" customHeight="1">
      <c r="A786" s="27">
        <v>78.2</v>
      </c>
      <c r="B786" s="27">
        <v>78.099999999999994</v>
      </c>
      <c r="C786" s="28"/>
      <c r="D786" s="29">
        <v>100</v>
      </c>
      <c r="E786" s="29">
        <v>1100</v>
      </c>
      <c r="F786" s="29">
        <v>1715</v>
      </c>
      <c r="G786" s="29">
        <v>1200</v>
      </c>
      <c r="H786" s="29">
        <v>1806</v>
      </c>
      <c r="I786" s="29">
        <v>1761</v>
      </c>
      <c r="J786" s="28" t="s">
        <v>19</v>
      </c>
    </row>
    <row r="787" spans="1:10" ht="14.25" hidden="1" customHeight="1">
      <c r="A787" s="27">
        <v>78.3</v>
      </c>
      <c r="B787" s="27">
        <v>78.2</v>
      </c>
      <c r="C787" s="28"/>
      <c r="D787" s="29">
        <v>100</v>
      </c>
      <c r="E787" s="29">
        <v>1200</v>
      </c>
      <c r="F787" s="29">
        <v>1806</v>
      </c>
      <c r="G787" s="29">
        <v>1200</v>
      </c>
      <c r="H787" s="29">
        <v>1806</v>
      </c>
      <c r="I787" s="29">
        <v>1806</v>
      </c>
      <c r="J787" s="34"/>
    </row>
    <row r="788" spans="1:10" ht="14.25" hidden="1" customHeight="1">
      <c r="A788" s="27">
        <v>78.400000000000006</v>
      </c>
      <c r="B788" s="27">
        <v>78.3</v>
      </c>
      <c r="C788" s="28"/>
      <c r="D788" s="29">
        <v>100</v>
      </c>
      <c r="E788" s="29">
        <v>1200</v>
      </c>
      <c r="F788" s="29">
        <v>1806</v>
      </c>
      <c r="G788" s="29">
        <v>1300</v>
      </c>
      <c r="H788" s="29">
        <v>1898</v>
      </c>
      <c r="I788" s="29">
        <v>1852</v>
      </c>
      <c r="J788" s="34"/>
    </row>
    <row r="789" spans="1:10" ht="14.25" hidden="1" customHeight="1">
      <c r="A789" s="27">
        <v>78.5</v>
      </c>
      <c r="B789" s="27">
        <v>78.400000000000006</v>
      </c>
      <c r="C789" s="28"/>
      <c r="D789" s="29">
        <v>100</v>
      </c>
      <c r="E789" s="29">
        <v>1400</v>
      </c>
      <c r="F789" s="29">
        <v>1990</v>
      </c>
      <c r="G789" s="29">
        <v>1300</v>
      </c>
      <c r="H789" s="29">
        <v>1898</v>
      </c>
      <c r="I789" s="29">
        <v>1944</v>
      </c>
      <c r="J789" s="34"/>
    </row>
    <row r="790" spans="1:10" ht="14.25" hidden="1" customHeight="1">
      <c r="A790" s="27">
        <v>78.599999999999994</v>
      </c>
      <c r="B790" s="27">
        <v>78.5</v>
      </c>
      <c r="C790" s="28"/>
      <c r="D790" s="29">
        <v>100</v>
      </c>
      <c r="E790" s="29">
        <v>1200</v>
      </c>
      <c r="F790" s="29">
        <v>1806</v>
      </c>
      <c r="G790" s="29">
        <v>1100</v>
      </c>
      <c r="H790" s="29">
        <v>1715</v>
      </c>
      <c r="I790" s="29">
        <v>1761</v>
      </c>
      <c r="J790" s="34"/>
    </row>
    <row r="791" spans="1:10" ht="14.25" hidden="1" customHeight="1">
      <c r="A791" s="27">
        <v>78.7</v>
      </c>
      <c r="B791" s="27">
        <v>78.599999999999994</v>
      </c>
      <c r="C791" s="28"/>
      <c r="D791" s="29">
        <v>100</v>
      </c>
      <c r="E791" s="29">
        <v>1100</v>
      </c>
      <c r="F791" s="29">
        <v>1715</v>
      </c>
      <c r="G791" s="29">
        <v>1300</v>
      </c>
      <c r="H791" s="29">
        <v>1898</v>
      </c>
      <c r="I791" s="29">
        <v>1807</v>
      </c>
      <c r="J791" s="34"/>
    </row>
    <row r="792" spans="1:10" ht="14.25" hidden="1" customHeight="1">
      <c r="A792" s="27">
        <v>78.8</v>
      </c>
      <c r="B792" s="27">
        <v>78.7</v>
      </c>
      <c r="C792" s="28"/>
      <c r="D792" s="29">
        <v>100</v>
      </c>
      <c r="E792" s="29">
        <v>1500</v>
      </c>
      <c r="F792" s="29">
        <v>2082</v>
      </c>
      <c r="G792" s="29">
        <v>1600</v>
      </c>
      <c r="H792" s="29">
        <v>2174</v>
      </c>
      <c r="I792" s="29">
        <v>2128</v>
      </c>
      <c r="J792" s="34"/>
    </row>
    <row r="793" spans="1:10" ht="14.25" hidden="1" customHeight="1">
      <c r="A793" s="27">
        <v>78.900000000000006</v>
      </c>
      <c r="B793" s="27">
        <v>78.8</v>
      </c>
      <c r="C793" s="28"/>
      <c r="D793" s="29">
        <v>100</v>
      </c>
      <c r="E793" s="29">
        <v>1100</v>
      </c>
      <c r="F793" s="29">
        <v>1715</v>
      </c>
      <c r="G793" s="29">
        <v>1100</v>
      </c>
      <c r="H793" s="29">
        <v>1715</v>
      </c>
      <c r="I793" s="29">
        <v>1715</v>
      </c>
      <c r="J793" s="34"/>
    </row>
    <row r="794" spans="1:10" ht="14.25" hidden="1" customHeight="1">
      <c r="A794" s="31">
        <v>79</v>
      </c>
      <c r="B794" s="31">
        <v>78.900000000000006</v>
      </c>
      <c r="C794" s="28" t="s">
        <v>17</v>
      </c>
      <c r="D794" s="32">
        <v>100</v>
      </c>
      <c r="E794" s="32">
        <v>1100</v>
      </c>
      <c r="F794" s="32">
        <v>1715</v>
      </c>
      <c r="G794" s="32">
        <v>1000</v>
      </c>
      <c r="H794" s="32">
        <v>1623</v>
      </c>
      <c r="I794" s="32">
        <v>1669</v>
      </c>
      <c r="J794" s="33"/>
    </row>
    <row r="795" spans="1:10" ht="14.25" hidden="1" customHeight="1">
      <c r="A795" s="27">
        <v>79.099999999999994</v>
      </c>
      <c r="B795" s="27">
        <v>79</v>
      </c>
      <c r="C795" s="28"/>
      <c r="D795" s="29">
        <v>100</v>
      </c>
      <c r="E795" s="29">
        <v>1200</v>
      </c>
      <c r="F795" s="29">
        <v>1806</v>
      </c>
      <c r="G795" s="29">
        <v>1200</v>
      </c>
      <c r="H795" s="29">
        <v>1806</v>
      </c>
      <c r="I795" s="29">
        <v>1806</v>
      </c>
      <c r="J795" s="30"/>
    </row>
    <row r="796" spans="1:10" ht="14.25" hidden="1" customHeight="1">
      <c r="A796" s="27">
        <v>79.2</v>
      </c>
      <c r="B796" s="27">
        <v>79.099999999999994</v>
      </c>
      <c r="C796" s="28"/>
      <c r="D796" s="29">
        <v>100</v>
      </c>
      <c r="E796" s="29">
        <v>1300</v>
      </c>
      <c r="F796" s="29">
        <v>1898</v>
      </c>
      <c r="G796" s="29">
        <v>1200</v>
      </c>
      <c r="H796" s="29">
        <v>1806</v>
      </c>
      <c r="I796" s="29">
        <v>1852</v>
      </c>
      <c r="J796" s="30"/>
    </row>
    <row r="797" spans="1:10" ht="14.25" hidden="1" customHeight="1">
      <c r="A797" s="27">
        <v>79.3</v>
      </c>
      <c r="B797" s="27">
        <v>79.2</v>
      </c>
      <c r="C797" s="28"/>
      <c r="D797" s="29">
        <v>100</v>
      </c>
      <c r="E797" s="29">
        <v>1200</v>
      </c>
      <c r="F797" s="29">
        <v>1806</v>
      </c>
      <c r="G797" s="29">
        <v>1300</v>
      </c>
      <c r="H797" s="29">
        <v>1898</v>
      </c>
      <c r="I797" s="29">
        <v>1852</v>
      </c>
      <c r="J797" s="30"/>
    </row>
    <row r="798" spans="1:10" ht="14.25" hidden="1" customHeight="1">
      <c r="A798" s="27">
        <v>79.400000000000006</v>
      </c>
      <c r="B798" s="27">
        <v>79.3</v>
      </c>
      <c r="C798" s="28"/>
      <c r="D798" s="29">
        <v>100</v>
      </c>
      <c r="E798" s="29">
        <v>1100</v>
      </c>
      <c r="F798" s="29">
        <v>1715</v>
      </c>
      <c r="G798" s="29">
        <v>1200</v>
      </c>
      <c r="H798" s="29">
        <v>1806</v>
      </c>
      <c r="I798" s="29">
        <v>1761</v>
      </c>
      <c r="J798" s="30"/>
    </row>
    <row r="799" spans="1:10" ht="14.25" hidden="1" customHeight="1">
      <c r="A799" s="27">
        <v>79.5</v>
      </c>
      <c r="B799" s="27">
        <v>79.400000000000006</v>
      </c>
      <c r="C799" s="28"/>
      <c r="D799" s="29">
        <v>100</v>
      </c>
      <c r="E799" s="29">
        <v>1600</v>
      </c>
      <c r="F799" s="29">
        <v>2174</v>
      </c>
      <c r="G799" s="29">
        <v>1400</v>
      </c>
      <c r="H799" s="29">
        <v>1990</v>
      </c>
      <c r="I799" s="29">
        <v>2082</v>
      </c>
      <c r="J799" s="30"/>
    </row>
    <row r="800" spans="1:10" ht="14.25" hidden="1" customHeight="1">
      <c r="A800" s="27">
        <v>79.599999999999994</v>
      </c>
      <c r="B800" s="27">
        <v>79.5</v>
      </c>
      <c r="C800" s="28"/>
      <c r="D800" s="29">
        <v>100</v>
      </c>
      <c r="E800" s="29">
        <v>1900</v>
      </c>
      <c r="F800" s="29">
        <v>2449</v>
      </c>
      <c r="G800" s="29">
        <v>1300</v>
      </c>
      <c r="H800" s="29">
        <v>1898</v>
      </c>
      <c r="I800" s="29">
        <v>2174</v>
      </c>
      <c r="J800" s="30"/>
    </row>
    <row r="801" spans="1:10" ht="14.25" hidden="1" customHeight="1">
      <c r="A801" s="27">
        <v>79.7</v>
      </c>
      <c r="B801" s="27">
        <v>79.599999999999994</v>
      </c>
      <c r="C801" s="28"/>
      <c r="D801" s="29">
        <v>100</v>
      </c>
      <c r="E801" s="29">
        <v>1500</v>
      </c>
      <c r="F801" s="29">
        <v>2082</v>
      </c>
      <c r="G801" s="29">
        <v>1200</v>
      </c>
      <c r="H801" s="29">
        <v>1806</v>
      </c>
      <c r="I801" s="29">
        <v>1944</v>
      </c>
      <c r="J801" s="30"/>
    </row>
    <row r="802" spans="1:10" ht="14.25" hidden="1" customHeight="1">
      <c r="A802" s="27">
        <v>79.8</v>
      </c>
      <c r="B802" s="27">
        <v>79.7</v>
      </c>
      <c r="C802" s="28"/>
      <c r="D802" s="29">
        <v>100</v>
      </c>
      <c r="E802" s="29">
        <v>1400</v>
      </c>
      <c r="F802" s="29">
        <v>1990</v>
      </c>
      <c r="G802" s="29">
        <v>1500</v>
      </c>
      <c r="H802" s="29">
        <v>2082</v>
      </c>
      <c r="I802" s="29">
        <v>2036</v>
      </c>
      <c r="J802" s="30"/>
    </row>
    <row r="803" spans="1:10" ht="14.25" hidden="1" customHeight="1">
      <c r="A803" s="27">
        <v>79.900000000000006</v>
      </c>
      <c r="B803" s="27">
        <v>79.8</v>
      </c>
      <c r="C803" s="28"/>
      <c r="D803" s="29">
        <v>100</v>
      </c>
      <c r="E803" s="29">
        <v>1300</v>
      </c>
      <c r="F803" s="29">
        <v>1898</v>
      </c>
      <c r="G803" s="29">
        <v>1100</v>
      </c>
      <c r="H803" s="29">
        <v>1715</v>
      </c>
      <c r="I803" s="29">
        <v>1807</v>
      </c>
      <c r="J803" s="30"/>
    </row>
    <row r="804" spans="1:10" ht="14.25" hidden="1" customHeight="1">
      <c r="A804" s="31">
        <v>80</v>
      </c>
      <c r="B804" s="31">
        <v>79.900000000000006</v>
      </c>
      <c r="C804" s="28" t="s">
        <v>17</v>
      </c>
      <c r="D804" s="32">
        <v>100</v>
      </c>
      <c r="E804" s="32">
        <v>1300</v>
      </c>
      <c r="F804" s="32">
        <v>1898</v>
      </c>
      <c r="G804" s="32">
        <v>1100</v>
      </c>
      <c r="H804" s="32">
        <v>1715</v>
      </c>
      <c r="I804" s="32">
        <v>1807</v>
      </c>
      <c r="J804" s="30"/>
    </row>
    <row r="805" spans="1:10" ht="14.25" hidden="1" customHeight="1">
      <c r="A805" s="27">
        <v>80.099999999999994</v>
      </c>
      <c r="B805" s="27">
        <v>80</v>
      </c>
      <c r="C805" s="30"/>
      <c r="D805" s="29">
        <v>100</v>
      </c>
      <c r="E805" s="29">
        <v>1200</v>
      </c>
      <c r="F805" s="29">
        <v>1806</v>
      </c>
      <c r="G805" s="29">
        <v>1200</v>
      </c>
      <c r="H805" s="29">
        <v>1806</v>
      </c>
      <c r="I805" s="29">
        <v>1806</v>
      </c>
      <c r="J805" s="30"/>
    </row>
    <row r="806" spans="1:10" ht="14.25" hidden="1" customHeight="1">
      <c r="A806" s="27">
        <v>80.2</v>
      </c>
      <c r="B806" s="27">
        <v>80.099999999999994</v>
      </c>
      <c r="C806" s="30"/>
      <c r="D806" s="29">
        <v>100</v>
      </c>
      <c r="E806" s="29">
        <v>1100</v>
      </c>
      <c r="F806" s="29">
        <v>1715</v>
      </c>
      <c r="G806" s="29">
        <v>1100</v>
      </c>
      <c r="H806" s="29">
        <v>1715</v>
      </c>
      <c r="I806" s="29">
        <v>1715</v>
      </c>
      <c r="J806" s="30"/>
    </row>
    <row r="807" spans="1:10" ht="14.25" hidden="1" customHeight="1">
      <c r="A807" s="27">
        <v>80.3</v>
      </c>
      <c r="B807" s="27">
        <v>80.2</v>
      </c>
      <c r="C807" s="30"/>
      <c r="D807" s="29">
        <v>100</v>
      </c>
      <c r="E807" s="29">
        <v>1000</v>
      </c>
      <c r="F807" s="29">
        <v>1623</v>
      </c>
      <c r="G807" s="29">
        <v>1400</v>
      </c>
      <c r="H807" s="29">
        <v>1990</v>
      </c>
      <c r="I807" s="29">
        <v>1807</v>
      </c>
      <c r="J807" s="30"/>
    </row>
    <row r="808" spans="1:10" ht="14.25" hidden="1" customHeight="1">
      <c r="A808" s="27">
        <v>80.400000000000006</v>
      </c>
      <c r="B808" s="27">
        <v>80.3</v>
      </c>
      <c r="C808" s="30"/>
      <c r="D808" s="29">
        <v>100</v>
      </c>
      <c r="E808" s="29">
        <v>1300</v>
      </c>
      <c r="F808" s="29">
        <v>1898</v>
      </c>
      <c r="G808" s="29">
        <v>1200</v>
      </c>
      <c r="H808" s="29">
        <v>1806</v>
      </c>
      <c r="I808" s="29">
        <v>1852</v>
      </c>
      <c r="J808" s="30"/>
    </row>
    <row r="809" spans="1:10" ht="14.25" hidden="1" customHeight="1">
      <c r="A809" s="27">
        <v>80.5</v>
      </c>
      <c r="B809" s="27">
        <v>80.400000000000006</v>
      </c>
      <c r="C809" s="30"/>
      <c r="D809" s="29">
        <v>100</v>
      </c>
      <c r="E809" s="29">
        <v>1200</v>
      </c>
      <c r="F809" s="29">
        <v>1806</v>
      </c>
      <c r="G809" s="29">
        <v>1100</v>
      </c>
      <c r="H809" s="29">
        <v>1715</v>
      </c>
      <c r="I809" s="29">
        <v>1761</v>
      </c>
      <c r="J809" s="30"/>
    </row>
    <row r="810" spans="1:10" ht="14.25" hidden="1" customHeight="1">
      <c r="A810" s="27">
        <v>80.599999999999994</v>
      </c>
      <c r="B810" s="27">
        <v>80.5</v>
      </c>
      <c r="C810" s="28"/>
      <c r="D810" s="29">
        <v>100</v>
      </c>
      <c r="E810" s="29">
        <v>1100</v>
      </c>
      <c r="F810" s="29">
        <v>1715</v>
      </c>
      <c r="G810" s="29">
        <v>1200</v>
      </c>
      <c r="H810" s="29">
        <v>1806</v>
      </c>
      <c r="I810" s="29">
        <v>1761</v>
      </c>
      <c r="J810" s="30"/>
    </row>
    <row r="811" spans="1:10" ht="14.25" hidden="1" customHeight="1">
      <c r="A811" s="27">
        <v>80.7</v>
      </c>
      <c r="B811" s="27">
        <v>80.599999999999994</v>
      </c>
      <c r="C811" s="28"/>
      <c r="D811" s="29">
        <v>100</v>
      </c>
      <c r="E811" s="29">
        <v>1400</v>
      </c>
      <c r="F811" s="29">
        <v>1990</v>
      </c>
      <c r="G811" s="29">
        <v>1500</v>
      </c>
      <c r="H811" s="29">
        <v>2082</v>
      </c>
      <c r="I811" s="29">
        <v>2036</v>
      </c>
      <c r="J811" s="30"/>
    </row>
    <row r="812" spans="1:10" ht="14.25" hidden="1" customHeight="1">
      <c r="A812" s="27">
        <v>80.8</v>
      </c>
      <c r="B812" s="27">
        <v>80.7</v>
      </c>
      <c r="C812" s="28"/>
      <c r="D812" s="29">
        <v>100</v>
      </c>
      <c r="E812" s="29">
        <v>1500</v>
      </c>
      <c r="F812" s="29">
        <v>2082</v>
      </c>
      <c r="G812" s="29">
        <v>1500</v>
      </c>
      <c r="H812" s="29">
        <v>2082</v>
      </c>
      <c r="I812" s="29">
        <v>2082</v>
      </c>
      <c r="J812" s="30"/>
    </row>
    <row r="813" spans="1:10" ht="14.25" customHeight="1">
      <c r="A813" s="27">
        <v>80.900000000000006</v>
      </c>
      <c r="B813" s="27">
        <v>80.8</v>
      </c>
      <c r="C813" s="28"/>
      <c r="D813" s="29">
        <v>100</v>
      </c>
      <c r="E813" s="29">
        <v>1800</v>
      </c>
      <c r="F813" s="29">
        <v>2357</v>
      </c>
      <c r="G813" s="29">
        <v>2200</v>
      </c>
      <c r="H813" s="217">
        <v>2724</v>
      </c>
      <c r="I813" s="29">
        <v>2541</v>
      </c>
      <c r="J813" s="30"/>
    </row>
    <row r="814" spans="1:10" ht="14.25" hidden="1" customHeight="1">
      <c r="A814" s="31">
        <v>81</v>
      </c>
      <c r="B814" s="31">
        <v>80.900000000000006</v>
      </c>
      <c r="C814" s="28" t="s">
        <v>17</v>
      </c>
      <c r="D814" s="32">
        <v>100</v>
      </c>
      <c r="E814" s="32">
        <v>1300</v>
      </c>
      <c r="F814" s="32">
        <v>1898</v>
      </c>
      <c r="G814" s="32">
        <v>1100</v>
      </c>
      <c r="H814" s="32">
        <v>1715</v>
      </c>
      <c r="I814" s="32">
        <v>1807</v>
      </c>
      <c r="J814" s="30"/>
    </row>
    <row r="815" spans="1:10" ht="14.25" hidden="1" customHeight="1">
      <c r="A815" s="27">
        <v>81.099999999999994</v>
      </c>
      <c r="B815" s="27">
        <v>81</v>
      </c>
      <c r="C815" s="28"/>
      <c r="D815" s="29">
        <v>100</v>
      </c>
      <c r="E815" s="29">
        <v>1300</v>
      </c>
      <c r="F815" s="29">
        <v>1898</v>
      </c>
      <c r="G815" s="29">
        <v>1200</v>
      </c>
      <c r="H815" s="29">
        <v>1806</v>
      </c>
      <c r="I815" s="29">
        <v>1852</v>
      </c>
      <c r="J815" s="36"/>
    </row>
    <row r="816" spans="1:10" ht="14.25" hidden="1" customHeight="1">
      <c r="A816" s="27">
        <v>81.2</v>
      </c>
      <c r="B816" s="27">
        <v>81.099999999999994</v>
      </c>
      <c r="C816" s="28"/>
      <c r="D816" s="29">
        <v>100</v>
      </c>
      <c r="E816" s="29">
        <v>1200</v>
      </c>
      <c r="F816" s="29">
        <v>1806</v>
      </c>
      <c r="G816" s="29">
        <v>1100</v>
      </c>
      <c r="H816" s="29">
        <v>1715</v>
      </c>
      <c r="I816" s="29">
        <v>1761</v>
      </c>
      <c r="J816" s="36"/>
    </row>
    <row r="817" spans="1:10" ht="14.25" hidden="1" customHeight="1">
      <c r="A817" s="27">
        <v>81.3</v>
      </c>
      <c r="B817" s="27">
        <v>81.2</v>
      </c>
      <c r="C817" s="28"/>
      <c r="D817" s="29">
        <v>100</v>
      </c>
      <c r="E817" s="34"/>
      <c r="F817" s="34"/>
      <c r="G817" s="34"/>
      <c r="H817" s="34"/>
      <c r="I817" s="34"/>
      <c r="J817" s="36"/>
    </row>
    <row r="818" spans="1:10" ht="14.25" hidden="1" customHeight="1">
      <c r="A818" s="27">
        <v>81.400000000000006</v>
      </c>
      <c r="B818" s="27">
        <v>81.3</v>
      </c>
      <c r="C818" s="28"/>
      <c r="D818" s="29">
        <v>100</v>
      </c>
      <c r="E818" s="29">
        <v>1700</v>
      </c>
      <c r="F818" s="29">
        <v>2265</v>
      </c>
      <c r="G818" s="29">
        <v>1800</v>
      </c>
      <c r="H818" s="29">
        <v>2357</v>
      </c>
      <c r="I818" s="29">
        <v>2311</v>
      </c>
      <c r="J818" s="36"/>
    </row>
    <row r="819" spans="1:10" ht="14.25" hidden="1" customHeight="1">
      <c r="A819" s="27">
        <v>81.5</v>
      </c>
      <c r="B819" s="27">
        <v>81.400000000000006</v>
      </c>
      <c r="C819" s="28"/>
      <c r="D819" s="29">
        <v>100</v>
      </c>
      <c r="E819" s="29">
        <v>1400</v>
      </c>
      <c r="F819" s="29">
        <v>1990</v>
      </c>
      <c r="G819" s="29">
        <v>1100</v>
      </c>
      <c r="H819" s="29">
        <v>1715</v>
      </c>
      <c r="I819" s="29">
        <v>1853</v>
      </c>
      <c r="J819" s="36"/>
    </row>
    <row r="820" spans="1:10" ht="14.25" hidden="1" customHeight="1">
      <c r="A820" s="27">
        <v>81.599999999999994</v>
      </c>
      <c r="B820" s="27">
        <v>81.5</v>
      </c>
      <c r="C820" s="28"/>
      <c r="D820" s="29">
        <v>100</v>
      </c>
      <c r="E820" s="29">
        <v>1200</v>
      </c>
      <c r="F820" s="29">
        <v>1806</v>
      </c>
      <c r="G820" s="29">
        <v>1100</v>
      </c>
      <c r="H820" s="29">
        <v>1715</v>
      </c>
      <c r="I820" s="29">
        <v>1761</v>
      </c>
      <c r="J820" s="36"/>
    </row>
    <row r="821" spans="1:10" ht="14.25" hidden="1" customHeight="1">
      <c r="A821" s="27">
        <v>81.7</v>
      </c>
      <c r="B821" s="27">
        <v>81.599999999999994</v>
      </c>
      <c r="C821" s="28"/>
      <c r="D821" s="29">
        <v>100</v>
      </c>
      <c r="E821" s="29">
        <v>1200</v>
      </c>
      <c r="F821" s="29">
        <v>1806</v>
      </c>
      <c r="G821" s="29">
        <v>1300</v>
      </c>
      <c r="H821" s="29">
        <v>1898</v>
      </c>
      <c r="I821" s="29">
        <v>1852</v>
      </c>
      <c r="J821" s="36"/>
    </row>
    <row r="822" spans="1:10" ht="14.25" hidden="1" customHeight="1">
      <c r="A822" s="27">
        <v>81.8</v>
      </c>
      <c r="B822" s="27">
        <v>81.7</v>
      </c>
      <c r="C822" s="28"/>
      <c r="D822" s="29">
        <v>100</v>
      </c>
      <c r="E822" s="29">
        <v>1000</v>
      </c>
      <c r="F822" s="29">
        <v>1623</v>
      </c>
      <c r="G822" s="29">
        <v>1100</v>
      </c>
      <c r="H822" s="29">
        <v>1715</v>
      </c>
      <c r="I822" s="29">
        <v>1669</v>
      </c>
      <c r="J822" s="36"/>
    </row>
    <row r="823" spans="1:10" ht="14.25" hidden="1" customHeight="1">
      <c r="A823" s="27">
        <v>81.900000000000006</v>
      </c>
      <c r="B823" s="27">
        <v>81.8</v>
      </c>
      <c r="C823" s="28"/>
      <c r="D823" s="29">
        <v>100</v>
      </c>
      <c r="E823" s="29">
        <v>1200</v>
      </c>
      <c r="F823" s="29">
        <v>1806</v>
      </c>
      <c r="G823" s="29">
        <v>1200</v>
      </c>
      <c r="H823" s="29">
        <v>1806</v>
      </c>
      <c r="I823" s="29">
        <v>1806</v>
      </c>
      <c r="J823" s="36"/>
    </row>
    <row r="824" spans="1:10" ht="14.25" hidden="1" customHeight="1">
      <c r="A824" s="31">
        <v>82</v>
      </c>
      <c r="B824" s="31">
        <v>81.900000000000006</v>
      </c>
      <c r="C824" s="28" t="s">
        <v>17</v>
      </c>
      <c r="D824" s="32">
        <v>100</v>
      </c>
      <c r="E824" s="32">
        <v>1300</v>
      </c>
      <c r="F824" s="32">
        <v>1898</v>
      </c>
      <c r="G824" s="32">
        <v>1000</v>
      </c>
      <c r="H824" s="32">
        <v>1623</v>
      </c>
      <c r="I824" s="32">
        <v>1761</v>
      </c>
      <c r="J824" s="36" t="s">
        <v>26</v>
      </c>
    </row>
    <row r="825" spans="1:10" ht="14.25" hidden="1" customHeight="1">
      <c r="A825" s="27">
        <v>82.1</v>
      </c>
      <c r="B825" s="27">
        <v>82</v>
      </c>
      <c r="C825" s="28"/>
      <c r="D825" s="29">
        <v>100</v>
      </c>
      <c r="E825" s="29">
        <v>1600</v>
      </c>
      <c r="F825" s="29">
        <v>2174</v>
      </c>
      <c r="G825" s="29">
        <v>1500</v>
      </c>
      <c r="H825" s="29">
        <v>2082</v>
      </c>
      <c r="I825" s="29">
        <v>2128</v>
      </c>
      <c r="J825" s="28"/>
    </row>
    <row r="826" spans="1:10" ht="14.25" hidden="1" customHeight="1">
      <c r="A826" s="27">
        <v>82.2</v>
      </c>
      <c r="B826" s="27">
        <v>82.1</v>
      </c>
      <c r="C826" s="28"/>
      <c r="D826" s="29">
        <v>100</v>
      </c>
      <c r="E826" s="29">
        <v>1300</v>
      </c>
      <c r="F826" s="29">
        <v>1898</v>
      </c>
      <c r="G826" s="29">
        <v>1300</v>
      </c>
      <c r="H826" s="29">
        <v>1898</v>
      </c>
      <c r="I826" s="29">
        <v>1898</v>
      </c>
      <c r="J826" s="28"/>
    </row>
    <row r="827" spans="1:10" ht="14.25" hidden="1" customHeight="1">
      <c r="A827" s="27">
        <v>82.3</v>
      </c>
      <c r="B827" s="27">
        <v>82.2</v>
      </c>
      <c r="C827" s="28"/>
      <c r="D827" s="29">
        <v>100</v>
      </c>
      <c r="E827" s="29">
        <v>1000</v>
      </c>
      <c r="F827" s="29">
        <v>1623</v>
      </c>
      <c r="G827" s="29">
        <v>1300</v>
      </c>
      <c r="H827" s="29">
        <v>1898</v>
      </c>
      <c r="I827" s="29">
        <v>1761</v>
      </c>
      <c r="J827" s="28"/>
    </row>
    <row r="828" spans="1:10" ht="14.25" hidden="1" customHeight="1">
      <c r="A828" s="27">
        <v>82.4</v>
      </c>
      <c r="B828" s="27">
        <v>82.3</v>
      </c>
      <c r="C828" s="28"/>
      <c r="D828" s="29">
        <v>100</v>
      </c>
      <c r="E828" s="29">
        <v>1200</v>
      </c>
      <c r="F828" s="29">
        <v>1806</v>
      </c>
      <c r="G828" s="29">
        <v>1300</v>
      </c>
      <c r="H828" s="29">
        <v>1898</v>
      </c>
      <c r="I828" s="29">
        <v>1852</v>
      </c>
      <c r="J828" s="28"/>
    </row>
    <row r="829" spans="1:10" ht="14.25" hidden="1" customHeight="1">
      <c r="A829" s="27">
        <v>82.5</v>
      </c>
      <c r="B829" s="27">
        <v>82.4</v>
      </c>
      <c r="C829" s="28"/>
      <c r="D829" s="29">
        <v>100</v>
      </c>
      <c r="E829" s="29">
        <v>1500</v>
      </c>
      <c r="F829" s="29">
        <v>2082</v>
      </c>
      <c r="G829" s="29">
        <v>1100</v>
      </c>
      <c r="H829" s="29">
        <v>1715</v>
      </c>
      <c r="I829" s="29">
        <v>1899</v>
      </c>
      <c r="J829" s="28"/>
    </row>
    <row r="830" spans="1:10" ht="14.25" hidden="1" customHeight="1">
      <c r="A830" s="27">
        <v>82.6</v>
      </c>
      <c r="B830" s="27">
        <v>82.5</v>
      </c>
      <c r="C830" s="28"/>
      <c r="D830" s="29">
        <v>100</v>
      </c>
      <c r="E830" s="29">
        <v>1000</v>
      </c>
      <c r="F830" s="29">
        <v>1623</v>
      </c>
      <c r="G830" s="29">
        <v>1100</v>
      </c>
      <c r="H830" s="29">
        <v>1715</v>
      </c>
      <c r="I830" s="29">
        <v>1669</v>
      </c>
      <c r="J830" s="28"/>
    </row>
    <row r="831" spans="1:10" ht="14.25" hidden="1" customHeight="1">
      <c r="A831" s="27">
        <v>82.7</v>
      </c>
      <c r="B831" s="27">
        <v>82.6</v>
      </c>
      <c r="C831" s="28"/>
      <c r="D831" s="29">
        <v>100</v>
      </c>
      <c r="E831" s="29">
        <v>1100</v>
      </c>
      <c r="F831" s="29">
        <v>1715</v>
      </c>
      <c r="G831" s="29">
        <v>1200</v>
      </c>
      <c r="H831" s="29">
        <v>1806</v>
      </c>
      <c r="I831" s="29">
        <v>1761</v>
      </c>
      <c r="J831" s="28"/>
    </row>
    <row r="832" spans="1:10" ht="14.25" hidden="1" customHeight="1">
      <c r="A832" s="27">
        <v>82.8</v>
      </c>
      <c r="B832" s="27">
        <v>82.7</v>
      </c>
      <c r="C832" s="28"/>
      <c r="D832" s="29">
        <v>100</v>
      </c>
      <c r="E832" s="29">
        <v>1300</v>
      </c>
      <c r="F832" s="29">
        <v>1898</v>
      </c>
      <c r="G832" s="29">
        <v>1100</v>
      </c>
      <c r="H832" s="29">
        <v>1715</v>
      </c>
      <c r="I832" s="29">
        <v>1807</v>
      </c>
      <c r="J832" s="28"/>
    </row>
    <row r="833" spans="1:10" ht="14.25" hidden="1" customHeight="1">
      <c r="A833" s="27">
        <v>82.9</v>
      </c>
      <c r="B833" s="27">
        <v>82.8</v>
      </c>
      <c r="C833" s="28"/>
      <c r="D833" s="29">
        <v>100</v>
      </c>
      <c r="E833" s="29">
        <v>1400</v>
      </c>
      <c r="F833" s="29">
        <v>1990</v>
      </c>
      <c r="G833" s="29">
        <v>1100</v>
      </c>
      <c r="H833" s="29">
        <v>1715</v>
      </c>
      <c r="I833" s="29">
        <v>1853</v>
      </c>
      <c r="J833" s="28"/>
    </row>
    <row r="834" spans="1:10" ht="14.25" hidden="1" customHeight="1">
      <c r="A834" s="31">
        <v>83</v>
      </c>
      <c r="B834" s="31">
        <v>82.9</v>
      </c>
      <c r="C834" s="28" t="s">
        <v>17</v>
      </c>
      <c r="D834" s="32">
        <v>100</v>
      </c>
      <c r="E834" s="32">
        <v>1300</v>
      </c>
      <c r="F834" s="32">
        <v>1898</v>
      </c>
      <c r="G834" s="32">
        <v>1200</v>
      </c>
      <c r="H834" s="32">
        <v>1806</v>
      </c>
      <c r="I834" s="32">
        <v>1852</v>
      </c>
      <c r="J834" s="28" t="s">
        <v>19</v>
      </c>
    </row>
    <row r="835" spans="1:10" ht="14.25" hidden="1" customHeight="1">
      <c r="A835" s="27">
        <v>83.1</v>
      </c>
      <c r="B835" s="27">
        <v>83</v>
      </c>
      <c r="C835" s="28"/>
      <c r="D835" s="29">
        <v>100</v>
      </c>
      <c r="E835" s="29">
        <v>1000</v>
      </c>
      <c r="F835" s="29">
        <v>1623</v>
      </c>
      <c r="G835" s="29">
        <v>1000</v>
      </c>
      <c r="H835" s="29">
        <v>1623</v>
      </c>
      <c r="I835" s="29">
        <v>1623</v>
      </c>
      <c r="J835" s="28" t="s">
        <v>19</v>
      </c>
    </row>
    <row r="836" spans="1:10" ht="14.25" hidden="1" customHeight="1">
      <c r="A836" s="27">
        <v>83.2</v>
      </c>
      <c r="B836" s="27">
        <v>83.1</v>
      </c>
      <c r="C836" s="28"/>
      <c r="D836" s="29">
        <v>100</v>
      </c>
      <c r="E836" s="29">
        <v>1100</v>
      </c>
      <c r="F836" s="29">
        <v>1715</v>
      </c>
      <c r="G836" s="29">
        <v>1400</v>
      </c>
      <c r="H836" s="29">
        <v>1990</v>
      </c>
      <c r="I836" s="29">
        <v>1853</v>
      </c>
      <c r="J836" s="28" t="s">
        <v>19</v>
      </c>
    </row>
    <row r="837" spans="1:10" ht="14.25" hidden="1" customHeight="1">
      <c r="A837" s="27">
        <v>83.3</v>
      </c>
      <c r="B837" s="27">
        <v>83.2</v>
      </c>
      <c r="C837" s="28"/>
      <c r="D837" s="29">
        <v>100</v>
      </c>
      <c r="E837" s="29">
        <v>1300</v>
      </c>
      <c r="F837" s="29">
        <v>1898</v>
      </c>
      <c r="G837" s="29">
        <v>1400</v>
      </c>
      <c r="H837" s="29">
        <v>1990</v>
      </c>
      <c r="I837" s="29">
        <v>1944</v>
      </c>
      <c r="J837" s="28" t="s">
        <v>19</v>
      </c>
    </row>
    <row r="838" spans="1:10" ht="14.25" hidden="1" customHeight="1">
      <c r="A838" s="27">
        <v>83.4</v>
      </c>
      <c r="B838" s="27">
        <v>83.3</v>
      </c>
      <c r="C838" s="28"/>
      <c r="D838" s="29">
        <v>100</v>
      </c>
      <c r="E838" s="29">
        <v>1200</v>
      </c>
      <c r="F838" s="29">
        <v>1806</v>
      </c>
      <c r="G838" s="29">
        <v>1000</v>
      </c>
      <c r="H838" s="29">
        <v>1623</v>
      </c>
      <c r="I838" s="29">
        <v>1715</v>
      </c>
      <c r="J838" s="28" t="s">
        <v>19</v>
      </c>
    </row>
    <row r="839" spans="1:10" ht="14.25" hidden="1" customHeight="1">
      <c r="A839" s="27">
        <v>83.5</v>
      </c>
      <c r="B839" s="27">
        <v>83.4</v>
      </c>
      <c r="C839" s="28"/>
      <c r="D839" s="29">
        <v>100</v>
      </c>
      <c r="E839" s="29">
        <v>1000</v>
      </c>
      <c r="F839" s="29">
        <v>1623</v>
      </c>
      <c r="G839" s="29">
        <v>1100</v>
      </c>
      <c r="H839" s="29">
        <v>1715</v>
      </c>
      <c r="I839" s="29">
        <v>1669</v>
      </c>
      <c r="J839" s="34"/>
    </row>
    <row r="840" spans="1:10" ht="14.25" hidden="1" customHeight="1">
      <c r="A840" s="27">
        <v>83.6</v>
      </c>
      <c r="B840" s="27">
        <v>83.5</v>
      </c>
      <c r="C840" s="28"/>
      <c r="D840" s="29">
        <v>100</v>
      </c>
      <c r="E840" s="29">
        <v>1400</v>
      </c>
      <c r="F840" s="29">
        <v>1990</v>
      </c>
      <c r="G840" s="29">
        <v>1300</v>
      </c>
      <c r="H840" s="29">
        <v>1898</v>
      </c>
      <c r="I840" s="29">
        <v>1944</v>
      </c>
      <c r="J840" s="34"/>
    </row>
    <row r="841" spans="1:10" ht="14.25" hidden="1" customHeight="1">
      <c r="A841" s="27">
        <v>83.7</v>
      </c>
      <c r="B841" s="27">
        <v>83.6</v>
      </c>
      <c r="C841" s="28"/>
      <c r="D841" s="29">
        <v>100</v>
      </c>
      <c r="E841" s="29">
        <v>1200</v>
      </c>
      <c r="F841" s="29">
        <v>1806</v>
      </c>
      <c r="G841" s="29">
        <v>1300</v>
      </c>
      <c r="H841" s="29">
        <v>1898</v>
      </c>
      <c r="I841" s="29">
        <v>1852</v>
      </c>
      <c r="J841" s="34"/>
    </row>
    <row r="842" spans="1:10" ht="14.25" hidden="1" customHeight="1">
      <c r="A842" s="27">
        <v>83.8</v>
      </c>
      <c r="B842" s="27">
        <v>83.7</v>
      </c>
      <c r="C842" s="28"/>
      <c r="D842" s="29">
        <v>100</v>
      </c>
      <c r="E842" s="29">
        <v>1000</v>
      </c>
      <c r="F842" s="29">
        <v>1623</v>
      </c>
      <c r="G842" s="29">
        <v>1100</v>
      </c>
      <c r="H842" s="29">
        <v>1715</v>
      </c>
      <c r="I842" s="29">
        <v>1669</v>
      </c>
      <c r="J842" s="34"/>
    </row>
    <row r="843" spans="1:10" ht="14.25" hidden="1" customHeight="1">
      <c r="A843" s="27">
        <v>83.9</v>
      </c>
      <c r="B843" s="27">
        <v>83.8</v>
      </c>
      <c r="C843" s="28"/>
      <c r="D843" s="29">
        <v>100</v>
      </c>
      <c r="E843" s="29">
        <v>1200</v>
      </c>
      <c r="F843" s="29">
        <v>1806</v>
      </c>
      <c r="G843" s="29">
        <v>1300</v>
      </c>
      <c r="H843" s="29">
        <v>1898</v>
      </c>
      <c r="I843" s="29">
        <v>1852</v>
      </c>
      <c r="J843" s="34"/>
    </row>
    <row r="844" spans="1:10" ht="14.25" hidden="1" customHeight="1">
      <c r="A844" s="31">
        <v>84</v>
      </c>
      <c r="B844" s="31">
        <v>83.9</v>
      </c>
      <c r="C844" s="28" t="s">
        <v>17</v>
      </c>
      <c r="D844" s="32">
        <v>100</v>
      </c>
      <c r="E844" s="33"/>
      <c r="F844" s="33"/>
      <c r="G844" s="33"/>
      <c r="H844" s="33"/>
      <c r="I844" s="33"/>
      <c r="J844" s="35" t="s">
        <v>27</v>
      </c>
    </row>
    <row r="845" spans="1:10" ht="14.25" hidden="1" customHeight="1">
      <c r="A845" s="27">
        <v>84.1</v>
      </c>
      <c r="B845" s="27">
        <v>84</v>
      </c>
      <c r="C845" s="28"/>
      <c r="D845" s="29">
        <v>100</v>
      </c>
      <c r="E845" s="29">
        <v>1000</v>
      </c>
      <c r="F845" s="29">
        <v>1623</v>
      </c>
      <c r="G845" s="29">
        <v>1200</v>
      </c>
      <c r="H845" s="29">
        <v>1806</v>
      </c>
      <c r="I845" s="29">
        <v>1715</v>
      </c>
      <c r="J845" s="30"/>
    </row>
    <row r="846" spans="1:10" ht="14.25" hidden="1" customHeight="1">
      <c r="A846" s="27">
        <v>84.2</v>
      </c>
      <c r="B846" s="27">
        <v>84.1</v>
      </c>
      <c r="C846" s="28"/>
      <c r="D846" s="29">
        <v>100</v>
      </c>
      <c r="E846" s="29">
        <v>1100</v>
      </c>
      <c r="F846" s="29">
        <v>1715</v>
      </c>
      <c r="G846" s="29">
        <v>1300</v>
      </c>
      <c r="H846" s="29">
        <v>1898</v>
      </c>
      <c r="I846" s="29">
        <v>1807</v>
      </c>
      <c r="J846" s="30"/>
    </row>
    <row r="847" spans="1:10" ht="14.25" hidden="1" customHeight="1">
      <c r="A847" s="27">
        <v>84.3</v>
      </c>
      <c r="B847" s="27">
        <v>84.2</v>
      </c>
      <c r="C847" s="28"/>
      <c r="D847" s="29">
        <v>100</v>
      </c>
      <c r="E847" s="29">
        <v>1300</v>
      </c>
      <c r="F847" s="29">
        <v>1898</v>
      </c>
      <c r="G847" s="29">
        <v>1100</v>
      </c>
      <c r="H847" s="29">
        <v>1715</v>
      </c>
      <c r="I847" s="29">
        <v>1807</v>
      </c>
      <c r="J847" s="30"/>
    </row>
    <row r="848" spans="1:10" ht="14.25" hidden="1" customHeight="1">
      <c r="A848" s="27">
        <v>84.4</v>
      </c>
      <c r="B848" s="27">
        <v>84.3</v>
      </c>
      <c r="C848" s="28"/>
      <c r="D848" s="29">
        <v>100</v>
      </c>
      <c r="E848" s="29">
        <v>1400</v>
      </c>
      <c r="F848" s="29">
        <v>1990</v>
      </c>
      <c r="G848" s="29">
        <v>1500</v>
      </c>
      <c r="H848" s="29">
        <v>2082</v>
      </c>
      <c r="I848" s="29">
        <v>2036</v>
      </c>
      <c r="J848" s="30"/>
    </row>
    <row r="849" spans="1:10" ht="14.25" hidden="1" customHeight="1">
      <c r="A849" s="27">
        <v>84.5</v>
      </c>
      <c r="B849" s="27">
        <v>84.4</v>
      </c>
      <c r="C849" s="28"/>
      <c r="D849" s="29">
        <v>100</v>
      </c>
      <c r="E849" s="29">
        <v>1000</v>
      </c>
      <c r="F849" s="29">
        <v>1623</v>
      </c>
      <c r="G849" s="29">
        <v>1200</v>
      </c>
      <c r="H849" s="29">
        <v>1806</v>
      </c>
      <c r="I849" s="29">
        <v>1715</v>
      </c>
      <c r="J849" s="30"/>
    </row>
    <row r="850" spans="1:10" ht="14.25" hidden="1" customHeight="1">
      <c r="A850" s="27">
        <v>84.6</v>
      </c>
      <c r="B850" s="27">
        <v>84.5</v>
      </c>
      <c r="C850" s="28"/>
      <c r="D850" s="29">
        <v>100</v>
      </c>
      <c r="E850" s="29">
        <v>1300</v>
      </c>
      <c r="F850" s="29">
        <v>1898</v>
      </c>
      <c r="G850" s="29">
        <v>1400</v>
      </c>
      <c r="H850" s="29">
        <v>1990</v>
      </c>
      <c r="I850" s="29">
        <v>1944</v>
      </c>
      <c r="J850" s="30"/>
    </row>
    <row r="851" spans="1:10" ht="14.25" hidden="1" customHeight="1">
      <c r="A851" s="27">
        <v>84.7</v>
      </c>
      <c r="B851" s="27">
        <v>84.6</v>
      </c>
      <c r="C851" s="28"/>
      <c r="D851" s="29">
        <v>100</v>
      </c>
      <c r="E851" s="29">
        <v>1100</v>
      </c>
      <c r="F851" s="29">
        <v>1715</v>
      </c>
      <c r="G851" s="29">
        <v>1300</v>
      </c>
      <c r="H851" s="29">
        <v>1898</v>
      </c>
      <c r="I851" s="29">
        <v>1807</v>
      </c>
      <c r="J851" s="30"/>
    </row>
    <row r="852" spans="1:10" ht="14.25" hidden="1" customHeight="1">
      <c r="A852" s="27">
        <v>84.8</v>
      </c>
      <c r="B852" s="27">
        <v>84.7</v>
      </c>
      <c r="C852" s="28"/>
      <c r="D852" s="29">
        <v>100</v>
      </c>
      <c r="E852" s="29">
        <v>1200</v>
      </c>
      <c r="F852" s="29">
        <v>1806</v>
      </c>
      <c r="G852" s="29">
        <v>1100</v>
      </c>
      <c r="H852" s="29">
        <v>1715</v>
      </c>
      <c r="I852" s="29">
        <v>1761</v>
      </c>
      <c r="J852" s="30"/>
    </row>
    <row r="853" spans="1:10" ht="14.25" hidden="1" customHeight="1">
      <c r="A853" s="27">
        <v>84.9</v>
      </c>
      <c r="B853" s="27">
        <v>84.8</v>
      </c>
      <c r="C853" s="28"/>
      <c r="D853" s="29">
        <v>100</v>
      </c>
      <c r="E853" s="29">
        <v>1100</v>
      </c>
      <c r="F853" s="29">
        <v>1715</v>
      </c>
      <c r="G853" s="29">
        <v>1200</v>
      </c>
      <c r="H853" s="29">
        <v>1806</v>
      </c>
      <c r="I853" s="29">
        <v>1761</v>
      </c>
      <c r="J853" s="30"/>
    </row>
    <row r="854" spans="1:10" ht="14.25" hidden="1" customHeight="1">
      <c r="A854" s="27">
        <v>85</v>
      </c>
      <c r="B854" s="27">
        <v>84.9</v>
      </c>
      <c r="C854" s="28" t="s">
        <v>17</v>
      </c>
      <c r="D854" s="29">
        <v>100</v>
      </c>
      <c r="E854" s="29">
        <v>1200</v>
      </c>
      <c r="F854" s="29">
        <v>1806</v>
      </c>
      <c r="G854" s="29">
        <v>1300</v>
      </c>
      <c r="H854" s="29">
        <v>1898</v>
      </c>
      <c r="I854" s="29">
        <v>1852</v>
      </c>
      <c r="J854" s="30"/>
    </row>
    <row r="855" spans="1:10" ht="14.25" hidden="1" customHeight="1">
      <c r="A855" s="27">
        <v>85.1</v>
      </c>
      <c r="B855" s="27">
        <v>85</v>
      </c>
      <c r="C855" s="28"/>
      <c r="D855" s="29">
        <v>100</v>
      </c>
      <c r="E855" s="29">
        <v>1300</v>
      </c>
      <c r="F855" s="29">
        <v>1898</v>
      </c>
      <c r="G855" s="29">
        <v>1100</v>
      </c>
      <c r="H855" s="29">
        <v>1715</v>
      </c>
      <c r="I855" s="29">
        <v>1807</v>
      </c>
      <c r="J855" s="30"/>
    </row>
    <row r="856" spans="1:10" ht="14.25" hidden="1" customHeight="1">
      <c r="A856" s="27">
        <v>85.2</v>
      </c>
      <c r="B856" s="27">
        <v>85.1</v>
      </c>
      <c r="C856" s="28"/>
      <c r="D856" s="29">
        <v>100</v>
      </c>
      <c r="E856" s="29">
        <v>1000</v>
      </c>
      <c r="F856" s="29">
        <v>1623</v>
      </c>
      <c r="G856" s="29">
        <v>1200</v>
      </c>
      <c r="H856" s="29">
        <v>1806</v>
      </c>
      <c r="I856" s="29">
        <v>1715</v>
      </c>
      <c r="J856" s="30"/>
    </row>
    <row r="857" spans="1:10" ht="14.25" hidden="1" customHeight="1">
      <c r="A857" s="27">
        <v>85.3</v>
      </c>
      <c r="B857" s="27">
        <v>85.2</v>
      </c>
      <c r="C857" s="28"/>
      <c r="D857" s="29">
        <v>100</v>
      </c>
      <c r="E857" s="29">
        <v>1200</v>
      </c>
      <c r="F857" s="29">
        <v>1806</v>
      </c>
      <c r="G857" s="29">
        <v>1100</v>
      </c>
      <c r="H857" s="29">
        <v>1715</v>
      </c>
      <c r="I857" s="29">
        <v>1761</v>
      </c>
      <c r="J857" s="30"/>
    </row>
    <row r="858" spans="1:10" ht="14.25" hidden="1" customHeight="1">
      <c r="A858" s="27">
        <v>85.4</v>
      </c>
      <c r="B858" s="27">
        <v>85.3</v>
      </c>
      <c r="C858" s="28"/>
      <c r="D858" s="29">
        <v>100</v>
      </c>
      <c r="E858" s="29">
        <v>1000</v>
      </c>
      <c r="F858" s="29">
        <v>1623</v>
      </c>
      <c r="G858" s="29">
        <v>1200</v>
      </c>
      <c r="H858" s="29">
        <v>1806</v>
      </c>
      <c r="I858" s="29">
        <v>1715</v>
      </c>
      <c r="J858" s="30"/>
    </row>
    <row r="859" spans="1:10" ht="14.25" hidden="1" customHeight="1">
      <c r="A859" s="27">
        <v>85.5</v>
      </c>
      <c r="B859" s="27">
        <v>85.4</v>
      </c>
      <c r="C859" s="28"/>
      <c r="D859" s="29">
        <v>100</v>
      </c>
      <c r="E859" s="29">
        <v>1400</v>
      </c>
      <c r="F859" s="29">
        <v>1990</v>
      </c>
      <c r="G859" s="29">
        <v>1300</v>
      </c>
      <c r="H859" s="29">
        <v>1898</v>
      </c>
      <c r="I859" s="29">
        <v>1944</v>
      </c>
      <c r="J859" s="30"/>
    </row>
    <row r="860" spans="1:10" ht="14.25" hidden="1" customHeight="1">
      <c r="A860" s="27">
        <v>85.6</v>
      </c>
      <c r="B860" s="27">
        <v>85.5</v>
      </c>
      <c r="C860" s="28"/>
      <c r="D860" s="29">
        <v>100</v>
      </c>
      <c r="E860" s="29">
        <v>1300</v>
      </c>
      <c r="F860" s="29">
        <v>1898</v>
      </c>
      <c r="G860" s="29">
        <v>1100</v>
      </c>
      <c r="H860" s="29">
        <v>1715</v>
      </c>
      <c r="I860" s="29">
        <v>1807</v>
      </c>
      <c r="J860" s="30"/>
    </row>
    <row r="861" spans="1:10" ht="14.25" hidden="1" customHeight="1">
      <c r="A861" s="27">
        <v>85.7</v>
      </c>
      <c r="B861" s="27">
        <v>85.6</v>
      </c>
      <c r="C861" s="28"/>
      <c r="D861" s="29">
        <v>100</v>
      </c>
      <c r="E861" s="29">
        <v>1200</v>
      </c>
      <c r="F861" s="29">
        <v>1806</v>
      </c>
      <c r="G861" s="29">
        <v>1100</v>
      </c>
      <c r="H861" s="29">
        <v>1715</v>
      </c>
      <c r="I861" s="29">
        <v>1761</v>
      </c>
      <c r="J861" s="30"/>
    </row>
    <row r="862" spans="1:10" ht="14.25" hidden="1" customHeight="1">
      <c r="A862" s="27">
        <v>85.8</v>
      </c>
      <c r="B862" s="27">
        <v>85.7</v>
      </c>
      <c r="C862" s="28"/>
      <c r="D862" s="29">
        <v>100</v>
      </c>
      <c r="E862" s="29">
        <v>1000</v>
      </c>
      <c r="F862" s="29">
        <v>1623</v>
      </c>
      <c r="G862" s="29">
        <v>1100</v>
      </c>
      <c r="H862" s="29">
        <v>1715</v>
      </c>
      <c r="I862" s="29">
        <v>1669</v>
      </c>
      <c r="J862" s="30"/>
    </row>
    <row r="863" spans="1:10" ht="14.25" hidden="1" customHeight="1">
      <c r="A863" s="27">
        <v>85.9</v>
      </c>
      <c r="B863" s="27">
        <v>85.8</v>
      </c>
      <c r="C863" s="28"/>
      <c r="D863" s="29">
        <v>100</v>
      </c>
      <c r="E863" s="29">
        <v>1200</v>
      </c>
      <c r="F863" s="29">
        <v>1806</v>
      </c>
      <c r="G863" s="29">
        <v>1100</v>
      </c>
      <c r="H863" s="29">
        <v>1715</v>
      </c>
      <c r="I863" s="29">
        <v>1761</v>
      </c>
      <c r="J863" s="30"/>
    </row>
    <row r="864" spans="1:10" ht="14.25" hidden="1" customHeight="1">
      <c r="A864" s="31">
        <v>86</v>
      </c>
      <c r="B864" s="31">
        <v>85.9</v>
      </c>
      <c r="C864" s="28" t="s">
        <v>17</v>
      </c>
      <c r="D864" s="32">
        <v>100</v>
      </c>
      <c r="E864" s="32">
        <v>1100</v>
      </c>
      <c r="F864" s="32">
        <v>1715</v>
      </c>
      <c r="G864" s="32">
        <v>1200</v>
      </c>
      <c r="H864" s="32">
        <v>1806</v>
      </c>
      <c r="I864" s="32">
        <v>1761</v>
      </c>
      <c r="J864" s="30"/>
    </row>
    <row r="865" spans="1:10" ht="14.25" hidden="1" customHeight="1">
      <c r="A865" s="27">
        <v>86.1</v>
      </c>
      <c r="B865" s="27">
        <v>86</v>
      </c>
      <c r="C865" s="28"/>
      <c r="D865" s="29">
        <v>100</v>
      </c>
      <c r="E865" s="29">
        <v>1300</v>
      </c>
      <c r="F865" s="29">
        <v>1898</v>
      </c>
      <c r="G865" s="29">
        <v>1200</v>
      </c>
      <c r="H865" s="29">
        <v>1806</v>
      </c>
      <c r="I865" s="29">
        <v>1852</v>
      </c>
      <c r="J865" s="30"/>
    </row>
    <row r="866" spans="1:10" ht="14.25" hidden="1" customHeight="1">
      <c r="A866" s="27">
        <v>86.2</v>
      </c>
      <c r="B866" s="27">
        <v>86.1</v>
      </c>
      <c r="C866" s="28"/>
      <c r="D866" s="29">
        <v>100</v>
      </c>
      <c r="E866" s="29">
        <v>1200</v>
      </c>
      <c r="F866" s="29">
        <v>1806</v>
      </c>
      <c r="G866" s="29">
        <v>1000</v>
      </c>
      <c r="H866" s="29">
        <v>1623</v>
      </c>
      <c r="I866" s="29">
        <v>1715</v>
      </c>
      <c r="J866" s="30"/>
    </row>
    <row r="867" spans="1:10" ht="14.25" hidden="1" customHeight="1">
      <c r="A867" s="27">
        <v>86.3</v>
      </c>
      <c r="B867" s="27">
        <v>86.2</v>
      </c>
      <c r="C867" s="28"/>
      <c r="D867" s="29">
        <v>100</v>
      </c>
      <c r="E867" s="29">
        <v>1000</v>
      </c>
      <c r="F867" s="29">
        <v>1623</v>
      </c>
      <c r="G867" s="29">
        <v>1100</v>
      </c>
      <c r="H867" s="29">
        <v>1715</v>
      </c>
      <c r="I867" s="29">
        <v>1669</v>
      </c>
      <c r="J867" s="30"/>
    </row>
    <row r="868" spans="1:10" ht="14.25" hidden="1" customHeight="1">
      <c r="A868" s="27">
        <v>86.4</v>
      </c>
      <c r="B868" s="27">
        <v>86.3</v>
      </c>
      <c r="C868" s="28"/>
      <c r="D868" s="29">
        <v>100</v>
      </c>
      <c r="E868" s="29">
        <v>1100</v>
      </c>
      <c r="F868" s="29">
        <v>1715</v>
      </c>
      <c r="G868" s="29">
        <v>1200</v>
      </c>
      <c r="H868" s="29">
        <v>1806</v>
      </c>
      <c r="I868" s="29">
        <v>1761</v>
      </c>
      <c r="J868" s="30"/>
    </row>
    <row r="869" spans="1:10" ht="14.25" hidden="1" customHeight="1">
      <c r="A869" s="27">
        <v>86.5</v>
      </c>
      <c r="B869" s="27">
        <v>86.4</v>
      </c>
      <c r="C869" s="28"/>
      <c r="D869" s="29">
        <v>100</v>
      </c>
      <c r="E869" s="29">
        <v>1200</v>
      </c>
      <c r="F869" s="29">
        <v>1806</v>
      </c>
      <c r="G869" s="29">
        <v>1300</v>
      </c>
      <c r="H869" s="29">
        <v>1898</v>
      </c>
      <c r="I869" s="29">
        <v>1852</v>
      </c>
      <c r="J869" s="30"/>
    </row>
    <row r="870" spans="1:10" ht="14.25" hidden="1" customHeight="1">
      <c r="A870" s="27">
        <v>86.6</v>
      </c>
      <c r="B870" s="27">
        <v>86.5</v>
      </c>
      <c r="C870" s="28"/>
      <c r="D870" s="29">
        <v>100</v>
      </c>
      <c r="E870" s="29">
        <v>1400</v>
      </c>
      <c r="F870" s="29">
        <v>1990</v>
      </c>
      <c r="G870" s="29">
        <v>1200</v>
      </c>
      <c r="H870" s="29">
        <v>1806</v>
      </c>
      <c r="I870" s="29">
        <v>1898</v>
      </c>
      <c r="J870" s="30"/>
    </row>
    <row r="871" spans="1:10" ht="14.25" hidden="1" customHeight="1">
      <c r="A871" s="27">
        <v>86.7</v>
      </c>
      <c r="B871" s="27">
        <v>86.6</v>
      </c>
      <c r="C871" s="28"/>
      <c r="D871" s="29">
        <v>100</v>
      </c>
      <c r="E871" s="29">
        <v>1200</v>
      </c>
      <c r="F871" s="29">
        <v>1806</v>
      </c>
      <c r="G871" s="29">
        <v>1100</v>
      </c>
      <c r="H871" s="29">
        <v>1715</v>
      </c>
      <c r="I871" s="29">
        <v>1761</v>
      </c>
      <c r="J871" s="30"/>
    </row>
    <row r="872" spans="1:10" ht="14.25" hidden="1" customHeight="1">
      <c r="A872" s="27">
        <v>86.8</v>
      </c>
      <c r="B872" s="27">
        <v>86.7</v>
      </c>
      <c r="C872" s="28"/>
      <c r="D872" s="29">
        <v>100</v>
      </c>
      <c r="E872" s="29">
        <v>1100</v>
      </c>
      <c r="F872" s="29">
        <v>1715</v>
      </c>
      <c r="G872" s="29">
        <v>1200</v>
      </c>
      <c r="H872" s="29">
        <v>1806</v>
      </c>
      <c r="I872" s="29">
        <v>1761</v>
      </c>
      <c r="J872" s="30"/>
    </row>
    <row r="873" spans="1:10" ht="14.25" hidden="1" customHeight="1">
      <c r="A873" s="27">
        <v>86.9</v>
      </c>
      <c r="B873" s="27">
        <v>86.8</v>
      </c>
      <c r="C873" s="28"/>
      <c r="D873" s="29">
        <v>100</v>
      </c>
      <c r="E873" s="29">
        <v>1200</v>
      </c>
      <c r="F873" s="29">
        <v>1806</v>
      </c>
      <c r="G873" s="29">
        <v>1100</v>
      </c>
      <c r="H873" s="29">
        <v>1715</v>
      </c>
      <c r="I873" s="29">
        <v>1761</v>
      </c>
      <c r="J873" s="30"/>
    </row>
    <row r="874" spans="1:10" ht="14.25" hidden="1" customHeight="1">
      <c r="A874" s="31">
        <v>87</v>
      </c>
      <c r="B874" s="31">
        <v>86.9</v>
      </c>
      <c r="C874" s="28" t="s">
        <v>17</v>
      </c>
      <c r="D874" s="32">
        <v>100</v>
      </c>
      <c r="E874" s="32">
        <v>1400</v>
      </c>
      <c r="F874" s="32">
        <v>1990</v>
      </c>
      <c r="G874" s="32">
        <v>1300</v>
      </c>
      <c r="H874" s="32">
        <v>1898</v>
      </c>
      <c r="I874" s="32">
        <v>1944</v>
      </c>
      <c r="J874" s="30"/>
    </row>
    <row r="875" spans="1:10" ht="14.25" hidden="1" customHeight="1">
      <c r="A875" s="27">
        <v>87.1</v>
      </c>
      <c r="B875" s="27">
        <v>87</v>
      </c>
      <c r="C875" s="30"/>
      <c r="D875" s="29">
        <v>100</v>
      </c>
      <c r="E875" s="29">
        <v>1300</v>
      </c>
      <c r="F875" s="29">
        <v>1898</v>
      </c>
      <c r="G875" s="29">
        <v>1400</v>
      </c>
      <c r="H875" s="29">
        <v>1990</v>
      </c>
      <c r="I875" s="29">
        <v>1944</v>
      </c>
      <c r="J875" s="33"/>
    </row>
    <row r="876" spans="1:10" ht="14.25" hidden="1" customHeight="1">
      <c r="A876" s="27">
        <v>87.2</v>
      </c>
      <c r="B876" s="27">
        <v>87.1</v>
      </c>
      <c r="C876" s="30"/>
      <c r="D876" s="29">
        <v>100</v>
      </c>
      <c r="E876" s="29">
        <v>1200</v>
      </c>
      <c r="F876" s="29">
        <v>1806</v>
      </c>
      <c r="G876" s="29">
        <v>1100</v>
      </c>
      <c r="H876" s="29">
        <v>1715</v>
      </c>
      <c r="I876" s="29">
        <v>1761</v>
      </c>
      <c r="J876" s="34"/>
    </row>
    <row r="877" spans="1:10" ht="14.25" hidden="1" customHeight="1">
      <c r="A877" s="27">
        <v>87.3</v>
      </c>
      <c r="B877" s="27">
        <v>87.2</v>
      </c>
      <c r="C877" s="30"/>
      <c r="D877" s="29">
        <v>100</v>
      </c>
      <c r="E877" s="29">
        <v>1300</v>
      </c>
      <c r="F877" s="29">
        <v>1898</v>
      </c>
      <c r="G877" s="29">
        <v>1300</v>
      </c>
      <c r="H877" s="29">
        <v>1898</v>
      </c>
      <c r="I877" s="29">
        <v>1898</v>
      </c>
      <c r="J877" s="28" t="s">
        <v>28</v>
      </c>
    </row>
    <row r="878" spans="1:10" ht="14.25" hidden="1" customHeight="1">
      <c r="A878" s="27">
        <v>87.4</v>
      </c>
      <c r="B878" s="27">
        <v>87.3</v>
      </c>
      <c r="C878" s="30"/>
      <c r="D878" s="29">
        <v>100</v>
      </c>
      <c r="E878" s="29">
        <v>1000</v>
      </c>
      <c r="F878" s="29">
        <v>1623</v>
      </c>
      <c r="G878" s="29">
        <v>1200</v>
      </c>
      <c r="H878" s="29">
        <v>1806</v>
      </c>
      <c r="I878" s="29">
        <v>1715</v>
      </c>
      <c r="J878" s="28" t="s">
        <v>28</v>
      </c>
    </row>
    <row r="879" spans="1:10" ht="14.25" hidden="1" customHeight="1">
      <c r="A879" s="27">
        <v>87.5</v>
      </c>
      <c r="B879" s="27">
        <v>87.4</v>
      </c>
      <c r="C879" s="30"/>
      <c r="D879" s="29">
        <v>100</v>
      </c>
      <c r="E879" s="29">
        <v>1200</v>
      </c>
      <c r="F879" s="29">
        <v>1806</v>
      </c>
      <c r="G879" s="29">
        <v>1300</v>
      </c>
      <c r="H879" s="29">
        <v>1898</v>
      </c>
      <c r="I879" s="29">
        <v>1852</v>
      </c>
      <c r="J879" s="34"/>
    </row>
    <row r="880" spans="1:10" ht="14.25" hidden="1" customHeight="1">
      <c r="A880" s="27">
        <v>87.6</v>
      </c>
      <c r="B880" s="27">
        <v>87.5</v>
      </c>
      <c r="C880" s="28"/>
      <c r="D880" s="29">
        <v>100</v>
      </c>
      <c r="E880" s="29">
        <v>1200</v>
      </c>
      <c r="F880" s="29">
        <v>1806</v>
      </c>
      <c r="G880" s="29">
        <v>1300</v>
      </c>
      <c r="H880" s="29">
        <v>1898</v>
      </c>
      <c r="I880" s="29">
        <v>1852</v>
      </c>
      <c r="J880" s="36"/>
    </row>
    <row r="881" spans="1:10" ht="14.25" hidden="1" customHeight="1">
      <c r="A881" s="27">
        <v>87.7</v>
      </c>
      <c r="B881" s="27">
        <v>87.6</v>
      </c>
      <c r="C881" s="28"/>
      <c r="D881" s="29">
        <v>100</v>
      </c>
      <c r="E881" s="29">
        <v>1500</v>
      </c>
      <c r="F881" s="29">
        <v>2082</v>
      </c>
      <c r="G881" s="29">
        <v>1900</v>
      </c>
      <c r="H881" s="29">
        <v>2449</v>
      </c>
      <c r="I881" s="29">
        <v>2266</v>
      </c>
      <c r="J881" s="36"/>
    </row>
    <row r="882" spans="1:10" ht="14.25" hidden="1" customHeight="1">
      <c r="A882" s="27">
        <v>87.8</v>
      </c>
      <c r="B882" s="27">
        <v>87.7</v>
      </c>
      <c r="C882" s="28"/>
      <c r="D882" s="29">
        <v>100</v>
      </c>
      <c r="E882" s="29">
        <v>1200</v>
      </c>
      <c r="F882" s="29">
        <v>1806</v>
      </c>
      <c r="G882" s="29">
        <v>1300</v>
      </c>
      <c r="H882" s="29">
        <v>1898</v>
      </c>
      <c r="I882" s="29">
        <v>1852</v>
      </c>
      <c r="J882" s="36"/>
    </row>
    <row r="883" spans="1:10" ht="14.25" hidden="1" customHeight="1">
      <c r="A883" s="27">
        <v>87.9</v>
      </c>
      <c r="B883" s="27">
        <v>87.8</v>
      </c>
      <c r="C883" s="28"/>
      <c r="D883" s="29">
        <v>100</v>
      </c>
      <c r="E883" s="29">
        <v>1100</v>
      </c>
      <c r="F883" s="29">
        <v>1715</v>
      </c>
      <c r="G883" s="29">
        <v>1100</v>
      </c>
      <c r="H883" s="29">
        <v>1715</v>
      </c>
      <c r="I883" s="29">
        <v>1715</v>
      </c>
      <c r="J883" s="36"/>
    </row>
    <row r="884" spans="1:10" ht="14.25" hidden="1" customHeight="1">
      <c r="A884" s="31">
        <v>88</v>
      </c>
      <c r="B884" s="31">
        <v>87.9</v>
      </c>
      <c r="C884" s="28" t="s">
        <v>17</v>
      </c>
      <c r="D884" s="32">
        <v>100</v>
      </c>
      <c r="E884" s="32">
        <v>1200</v>
      </c>
      <c r="F884" s="32">
        <v>1806</v>
      </c>
      <c r="G884" s="32">
        <v>1300</v>
      </c>
      <c r="H884" s="32">
        <v>1898</v>
      </c>
      <c r="I884" s="32">
        <v>1852</v>
      </c>
      <c r="J884" s="36" t="s">
        <v>29</v>
      </c>
    </row>
    <row r="885" spans="1:10" ht="14.25" hidden="1" customHeight="1">
      <c r="A885" s="27">
        <v>88.1</v>
      </c>
      <c r="B885" s="27">
        <v>88</v>
      </c>
      <c r="C885" s="28"/>
      <c r="D885" s="29">
        <v>100</v>
      </c>
      <c r="E885" s="29">
        <v>1100</v>
      </c>
      <c r="F885" s="29">
        <v>1715</v>
      </c>
      <c r="G885" s="29">
        <v>1100</v>
      </c>
      <c r="H885" s="29">
        <v>1715</v>
      </c>
      <c r="I885" s="29">
        <v>1715</v>
      </c>
      <c r="J885" s="33"/>
    </row>
    <row r="886" spans="1:10" ht="14.25" hidden="1" customHeight="1">
      <c r="A886" s="27">
        <v>88.2</v>
      </c>
      <c r="B886" s="27">
        <v>88.1</v>
      </c>
      <c r="C886" s="28"/>
      <c r="D886" s="29">
        <v>100</v>
      </c>
      <c r="E886" s="29">
        <v>1400</v>
      </c>
      <c r="F886" s="29">
        <v>1990</v>
      </c>
      <c r="G886" s="29">
        <v>1200</v>
      </c>
      <c r="H886" s="29">
        <v>1806</v>
      </c>
      <c r="I886" s="29">
        <v>1898</v>
      </c>
      <c r="J886" s="34"/>
    </row>
    <row r="887" spans="1:10" ht="14.25" hidden="1" customHeight="1">
      <c r="A887" s="27">
        <v>88.3</v>
      </c>
      <c r="B887" s="27">
        <v>88.2</v>
      </c>
      <c r="C887" s="28"/>
      <c r="D887" s="29">
        <v>100</v>
      </c>
      <c r="E887" s="29">
        <v>1200</v>
      </c>
      <c r="F887" s="29">
        <v>1806</v>
      </c>
      <c r="G887" s="29">
        <v>1100</v>
      </c>
      <c r="H887" s="29">
        <v>1715</v>
      </c>
      <c r="I887" s="29">
        <v>1761</v>
      </c>
      <c r="J887" s="34"/>
    </row>
    <row r="888" spans="1:10" ht="14.25" hidden="1" customHeight="1">
      <c r="A888" s="27">
        <v>88.4</v>
      </c>
      <c r="B888" s="27">
        <v>88.3</v>
      </c>
      <c r="C888" s="28"/>
      <c r="D888" s="29">
        <v>100</v>
      </c>
      <c r="E888" s="29">
        <v>1200</v>
      </c>
      <c r="F888" s="29">
        <v>1806</v>
      </c>
      <c r="G888" s="29">
        <v>1100</v>
      </c>
      <c r="H888" s="29">
        <v>1715</v>
      </c>
      <c r="I888" s="29">
        <v>1761</v>
      </c>
      <c r="J888" s="34"/>
    </row>
    <row r="889" spans="1:10" ht="14.25" hidden="1" customHeight="1">
      <c r="A889" s="27">
        <v>88.5</v>
      </c>
      <c r="B889" s="27">
        <v>88.4</v>
      </c>
      <c r="C889" s="28"/>
      <c r="D889" s="29">
        <v>100</v>
      </c>
      <c r="E889" s="29">
        <v>1300</v>
      </c>
      <c r="F889" s="29">
        <v>1898</v>
      </c>
      <c r="G889" s="29">
        <v>1100</v>
      </c>
      <c r="H889" s="29">
        <v>1715</v>
      </c>
      <c r="I889" s="29">
        <v>1807</v>
      </c>
      <c r="J889" s="34"/>
    </row>
    <row r="890" spans="1:10" ht="14.25" hidden="1" customHeight="1">
      <c r="A890" s="27">
        <v>88.6</v>
      </c>
      <c r="B890" s="27">
        <v>88.5</v>
      </c>
      <c r="C890" s="28"/>
      <c r="D890" s="29">
        <v>100</v>
      </c>
      <c r="E890" s="29">
        <v>1000</v>
      </c>
      <c r="F890" s="29">
        <v>1623</v>
      </c>
      <c r="G890" s="29">
        <v>1200</v>
      </c>
      <c r="H890" s="29">
        <v>1806</v>
      </c>
      <c r="I890" s="29">
        <v>1715</v>
      </c>
      <c r="J890" s="28" t="s">
        <v>19</v>
      </c>
    </row>
    <row r="891" spans="1:10" ht="14.25" hidden="1" customHeight="1">
      <c r="A891" s="27">
        <v>88.7</v>
      </c>
      <c r="B891" s="27">
        <v>88.6</v>
      </c>
      <c r="C891" s="28"/>
      <c r="D891" s="29">
        <v>100</v>
      </c>
      <c r="E891" s="29">
        <v>1200</v>
      </c>
      <c r="F891" s="29">
        <v>1806</v>
      </c>
      <c r="G891" s="29">
        <v>1300</v>
      </c>
      <c r="H891" s="29">
        <v>1898</v>
      </c>
      <c r="I891" s="29">
        <v>1852</v>
      </c>
      <c r="J891" s="28" t="s">
        <v>19</v>
      </c>
    </row>
    <row r="892" spans="1:10" ht="14.25" hidden="1" customHeight="1">
      <c r="A892" s="27">
        <v>88.8</v>
      </c>
      <c r="B892" s="27">
        <v>88.7</v>
      </c>
      <c r="C892" s="28"/>
      <c r="D892" s="29">
        <v>100</v>
      </c>
      <c r="E892" s="29">
        <v>1500</v>
      </c>
      <c r="F892" s="29">
        <v>2082</v>
      </c>
      <c r="G892" s="29">
        <v>1400</v>
      </c>
      <c r="H892" s="29">
        <v>1990</v>
      </c>
      <c r="I892" s="29">
        <v>2036</v>
      </c>
      <c r="J892" s="28" t="s">
        <v>19</v>
      </c>
    </row>
    <row r="893" spans="1:10" ht="14.25" hidden="1" customHeight="1">
      <c r="A893" s="27">
        <v>88.9</v>
      </c>
      <c r="B893" s="27">
        <v>88.8</v>
      </c>
      <c r="C893" s="28"/>
      <c r="D893" s="29">
        <v>100</v>
      </c>
      <c r="E893" s="29">
        <v>1400</v>
      </c>
      <c r="F893" s="29">
        <v>1990</v>
      </c>
      <c r="G893" s="29">
        <v>1300</v>
      </c>
      <c r="H893" s="29">
        <v>1898</v>
      </c>
      <c r="I893" s="29">
        <v>1944</v>
      </c>
      <c r="J893" s="28" t="s">
        <v>19</v>
      </c>
    </row>
    <row r="894" spans="1:10" ht="14.25" hidden="1" customHeight="1">
      <c r="A894" s="31">
        <v>89</v>
      </c>
      <c r="B894" s="31">
        <v>88.9</v>
      </c>
      <c r="C894" s="28" t="s">
        <v>17</v>
      </c>
      <c r="D894" s="32">
        <v>100</v>
      </c>
      <c r="E894" s="32">
        <v>1300</v>
      </c>
      <c r="F894" s="32">
        <v>1898</v>
      </c>
      <c r="G894" s="32">
        <v>1400</v>
      </c>
      <c r="H894" s="32">
        <v>1990</v>
      </c>
      <c r="I894" s="32">
        <v>1944</v>
      </c>
      <c r="J894" s="35" t="s">
        <v>19</v>
      </c>
    </row>
    <row r="895" spans="1:10" ht="14.25" hidden="1" customHeight="1">
      <c r="A895" s="27">
        <v>89.1</v>
      </c>
      <c r="B895" s="27">
        <v>89</v>
      </c>
      <c r="C895" s="28"/>
      <c r="D895" s="29">
        <v>100</v>
      </c>
      <c r="E895" s="29">
        <v>1100</v>
      </c>
      <c r="F895" s="29">
        <v>1715</v>
      </c>
      <c r="G895" s="29">
        <v>1200</v>
      </c>
      <c r="H895" s="29">
        <v>1806</v>
      </c>
      <c r="I895" s="29">
        <v>1761</v>
      </c>
      <c r="J895" s="28" t="s">
        <v>19</v>
      </c>
    </row>
    <row r="896" spans="1:10" ht="14.25" hidden="1" customHeight="1">
      <c r="A896" s="27">
        <v>89.2</v>
      </c>
      <c r="B896" s="27">
        <v>89.1</v>
      </c>
      <c r="C896" s="28"/>
      <c r="D896" s="29">
        <v>100</v>
      </c>
      <c r="E896" s="29">
        <v>1200</v>
      </c>
      <c r="F896" s="29">
        <v>1806</v>
      </c>
      <c r="G896" s="29">
        <v>1100</v>
      </c>
      <c r="H896" s="29">
        <v>1715</v>
      </c>
      <c r="I896" s="29">
        <v>1761</v>
      </c>
      <c r="J896" s="34"/>
    </row>
    <row r="897" spans="1:10" ht="14.25" hidden="1" customHeight="1">
      <c r="A897" s="27">
        <v>89.3</v>
      </c>
      <c r="B897" s="27">
        <v>89.2</v>
      </c>
      <c r="C897" s="28"/>
      <c r="D897" s="29">
        <v>100</v>
      </c>
      <c r="E897" s="29">
        <v>1100</v>
      </c>
      <c r="F897" s="29">
        <v>1715</v>
      </c>
      <c r="G897" s="29">
        <v>1000</v>
      </c>
      <c r="H897" s="29">
        <v>1623</v>
      </c>
      <c r="I897" s="29">
        <v>1669</v>
      </c>
      <c r="J897" s="34"/>
    </row>
    <row r="898" spans="1:10" ht="14.25" hidden="1" customHeight="1">
      <c r="A898" s="27">
        <v>89.4</v>
      </c>
      <c r="B898" s="27">
        <v>89.3</v>
      </c>
      <c r="C898" s="28"/>
      <c r="D898" s="29">
        <v>100</v>
      </c>
      <c r="E898" s="29">
        <v>1400</v>
      </c>
      <c r="F898" s="29">
        <v>1990</v>
      </c>
      <c r="G898" s="29">
        <v>1200</v>
      </c>
      <c r="H898" s="29">
        <v>1806</v>
      </c>
      <c r="I898" s="29">
        <v>1898</v>
      </c>
      <c r="J898" s="34"/>
    </row>
    <row r="899" spans="1:10" ht="14.25" hidden="1" customHeight="1">
      <c r="A899" s="27">
        <v>89.5</v>
      </c>
      <c r="B899" s="27">
        <v>89.4</v>
      </c>
      <c r="C899" s="28"/>
      <c r="D899" s="29">
        <v>100</v>
      </c>
      <c r="E899" s="29">
        <v>1200</v>
      </c>
      <c r="F899" s="29">
        <v>1806</v>
      </c>
      <c r="G899" s="29">
        <v>1000</v>
      </c>
      <c r="H899" s="29">
        <v>1623</v>
      </c>
      <c r="I899" s="29">
        <v>1715</v>
      </c>
      <c r="J899" s="34"/>
    </row>
    <row r="900" spans="1:10" ht="14.25" hidden="1" customHeight="1">
      <c r="A900" s="27">
        <v>89.6</v>
      </c>
      <c r="B900" s="27">
        <v>89.5</v>
      </c>
      <c r="C900" s="28"/>
      <c r="D900" s="29">
        <v>100</v>
      </c>
      <c r="E900" s="34"/>
      <c r="F900" s="34"/>
      <c r="G900" s="34"/>
      <c r="H900" s="34"/>
      <c r="I900" s="34"/>
      <c r="J900" s="28" t="s">
        <v>18</v>
      </c>
    </row>
    <row r="901" spans="1:10" ht="14.25" hidden="1" customHeight="1">
      <c r="A901" s="27">
        <v>89.7</v>
      </c>
      <c r="B901" s="27">
        <v>89.6</v>
      </c>
      <c r="C901" s="28"/>
      <c r="D901" s="29">
        <v>100</v>
      </c>
      <c r="E901" s="34"/>
      <c r="F901" s="34"/>
      <c r="G901" s="34"/>
      <c r="H901" s="34"/>
      <c r="I901" s="34"/>
      <c r="J901" s="28" t="s">
        <v>18</v>
      </c>
    </row>
    <row r="902" spans="1:10" ht="14.25" hidden="1" customHeight="1">
      <c r="A902" s="27">
        <v>89.8</v>
      </c>
      <c r="B902" s="27">
        <v>89.7</v>
      </c>
      <c r="C902" s="28"/>
      <c r="D902" s="29">
        <v>100</v>
      </c>
      <c r="E902" s="34"/>
      <c r="F902" s="34"/>
      <c r="G902" s="34"/>
      <c r="H902" s="34"/>
      <c r="I902" s="34"/>
      <c r="J902" s="28" t="s">
        <v>18</v>
      </c>
    </row>
    <row r="903" spans="1:10" ht="14.25" hidden="1" customHeight="1">
      <c r="A903" s="27">
        <v>89.9</v>
      </c>
      <c r="B903" s="27">
        <v>89.8</v>
      </c>
      <c r="C903" s="28"/>
      <c r="D903" s="29">
        <v>100</v>
      </c>
      <c r="E903" s="34"/>
      <c r="F903" s="34"/>
      <c r="G903" s="34"/>
      <c r="H903" s="34"/>
      <c r="I903" s="34"/>
      <c r="J903" s="28" t="s">
        <v>18</v>
      </c>
    </row>
    <row r="904" spans="1:10" ht="14.25" hidden="1" customHeight="1">
      <c r="A904" s="31">
        <v>90</v>
      </c>
      <c r="B904" s="31">
        <v>89.9</v>
      </c>
      <c r="C904" s="28" t="s">
        <v>17</v>
      </c>
      <c r="D904" s="32">
        <v>100</v>
      </c>
      <c r="E904" s="33"/>
      <c r="F904" s="33"/>
      <c r="G904" s="33"/>
      <c r="H904" s="33"/>
      <c r="I904" s="33"/>
      <c r="J904" s="35" t="s">
        <v>18</v>
      </c>
    </row>
    <row r="905" spans="1:10" ht="14.25" hidden="1" customHeight="1">
      <c r="A905" s="27">
        <v>90.1</v>
      </c>
      <c r="B905" s="27">
        <v>90</v>
      </c>
      <c r="C905" s="28"/>
      <c r="D905" s="29">
        <v>100</v>
      </c>
      <c r="E905" s="33"/>
      <c r="F905" s="33"/>
      <c r="G905" s="33"/>
      <c r="H905" s="33"/>
      <c r="I905" s="33"/>
      <c r="J905" s="28" t="s">
        <v>18</v>
      </c>
    </row>
    <row r="906" spans="1:10" ht="14.25" hidden="1" customHeight="1">
      <c r="A906" s="27">
        <v>90.2</v>
      </c>
      <c r="B906" s="27">
        <v>90.1</v>
      </c>
      <c r="C906" s="28"/>
      <c r="D906" s="29">
        <v>100</v>
      </c>
      <c r="E906" s="34"/>
      <c r="F906" s="34"/>
      <c r="G906" s="34"/>
      <c r="H906" s="34"/>
      <c r="I906" s="34"/>
      <c r="J906" s="28" t="s">
        <v>18</v>
      </c>
    </row>
    <row r="907" spans="1:10" ht="14.25" hidden="1" customHeight="1">
      <c r="A907" s="27">
        <v>90.3</v>
      </c>
      <c r="B907" s="27">
        <v>90.2</v>
      </c>
      <c r="C907" s="28"/>
      <c r="D907" s="29">
        <v>100</v>
      </c>
      <c r="E907" s="29">
        <v>1000</v>
      </c>
      <c r="F907" s="29">
        <v>1623</v>
      </c>
      <c r="G907" s="29">
        <v>1100</v>
      </c>
      <c r="H907" s="29">
        <v>1715</v>
      </c>
      <c r="I907" s="29">
        <v>1669</v>
      </c>
      <c r="J907" s="34"/>
    </row>
    <row r="908" spans="1:10" ht="14.25" hidden="1" customHeight="1">
      <c r="A908" s="27">
        <v>90.4</v>
      </c>
      <c r="B908" s="27">
        <v>90.3</v>
      </c>
      <c r="C908" s="28"/>
      <c r="D908" s="29">
        <v>100</v>
      </c>
      <c r="E908" s="29">
        <v>800</v>
      </c>
      <c r="F908" s="29">
        <v>1439</v>
      </c>
      <c r="G908" s="29">
        <v>1300</v>
      </c>
      <c r="H908" s="29">
        <v>1898</v>
      </c>
      <c r="I908" s="29">
        <v>1669</v>
      </c>
      <c r="J908" s="34"/>
    </row>
    <row r="909" spans="1:10" ht="14.25" hidden="1" customHeight="1">
      <c r="A909" s="27">
        <v>90.5</v>
      </c>
      <c r="B909" s="27">
        <v>90.4</v>
      </c>
      <c r="C909" s="28"/>
      <c r="D909" s="29">
        <v>100</v>
      </c>
      <c r="E909" s="29">
        <v>1300</v>
      </c>
      <c r="F909" s="29">
        <v>1898</v>
      </c>
      <c r="G909" s="29">
        <v>1800</v>
      </c>
      <c r="H909" s="29">
        <v>2357</v>
      </c>
      <c r="I909" s="29">
        <v>2128</v>
      </c>
      <c r="J909" s="34"/>
    </row>
    <row r="910" spans="1:10" ht="14.25" hidden="1" customHeight="1">
      <c r="A910" s="27">
        <v>90.6</v>
      </c>
      <c r="B910" s="27">
        <v>90.5</v>
      </c>
      <c r="C910" s="28"/>
      <c r="D910" s="29">
        <v>100</v>
      </c>
      <c r="E910" s="29">
        <v>900</v>
      </c>
      <c r="F910" s="29">
        <v>1531</v>
      </c>
      <c r="G910" s="29">
        <v>1000</v>
      </c>
      <c r="H910" s="29">
        <v>1623</v>
      </c>
      <c r="I910" s="29">
        <v>1577</v>
      </c>
      <c r="J910" s="34"/>
    </row>
    <row r="911" spans="1:10" ht="14.25" hidden="1" customHeight="1">
      <c r="A911" s="27">
        <v>90.7</v>
      </c>
      <c r="B911" s="27">
        <v>90.6</v>
      </c>
      <c r="C911" s="28"/>
      <c r="D911" s="29">
        <v>100</v>
      </c>
      <c r="E911" s="29">
        <v>1200</v>
      </c>
      <c r="F911" s="29">
        <v>1806</v>
      </c>
      <c r="G911" s="29">
        <v>1100</v>
      </c>
      <c r="H911" s="29">
        <v>1715</v>
      </c>
      <c r="I911" s="29">
        <v>1761</v>
      </c>
      <c r="J911" s="34"/>
    </row>
    <row r="912" spans="1:10" ht="14.25" hidden="1" customHeight="1">
      <c r="A912" s="27">
        <v>90.8</v>
      </c>
      <c r="B912" s="27">
        <v>90.7</v>
      </c>
      <c r="C912" s="28"/>
      <c r="D912" s="29">
        <v>100</v>
      </c>
      <c r="E912" s="29">
        <v>1100</v>
      </c>
      <c r="F912" s="29">
        <v>1715</v>
      </c>
      <c r="G912" s="29">
        <v>1200</v>
      </c>
      <c r="H912" s="29">
        <v>1806</v>
      </c>
      <c r="I912" s="29">
        <v>1761</v>
      </c>
      <c r="J912" s="34"/>
    </row>
    <row r="913" spans="1:10" ht="14.25" hidden="1" customHeight="1">
      <c r="A913" s="27">
        <v>90.9</v>
      </c>
      <c r="B913" s="27">
        <v>90.8</v>
      </c>
      <c r="C913" s="28"/>
      <c r="D913" s="29">
        <v>100</v>
      </c>
      <c r="E913" s="29">
        <v>900</v>
      </c>
      <c r="F913" s="29">
        <v>1531</v>
      </c>
      <c r="G913" s="29">
        <v>1000</v>
      </c>
      <c r="H913" s="29">
        <v>1623</v>
      </c>
      <c r="I913" s="29">
        <v>1577</v>
      </c>
      <c r="J913" s="34"/>
    </row>
    <row r="914" spans="1:10" ht="14.25" hidden="1" customHeight="1">
      <c r="A914" s="31">
        <v>91</v>
      </c>
      <c r="B914" s="31">
        <v>90.9</v>
      </c>
      <c r="C914" s="28" t="s">
        <v>17</v>
      </c>
      <c r="D914" s="32">
        <v>100</v>
      </c>
      <c r="E914" s="32">
        <v>1100</v>
      </c>
      <c r="F914" s="32">
        <v>1715</v>
      </c>
      <c r="G914" s="32">
        <v>1400</v>
      </c>
      <c r="H914" s="32">
        <v>1990</v>
      </c>
      <c r="I914" s="32">
        <v>1853</v>
      </c>
      <c r="J914" s="33"/>
    </row>
    <row r="915" spans="1:10" ht="14.25" hidden="1" customHeight="1">
      <c r="A915" s="27">
        <v>91.1</v>
      </c>
      <c r="B915" s="27">
        <v>91</v>
      </c>
      <c r="C915" s="28"/>
      <c r="D915" s="29">
        <v>100</v>
      </c>
      <c r="E915" s="29">
        <v>1400</v>
      </c>
      <c r="F915" s="29">
        <v>1990</v>
      </c>
      <c r="G915" s="29">
        <v>1500</v>
      </c>
      <c r="H915" s="29">
        <v>2082</v>
      </c>
      <c r="I915" s="29">
        <v>2036</v>
      </c>
      <c r="J915" s="30"/>
    </row>
    <row r="916" spans="1:10" ht="14.25" hidden="1" customHeight="1">
      <c r="A916" s="27">
        <v>91.2</v>
      </c>
      <c r="B916" s="27">
        <v>91.1</v>
      </c>
      <c r="C916" s="28"/>
      <c r="D916" s="29">
        <v>100</v>
      </c>
      <c r="E916" s="29">
        <v>1200</v>
      </c>
      <c r="F916" s="29">
        <v>1806</v>
      </c>
      <c r="G916" s="29">
        <v>1300</v>
      </c>
      <c r="H916" s="29">
        <v>1898</v>
      </c>
      <c r="I916" s="29">
        <v>1852</v>
      </c>
      <c r="J916" s="30"/>
    </row>
    <row r="917" spans="1:10" ht="14.25" hidden="1" customHeight="1">
      <c r="A917" s="27">
        <v>91.3</v>
      </c>
      <c r="B917" s="27">
        <v>91.2</v>
      </c>
      <c r="C917" s="28"/>
      <c r="D917" s="29">
        <v>100</v>
      </c>
      <c r="E917" s="29">
        <v>900</v>
      </c>
      <c r="F917" s="29">
        <v>1531</v>
      </c>
      <c r="G917" s="29">
        <v>1000</v>
      </c>
      <c r="H917" s="29">
        <v>1623</v>
      </c>
      <c r="I917" s="29">
        <v>1577</v>
      </c>
      <c r="J917" s="30"/>
    </row>
    <row r="918" spans="1:10" ht="14.25" hidden="1" customHeight="1">
      <c r="A918" s="27">
        <v>91.4</v>
      </c>
      <c r="B918" s="27">
        <v>91.3</v>
      </c>
      <c r="C918" s="28"/>
      <c r="D918" s="29">
        <v>100</v>
      </c>
      <c r="E918" s="29">
        <v>1000</v>
      </c>
      <c r="F918" s="29">
        <v>1623</v>
      </c>
      <c r="G918" s="29">
        <v>1100</v>
      </c>
      <c r="H918" s="29">
        <v>1715</v>
      </c>
      <c r="I918" s="29">
        <v>1669</v>
      </c>
      <c r="J918" s="30"/>
    </row>
    <row r="919" spans="1:10" ht="14.25" hidden="1" customHeight="1">
      <c r="A919" s="27">
        <v>91.5</v>
      </c>
      <c r="B919" s="27">
        <v>91.4</v>
      </c>
      <c r="C919" s="28"/>
      <c r="D919" s="29">
        <v>100</v>
      </c>
      <c r="E919" s="29">
        <v>1200</v>
      </c>
      <c r="F919" s="29">
        <v>1806</v>
      </c>
      <c r="G919" s="29">
        <v>1100</v>
      </c>
      <c r="H919" s="29">
        <v>1715</v>
      </c>
      <c r="I919" s="29">
        <v>1761</v>
      </c>
      <c r="J919" s="30"/>
    </row>
    <row r="920" spans="1:10" ht="14.25" hidden="1" customHeight="1">
      <c r="A920" s="27">
        <v>91.6</v>
      </c>
      <c r="B920" s="27">
        <v>91.5</v>
      </c>
      <c r="C920" s="28"/>
      <c r="D920" s="29">
        <v>100</v>
      </c>
      <c r="E920" s="29">
        <v>1100</v>
      </c>
      <c r="F920" s="29">
        <v>1715</v>
      </c>
      <c r="G920" s="29">
        <v>1300</v>
      </c>
      <c r="H920" s="29">
        <v>1898</v>
      </c>
      <c r="I920" s="29">
        <v>1807</v>
      </c>
      <c r="J920" s="30"/>
    </row>
    <row r="921" spans="1:10" ht="14.25" hidden="1" customHeight="1">
      <c r="A921" s="27">
        <v>91.7</v>
      </c>
      <c r="B921" s="27">
        <v>91.6</v>
      </c>
      <c r="C921" s="28"/>
      <c r="D921" s="29">
        <v>100</v>
      </c>
      <c r="E921" s="29">
        <v>1200</v>
      </c>
      <c r="F921" s="29">
        <v>1806</v>
      </c>
      <c r="G921" s="29">
        <v>1000</v>
      </c>
      <c r="H921" s="29">
        <v>1623</v>
      </c>
      <c r="I921" s="29">
        <v>1715</v>
      </c>
      <c r="J921" s="30"/>
    </row>
    <row r="922" spans="1:10" ht="14.25" hidden="1" customHeight="1">
      <c r="A922" s="27">
        <v>91.8</v>
      </c>
      <c r="B922" s="27">
        <v>91.7</v>
      </c>
      <c r="C922" s="28"/>
      <c r="D922" s="29">
        <v>100</v>
      </c>
      <c r="E922" s="29">
        <v>1000</v>
      </c>
      <c r="F922" s="29">
        <v>1623</v>
      </c>
      <c r="G922" s="29">
        <v>1100</v>
      </c>
      <c r="H922" s="29">
        <v>1715</v>
      </c>
      <c r="I922" s="29">
        <v>1669</v>
      </c>
      <c r="J922" s="30"/>
    </row>
    <row r="923" spans="1:10" ht="14.25" hidden="1" customHeight="1">
      <c r="A923" s="27">
        <v>91.9</v>
      </c>
      <c r="B923" s="27">
        <v>91.8</v>
      </c>
      <c r="C923" s="28"/>
      <c r="D923" s="29">
        <v>100</v>
      </c>
      <c r="E923" s="29">
        <v>1000</v>
      </c>
      <c r="F923" s="29">
        <v>1623</v>
      </c>
      <c r="G923" s="29">
        <v>1300</v>
      </c>
      <c r="H923" s="29">
        <v>1898</v>
      </c>
      <c r="I923" s="29">
        <v>1761</v>
      </c>
      <c r="J923" s="30"/>
    </row>
    <row r="924" spans="1:10" ht="14.25" hidden="1" customHeight="1">
      <c r="A924" s="31">
        <v>92</v>
      </c>
      <c r="B924" s="31">
        <v>91.9</v>
      </c>
      <c r="C924" s="28" t="s">
        <v>17</v>
      </c>
      <c r="D924" s="32">
        <v>100</v>
      </c>
      <c r="E924" s="32">
        <v>1800</v>
      </c>
      <c r="F924" s="32">
        <v>2357</v>
      </c>
      <c r="G924" s="32">
        <v>1600</v>
      </c>
      <c r="H924" s="32">
        <v>2174</v>
      </c>
      <c r="I924" s="32">
        <v>2266</v>
      </c>
      <c r="J924" s="30"/>
    </row>
    <row r="925" spans="1:10" ht="14.25" hidden="1" customHeight="1">
      <c r="A925" s="27">
        <v>92.1</v>
      </c>
      <c r="B925" s="27">
        <v>92</v>
      </c>
      <c r="C925" s="28"/>
      <c r="D925" s="29">
        <v>100</v>
      </c>
      <c r="E925" s="29">
        <v>900</v>
      </c>
      <c r="F925" s="29">
        <v>1531</v>
      </c>
      <c r="G925" s="29">
        <v>900</v>
      </c>
      <c r="H925" s="29">
        <v>1531</v>
      </c>
      <c r="I925" s="29">
        <v>1531</v>
      </c>
      <c r="J925" s="33"/>
    </row>
    <row r="926" spans="1:10" ht="14.25" hidden="1" customHeight="1">
      <c r="A926" s="27">
        <v>92.2</v>
      </c>
      <c r="B926" s="27">
        <v>92.1</v>
      </c>
      <c r="C926" s="28"/>
      <c r="D926" s="29">
        <v>100</v>
      </c>
      <c r="E926" s="29">
        <v>1000</v>
      </c>
      <c r="F926" s="29">
        <v>1623</v>
      </c>
      <c r="G926" s="29">
        <v>1200</v>
      </c>
      <c r="H926" s="29">
        <v>1806</v>
      </c>
      <c r="I926" s="29">
        <v>1715</v>
      </c>
      <c r="J926" s="34"/>
    </row>
    <row r="927" spans="1:10" ht="14.25" hidden="1" customHeight="1">
      <c r="A927" s="27">
        <v>92.3</v>
      </c>
      <c r="B927" s="27">
        <v>92.2</v>
      </c>
      <c r="C927" s="28"/>
      <c r="D927" s="29">
        <v>100</v>
      </c>
      <c r="E927" s="29">
        <v>1800</v>
      </c>
      <c r="F927" s="29">
        <v>2357</v>
      </c>
      <c r="G927" s="29">
        <v>1500</v>
      </c>
      <c r="H927" s="29">
        <v>2082</v>
      </c>
      <c r="I927" s="29">
        <v>2220</v>
      </c>
      <c r="J927" s="34"/>
    </row>
    <row r="928" spans="1:10" ht="14.25" hidden="1" customHeight="1">
      <c r="A928" s="27">
        <v>92.4</v>
      </c>
      <c r="B928" s="27">
        <v>92.3</v>
      </c>
      <c r="C928" s="28"/>
      <c r="D928" s="29">
        <v>100</v>
      </c>
      <c r="E928" s="29">
        <v>1200</v>
      </c>
      <c r="F928" s="29">
        <v>1806</v>
      </c>
      <c r="G928" s="29">
        <v>1100</v>
      </c>
      <c r="H928" s="29">
        <v>1715</v>
      </c>
      <c r="I928" s="29">
        <v>1761</v>
      </c>
      <c r="J928" s="34"/>
    </row>
    <row r="929" spans="1:10" ht="14.25" hidden="1" customHeight="1">
      <c r="A929" s="27">
        <v>92.5</v>
      </c>
      <c r="B929" s="27">
        <v>92.4</v>
      </c>
      <c r="C929" s="28"/>
      <c r="D929" s="29">
        <v>100</v>
      </c>
      <c r="E929" s="29">
        <v>1100</v>
      </c>
      <c r="F929" s="29">
        <v>1715</v>
      </c>
      <c r="G929" s="29">
        <v>1200</v>
      </c>
      <c r="H929" s="29">
        <v>1806</v>
      </c>
      <c r="I929" s="29">
        <v>1761</v>
      </c>
      <c r="J929" s="34"/>
    </row>
    <row r="930" spans="1:10" ht="14.25" hidden="1" customHeight="1">
      <c r="A930" s="27">
        <v>92.6</v>
      </c>
      <c r="B930" s="27">
        <v>92.5</v>
      </c>
      <c r="C930" s="28"/>
      <c r="D930" s="29">
        <v>100</v>
      </c>
      <c r="E930" s="29">
        <v>1000</v>
      </c>
      <c r="F930" s="29">
        <v>1623</v>
      </c>
      <c r="G930" s="29">
        <v>1100</v>
      </c>
      <c r="H930" s="29">
        <v>1715</v>
      </c>
      <c r="I930" s="29">
        <v>1669</v>
      </c>
      <c r="J930" s="34"/>
    </row>
    <row r="931" spans="1:10" ht="14.25" hidden="1" customHeight="1">
      <c r="A931" s="27">
        <v>92.7</v>
      </c>
      <c r="B931" s="27">
        <v>92.6</v>
      </c>
      <c r="C931" s="28"/>
      <c r="D931" s="29">
        <v>100</v>
      </c>
      <c r="E931" s="29">
        <v>1000</v>
      </c>
      <c r="F931" s="29">
        <v>1623</v>
      </c>
      <c r="G931" s="29">
        <v>1200</v>
      </c>
      <c r="H931" s="29">
        <v>1806</v>
      </c>
      <c r="I931" s="29">
        <v>1715</v>
      </c>
      <c r="J931" s="28" t="s">
        <v>19</v>
      </c>
    </row>
    <row r="932" spans="1:10" ht="14.25" hidden="1" customHeight="1">
      <c r="A932" s="27">
        <v>92.8</v>
      </c>
      <c r="B932" s="27">
        <v>92.7</v>
      </c>
      <c r="C932" s="28"/>
      <c r="D932" s="29">
        <v>100</v>
      </c>
      <c r="E932" s="29">
        <v>1800</v>
      </c>
      <c r="F932" s="29">
        <v>2357</v>
      </c>
      <c r="G932" s="29">
        <v>1500</v>
      </c>
      <c r="H932" s="29">
        <v>2082</v>
      </c>
      <c r="I932" s="29">
        <v>2220</v>
      </c>
      <c r="J932" s="28" t="s">
        <v>19</v>
      </c>
    </row>
    <row r="933" spans="1:10" ht="14.25" hidden="1" customHeight="1">
      <c r="A933" s="27">
        <v>92.9</v>
      </c>
      <c r="B933" s="27">
        <v>92.8</v>
      </c>
      <c r="C933" s="28"/>
      <c r="D933" s="29">
        <v>100</v>
      </c>
      <c r="E933" s="29">
        <v>1200</v>
      </c>
      <c r="F933" s="29">
        <v>1806</v>
      </c>
      <c r="G933" s="29">
        <v>1100</v>
      </c>
      <c r="H933" s="29">
        <v>1715</v>
      </c>
      <c r="I933" s="29">
        <v>1761</v>
      </c>
      <c r="J933" s="28" t="s">
        <v>19</v>
      </c>
    </row>
    <row r="934" spans="1:10" ht="14.25" hidden="1" customHeight="1">
      <c r="A934" s="31">
        <v>93</v>
      </c>
      <c r="B934" s="31">
        <v>92.9</v>
      </c>
      <c r="C934" s="28" t="s">
        <v>17</v>
      </c>
      <c r="D934" s="32">
        <v>100</v>
      </c>
      <c r="E934" s="32">
        <v>1400</v>
      </c>
      <c r="F934" s="32">
        <v>1990</v>
      </c>
      <c r="G934" s="32">
        <v>1500</v>
      </c>
      <c r="H934" s="32">
        <v>2082</v>
      </c>
      <c r="I934" s="32">
        <v>2036</v>
      </c>
      <c r="J934" s="35" t="s">
        <v>19</v>
      </c>
    </row>
    <row r="935" spans="1:10" ht="14.25" hidden="1" customHeight="1">
      <c r="A935" s="27">
        <v>93.1</v>
      </c>
      <c r="B935" s="27">
        <v>93</v>
      </c>
      <c r="C935" s="28"/>
      <c r="D935" s="29">
        <v>100</v>
      </c>
      <c r="E935" s="29">
        <v>1000</v>
      </c>
      <c r="F935" s="29">
        <v>1623</v>
      </c>
      <c r="G935" s="29">
        <v>1200</v>
      </c>
      <c r="H935" s="29">
        <v>1806</v>
      </c>
      <c r="I935" s="29">
        <v>1715</v>
      </c>
      <c r="J935" s="30"/>
    </row>
    <row r="936" spans="1:10" ht="14.25" hidden="1" customHeight="1">
      <c r="A936" s="27">
        <v>93.2</v>
      </c>
      <c r="B936" s="27">
        <v>93.1</v>
      </c>
      <c r="C936" s="28"/>
      <c r="D936" s="29">
        <v>100</v>
      </c>
      <c r="E936" s="29">
        <v>800</v>
      </c>
      <c r="F936" s="29">
        <v>1439</v>
      </c>
      <c r="G936" s="29">
        <v>1100</v>
      </c>
      <c r="H936" s="29">
        <v>1715</v>
      </c>
      <c r="I936" s="29">
        <v>1577</v>
      </c>
      <c r="J936" s="30"/>
    </row>
    <row r="937" spans="1:10" ht="14.25" hidden="1" customHeight="1">
      <c r="A937" s="27">
        <v>93.3</v>
      </c>
      <c r="B937" s="27">
        <v>93.2</v>
      </c>
      <c r="C937" s="28"/>
      <c r="D937" s="29">
        <v>100</v>
      </c>
      <c r="E937" s="29">
        <v>1000</v>
      </c>
      <c r="F937" s="29">
        <v>1623</v>
      </c>
      <c r="G937" s="29">
        <v>1100</v>
      </c>
      <c r="H937" s="29">
        <v>1715</v>
      </c>
      <c r="I937" s="29">
        <v>1669</v>
      </c>
      <c r="J937" s="30"/>
    </row>
    <row r="938" spans="1:10" ht="14.25" hidden="1" customHeight="1">
      <c r="A938" s="27">
        <v>93.4</v>
      </c>
      <c r="B938" s="27">
        <v>93.3</v>
      </c>
      <c r="C938" s="28"/>
      <c r="D938" s="29">
        <v>100</v>
      </c>
      <c r="E938" s="29">
        <v>800</v>
      </c>
      <c r="F938" s="29">
        <v>1439</v>
      </c>
      <c r="G938" s="29">
        <v>900</v>
      </c>
      <c r="H938" s="29">
        <v>1531</v>
      </c>
      <c r="I938" s="29">
        <v>1485</v>
      </c>
      <c r="J938" s="30"/>
    </row>
    <row r="939" spans="1:10" ht="14.25" hidden="1" customHeight="1">
      <c r="A939" s="27">
        <v>93.5</v>
      </c>
      <c r="B939" s="27">
        <v>93.4</v>
      </c>
      <c r="C939" s="28"/>
      <c r="D939" s="29">
        <v>100</v>
      </c>
      <c r="E939" s="29">
        <v>1200</v>
      </c>
      <c r="F939" s="29">
        <v>1806</v>
      </c>
      <c r="G939" s="29">
        <v>1100</v>
      </c>
      <c r="H939" s="29">
        <v>1715</v>
      </c>
      <c r="I939" s="29">
        <v>1761</v>
      </c>
      <c r="J939" s="30"/>
    </row>
    <row r="940" spans="1:10" ht="14.25" hidden="1" customHeight="1">
      <c r="A940" s="27">
        <v>93.6</v>
      </c>
      <c r="B940" s="27">
        <v>93.5</v>
      </c>
      <c r="C940" s="28"/>
      <c r="D940" s="29">
        <v>100</v>
      </c>
      <c r="E940" s="29">
        <v>900</v>
      </c>
      <c r="F940" s="29">
        <v>1531</v>
      </c>
      <c r="G940" s="29">
        <v>1000</v>
      </c>
      <c r="H940" s="29">
        <v>1623</v>
      </c>
      <c r="I940" s="29">
        <v>1577</v>
      </c>
      <c r="J940" s="30"/>
    </row>
    <row r="941" spans="1:10" ht="14.25" hidden="1" customHeight="1">
      <c r="A941" s="27">
        <v>93.7</v>
      </c>
      <c r="B941" s="27">
        <v>93.6</v>
      </c>
      <c r="C941" s="28"/>
      <c r="D941" s="29">
        <v>100</v>
      </c>
      <c r="E941" s="29">
        <v>800</v>
      </c>
      <c r="F941" s="29">
        <v>1439</v>
      </c>
      <c r="G941" s="29">
        <v>1200</v>
      </c>
      <c r="H941" s="29">
        <v>1806</v>
      </c>
      <c r="I941" s="29">
        <v>1623</v>
      </c>
      <c r="J941" s="30"/>
    </row>
    <row r="942" spans="1:10" ht="14.25" hidden="1" customHeight="1">
      <c r="A942" s="27">
        <v>93.8</v>
      </c>
      <c r="B942" s="27">
        <v>93.7</v>
      </c>
      <c r="C942" s="28"/>
      <c r="D942" s="29">
        <v>100</v>
      </c>
      <c r="E942" s="29">
        <v>1200</v>
      </c>
      <c r="F942" s="29">
        <v>1806</v>
      </c>
      <c r="G942" s="29">
        <v>1100</v>
      </c>
      <c r="H942" s="29">
        <v>1715</v>
      </c>
      <c r="I942" s="29">
        <v>1761</v>
      </c>
      <c r="J942" s="30"/>
    </row>
    <row r="943" spans="1:10" ht="14.25" hidden="1" customHeight="1">
      <c r="A943" s="27">
        <v>93.9</v>
      </c>
      <c r="B943" s="27">
        <v>93.8</v>
      </c>
      <c r="C943" s="28"/>
      <c r="D943" s="29">
        <v>100</v>
      </c>
      <c r="E943" s="29">
        <v>1000</v>
      </c>
      <c r="F943" s="29">
        <v>1623</v>
      </c>
      <c r="G943" s="29">
        <v>1200</v>
      </c>
      <c r="H943" s="29">
        <v>1806</v>
      </c>
      <c r="I943" s="29">
        <v>1715</v>
      </c>
      <c r="J943" s="30"/>
    </row>
    <row r="944" spans="1:10" ht="14.25" hidden="1" customHeight="1">
      <c r="A944" s="31">
        <v>94</v>
      </c>
      <c r="B944" s="31">
        <v>93.9</v>
      </c>
      <c r="C944" s="28" t="s">
        <v>17</v>
      </c>
      <c r="D944" s="32">
        <v>100</v>
      </c>
      <c r="E944" s="32">
        <v>900</v>
      </c>
      <c r="F944" s="32">
        <v>1531</v>
      </c>
      <c r="G944" s="32">
        <v>1100</v>
      </c>
      <c r="H944" s="32">
        <v>1715</v>
      </c>
      <c r="I944" s="32">
        <v>1623</v>
      </c>
      <c r="J944" s="30"/>
    </row>
    <row r="945" spans="1:10" ht="14.25" hidden="1" customHeight="1">
      <c r="A945" s="27">
        <v>94.1</v>
      </c>
      <c r="B945" s="27">
        <v>94</v>
      </c>
      <c r="C945" s="30"/>
      <c r="D945" s="29">
        <v>100</v>
      </c>
      <c r="E945" s="29">
        <v>1000</v>
      </c>
      <c r="F945" s="29">
        <v>1623</v>
      </c>
      <c r="G945" s="29">
        <v>1200</v>
      </c>
      <c r="H945" s="29">
        <v>1806</v>
      </c>
      <c r="I945" s="29">
        <v>1715</v>
      </c>
      <c r="J945" s="35"/>
    </row>
    <row r="946" spans="1:10" ht="14.25" hidden="1" customHeight="1">
      <c r="A946" s="27">
        <v>94.2</v>
      </c>
      <c r="B946" s="27">
        <v>94.1</v>
      </c>
      <c r="C946" s="30"/>
      <c r="D946" s="29">
        <v>100</v>
      </c>
      <c r="E946" s="29">
        <v>1400</v>
      </c>
      <c r="F946" s="29">
        <v>1990</v>
      </c>
      <c r="G946" s="29">
        <v>1500</v>
      </c>
      <c r="H946" s="29">
        <v>2082</v>
      </c>
      <c r="I946" s="29">
        <v>2036</v>
      </c>
      <c r="J946" s="35"/>
    </row>
    <row r="947" spans="1:10" ht="14.25" hidden="1" customHeight="1">
      <c r="A947" s="27">
        <v>94.3</v>
      </c>
      <c r="B947" s="27">
        <v>94.2</v>
      </c>
      <c r="C947" s="30"/>
      <c r="D947" s="29">
        <v>100</v>
      </c>
      <c r="E947" s="29">
        <v>1000</v>
      </c>
      <c r="F947" s="29">
        <v>1623</v>
      </c>
      <c r="G947" s="29">
        <v>1200</v>
      </c>
      <c r="H947" s="29">
        <v>1806</v>
      </c>
      <c r="I947" s="29">
        <v>1715</v>
      </c>
      <c r="J947" s="35"/>
    </row>
    <row r="948" spans="1:10" ht="14.25" hidden="1" customHeight="1">
      <c r="A948" s="27">
        <v>94.4</v>
      </c>
      <c r="B948" s="27">
        <v>94.3</v>
      </c>
      <c r="C948" s="30"/>
      <c r="D948" s="29">
        <v>100</v>
      </c>
      <c r="E948" s="29">
        <v>1200</v>
      </c>
      <c r="F948" s="29">
        <v>1806</v>
      </c>
      <c r="G948" s="29">
        <v>1100</v>
      </c>
      <c r="H948" s="29">
        <v>1715</v>
      </c>
      <c r="I948" s="29">
        <v>1761</v>
      </c>
      <c r="J948" s="35"/>
    </row>
    <row r="949" spans="1:10" ht="14.25" hidden="1" customHeight="1">
      <c r="A949" s="27">
        <v>94.5</v>
      </c>
      <c r="B949" s="27">
        <v>94.4</v>
      </c>
      <c r="C949" s="30"/>
      <c r="D949" s="29">
        <v>100</v>
      </c>
      <c r="E949" s="29">
        <v>1000</v>
      </c>
      <c r="F949" s="29">
        <v>1623</v>
      </c>
      <c r="G949" s="29">
        <v>1200</v>
      </c>
      <c r="H949" s="29">
        <v>1806</v>
      </c>
      <c r="I949" s="29">
        <v>1715</v>
      </c>
      <c r="J949" s="35" t="s">
        <v>30</v>
      </c>
    </row>
    <row r="950" spans="1:10" ht="14.25" hidden="1" customHeight="1">
      <c r="A950" s="27">
        <v>94.6</v>
      </c>
      <c r="B950" s="27">
        <v>94.5</v>
      </c>
      <c r="C950" s="28"/>
      <c r="D950" s="29">
        <v>100</v>
      </c>
      <c r="E950" s="29">
        <v>900</v>
      </c>
      <c r="F950" s="29">
        <v>1531</v>
      </c>
      <c r="G950" s="29">
        <v>1100</v>
      </c>
      <c r="H950" s="29">
        <v>1715</v>
      </c>
      <c r="I950" s="29">
        <v>1623</v>
      </c>
      <c r="J950" s="30"/>
    </row>
    <row r="951" spans="1:10" ht="14.25" hidden="1" customHeight="1">
      <c r="A951" s="27">
        <v>94.7</v>
      </c>
      <c r="B951" s="27">
        <v>94.6</v>
      </c>
      <c r="C951" s="28"/>
      <c r="D951" s="29">
        <v>100</v>
      </c>
      <c r="E951" s="29">
        <v>800</v>
      </c>
      <c r="F951" s="29">
        <v>1439</v>
      </c>
      <c r="G951" s="29">
        <v>1100</v>
      </c>
      <c r="H951" s="29">
        <v>1715</v>
      </c>
      <c r="I951" s="29">
        <v>1577</v>
      </c>
      <c r="J951" s="30"/>
    </row>
    <row r="952" spans="1:10" ht="14.25" hidden="1" customHeight="1">
      <c r="A952" s="27">
        <v>94.8</v>
      </c>
      <c r="B952" s="27">
        <v>94.7</v>
      </c>
      <c r="C952" s="28"/>
      <c r="D952" s="29">
        <v>100</v>
      </c>
      <c r="E952" s="29">
        <v>1000</v>
      </c>
      <c r="F952" s="29">
        <v>1623</v>
      </c>
      <c r="G952" s="29">
        <v>1500</v>
      </c>
      <c r="H952" s="29">
        <v>2082</v>
      </c>
      <c r="I952" s="29">
        <v>1853</v>
      </c>
      <c r="J952" s="30"/>
    </row>
    <row r="953" spans="1:10" ht="14.25" hidden="1" customHeight="1">
      <c r="A953" s="27">
        <v>94.9</v>
      </c>
      <c r="B953" s="27">
        <v>94.8</v>
      </c>
      <c r="C953" s="28"/>
      <c r="D953" s="29">
        <v>100</v>
      </c>
      <c r="E953" s="29">
        <v>900</v>
      </c>
      <c r="F953" s="29">
        <v>1531</v>
      </c>
      <c r="G953" s="29">
        <v>1000</v>
      </c>
      <c r="H953" s="29">
        <v>1623</v>
      </c>
      <c r="I953" s="29">
        <v>1577</v>
      </c>
      <c r="J953" s="30"/>
    </row>
    <row r="954" spans="1:10" ht="14.25" hidden="1" customHeight="1">
      <c r="A954" s="31">
        <v>95</v>
      </c>
      <c r="B954" s="31">
        <v>94.9</v>
      </c>
      <c r="C954" s="28" t="s">
        <v>17</v>
      </c>
      <c r="D954" s="32">
        <v>100</v>
      </c>
      <c r="E954" s="32">
        <v>1400</v>
      </c>
      <c r="F954" s="32">
        <v>1990</v>
      </c>
      <c r="G954" s="32">
        <v>1500</v>
      </c>
      <c r="H954" s="32">
        <v>2082</v>
      </c>
      <c r="I954" s="32">
        <v>2036</v>
      </c>
      <c r="J954" s="30"/>
    </row>
    <row r="955" spans="1:10" ht="14.25" hidden="1" customHeight="1">
      <c r="A955" s="27">
        <v>95.1</v>
      </c>
      <c r="B955" s="27">
        <v>95</v>
      </c>
      <c r="C955" s="28"/>
      <c r="D955" s="29">
        <v>100</v>
      </c>
      <c r="E955" s="29">
        <v>1000</v>
      </c>
      <c r="F955" s="29">
        <v>1623</v>
      </c>
      <c r="G955" s="29">
        <v>1100</v>
      </c>
      <c r="H955" s="29">
        <v>1715</v>
      </c>
      <c r="I955" s="29">
        <v>1669</v>
      </c>
      <c r="J955" s="33"/>
    </row>
    <row r="956" spans="1:10" ht="14.25" hidden="1" customHeight="1">
      <c r="A956" s="27">
        <v>95.2</v>
      </c>
      <c r="B956" s="27">
        <v>95.1</v>
      </c>
      <c r="C956" s="28"/>
      <c r="D956" s="29">
        <v>100</v>
      </c>
      <c r="E956" s="29">
        <v>900</v>
      </c>
      <c r="F956" s="29">
        <v>1531</v>
      </c>
      <c r="G956" s="29">
        <v>1500</v>
      </c>
      <c r="H956" s="29">
        <v>2082</v>
      </c>
      <c r="I956" s="29">
        <v>1807</v>
      </c>
      <c r="J956" s="28" t="s">
        <v>19</v>
      </c>
    </row>
    <row r="957" spans="1:10" ht="14.25" hidden="1" customHeight="1">
      <c r="A957" s="27">
        <v>95.3</v>
      </c>
      <c r="B957" s="27">
        <v>95.2</v>
      </c>
      <c r="C957" s="28"/>
      <c r="D957" s="29">
        <v>100</v>
      </c>
      <c r="E957" s="29">
        <v>1000</v>
      </c>
      <c r="F957" s="29">
        <v>1623</v>
      </c>
      <c r="G957" s="29">
        <v>1300</v>
      </c>
      <c r="H957" s="29">
        <v>1898</v>
      </c>
      <c r="I957" s="29">
        <v>1761</v>
      </c>
      <c r="J957" s="28" t="s">
        <v>19</v>
      </c>
    </row>
    <row r="958" spans="1:10" ht="14.25" hidden="1" customHeight="1">
      <c r="A958" s="27">
        <v>95.4</v>
      </c>
      <c r="B958" s="27">
        <v>95.3</v>
      </c>
      <c r="C958" s="28"/>
      <c r="D958" s="29">
        <v>100</v>
      </c>
      <c r="E958" s="29">
        <v>1500</v>
      </c>
      <c r="F958" s="29">
        <v>2082</v>
      </c>
      <c r="G958" s="29">
        <v>1400</v>
      </c>
      <c r="H958" s="29">
        <v>1990</v>
      </c>
      <c r="I958" s="29">
        <v>2036</v>
      </c>
      <c r="J958" s="28" t="s">
        <v>19</v>
      </c>
    </row>
    <row r="959" spans="1:10" ht="14.25" hidden="1" customHeight="1">
      <c r="A959" s="27">
        <v>95.5</v>
      </c>
      <c r="B959" s="27">
        <v>95.4</v>
      </c>
      <c r="C959" s="28"/>
      <c r="D959" s="29">
        <v>100</v>
      </c>
      <c r="E959" s="29">
        <v>1700</v>
      </c>
      <c r="F959" s="29">
        <v>2265</v>
      </c>
      <c r="G959" s="29">
        <v>1500</v>
      </c>
      <c r="H959" s="29">
        <v>2082</v>
      </c>
      <c r="I959" s="29">
        <v>2174</v>
      </c>
      <c r="J959" s="28" t="s">
        <v>19</v>
      </c>
    </row>
    <row r="960" spans="1:10" ht="14.25" hidden="1" customHeight="1">
      <c r="A960" s="27">
        <v>95.6</v>
      </c>
      <c r="B960" s="27">
        <v>95.5</v>
      </c>
      <c r="C960" s="28"/>
      <c r="D960" s="29">
        <v>100</v>
      </c>
      <c r="E960" s="29">
        <v>1500</v>
      </c>
      <c r="F960" s="29">
        <v>2082</v>
      </c>
      <c r="G960" s="29">
        <v>1800</v>
      </c>
      <c r="H960" s="29">
        <v>2357</v>
      </c>
      <c r="I960" s="29">
        <v>2220</v>
      </c>
      <c r="J960" s="28" t="s">
        <v>19</v>
      </c>
    </row>
    <row r="961" spans="1:10" ht="14.25" hidden="1" customHeight="1">
      <c r="A961" s="27">
        <v>95.7</v>
      </c>
      <c r="B961" s="27">
        <v>95.6</v>
      </c>
      <c r="C961" s="28"/>
      <c r="D961" s="29">
        <v>100</v>
      </c>
      <c r="E961" s="29">
        <v>2400</v>
      </c>
      <c r="F961" s="29">
        <v>2908</v>
      </c>
      <c r="G961" s="29">
        <v>1800</v>
      </c>
      <c r="H961" s="29">
        <v>2357</v>
      </c>
      <c r="I961" s="29">
        <v>2633</v>
      </c>
      <c r="J961" s="28" t="s">
        <v>19</v>
      </c>
    </row>
    <row r="962" spans="1:10" ht="14.25" customHeight="1">
      <c r="A962" s="27">
        <v>95.8</v>
      </c>
      <c r="B962" s="27">
        <v>95.7</v>
      </c>
      <c r="C962" s="28"/>
      <c r="D962" s="29">
        <v>100</v>
      </c>
      <c r="E962" s="29">
        <v>1900</v>
      </c>
      <c r="F962" s="29">
        <v>2449</v>
      </c>
      <c r="G962" s="29">
        <v>2000</v>
      </c>
      <c r="H962" s="217">
        <v>2541</v>
      </c>
      <c r="I962" s="29">
        <v>2495</v>
      </c>
      <c r="J962" s="28" t="s">
        <v>19</v>
      </c>
    </row>
    <row r="963" spans="1:10" ht="14.25" hidden="1" customHeight="1">
      <c r="A963" s="27">
        <v>95.9</v>
      </c>
      <c r="B963" s="27">
        <v>95.8</v>
      </c>
      <c r="C963" s="28"/>
      <c r="D963" s="29">
        <v>100</v>
      </c>
      <c r="E963" s="29">
        <v>1900</v>
      </c>
      <c r="F963" s="29">
        <v>2449</v>
      </c>
      <c r="G963" s="29">
        <v>1600</v>
      </c>
      <c r="H963" s="29">
        <v>2174</v>
      </c>
      <c r="I963" s="29">
        <v>2312</v>
      </c>
      <c r="J963" s="28" t="s">
        <v>19</v>
      </c>
    </row>
    <row r="964" spans="1:10" ht="14.25" hidden="1" customHeight="1">
      <c r="A964" s="31">
        <v>96</v>
      </c>
      <c r="B964" s="31">
        <v>95.9</v>
      </c>
      <c r="C964" s="28" t="s">
        <v>17</v>
      </c>
      <c r="D964" s="32">
        <v>100</v>
      </c>
      <c r="E964" s="32">
        <v>1800</v>
      </c>
      <c r="F964" s="32">
        <v>2357</v>
      </c>
      <c r="G964" s="32">
        <v>1500</v>
      </c>
      <c r="H964" s="32">
        <v>2082</v>
      </c>
      <c r="I964" s="32">
        <v>2220</v>
      </c>
      <c r="J964" s="35" t="s">
        <v>19</v>
      </c>
    </row>
    <row r="965" spans="1:10" ht="14.25" hidden="1" customHeight="1">
      <c r="A965" s="27">
        <v>96.1</v>
      </c>
      <c r="B965" s="27">
        <v>96</v>
      </c>
      <c r="C965" s="28"/>
      <c r="D965" s="29">
        <v>100</v>
      </c>
      <c r="E965" s="29">
        <v>1800</v>
      </c>
      <c r="F965" s="29">
        <v>2357</v>
      </c>
      <c r="G965" s="29">
        <v>1700</v>
      </c>
      <c r="H965" s="29">
        <v>2265</v>
      </c>
      <c r="I965" s="29">
        <v>2311</v>
      </c>
      <c r="J965" s="28" t="s">
        <v>19</v>
      </c>
    </row>
    <row r="966" spans="1:10" ht="14.25" hidden="1" customHeight="1">
      <c r="A966" s="27">
        <v>96.2</v>
      </c>
      <c r="B966" s="27">
        <v>96.1</v>
      </c>
      <c r="C966" s="28"/>
      <c r="D966" s="29">
        <v>100</v>
      </c>
      <c r="E966" s="29">
        <v>2000</v>
      </c>
      <c r="F966" s="29">
        <v>2541</v>
      </c>
      <c r="G966" s="29">
        <v>1700</v>
      </c>
      <c r="H966" s="29">
        <v>2265</v>
      </c>
      <c r="I966" s="29">
        <v>2403</v>
      </c>
      <c r="J966" s="28" t="s">
        <v>19</v>
      </c>
    </row>
    <row r="967" spans="1:10" ht="14.25" customHeight="1">
      <c r="A967" s="27">
        <v>96.3</v>
      </c>
      <c r="B967" s="27">
        <v>96.2</v>
      </c>
      <c r="C967" s="28"/>
      <c r="D967" s="29">
        <v>100</v>
      </c>
      <c r="E967" s="29">
        <v>1500</v>
      </c>
      <c r="F967" s="29">
        <v>2082</v>
      </c>
      <c r="G967" s="29">
        <v>2000</v>
      </c>
      <c r="H967" s="217">
        <v>2541</v>
      </c>
      <c r="I967" s="29">
        <v>2312</v>
      </c>
      <c r="J967" s="28" t="s">
        <v>19</v>
      </c>
    </row>
    <row r="968" spans="1:10" ht="14.25" hidden="1" customHeight="1">
      <c r="A968" s="27">
        <v>96.4</v>
      </c>
      <c r="B968" s="27">
        <v>96.3</v>
      </c>
      <c r="C968" s="28"/>
      <c r="D968" s="29">
        <v>100</v>
      </c>
      <c r="E968" s="29">
        <v>1700</v>
      </c>
      <c r="F968" s="29">
        <v>2265</v>
      </c>
      <c r="G968" s="29">
        <v>1900</v>
      </c>
      <c r="H968" s="29">
        <v>2449</v>
      </c>
      <c r="I968" s="29">
        <v>2357</v>
      </c>
      <c r="J968" s="28" t="s">
        <v>19</v>
      </c>
    </row>
    <row r="969" spans="1:10" ht="14.25" hidden="1" customHeight="1">
      <c r="A969" s="27">
        <v>96.5</v>
      </c>
      <c r="B969" s="27">
        <v>96.4</v>
      </c>
      <c r="C969" s="28"/>
      <c r="D969" s="29">
        <v>100</v>
      </c>
      <c r="E969" s="29">
        <v>2000</v>
      </c>
      <c r="F969" s="29">
        <v>2541</v>
      </c>
      <c r="G969" s="29">
        <v>1800</v>
      </c>
      <c r="H969" s="29">
        <v>2357</v>
      </c>
      <c r="I969" s="29">
        <v>2449</v>
      </c>
      <c r="J969" s="28" t="s">
        <v>19</v>
      </c>
    </row>
    <row r="970" spans="1:10" ht="14.25" hidden="1" customHeight="1">
      <c r="A970" s="27">
        <v>96.6</v>
      </c>
      <c r="B970" s="27">
        <v>96.5</v>
      </c>
      <c r="C970" s="28"/>
      <c r="D970" s="29">
        <v>100</v>
      </c>
      <c r="E970" s="29">
        <v>1000</v>
      </c>
      <c r="F970" s="29">
        <v>1623</v>
      </c>
      <c r="G970" s="29">
        <v>1200</v>
      </c>
      <c r="H970" s="29">
        <v>1806</v>
      </c>
      <c r="I970" s="29">
        <v>1715</v>
      </c>
      <c r="J970" s="34"/>
    </row>
    <row r="971" spans="1:10" ht="14.25" hidden="1" customHeight="1">
      <c r="A971" s="27">
        <v>96.7</v>
      </c>
      <c r="B971" s="27">
        <v>96.6</v>
      </c>
      <c r="C971" s="28"/>
      <c r="D971" s="29">
        <v>100</v>
      </c>
      <c r="E971" s="29">
        <v>1400</v>
      </c>
      <c r="F971" s="29">
        <v>1990</v>
      </c>
      <c r="G971" s="29">
        <v>1100</v>
      </c>
      <c r="H971" s="29">
        <v>1715</v>
      </c>
      <c r="I971" s="29">
        <v>1853</v>
      </c>
      <c r="J971" s="34"/>
    </row>
    <row r="972" spans="1:10" ht="14.25" hidden="1" customHeight="1">
      <c r="A972" s="27">
        <v>96.8</v>
      </c>
      <c r="B972" s="27">
        <v>96.7</v>
      </c>
      <c r="C972" s="28"/>
      <c r="D972" s="29">
        <v>100</v>
      </c>
      <c r="E972" s="29">
        <v>1600</v>
      </c>
      <c r="F972" s="29">
        <v>2174</v>
      </c>
      <c r="G972" s="29">
        <v>1400</v>
      </c>
      <c r="H972" s="29">
        <v>1990</v>
      </c>
      <c r="I972" s="29">
        <v>2082</v>
      </c>
      <c r="J972" s="34"/>
    </row>
    <row r="973" spans="1:10" ht="14.25" hidden="1" customHeight="1">
      <c r="A973" s="27">
        <v>96.9</v>
      </c>
      <c r="B973" s="27">
        <v>96.8</v>
      </c>
      <c r="C973" s="28"/>
      <c r="D973" s="29">
        <v>100</v>
      </c>
      <c r="E973" s="29">
        <v>900</v>
      </c>
      <c r="F973" s="29">
        <v>1531</v>
      </c>
      <c r="G973" s="29">
        <v>1200</v>
      </c>
      <c r="H973" s="29">
        <v>1806</v>
      </c>
      <c r="I973" s="29">
        <v>1669</v>
      </c>
      <c r="J973" s="34"/>
    </row>
    <row r="974" spans="1:10" ht="14.25" hidden="1" customHeight="1">
      <c r="A974" s="31">
        <v>97</v>
      </c>
      <c r="B974" s="31">
        <v>96.9</v>
      </c>
      <c r="C974" s="28" t="s">
        <v>17</v>
      </c>
      <c r="D974" s="32">
        <v>100</v>
      </c>
      <c r="E974" s="32">
        <v>800</v>
      </c>
      <c r="F974" s="32">
        <v>1439</v>
      </c>
      <c r="G974" s="32">
        <v>1000</v>
      </c>
      <c r="H974" s="32">
        <v>1623</v>
      </c>
      <c r="I974" s="32">
        <v>1531</v>
      </c>
      <c r="J974" s="33"/>
    </row>
    <row r="975" spans="1:10" ht="14.25" hidden="1" customHeight="1">
      <c r="A975" s="27">
        <v>97.1</v>
      </c>
      <c r="B975" s="27">
        <v>97</v>
      </c>
      <c r="C975" s="28"/>
      <c r="D975" s="29">
        <v>100</v>
      </c>
      <c r="E975" s="29">
        <v>1400</v>
      </c>
      <c r="F975" s="29">
        <v>1990</v>
      </c>
      <c r="G975" s="29">
        <v>1200</v>
      </c>
      <c r="H975" s="29">
        <v>1806</v>
      </c>
      <c r="I975" s="29">
        <v>1898</v>
      </c>
      <c r="J975" s="28"/>
    </row>
    <row r="976" spans="1:10" ht="14.25" hidden="1" customHeight="1">
      <c r="A976" s="27">
        <v>97.2</v>
      </c>
      <c r="B976" s="27">
        <v>97.1</v>
      </c>
      <c r="C976" s="28"/>
      <c r="D976" s="29">
        <v>100</v>
      </c>
      <c r="E976" s="29">
        <v>1000</v>
      </c>
      <c r="F976" s="29">
        <v>1623</v>
      </c>
      <c r="G976" s="29">
        <v>1000</v>
      </c>
      <c r="H976" s="29">
        <v>1623</v>
      </c>
      <c r="I976" s="29">
        <v>1623</v>
      </c>
      <c r="J976" s="28"/>
    </row>
    <row r="977" spans="1:10" ht="14.25" hidden="1" customHeight="1">
      <c r="A977" s="27">
        <v>97.3</v>
      </c>
      <c r="B977" s="27">
        <v>97.2</v>
      </c>
      <c r="C977" s="28"/>
      <c r="D977" s="29">
        <v>100</v>
      </c>
      <c r="E977" s="29">
        <v>900</v>
      </c>
      <c r="F977" s="29">
        <v>1531</v>
      </c>
      <c r="G977" s="29">
        <v>1000</v>
      </c>
      <c r="H977" s="29">
        <v>1623</v>
      </c>
      <c r="I977" s="29">
        <v>1577</v>
      </c>
      <c r="J977" s="28"/>
    </row>
    <row r="978" spans="1:10" ht="14.25" hidden="1" customHeight="1">
      <c r="A978" s="27">
        <v>97.4</v>
      </c>
      <c r="B978" s="27">
        <v>97.3</v>
      </c>
      <c r="C978" s="28"/>
      <c r="D978" s="29">
        <v>100</v>
      </c>
      <c r="E978" s="29">
        <v>800</v>
      </c>
      <c r="F978" s="29">
        <v>1439</v>
      </c>
      <c r="G978" s="29">
        <v>1100</v>
      </c>
      <c r="H978" s="29">
        <v>1715</v>
      </c>
      <c r="I978" s="29">
        <v>1577</v>
      </c>
      <c r="J978" s="28"/>
    </row>
    <row r="979" spans="1:10" ht="14.25" hidden="1" customHeight="1">
      <c r="A979" s="27">
        <v>97.5</v>
      </c>
      <c r="B979" s="27">
        <v>97.4</v>
      </c>
      <c r="C979" s="28"/>
      <c r="D979" s="29">
        <v>100</v>
      </c>
      <c r="E979" s="29">
        <v>1100</v>
      </c>
      <c r="F979" s="29">
        <v>1715</v>
      </c>
      <c r="G979" s="29">
        <v>1200</v>
      </c>
      <c r="H979" s="29">
        <v>1806</v>
      </c>
      <c r="I979" s="29">
        <v>1761</v>
      </c>
      <c r="J979" s="28"/>
    </row>
    <row r="980" spans="1:10" ht="14.25" hidden="1" customHeight="1">
      <c r="A980" s="27">
        <v>97.6</v>
      </c>
      <c r="B980" s="27">
        <v>97.5</v>
      </c>
      <c r="C980" s="28"/>
      <c r="D980" s="29">
        <v>100</v>
      </c>
      <c r="E980" s="29">
        <v>900</v>
      </c>
      <c r="F980" s="29">
        <v>1531</v>
      </c>
      <c r="G980" s="29">
        <v>1100</v>
      </c>
      <c r="H980" s="29">
        <v>1715</v>
      </c>
      <c r="I980" s="29">
        <v>1623</v>
      </c>
      <c r="J980" s="28"/>
    </row>
    <row r="981" spans="1:10" ht="14.25" hidden="1" customHeight="1">
      <c r="A981" s="27">
        <v>97.7</v>
      </c>
      <c r="B981" s="27">
        <v>97.6</v>
      </c>
      <c r="C981" s="28"/>
      <c r="D981" s="29">
        <v>100</v>
      </c>
      <c r="E981" s="29">
        <v>1400</v>
      </c>
      <c r="F981" s="29">
        <v>1990</v>
      </c>
      <c r="G981" s="29">
        <v>1000</v>
      </c>
      <c r="H981" s="29">
        <v>1623</v>
      </c>
      <c r="I981" s="29">
        <v>1807</v>
      </c>
      <c r="J981" s="28"/>
    </row>
    <row r="982" spans="1:10" ht="14.25" hidden="1" customHeight="1">
      <c r="A982" s="27">
        <v>97.8</v>
      </c>
      <c r="B982" s="27">
        <v>97.7</v>
      </c>
      <c r="C982" s="28"/>
      <c r="D982" s="29">
        <v>100</v>
      </c>
      <c r="E982" s="29">
        <v>1200</v>
      </c>
      <c r="F982" s="29">
        <v>1806</v>
      </c>
      <c r="G982" s="29">
        <v>1300</v>
      </c>
      <c r="H982" s="29">
        <v>1898</v>
      </c>
      <c r="I982" s="29">
        <v>1852</v>
      </c>
      <c r="J982" s="28"/>
    </row>
    <row r="983" spans="1:10" ht="14.25" hidden="1" customHeight="1">
      <c r="A983" s="27">
        <v>97.9</v>
      </c>
      <c r="B983" s="27">
        <v>97.8</v>
      </c>
      <c r="C983" s="28"/>
      <c r="D983" s="29">
        <v>100</v>
      </c>
      <c r="E983" s="29">
        <v>1000</v>
      </c>
      <c r="F983" s="29">
        <v>1623</v>
      </c>
      <c r="G983" s="29">
        <v>1100</v>
      </c>
      <c r="H983" s="29">
        <v>1715</v>
      </c>
      <c r="I983" s="29">
        <v>1669</v>
      </c>
      <c r="J983" s="28"/>
    </row>
    <row r="984" spans="1:10" ht="14.25" hidden="1" customHeight="1">
      <c r="A984" s="31">
        <v>98</v>
      </c>
      <c r="B984" s="31">
        <v>97.9</v>
      </c>
      <c r="C984" s="28" t="s">
        <v>17</v>
      </c>
      <c r="D984" s="32">
        <v>100</v>
      </c>
      <c r="E984" s="33"/>
      <c r="F984" s="33"/>
      <c r="G984" s="33"/>
      <c r="H984" s="33"/>
      <c r="I984" s="33"/>
      <c r="J984" s="28" t="s">
        <v>31</v>
      </c>
    </row>
    <row r="985" spans="1:10" ht="14.25" hidden="1" customHeight="1">
      <c r="A985" s="27">
        <v>98.1</v>
      </c>
      <c r="B985" s="27">
        <v>98</v>
      </c>
      <c r="C985" s="28"/>
      <c r="D985" s="29">
        <v>100</v>
      </c>
      <c r="E985" s="29">
        <v>800</v>
      </c>
      <c r="F985" s="29">
        <v>1439</v>
      </c>
      <c r="G985" s="29">
        <v>900</v>
      </c>
      <c r="H985" s="29">
        <v>1531</v>
      </c>
      <c r="I985" s="29">
        <v>1485</v>
      </c>
      <c r="J985" s="33"/>
    </row>
    <row r="986" spans="1:10" ht="14.25" hidden="1" customHeight="1">
      <c r="A986" s="27">
        <v>98.2</v>
      </c>
      <c r="B986" s="27">
        <v>98.1</v>
      </c>
      <c r="C986" s="28"/>
      <c r="D986" s="29">
        <v>100</v>
      </c>
      <c r="E986" s="29">
        <v>900</v>
      </c>
      <c r="F986" s="29">
        <v>1531</v>
      </c>
      <c r="G986" s="29">
        <v>1000</v>
      </c>
      <c r="H986" s="29">
        <v>1623</v>
      </c>
      <c r="I986" s="29">
        <v>1577</v>
      </c>
      <c r="J986" s="34"/>
    </row>
    <row r="987" spans="1:10" ht="14.25" hidden="1" customHeight="1">
      <c r="A987" s="27">
        <v>98.3</v>
      </c>
      <c r="B987" s="27">
        <v>98.2</v>
      </c>
      <c r="C987" s="28"/>
      <c r="D987" s="29">
        <v>100</v>
      </c>
      <c r="E987" s="29">
        <v>1100</v>
      </c>
      <c r="F987" s="29">
        <v>1715</v>
      </c>
      <c r="G987" s="29">
        <v>1200</v>
      </c>
      <c r="H987" s="29">
        <v>1806</v>
      </c>
      <c r="I987" s="29">
        <v>1761</v>
      </c>
      <c r="J987" s="34"/>
    </row>
    <row r="988" spans="1:10" ht="14.25" hidden="1" customHeight="1">
      <c r="A988" s="27">
        <v>98.4</v>
      </c>
      <c r="B988" s="27">
        <v>98.3</v>
      </c>
      <c r="C988" s="28"/>
      <c r="D988" s="29">
        <v>100</v>
      </c>
      <c r="E988" s="29">
        <v>1000</v>
      </c>
      <c r="F988" s="29">
        <v>1623</v>
      </c>
      <c r="G988" s="29">
        <v>1700</v>
      </c>
      <c r="H988" s="29">
        <v>2265</v>
      </c>
      <c r="I988" s="29">
        <v>1944</v>
      </c>
      <c r="J988" s="28" t="s">
        <v>19</v>
      </c>
    </row>
    <row r="989" spans="1:10" ht="14.25" hidden="1" customHeight="1">
      <c r="A989" s="27">
        <v>98.5</v>
      </c>
      <c r="B989" s="27">
        <v>98.4</v>
      </c>
      <c r="C989" s="28"/>
      <c r="D989" s="29">
        <v>100</v>
      </c>
      <c r="E989" s="29">
        <v>2300</v>
      </c>
      <c r="F989" s="29">
        <v>2816</v>
      </c>
      <c r="G989" s="29">
        <v>2700</v>
      </c>
      <c r="H989" s="29">
        <v>3183</v>
      </c>
      <c r="I989" s="29">
        <v>3000</v>
      </c>
      <c r="J989" s="28" t="s">
        <v>19</v>
      </c>
    </row>
    <row r="990" spans="1:10" ht="14.25" hidden="1" customHeight="1">
      <c r="A990" s="27">
        <v>98.6</v>
      </c>
      <c r="B990" s="27">
        <v>98.5</v>
      </c>
      <c r="C990" s="28"/>
      <c r="D990" s="29">
        <v>100</v>
      </c>
      <c r="E990" s="29">
        <v>1300</v>
      </c>
      <c r="F990" s="29">
        <v>1898</v>
      </c>
      <c r="G990" s="29">
        <v>1500</v>
      </c>
      <c r="H990" s="29">
        <v>2082</v>
      </c>
      <c r="I990" s="29">
        <v>1990</v>
      </c>
      <c r="J990" s="28" t="s">
        <v>19</v>
      </c>
    </row>
    <row r="991" spans="1:10" ht="14.25" customHeight="1">
      <c r="A991" s="27">
        <v>98.7</v>
      </c>
      <c r="B991" s="27">
        <v>98.6</v>
      </c>
      <c r="C991" s="28"/>
      <c r="D991" s="29">
        <v>100</v>
      </c>
      <c r="E991" s="29">
        <v>1900</v>
      </c>
      <c r="F991" s="29">
        <v>2449</v>
      </c>
      <c r="G991" s="29">
        <v>2000</v>
      </c>
      <c r="H991" s="217">
        <v>2541</v>
      </c>
      <c r="I991" s="29">
        <v>2495</v>
      </c>
      <c r="J991" s="28" t="s">
        <v>19</v>
      </c>
    </row>
    <row r="992" spans="1:10" ht="14.25" hidden="1" customHeight="1">
      <c r="A992" s="27">
        <v>98.8</v>
      </c>
      <c r="B992" s="27">
        <v>98.7</v>
      </c>
      <c r="C992" s="28"/>
      <c r="D992" s="29">
        <v>100</v>
      </c>
      <c r="E992" s="29">
        <v>1000</v>
      </c>
      <c r="F992" s="29">
        <v>1623</v>
      </c>
      <c r="G992" s="29">
        <v>1500</v>
      </c>
      <c r="H992" s="29">
        <v>2082</v>
      </c>
      <c r="I992" s="29">
        <v>1853</v>
      </c>
      <c r="J992" s="34"/>
    </row>
    <row r="993" spans="1:10" ht="14.25" hidden="1" customHeight="1">
      <c r="A993" s="27">
        <v>98.9</v>
      </c>
      <c r="B993" s="27">
        <v>98.8</v>
      </c>
      <c r="C993" s="28"/>
      <c r="D993" s="29">
        <v>100</v>
      </c>
      <c r="E993" s="29">
        <v>1000</v>
      </c>
      <c r="F993" s="29">
        <v>1623</v>
      </c>
      <c r="G993" s="29">
        <v>1100</v>
      </c>
      <c r="H993" s="29">
        <v>1715</v>
      </c>
      <c r="I993" s="29">
        <v>1669</v>
      </c>
      <c r="J993" s="34"/>
    </row>
    <row r="994" spans="1:10" ht="14.25" hidden="1" customHeight="1">
      <c r="A994" s="31">
        <v>99</v>
      </c>
      <c r="B994" s="31">
        <v>98.9</v>
      </c>
      <c r="C994" s="28" t="s">
        <v>17</v>
      </c>
      <c r="D994" s="32">
        <v>100</v>
      </c>
      <c r="E994" s="32">
        <v>1100</v>
      </c>
      <c r="F994" s="32">
        <v>1715</v>
      </c>
      <c r="G994" s="32">
        <v>1000</v>
      </c>
      <c r="H994" s="32">
        <v>1623</v>
      </c>
      <c r="I994" s="32">
        <v>1669</v>
      </c>
      <c r="J994" s="33"/>
    </row>
    <row r="995" spans="1:10" ht="14.25" hidden="1" customHeight="1">
      <c r="A995" s="27">
        <v>99.1</v>
      </c>
      <c r="B995" s="27">
        <v>99</v>
      </c>
      <c r="C995" s="28"/>
      <c r="D995" s="29">
        <v>100</v>
      </c>
      <c r="E995" s="29">
        <v>1700</v>
      </c>
      <c r="F995" s="29">
        <v>2265</v>
      </c>
      <c r="G995" s="29">
        <v>1000</v>
      </c>
      <c r="H995" s="29">
        <v>1623</v>
      </c>
      <c r="I995" s="29">
        <v>1944</v>
      </c>
      <c r="J995" s="30"/>
    </row>
    <row r="996" spans="1:10" ht="14.25" hidden="1" customHeight="1">
      <c r="A996" s="27">
        <v>99.2</v>
      </c>
      <c r="B996" s="27">
        <v>99.1</v>
      </c>
      <c r="C996" s="28"/>
      <c r="D996" s="29">
        <v>100</v>
      </c>
      <c r="E996" s="29">
        <v>1100</v>
      </c>
      <c r="F996" s="29">
        <v>1715</v>
      </c>
      <c r="G996" s="29">
        <v>1000</v>
      </c>
      <c r="H996" s="29">
        <v>1623</v>
      </c>
      <c r="I996" s="29">
        <v>1669</v>
      </c>
      <c r="J996" s="30"/>
    </row>
    <row r="997" spans="1:10" ht="14.25" hidden="1" customHeight="1">
      <c r="A997" s="27">
        <v>99.3</v>
      </c>
      <c r="B997" s="27">
        <v>99.2</v>
      </c>
      <c r="C997" s="28"/>
      <c r="D997" s="29">
        <v>100</v>
      </c>
      <c r="E997" s="29">
        <v>1800</v>
      </c>
      <c r="F997" s="29">
        <v>2357</v>
      </c>
      <c r="G997" s="29">
        <v>1200</v>
      </c>
      <c r="H997" s="29">
        <v>1806</v>
      </c>
      <c r="I997" s="29">
        <v>2082</v>
      </c>
      <c r="J997" s="30"/>
    </row>
    <row r="998" spans="1:10" ht="14.25" hidden="1" customHeight="1">
      <c r="A998" s="27">
        <v>99.4</v>
      </c>
      <c r="B998" s="27">
        <v>99.3</v>
      </c>
      <c r="C998" s="28"/>
      <c r="D998" s="29">
        <v>100</v>
      </c>
      <c r="E998" s="29">
        <v>1200</v>
      </c>
      <c r="F998" s="29">
        <v>1806</v>
      </c>
      <c r="G998" s="29">
        <v>1300</v>
      </c>
      <c r="H998" s="29">
        <v>1898</v>
      </c>
      <c r="I998" s="29">
        <v>1852</v>
      </c>
      <c r="J998" s="30"/>
    </row>
    <row r="999" spans="1:10" ht="14.25" hidden="1" customHeight="1">
      <c r="A999" s="27">
        <v>99.5</v>
      </c>
      <c r="B999" s="27">
        <v>99.4</v>
      </c>
      <c r="C999" s="28"/>
      <c r="D999" s="29">
        <v>100</v>
      </c>
      <c r="E999" s="29">
        <v>1000</v>
      </c>
      <c r="F999" s="29">
        <v>1623</v>
      </c>
      <c r="G999" s="29">
        <v>1100</v>
      </c>
      <c r="H999" s="29">
        <v>1715</v>
      </c>
      <c r="I999" s="29">
        <v>1669</v>
      </c>
      <c r="J999" s="30"/>
    </row>
    <row r="1000" spans="1:10" ht="14.25" hidden="1" customHeight="1">
      <c r="A1000" s="27">
        <v>99.6</v>
      </c>
      <c r="B1000" s="27">
        <v>99.5</v>
      </c>
      <c r="C1000" s="28"/>
      <c r="D1000" s="29">
        <v>100</v>
      </c>
      <c r="E1000" s="29">
        <v>1200</v>
      </c>
      <c r="F1000" s="29">
        <v>1806</v>
      </c>
      <c r="G1000" s="29">
        <v>1300</v>
      </c>
      <c r="H1000" s="29">
        <v>1898</v>
      </c>
      <c r="I1000" s="29">
        <v>1852</v>
      </c>
      <c r="J1000" s="30"/>
    </row>
    <row r="1001" spans="1:10" ht="14.25" hidden="1" customHeight="1">
      <c r="A1001" s="27">
        <v>99.7</v>
      </c>
      <c r="B1001" s="27">
        <v>99.6</v>
      </c>
      <c r="C1001" s="28"/>
      <c r="D1001" s="29">
        <v>100</v>
      </c>
      <c r="E1001" s="29">
        <v>1000</v>
      </c>
      <c r="F1001" s="29">
        <v>1623</v>
      </c>
      <c r="G1001" s="29">
        <v>1100</v>
      </c>
      <c r="H1001" s="29">
        <v>1715</v>
      </c>
      <c r="I1001" s="29">
        <v>1669</v>
      </c>
      <c r="J1001" s="30"/>
    </row>
    <row r="1002" spans="1:10" ht="14.25" hidden="1" customHeight="1">
      <c r="A1002" s="27">
        <v>99.8</v>
      </c>
      <c r="B1002" s="27">
        <v>99.7</v>
      </c>
      <c r="C1002" s="28"/>
      <c r="D1002" s="29">
        <v>100</v>
      </c>
      <c r="E1002" s="29">
        <v>1300</v>
      </c>
      <c r="F1002" s="29">
        <v>1898</v>
      </c>
      <c r="G1002" s="29">
        <v>1400</v>
      </c>
      <c r="H1002" s="29">
        <v>1990</v>
      </c>
      <c r="I1002" s="29">
        <v>1944</v>
      </c>
      <c r="J1002" s="30"/>
    </row>
    <row r="1003" spans="1:10" ht="14.25" hidden="1" customHeight="1">
      <c r="A1003" s="27">
        <v>99.9</v>
      </c>
      <c r="B1003" s="27">
        <v>99.8</v>
      </c>
      <c r="C1003" s="28"/>
      <c r="D1003" s="29">
        <v>100</v>
      </c>
      <c r="E1003" s="29">
        <v>1100</v>
      </c>
      <c r="F1003" s="29">
        <v>1715</v>
      </c>
      <c r="G1003" s="29">
        <v>1200</v>
      </c>
      <c r="H1003" s="29">
        <v>1806</v>
      </c>
      <c r="I1003" s="29">
        <v>1761</v>
      </c>
      <c r="J1003" s="30"/>
    </row>
    <row r="1004" spans="1:10" ht="14.25" hidden="1" customHeight="1">
      <c r="A1004" s="31">
        <v>100</v>
      </c>
      <c r="B1004" s="31">
        <v>99.9</v>
      </c>
      <c r="C1004" s="28" t="s">
        <v>17</v>
      </c>
      <c r="D1004" s="32">
        <v>100</v>
      </c>
      <c r="E1004" s="32">
        <v>900</v>
      </c>
      <c r="F1004" s="32">
        <v>1531</v>
      </c>
      <c r="G1004" s="32">
        <v>1000</v>
      </c>
      <c r="H1004" s="32">
        <v>1623</v>
      </c>
      <c r="I1004" s="32">
        <v>1577</v>
      </c>
      <c r="J1004" s="30"/>
    </row>
    <row r="1005" spans="1:10" ht="14.25" hidden="1" customHeight="1">
      <c r="A1005" s="27">
        <v>100.1</v>
      </c>
      <c r="B1005" s="27">
        <v>100</v>
      </c>
      <c r="C1005" s="28"/>
      <c r="D1005" s="29">
        <v>100</v>
      </c>
      <c r="E1005" s="29">
        <v>1000</v>
      </c>
      <c r="F1005" s="29">
        <v>1623</v>
      </c>
      <c r="G1005" s="29">
        <v>1100</v>
      </c>
      <c r="H1005" s="29">
        <v>1715</v>
      </c>
      <c r="I1005" s="29">
        <v>1669</v>
      </c>
      <c r="J1005" s="33"/>
    </row>
    <row r="1006" spans="1:10" ht="14.25" hidden="1" customHeight="1">
      <c r="A1006" s="27">
        <v>100.2</v>
      </c>
      <c r="B1006" s="27">
        <v>100.1</v>
      </c>
      <c r="C1006" s="28"/>
      <c r="D1006" s="29">
        <v>100</v>
      </c>
      <c r="E1006" s="29">
        <v>1200</v>
      </c>
      <c r="F1006" s="29">
        <v>1806</v>
      </c>
      <c r="G1006" s="29">
        <v>1100</v>
      </c>
      <c r="H1006" s="29">
        <v>1715</v>
      </c>
      <c r="I1006" s="29">
        <v>1761</v>
      </c>
      <c r="J1006" s="34"/>
    </row>
    <row r="1007" spans="1:10" ht="14.25" hidden="1" customHeight="1">
      <c r="A1007" s="27">
        <v>100.3</v>
      </c>
      <c r="B1007" s="27">
        <v>100.2</v>
      </c>
      <c r="C1007" s="28"/>
      <c r="D1007" s="29">
        <v>100</v>
      </c>
      <c r="E1007" s="29">
        <v>1500</v>
      </c>
      <c r="F1007" s="29">
        <v>2082</v>
      </c>
      <c r="G1007" s="29">
        <v>1400</v>
      </c>
      <c r="H1007" s="29">
        <v>1990</v>
      </c>
      <c r="I1007" s="29">
        <v>2036</v>
      </c>
      <c r="J1007" s="34"/>
    </row>
    <row r="1008" spans="1:10" ht="14.25" hidden="1" customHeight="1">
      <c r="A1008" s="27">
        <v>100.4</v>
      </c>
      <c r="B1008" s="27">
        <v>100.3</v>
      </c>
      <c r="C1008" s="28"/>
      <c r="D1008" s="29">
        <v>100</v>
      </c>
      <c r="E1008" s="29">
        <v>1600</v>
      </c>
      <c r="F1008" s="29">
        <v>2174</v>
      </c>
      <c r="G1008" s="29">
        <v>1100</v>
      </c>
      <c r="H1008" s="29">
        <v>1715</v>
      </c>
      <c r="I1008" s="29">
        <v>1945</v>
      </c>
      <c r="J1008" s="34"/>
    </row>
    <row r="1009" spans="1:10" ht="14.25" hidden="1" customHeight="1">
      <c r="A1009" s="27">
        <v>100.5</v>
      </c>
      <c r="B1009" s="27">
        <v>100.4</v>
      </c>
      <c r="C1009" s="28"/>
      <c r="D1009" s="29">
        <v>100</v>
      </c>
      <c r="E1009" s="34"/>
      <c r="F1009" s="34"/>
      <c r="G1009" s="34"/>
      <c r="H1009" s="34"/>
      <c r="I1009" s="34"/>
      <c r="J1009" s="28" t="s">
        <v>32</v>
      </c>
    </row>
    <row r="1010" spans="1:10" ht="14.25" hidden="1" customHeight="1">
      <c r="A1010" s="27">
        <v>100.6</v>
      </c>
      <c r="B1010" s="27">
        <v>100.5</v>
      </c>
      <c r="C1010" s="28"/>
      <c r="D1010" s="29">
        <v>100</v>
      </c>
      <c r="E1010" s="29">
        <v>1100</v>
      </c>
      <c r="F1010" s="29">
        <v>1715</v>
      </c>
      <c r="G1010" s="29">
        <v>1500</v>
      </c>
      <c r="H1010" s="29">
        <v>2082</v>
      </c>
      <c r="I1010" s="29">
        <v>1899</v>
      </c>
      <c r="J1010" s="34"/>
    </row>
    <row r="1011" spans="1:10" ht="14.25" hidden="1" customHeight="1">
      <c r="A1011" s="27">
        <v>100.7</v>
      </c>
      <c r="B1011" s="27">
        <v>100.6</v>
      </c>
      <c r="C1011" s="28"/>
      <c r="D1011" s="29">
        <v>100</v>
      </c>
      <c r="E1011" s="29">
        <v>1400</v>
      </c>
      <c r="F1011" s="29">
        <v>1990</v>
      </c>
      <c r="G1011" s="29">
        <v>1800</v>
      </c>
      <c r="H1011" s="29">
        <v>2357</v>
      </c>
      <c r="I1011" s="29">
        <v>2174</v>
      </c>
      <c r="J1011" s="34"/>
    </row>
    <row r="1012" spans="1:10" ht="14.25" hidden="1" customHeight="1">
      <c r="A1012" s="27">
        <v>100.8</v>
      </c>
      <c r="B1012" s="27">
        <v>100.7</v>
      </c>
      <c r="C1012" s="28"/>
      <c r="D1012" s="29">
        <v>100</v>
      </c>
      <c r="E1012" s="29">
        <v>1000</v>
      </c>
      <c r="F1012" s="29">
        <v>1623</v>
      </c>
      <c r="G1012" s="29">
        <v>1200</v>
      </c>
      <c r="H1012" s="29">
        <v>1806</v>
      </c>
      <c r="I1012" s="29">
        <v>1715</v>
      </c>
      <c r="J1012" s="34"/>
    </row>
    <row r="1013" spans="1:10" ht="14.25" hidden="1" customHeight="1">
      <c r="A1013" s="27">
        <v>100.9</v>
      </c>
      <c r="B1013" s="27">
        <v>100.8</v>
      </c>
      <c r="C1013" s="28"/>
      <c r="D1013" s="29">
        <v>100</v>
      </c>
      <c r="E1013" s="34"/>
      <c r="F1013" s="34"/>
      <c r="G1013" s="34"/>
      <c r="H1013" s="34"/>
      <c r="I1013" s="34"/>
      <c r="J1013" s="28" t="s">
        <v>31</v>
      </c>
    </row>
    <row r="1014" spans="1:10" ht="14.25" hidden="1" customHeight="1">
      <c r="A1014" s="31">
        <v>101</v>
      </c>
      <c r="B1014" s="31">
        <v>100.9</v>
      </c>
      <c r="C1014" s="28" t="s">
        <v>17</v>
      </c>
      <c r="D1014" s="32">
        <v>100</v>
      </c>
      <c r="E1014" s="32">
        <v>1000</v>
      </c>
      <c r="F1014" s="32">
        <v>1623</v>
      </c>
      <c r="G1014" s="32">
        <v>1100</v>
      </c>
      <c r="H1014" s="32">
        <v>1715</v>
      </c>
      <c r="I1014" s="32">
        <v>1669</v>
      </c>
      <c r="J1014" s="33"/>
    </row>
    <row r="1015" spans="1:10" ht="14.25" hidden="1" customHeight="1">
      <c r="A1015" s="27">
        <v>101.1</v>
      </c>
      <c r="B1015" s="27">
        <v>101</v>
      </c>
      <c r="C1015" s="30"/>
      <c r="D1015" s="29">
        <v>100</v>
      </c>
      <c r="E1015" s="29">
        <v>900</v>
      </c>
      <c r="F1015" s="29">
        <v>1531</v>
      </c>
      <c r="G1015" s="29">
        <v>1000</v>
      </c>
      <c r="H1015" s="29">
        <v>1623</v>
      </c>
      <c r="I1015" s="29">
        <v>1577</v>
      </c>
      <c r="J1015" s="30"/>
    </row>
    <row r="1016" spans="1:10" ht="14.25" hidden="1" customHeight="1">
      <c r="A1016" s="27">
        <v>101.2</v>
      </c>
      <c r="B1016" s="27">
        <v>101.1</v>
      </c>
      <c r="C1016" s="30"/>
      <c r="D1016" s="29">
        <v>100</v>
      </c>
      <c r="E1016" s="29">
        <v>1200</v>
      </c>
      <c r="F1016" s="29">
        <v>1806</v>
      </c>
      <c r="G1016" s="29">
        <v>1100</v>
      </c>
      <c r="H1016" s="29">
        <v>1715</v>
      </c>
      <c r="I1016" s="29">
        <v>1761</v>
      </c>
      <c r="J1016" s="30"/>
    </row>
    <row r="1017" spans="1:10" ht="14.25" hidden="1" customHeight="1">
      <c r="A1017" s="27">
        <v>101.3</v>
      </c>
      <c r="B1017" s="27">
        <v>101.2</v>
      </c>
      <c r="C1017" s="30"/>
      <c r="D1017" s="29">
        <v>100</v>
      </c>
      <c r="E1017" s="29">
        <v>1000</v>
      </c>
      <c r="F1017" s="29">
        <v>1623</v>
      </c>
      <c r="G1017" s="29">
        <v>1100</v>
      </c>
      <c r="H1017" s="29">
        <v>1715</v>
      </c>
      <c r="I1017" s="29">
        <v>1669</v>
      </c>
      <c r="J1017" s="30"/>
    </row>
    <row r="1018" spans="1:10" ht="14.25" hidden="1" customHeight="1">
      <c r="A1018" s="27">
        <v>101.4</v>
      </c>
      <c r="B1018" s="27">
        <v>101.3</v>
      </c>
      <c r="C1018" s="30"/>
      <c r="D1018" s="29">
        <v>100</v>
      </c>
      <c r="E1018" s="29">
        <v>1600</v>
      </c>
      <c r="F1018" s="29">
        <v>2174</v>
      </c>
      <c r="G1018" s="29">
        <v>1400</v>
      </c>
      <c r="H1018" s="29">
        <v>1990</v>
      </c>
      <c r="I1018" s="29">
        <v>2082</v>
      </c>
      <c r="J1018" s="30"/>
    </row>
    <row r="1019" spans="1:10" ht="14.25" hidden="1" customHeight="1">
      <c r="A1019" s="27">
        <v>101.5</v>
      </c>
      <c r="B1019" s="27">
        <v>101.4</v>
      </c>
      <c r="C1019" s="30"/>
      <c r="D1019" s="29">
        <v>100</v>
      </c>
      <c r="E1019" s="29">
        <v>1300</v>
      </c>
      <c r="F1019" s="29">
        <v>1898</v>
      </c>
      <c r="G1019" s="29">
        <v>1500</v>
      </c>
      <c r="H1019" s="29">
        <v>2082</v>
      </c>
      <c r="I1019" s="29">
        <v>1990</v>
      </c>
      <c r="J1019" s="30"/>
    </row>
    <row r="1020" spans="1:10" ht="14.25" hidden="1" customHeight="1">
      <c r="A1020" s="27">
        <v>101.6</v>
      </c>
      <c r="B1020" s="27">
        <v>101.5</v>
      </c>
      <c r="C1020" s="28"/>
      <c r="D1020" s="29">
        <v>100</v>
      </c>
      <c r="E1020" s="29">
        <v>1700</v>
      </c>
      <c r="F1020" s="29">
        <v>2265</v>
      </c>
      <c r="G1020" s="29">
        <v>1900</v>
      </c>
      <c r="H1020" s="29">
        <v>2449</v>
      </c>
      <c r="I1020" s="29">
        <v>2357</v>
      </c>
      <c r="J1020" s="30"/>
    </row>
    <row r="1021" spans="1:10" ht="14.25" hidden="1" customHeight="1">
      <c r="A1021" s="27">
        <v>101.7</v>
      </c>
      <c r="B1021" s="27">
        <v>101.6</v>
      </c>
      <c r="C1021" s="28"/>
      <c r="D1021" s="29">
        <v>100</v>
      </c>
      <c r="E1021" s="29">
        <v>1600</v>
      </c>
      <c r="F1021" s="29">
        <v>2174</v>
      </c>
      <c r="G1021" s="29">
        <v>1500</v>
      </c>
      <c r="H1021" s="29">
        <v>2082</v>
      </c>
      <c r="I1021" s="29">
        <v>2128</v>
      </c>
      <c r="J1021" s="30"/>
    </row>
    <row r="1022" spans="1:10" ht="14.25" hidden="1" customHeight="1">
      <c r="A1022" s="27">
        <v>101.8</v>
      </c>
      <c r="B1022" s="27">
        <v>101.7</v>
      </c>
      <c r="C1022" s="28"/>
      <c r="D1022" s="29">
        <v>100</v>
      </c>
      <c r="E1022" s="29">
        <v>1200</v>
      </c>
      <c r="F1022" s="29">
        <v>1806</v>
      </c>
      <c r="G1022" s="29">
        <v>1000</v>
      </c>
      <c r="H1022" s="29">
        <v>1623</v>
      </c>
      <c r="I1022" s="29">
        <v>1715</v>
      </c>
      <c r="J1022" s="30"/>
    </row>
    <row r="1023" spans="1:10" ht="14.25" hidden="1" customHeight="1">
      <c r="A1023" s="27">
        <v>101.9</v>
      </c>
      <c r="B1023" s="27">
        <v>101.8</v>
      </c>
      <c r="C1023" s="28"/>
      <c r="D1023" s="29">
        <v>100</v>
      </c>
      <c r="E1023" s="29">
        <v>900</v>
      </c>
      <c r="F1023" s="29">
        <v>1531</v>
      </c>
      <c r="G1023" s="29">
        <v>1200</v>
      </c>
      <c r="H1023" s="29">
        <v>1806</v>
      </c>
      <c r="I1023" s="29">
        <v>1669</v>
      </c>
      <c r="J1023" s="30"/>
    </row>
    <row r="1024" spans="1:10" ht="14.25" hidden="1" customHeight="1">
      <c r="A1024" s="31">
        <v>102</v>
      </c>
      <c r="B1024" s="31">
        <v>101.9</v>
      </c>
      <c r="C1024" s="28" t="s">
        <v>17</v>
      </c>
      <c r="D1024" s="32">
        <v>100</v>
      </c>
      <c r="E1024" s="32">
        <v>1000</v>
      </c>
      <c r="F1024" s="32">
        <v>1623</v>
      </c>
      <c r="G1024" s="32">
        <v>1100</v>
      </c>
      <c r="H1024" s="32">
        <v>1715</v>
      </c>
      <c r="I1024" s="32">
        <v>1669</v>
      </c>
      <c r="J1024" s="30"/>
    </row>
    <row r="1025" spans="1:10" ht="14.25" hidden="1" customHeight="1">
      <c r="A1025" s="27">
        <v>102.1</v>
      </c>
      <c r="B1025" s="27">
        <v>102</v>
      </c>
      <c r="C1025" s="28"/>
      <c r="D1025" s="29">
        <v>100</v>
      </c>
      <c r="E1025" s="29">
        <v>800</v>
      </c>
      <c r="F1025" s="29">
        <v>1439</v>
      </c>
      <c r="G1025" s="29">
        <v>1100</v>
      </c>
      <c r="H1025" s="29">
        <v>1715</v>
      </c>
      <c r="I1025" s="29">
        <v>1577</v>
      </c>
      <c r="J1025" s="33"/>
    </row>
    <row r="1026" spans="1:10" ht="14.25" hidden="1" customHeight="1">
      <c r="A1026" s="27">
        <v>102.2</v>
      </c>
      <c r="B1026" s="27">
        <v>102.1</v>
      </c>
      <c r="C1026" s="28"/>
      <c r="D1026" s="29">
        <v>100</v>
      </c>
      <c r="E1026" s="29">
        <v>1000</v>
      </c>
      <c r="F1026" s="29">
        <v>1623</v>
      </c>
      <c r="G1026" s="29">
        <v>1100</v>
      </c>
      <c r="H1026" s="29">
        <v>1715</v>
      </c>
      <c r="I1026" s="29">
        <v>1669</v>
      </c>
      <c r="J1026" s="34"/>
    </row>
    <row r="1027" spans="1:10" ht="14.25" hidden="1" customHeight="1">
      <c r="A1027" s="27">
        <v>102.3</v>
      </c>
      <c r="B1027" s="27">
        <v>102.2</v>
      </c>
      <c r="C1027" s="28"/>
      <c r="D1027" s="29">
        <v>100</v>
      </c>
      <c r="E1027" s="29">
        <v>1200</v>
      </c>
      <c r="F1027" s="29">
        <v>1806</v>
      </c>
      <c r="G1027" s="29">
        <v>1300</v>
      </c>
      <c r="H1027" s="29">
        <v>1898</v>
      </c>
      <c r="I1027" s="29">
        <v>1852</v>
      </c>
      <c r="J1027" s="34"/>
    </row>
    <row r="1028" spans="1:10" ht="14.25" hidden="1" customHeight="1">
      <c r="A1028" s="27">
        <v>102.4</v>
      </c>
      <c r="B1028" s="27">
        <v>102.3</v>
      </c>
      <c r="C1028" s="28"/>
      <c r="D1028" s="29">
        <v>100</v>
      </c>
      <c r="E1028" s="29">
        <v>1200</v>
      </c>
      <c r="F1028" s="29">
        <v>1806</v>
      </c>
      <c r="G1028" s="29">
        <v>1000</v>
      </c>
      <c r="H1028" s="29">
        <v>1623</v>
      </c>
      <c r="I1028" s="29">
        <v>1715</v>
      </c>
      <c r="J1028" s="34"/>
    </row>
    <row r="1029" spans="1:10" ht="14.25" hidden="1" customHeight="1">
      <c r="A1029" s="27">
        <v>102.5</v>
      </c>
      <c r="B1029" s="27">
        <v>102.4</v>
      </c>
      <c r="C1029" s="28"/>
      <c r="D1029" s="29">
        <v>100</v>
      </c>
      <c r="E1029" s="29">
        <v>1000</v>
      </c>
      <c r="F1029" s="29">
        <v>1623</v>
      </c>
      <c r="G1029" s="29">
        <v>1100</v>
      </c>
      <c r="H1029" s="29">
        <v>1715</v>
      </c>
      <c r="I1029" s="29">
        <v>1669</v>
      </c>
      <c r="J1029" s="34"/>
    </row>
    <row r="1030" spans="1:10" ht="14.25" hidden="1" customHeight="1">
      <c r="A1030" s="27">
        <v>102.6</v>
      </c>
      <c r="B1030" s="27">
        <v>102.5</v>
      </c>
      <c r="C1030" s="28"/>
      <c r="D1030" s="29">
        <v>100</v>
      </c>
      <c r="E1030" s="29">
        <v>1700</v>
      </c>
      <c r="F1030" s="29">
        <v>2265</v>
      </c>
      <c r="G1030" s="29">
        <v>1800</v>
      </c>
      <c r="H1030" s="29">
        <v>2357</v>
      </c>
      <c r="I1030" s="29">
        <v>2311</v>
      </c>
      <c r="J1030" s="28" t="s">
        <v>21</v>
      </c>
    </row>
    <row r="1031" spans="1:10" ht="14.25" hidden="1" customHeight="1">
      <c r="A1031" s="27">
        <v>102.7</v>
      </c>
      <c r="B1031" s="27">
        <v>102.6</v>
      </c>
      <c r="C1031" s="28"/>
      <c r="D1031" s="29">
        <v>100</v>
      </c>
      <c r="E1031" s="29">
        <v>1200</v>
      </c>
      <c r="F1031" s="29">
        <v>1806</v>
      </c>
      <c r="G1031" s="29">
        <v>1600</v>
      </c>
      <c r="H1031" s="29">
        <v>2174</v>
      </c>
      <c r="I1031" s="29">
        <v>1990</v>
      </c>
      <c r="J1031" s="28" t="s">
        <v>21</v>
      </c>
    </row>
    <row r="1032" spans="1:10" ht="14.25" hidden="1" customHeight="1">
      <c r="A1032" s="27">
        <v>102.8</v>
      </c>
      <c r="B1032" s="27">
        <v>102.7</v>
      </c>
      <c r="C1032" s="28"/>
      <c r="D1032" s="29">
        <v>100</v>
      </c>
      <c r="E1032" s="29">
        <v>1300</v>
      </c>
      <c r="F1032" s="29">
        <v>1898</v>
      </c>
      <c r="G1032" s="29">
        <v>1500</v>
      </c>
      <c r="H1032" s="29">
        <v>2082</v>
      </c>
      <c r="I1032" s="29">
        <v>1990</v>
      </c>
      <c r="J1032" s="28" t="s">
        <v>21</v>
      </c>
    </row>
    <row r="1033" spans="1:10" ht="14.25" hidden="1" customHeight="1">
      <c r="A1033" s="27">
        <v>102.9</v>
      </c>
      <c r="B1033" s="27">
        <v>102.8</v>
      </c>
      <c r="C1033" s="28"/>
      <c r="D1033" s="29">
        <v>100</v>
      </c>
      <c r="E1033" s="29">
        <v>1500</v>
      </c>
      <c r="F1033" s="29">
        <v>2082</v>
      </c>
      <c r="G1033" s="29">
        <v>1400</v>
      </c>
      <c r="H1033" s="29">
        <v>1990</v>
      </c>
      <c r="I1033" s="29">
        <v>2036</v>
      </c>
      <c r="J1033" s="34"/>
    </row>
    <row r="1034" spans="1:10" ht="14.25" hidden="1" customHeight="1">
      <c r="A1034" s="31">
        <v>103</v>
      </c>
      <c r="B1034" s="31">
        <v>102.9</v>
      </c>
      <c r="C1034" s="28" t="s">
        <v>17</v>
      </c>
      <c r="D1034" s="32">
        <v>100</v>
      </c>
      <c r="E1034" s="32">
        <v>1600</v>
      </c>
      <c r="F1034" s="32">
        <v>2174</v>
      </c>
      <c r="G1034" s="32">
        <v>1100</v>
      </c>
      <c r="H1034" s="32">
        <v>1715</v>
      </c>
      <c r="I1034" s="32">
        <v>1945</v>
      </c>
      <c r="J1034" s="33"/>
    </row>
    <row r="1035" spans="1:10" ht="14.25" hidden="1" customHeight="1">
      <c r="A1035" s="27">
        <v>103.1</v>
      </c>
      <c r="B1035" s="27">
        <v>103</v>
      </c>
      <c r="C1035" s="28"/>
      <c r="D1035" s="29">
        <v>100</v>
      </c>
      <c r="E1035" s="29">
        <v>900</v>
      </c>
      <c r="F1035" s="29">
        <v>1531</v>
      </c>
      <c r="G1035" s="29">
        <v>1000</v>
      </c>
      <c r="H1035" s="29">
        <v>1623</v>
      </c>
      <c r="I1035" s="29">
        <v>1577</v>
      </c>
      <c r="J1035" s="36"/>
    </row>
    <row r="1036" spans="1:10" ht="14.25" hidden="1" customHeight="1">
      <c r="A1036" s="27">
        <v>103.2</v>
      </c>
      <c r="B1036" s="27">
        <v>103.1</v>
      </c>
      <c r="C1036" s="28"/>
      <c r="D1036" s="29">
        <v>100</v>
      </c>
      <c r="E1036" s="29">
        <v>1100</v>
      </c>
      <c r="F1036" s="29">
        <v>1715</v>
      </c>
      <c r="G1036" s="29">
        <v>1200</v>
      </c>
      <c r="H1036" s="29">
        <v>1806</v>
      </c>
      <c r="I1036" s="29">
        <v>1761</v>
      </c>
      <c r="J1036" s="36"/>
    </row>
    <row r="1037" spans="1:10" ht="14.25" hidden="1" customHeight="1">
      <c r="A1037" s="27">
        <v>103.3</v>
      </c>
      <c r="B1037" s="27">
        <v>103.2</v>
      </c>
      <c r="C1037" s="28"/>
      <c r="D1037" s="29">
        <v>100</v>
      </c>
      <c r="E1037" s="29">
        <v>2100</v>
      </c>
      <c r="F1037" s="29">
        <v>2633</v>
      </c>
      <c r="G1037" s="29">
        <v>1800</v>
      </c>
      <c r="H1037" s="29">
        <v>2357</v>
      </c>
      <c r="I1037" s="29">
        <v>2495</v>
      </c>
      <c r="J1037" s="36"/>
    </row>
    <row r="1038" spans="1:10" ht="14.25" hidden="1" customHeight="1">
      <c r="A1038" s="27">
        <v>103.4</v>
      </c>
      <c r="B1038" s="27">
        <v>103.3</v>
      </c>
      <c r="C1038" s="28"/>
      <c r="D1038" s="29">
        <v>100</v>
      </c>
      <c r="E1038" s="29">
        <v>1200</v>
      </c>
      <c r="F1038" s="29">
        <v>1806</v>
      </c>
      <c r="G1038" s="29">
        <v>1300</v>
      </c>
      <c r="H1038" s="29">
        <v>1898</v>
      </c>
      <c r="I1038" s="29">
        <v>1852</v>
      </c>
      <c r="J1038" s="36"/>
    </row>
    <row r="1039" spans="1:10" ht="14.25" hidden="1" customHeight="1">
      <c r="A1039" s="27">
        <v>103.5</v>
      </c>
      <c r="B1039" s="27">
        <v>103.4</v>
      </c>
      <c r="C1039" s="28"/>
      <c r="D1039" s="29">
        <v>100</v>
      </c>
      <c r="E1039" s="29">
        <v>1000</v>
      </c>
      <c r="F1039" s="29">
        <v>1623</v>
      </c>
      <c r="G1039" s="29">
        <v>1100</v>
      </c>
      <c r="H1039" s="29">
        <v>1715</v>
      </c>
      <c r="I1039" s="29">
        <v>1669</v>
      </c>
      <c r="J1039" s="36"/>
    </row>
    <row r="1040" spans="1:10" ht="14.25" hidden="1" customHeight="1">
      <c r="A1040" s="27">
        <v>103.6</v>
      </c>
      <c r="B1040" s="27">
        <v>103.5</v>
      </c>
      <c r="C1040" s="28"/>
      <c r="D1040" s="29">
        <v>100</v>
      </c>
      <c r="E1040" s="29">
        <v>900</v>
      </c>
      <c r="F1040" s="29">
        <v>1531</v>
      </c>
      <c r="G1040" s="29">
        <v>1200</v>
      </c>
      <c r="H1040" s="29">
        <v>1806</v>
      </c>
      <c r="I1040" s="29">
        <v>1669</v>
      </c>
      <c r="J1040" s="36"/>
    </row>
    <row r="1041" spans="1:10" ht="14.25" hidden="1" customHeight="1">
      <c r="A1041" s="27">
        <v>103.7</v>
      </c>
      <c r="B1041" s="27">
        <v>103.6</v>
      </c>
      <c r="C1041" s="28"/>
      <c r="D1041" s="29">
        <v>100</v>
      </c>
      <c r="E1041" s="29">
        <v>800</v>
      </c>
      <c r="F1041" s="29">
        <v>1439</v>
      </c>
      <c r="G1041" s="29">
        <v>1000</v>
      </c>
      <c r="H1041" s="29">
        <v>1623</v>
      </c>
      <c r="I1041" s="29">
        <v>1531</v>
      </c>
      <c r="J1041" s="36"/>
    </row>
    <row r="1042" spans="1:10" ht="14.25" hidden="1" customHeight="1">
      <c r="A1042" s="27">
        <v>103.8</v>
      </c>
      <c r="B1042" s="27">
        <v>103.7</v>
      </c>
      <c r="C1042" s="28"/>
      <c r="D1042" s="29">
        <v>100</v>
      </c>
      <c r="E1042" s="29">
        <v>1200</v>
      </c>
      <c r="F1042" s="29">
        <v>1806</v>
      </c>
      <c r="G1042" s="29">
        <v>1400</v>
      </c>
      <c r="H1042" s="29">
        <v>1990</v>
      </c>
      <c r="I1042" s="29">
        <v>1898</v>
      </c>
      <c r="J1042" s="36"/>
    </row>
    <row r="1043" spans="1:10" ht="14.25" customHeight="1">
      <c r="A1043" s="27">
        <v>103.9</v>
      </c>
      <c r="B1043" s="27">
        <v>103.8</v>
      </c>
      <c r="C1043" s="28"/>
      <c r="D1043" s="29">
        <v>100</v>
      </c>
      <c r="E1043" s="29">
        <v>1000</v>
      </c>
      <c r="F1043" s="29">
        <v>1623</v>
      </c>
      <c r="G1043" s="29">
        <v>2000</v>
      </c>
      <c r="H1043" s="217">
        <v>2541</v>
      </c>
      <c r="I1043" s="29">
        <v>2082</v>
      </c>
      <c r="J1043" s="36"/>
    </row>
    <row r="1044" spans="1:10" ht="14.25" hidden="1" customHeight="1">
      <c r="A1044" s="31">
        <v>104</v>
      </c>
      <c r="B1044" s="31">
        <v>103.9</v>
      </c>
      <c r="C1044" s="28" t="s">
        <v>17</v>
      </c>
      <c r="D1044" s="32">
        <v>100</v>
      </c>
      <c r="E1044" s="32">
        <v>1700</v>
      </c>
      <c r="F1044" s="32">
        <v>2265</v>
      </c>
      <c r="G1044" s="32">
        <v>1400</v>
      </c>
      <c r="H1044" s="32">
        <v>1990</v>
      </c>
      <c r="I1044" s="32">
        <v>2128</v>
      </c>
      <c r="J1044" s="36" t="s">
        <v>33</v>
      </c>
    </row>
    <row r="1045" spans="1:10" ht="14.25" hidden="1" customHeight="1">
      <c r="A1045" s="27">
        <v>104.1</v>
      </c>
      <c r="B1045" s="27">
        <v>104</v>
      </c>
      <c r="C1045" s="28"/>
      <c r="D1045" s="29">
        <v>100</v>
      </c>
      <c r="E1045" s="29">
        <v>1600</v>
      </c>
      <c r="F1045" s="29">
        <v>2174</v>
      </c>
      <c r="G1045" s="29">
        <v>1300</v>
      </c>
      <c r="H1045" s="29">
        <v>1898</v>
      </c>
      <c r="I1045" s="29">
        <v>2036</v>
      </c>
      <c r="J1045" s="36"/>
    </row>
    <row r="1046" spans="1:10" ht="14.25" hidden="1" customHeight="1">
      <c r="A1046" s="27">
        <v>104.2</v>
      </c>
      <c r="B1046" s="27">
        <v>104.1</v>
      </c>
      <c r="C1046" s="28"/>
      <c r="D1046" s="29">
        <v>100</v>
      </c>
      <c r="E1046" s="29">
        <v>1100</v>
      </c>
      <c r="F1046" s="29">
        <v>1715</v>
      </c>
      <c r="G1046" s="29">
        <v>1200</v>
      </c>
      <c r="H1046" s="29">
        <v>1806</v>
      </c>
      <c r="I1046" s="29">
        <v>1761</v>
      </c>
      <c r="J1046" s="36"/>
    </row>
    <row r="1047" spans="1:10" ht="14.25" hidden="1" customHeight="1">
      <c r="A1047" s="27">
        <v>104.3</v>
      </c>
      <c r="B1047" s="27">
        <v>104.2</v>
      </c>
      <c r="C1047" s="28"/>
      <c r="D1047" s="29">
        <v>100</v>
      </c>
      <c r="E1047" s="29">
        <v>800</v>
      </c>
      <c r="F1047" s="29">
        <v>1439</v>
      </c>
      <c r="G1047" s="29">
        <v>1000</v>
      </c>
      <c r="H1047" s="29">
        <v>1623</v>
      </c>
      <c r="I1047" s="29">
        <v>1531</v>
      </c>
      <c r="J1047" s="36"/>
    </row>
    <row r="1048" spans="1:10" ht="14.25" hidden="1" customHeight="1">
      <c r="A1048" s="27">
        <v>104.4</v>
      </c>
      <c r="B1048" s="27">
        <v>104.3</v>
      </c>
      <c r="C1048" s="28"/>
      <c r="D1048" s="29">
        <v>100</v>
      </c>
      <c r="E1048" s="34"/>
      <c r="F1048" s="34"/>
      <c r="G1048" s="34"/>
      <c r="H1048" s="34"/>
      <c r="I1048" s="34"/>
      <c r="J1048" s="36"/>
    </row>
    <row r="1049" spans="1:10" ht="14.25" hidden="1" customHeight="1">
      <c r="A1049" s="27">
        <v>104.5</v>
      </c>
      <c r="B1049" s="27">
        <v>104.4</v>
      </c>
      <c r="C1049" s="28"/>
      <c r="D1049" s="29">
        <v>100</v>
      </c>
      <c r="E1049" s="29">
        <v>1200</v>
      </c>
      <c r="F1049" s="29">
        <v>1806</v>
      </c>
      <c r="G1049" s="29">
        <v>1100</v>
      </c>
      <c r="H1049" s="29">
        <v>1715</v>
      </c>
      <c r="I1049" s="29">
        <v>1761</v>
      </c>
      <c r="J1049" s="36"/>
    </row>
    <row r="1050" spans="1:10" ht="14.25" hidden="1" customHeight="1">
      <c r="A1050" s="27">
        <v>104.6</v>
      </c>
      <c r="B1050" s="27">
        <v>104.5</v>
      </c>
      <c r="C1050" s="28"/>
      <c r="D1050" s="29">
        <v>100</v>
      </c>
      <c r="E1050" s="29">
        <v>1800</v>
      </c>
      <c r="F1050" s="29">
        <v>2357</v>
      </c>
      <c r="G1050" s="29">
        <v>1400</v>
      </c>
      <c r="H1050" s="29">
        <v>1990</v>
      </c>
      <c r="I1050" s="29">
        <v>2174</v>
      </c>
      <c r="J1050" s="36"/>
    </row>
    <row r="1051" spans="1:10" ht="14.25" hidden="1" customHeight="1">
      <c r="A1051" s="27">
        <v>104.7</v>
      </c>
      <c r="B1051" s="27">
        <v>104.6</v>
      </c>
      <c r="C1051" s="28"/>
      <c r="D1051" s="29">
        <v>100</v>
      </c>
      <c r="E1051" s="29">
        <v>1800</v>
      </c>
      <c r="F1051" s="29">
        <v>2357</v>
      </c>
      <c r="G1051" s="29">
        <v>1500</v>
      </c>
      <c r="H1051" s="29">
        <v>2082</v>
      </c>
      <c r="I1051" s="29">
        <v>2220</v>
      </c>
      <c r="J1051" s="36"/>
    </row>
    <row r="1052" spans="1:10" ht="14.25" hidden="1" customHeight="1">
      <c r="A1052" s="27">
        <v>104.8</v>
      </c>
      <c r="B1052" s="27">
        <v>104.7</v>
      </c>
      <c r="C1052" s="28"/>
      <c r="D1052" s="29">
        <v>100</v>
      </c>
      <c r="E1052" s="29">
        <v>800</v>
      </c>
      <c r="F1052" s="29">
        <v>1439</v>
      </c>
      <c r="G1052" s="29">
        <v>1100</v>
      </c>
      <c r="H1052" s="29">
        <v>1715</v>
      </c>
      <c r="I1052" s="29">
        <v>1577</v>
      </c>
      <c r="J1052" s="36"/>
    </row>
    <row r="1053" spans="1:10" ht="14.25" hidden="1" customHeight="1">
      <c r="A1053" s="27">
        <v>104.9</v>
      </c>
      <c r="B1053" s="27">
        <v>104.8</v>
      </c>
      <c r="C1053" s="28"/>
      <c r="D1053" s="29">
        <v>100</v>
      </c>
      <c r="E1053" s="29">
        <v>900</v>
      </c>
      <c r="F1053" s="29">
        <v>1531</v>
      </c>
      <c r="G1053" s="29">
        <v>1200</v>
      </c>
      <c r="H1053" s="29">
        <v>1806</v>
      </c>
      <c r="I1053" s="29">
        <v>1669</v>
      </c>
      <c r="J1053" s="36"/>
    </row>
    <row r="1054" spans="1:10" ht="14.25" hidden="1" customHeight="1">
      <c r="A1054" s="31">
        <v>105</v>
      </c>
      <c r="B1054" s="31">
        <v>104.9</v>
      </c>
      <c r="C1054" s="28" t="s">
        <v>17</v>
      </c>
      <c r="D1054" s="32">
        <v>100</v>
      </c>
      <c r="E1054" s="32">
        <v>900</v>
      </c>
      <c r="F1054" s="32">
        <v>1531</v>
      </c>
      <c r="G1054" s="32">
        <v>1200</v>
      </c>
      <c r="H1054" s="32">
        <v>1806</v>
      </c>
      <c r="I1054" s="32">
        <v>1669</v>
      </c>
      <c r="J1054" s="36" t="s">
        <v>31</v>
      </c>
    </row>
    <row r="1055" spans="1:10" ht="14.25" hidden="1" customHeight="1">
      <c r="A1055" s="27">
        <v>105.1</v>
      </c>
      <c r="B1055" s="27">
        <v>105</v>
      </c>
      <c r="C1055" s="28"/>
      <c r="D1055" s="29">
        <v>100</v>
      </c>
      <c r="E1055" s="29">
        <v>900</v>
      </c>
      <c r="F1055" s="29">
        <v>1531</v>
      </c>
      <c r="G1055" s="29">
        <v>1000</v>
      </c>
      <c r="H1055" s="29">
        <v>1623</v>
      </c>
      <c r="I1055" s="29">
        <v>1577</v>
      </c>
      <c r="J1055" s="30"/>
    </row>
    <row r="1056" spans="1:10" ht="14.25" hidden="1" customHeight="1">
      <c r="A1056" s="27">
        <v>105.2</v>
      </c>
      <c r="B1056" s="27">
        <v>105.1</v>
      </c>
      <c r="C1056" s="28"/>
      <c r="D1056" s="29">
        <v>100</v>
      </c>
      <c r="E1056" s="29">
        <v>1100</v>
      </c>
      <c r="F1056" s="29">
        <v>1715</v>
      </c>
      <c r="G1056" s="29">
        <v>1200</v>
      </c>
      <c r="H1056" s="29">
        <v>1806</v>
      </c>
      <c r="I1056" s="29">
        <v>1761</v>
      </c>
      <c r="J1056" s="30"/>
    </row>
    <row r="1057" spans="1:10" ht="14.25" hidden="1" customHeight="1">
      <c r="A1057" s="27">
        <v>105.3</v>
      </c>
      <c r="B1057" s="27">
        <v>105.2</v>
      </c>
      <c r="C1057" s="28"/>
      <c r="D1057" s="29">
        <v>100</v>
      </c>
      <c r="E1057" s="29">
        <v>1000</v>
      </c>
      <c r="F1057" s="29">
        <v>1623</v>
      </c>
      <c r="G1057" s="29">
        <v>1500</v>
      </c>
      <c r="H1057" s="29">
        <v>2082</v>
      </c>
      <c r="I1057" s="29">
        <v>1853</v>
      </c>
      <c r="J1057" s="30"/>
    </row>
    <row r="1058" spans="1:10" ht="14.25" hidden="1" customHeight="1">
      <c r="A1058" s="27">
        <v>105.4</v>
      </c>
      <c r="B1058" s="27">
        <v>105.3</v>
      </c>
      <c r="C1058" s="28"/>
      <c r="D1058" s="29">
        <v>100</v>
      </c>
      <c r="E1058" s="29">
        <v>1200</v>
      </c>
      <c r="F1058" s="29">
        <v>1806</v>
      </c>
      <c r="G1058" s="29">
        <v>1300</v>
      </c>
      <c r="H1058" s="29">
        <v>1898</v>
      </c>
      <c r="I1058" s="29">
        <v>1852</v>
      </c>
      <c r="J1058" s="30"/>
    </row>
    <row r="1059" spans="1:10" ht="14.25" hidden="1" customHeight="1">
      <c r="A1059" s="27">
        <v>105.5</v>
      </c>
      <c r="B1059" s="27">
        <v>105.4</v>
      </c>
      <c r="C1059" s="28"/>
      <c r="D1059" s="29">
        <v>100</v>
      </c>
      <c r="E1059" s="29">
        <v>1500</v>
      </c>
      <c r="F1059" s="29">
        <v>2082</v>
      </c>
      <c r="G1059" s="29">
        <v>1400</v>
      </c>
      <c r="H1059" s="29">
        <v>1990</v>
      </c>
      <c r="I1059" s="29">
        <v>2036</v>
      </c>
      <c r="J1059" s="30"/>
    </row>
    <row r="1060" spans="1:10" ht="14.25" hidden="1" customHeight="1">
      <c r="A1060" s="27">
        <v>105.6</v>
      </c>
      <c r="B1060" s="27">
        <v>105.5</v>
      </c>
      <c r="C1060" s="28"/>
      <c r="D1060" s="29">
        <v>100</v>
      </c>
      <c r="E1060" s="29">
        <v>1100</v>
      </c>
      <c r="F1060" s="29">
        <v>1715</v>
      </c>
      <c r="G1060" s="29">
        <v>1200</v>
      </c>
      <c r="H1060" s="29">
        <v>1806</v>
      </c>
      <c r="I1060" s="29">
        <v>1761</v>
      </c>
      <c r="J1060" s="30"/>
    </row>
    <row r="1061" spans="1:10" ht="14.25" hidden="1" customHeight="1">
      <c r="A1061" s="27">
        <v>105.7</v>
      </c>
      <c r="B1061" s="27">
        <v>105.6</v>
      </c>
      <c r="C1061" s="28"/>
      <c r="D1061" s="29">
        <v>100</v>
      </c>
      <c r="E1061" s="29">
        <v>1400</v>
      </c>
      <c r="F1061" s="29">
        <v>1990</v>
      </c>
      <c r="G1061" s="29">
        <v>1500</v>
      </c>
      <c r="H1061" s="29">
        <v>2082</v>
      </c>
      <c r="I1061" s="29">
        <v>2036</v>
      </c>
      <c r="J1061" s="30"/>
    </row>
    <row r="1062" spans="1:10" ht="14.25" hidden="1" customHeight="1">
      <c r="A1062" s="27">
        <v>105.8</v>
      </c>
      <c r="B1062" s="27">
        <v>105.7</v>
      </c>
      <c r="C1062" s="28"/>
      <c r="D1062" s="29">
        <v>100</v>
      </c>
      <c r="E1062" s="29">
        <v>1300</v>
      </c>
      <c r="F1062" s="29">
        <v>1898</v>
      </c>
      <c r="G1062" s="29">
        <v>1200</v>
      </c>
      <c r="H1062" s="29">
        <v>1806</v>
      </c>
      <c r="I1062" s="29">
        <v>1852</v>
      </c>
      <c r="J1062" s="30"/>
    </row>
    <row r="1063" spans="1:10" ht="14.25" hidden="1" customHeight="1">
      <c r="A1063" s="27">
        <v>105.9</v>
      </c>
      <c r="B1063" s="27">
        <v>105.8</v>
      </c>
      <c r="C1063" s="28"/>
      <c r="D1063" s="29">
        <v>100</v>
      </c>
      <c r="E1063" s="29">
        <v>1600</v>
      </c>
      <c r="F1063" s="29">
        <v>2174</v>
      </c>
      <c r="G1063" s="29">
        <v>1300</v>
      </c>
      <c r="H1063" s="29">
        <v>1898</v>
      </c>
      <c r="I1063" s="29">
        <v>2036</v>
      </c>
      <c r="J1063" s="30"/>
    </row>
    <row r="1064" spans="1:10" ht="14.25" hidden="1" customHeight="1">
      <c r="A1064" s="31">
        <v>106</v>
      </c>
      <c r="B1064" s="31">
        <v>105.9</v>
      </c>
      <c r="C1064" s="28" t="s">
        <v>17</v>
      </c>
      <c r="D1064" s="32">
        <v>100</v>
      </c>
      <c r="E1064" s="32">
        <v>800</v>
      </c>
      <c r="F1064" s="32">
        <v>1439</v>
      </c>
      <c r="G1064" s="32">
        <v>1000</v>
      </c>
      <c r="H1064" s="32">
        <v>1623</v>
      </c>
      <c r="I1064" s="32">
        <v>1531</v>
      </c>
      <c r="J1064" s="30"/>
    </row>
    <row r="1065" spans="1:10" ht="14.25" hidden="1" customHeight="1">
      <c r="A1065" s="27">
        <v>106.1</v>
      </c>
      <c r="B1065" s="27">
        <v>106</v>
      </c>
      <c r="C1065" s="28"/>
      <c r="D1065" s="29">
        <v>100</v>
      </c>
      <c r="E1065" s="29">
        <v>900</v>
      </c>
      <c r="F1065" s="29">
        <v>1531</v>
      </c>
      <c r="G1065" s="29">
        <v>1100</v>
      </c>
      <c r="H1065" s="29">
        <v>1715</v>
      </c>
      <c r="I1065" s="29">
        <v>1623</v>
      </c>
      <c r="J1065" s="35"/>
    </row>
    <row r="1066" spans="1:10" ht="14.25" hidden="1" customHeight="1">
      <c r="A1066" s="27">
        <v>106.2</v>
      </c>
      <c r="B1066" s="27">
        <v>106.1</v>
      </c>
      <c r="C1066" s="28"/>
      <c r="D1066" s="29">
        <v>100</v>
      </c>
      <c r="E1066" s="29">
        <v>800</v>
      </c>
      <c r="F1066" s="29">
        <v>1439</v>
      </c>
      <c r="G1066" s="29">
        <v>1000</v>
      </c>
      <c r="H1066" s="29">
        <v>1623</v>
      </c>
      <c r="I1066" s="29">
        <v>1531</v>
      </c>
      <c r="J1066" s="35"/>
    </row>
    <row r="1067" spans="1:10" ht="14.25" hidden="1" customHeight="1">
      <c r="A1067" s="27">
        <v>106.3</v>
      </c>
      <c r="B1067" s="27">
        <v>106.2</v>
      </c>
      <c r="C1067" s="28"/>
      <c r="D1067" s="29">
        <v>100</v>
      </c>
      <c r="E1067" s="29">
        <v>800</v>
      </c>
      <c r="F1067" s="29">
        <v>1439</v>
      </c>
      <c r="G1067" s="29">
        <v>1100</v>
      </c>
      <c r="H1067" s="29">
        <v>1715</v>
      </c>
      <c r="I1067" s="29">
        <v>1577</v>
      </c>
      <c r="J1067" s="35"/>
    </row>
    <row r="1068" spans="1:10" ht="14.25" hidden="1" customHeight="1">
      <c r="A1068" s="27">
        <v>106.4</v>
      </c>
      <c r="B1068" s="27">
        <v>106.3</v>
      </c>
      <c r="C1068" s="28"/>
      <c r="D1068" s="29">
        <v>100</v>
      </c>
      <c r="E1068" s="29">
        <v>900</v>
      </c>
      <c r="F1068" s="29">
        <v>1531</v>
      </c>
      <c r="G1068" s="29">
        <v>1100</v>
      </c>
      <c r="H1068" s="29">
        <v>1715</v>
      </c>
      <c r="I1068" s="29">
        <v>1623</v>
      </c>
      <c r="J1068" s="35"/>
    </row>
    <row r="1069" spans="1:10" ht="14.25" hidden="1" customHeight="1">
      <c r="A1069" s="27">
        <v>106.5</v>
      </c>
      <c r="B1069" s="27">
        <v>106.4</v>
      </c>
      <c r="C1069" s="28"/>
      <c r="D1069" s="29">
        <v>100</v>
      </c>
      <c r="E1069" s="29">
        <v>1200</v>
      </c>
      <c r="F1069" s="29">
        <v>1806</v>
      </c>
      <c r="G1069" s="29">
        <v>1100</v>
      </c>
      <c r="H1069" s="29">
        <v>1715</v>
      </c>
      <c r="I1069" s="29">
        <v>1761</v>
      </c>
      <c r="J1069" s="35"/>
    </row>
    <row r="1070" spans="1:10" ht="14.25" hidden="1" customHeight="1">
      <c r="A1070" s="27">
        <v>106.6</v>
      </c>
      <c r="B1070" s="27">
        <v>106.5</v>
      </c>
      <c r="C1070" s="28"/>
      <c r="D1070" s="29">
        <v>100</v>
      </c>
      <c r="E1070" s="34"/>
      <c r="F1070" s="34"/>
      <c r="G1070" s="34"/>
      <c r="H1070" s="34"/>
      <c r="I1070" s="34"/>
      <c r="J1070" s="35"/>
    </row>
    <row r="1071" spans="1:10" ht="14.25" hidden="1" customHeight="1">
      <c r="A1071" s="27">
        <v>106.7</v>
      </c>
      <c r="B1071" s="27">
        <v>106.6</v>
      </c>
      <c r="C1071" s="28"/>
      <c r="D1071" s="29">
        <v>100</v>
      </c>
      <c r="E1071" s="29">
        <v>1200</v>
      </c>
      <c r="F1071" s="29">
        <v>1806</v>
      </c>
      <c r="G1071" s="29">
        <v>1100</v>
      </c>
      <c r="H1071" s="29">
        <v>1715</v>
      </c>
      <c r="I1071" s="29">
        <v>1761</v>
      </c>
      <c r="J1071" s="35"/>
    </row>
    <row r="1072" spans="1:10" ht="14.25" hidden="1" customHeight="1">
      <c r="A1072" s="27">
        <v>106.8</v>
      </c>
      <c r="B1072" s="27">
        <v>106.7</v>
      </c>
      <c r="C1072" s="28"/>
      <c r="D1072" s="29">
        <v>100</v>
      </c>
      <c r="E1072" s="29">
        <v>800</v>
      </c>
      <c r="F1072" s="29">
        <v>1439</v>
      </c>
      <c r="G1072" s="29">
        <v>1000</v>
      </c>
      <c r="H1072" s="29">
        <v>1623</v>
      </c>
      <c r="I1072" s="29">
        <v>1531</v>
      </c>
      <c r="J1072" s="35"/>
    </row>
    <row r="1073" spans="1:10" ht="14.25" hidden="1" customHeight="1">
      <c r="A1073" s="27">
        <v>106.9</v>
      </c>
      <c r="B1073" s="27">
        <v>106.8</v>
      </c>
      <c r="C1073" s="28"/>
      <c r="D1073" s="29">
        <v>100</v>
      </c>
      <c r="E1073" s="29">
        <v>1000</v>
      </c>
      <c r="F1073" s="29">
        <v>1623</v>
      </c>
      <c r="G1073" s="29">
        <v>1100</v>
      </c>
      <c r="H1073" s="29">
        <v>1715</v>
      </c>
      <c r="I1073" s="29">
        <v>1669</v>
      </c>
      <c r="J1073" s="35"/>
    </row>
    <row r="1074" spans="1:10" ht="14.25" hidden="1" customHeight="1">
      <c r="A1074" s="27">
        <v>107</v>
      </c>
      <c r="B1074" s="27">
        <v>106.9</v>
      </c>
      <c r="C1074" s="28" t="s">
        <v>17</v>
      </c>
      <c r="D1074" s="29">
        <v>100</v>
      </c>
      <c r="E1074" s="29">
        <v>1100</v>
      </c>
      <c r="F1074" s="29">
        <v>1715</v>
      </c>
      <c r="G1074" s="29">
        <v>1200</v>
      </c>
      <c r="H1074" s="29">
        <v>1806</v>
      </c>
      <c r="I1074" s="29">
        <v>1761</v>
      </c>
      <c r="J1074" s="35" t="s">
        <v>31</v>
      </c>
    </row>
    <row r="1075" spans="1:10" ht="14.25" hidden="1" customHeight="1">
      <c r="A1075" s="27">
        <v>107.1</v>
      </c>
      <c r="B1075" s="27">
        <v>107</v>
      </c>
      <c r="C1075" s="28"/>
      <c r="D1075" s="29">
        <v>100</v>
      </c>
      <c r="E1075" s="29">
        <v>1000</v>
      </c>
      <c r="F1075" s="29">
        <v>1623</v>
      </c>
      <c r="G1075" s="29">
        <v>1000</v>
      </c>
      <c r="H1075" s="29">
        <v>1623</v>
      </c>
      <c r="I1075" s="29">
        <v>1623</v>
      </c>
      <c r="J1075" s="30"/>
    </row>
    <row r="1076" spans="1:10" ht="14.25" hidden="1" customHeight="1">
      <c r="A1076" s="27">
        <v>107.2</v>
      </c>
      <c r="B1076" s="27">
        <v>107.1</v>
      </c>
      <c r="C1076" s="28"/>
      <c r="D1076" s="29">
        <v>100</v>
      </c>
      <c r="E1076" s="29">
        <v>800</v>
      </c>
      <c r="F1076" s="29">
        <v>1439</v>
      </c>
      <c r="G1076" s="29">
        <v>1000</v>
      </c>
      <c r="H1076" s="29">
        <v>1623</v>
      </c>
      <c r="I1076" s="29">
        <v>1531</v>
      </c>
      <c r="J1076" s="30"/>
    </row>
    <row r="1077" spans="1:10" ht="14.25" hidden="1" customHeight="1">
      <c r="A1077" s="27">
        <v>107.3</v>
      </c>
      <c r="B1077" s="27">
        <v>107.2</v>
      </c>
      <c r="C1077" s="28"/>
      <c r="D1077" s="29">
        <v>100</v>
      </c>
      <c r="E1077" s="29">
        <v>900</v>
      </c>
      <c r="F1077" s="29">
        <v>1531</v>
      </c>
      <c r="G1077" s="29">
        <v>1100</v>
      </c>
      <c r="H1077" s="29">
        <v>1715</v>
      </c>
      <c r="I1077" s="29">
        <v>1623</v>
      </c>
      <c r="J1077" s="30"/>
    </row>
    <row r="1078" spans="1:10" ht="14.25" hidden="1" customHeight="1">
      <c r="A1078" s="27">
        <v>107.4</v>
      </c>
      <c r="B1078" s="27">
        <v>107.3</v>
      </c>
      <c r="C1078" s="28"/>
      <c r="D1078" s="29">
        <v>100</v>
      </c>
      <c r="E1078" s="29">
        <v>800</v>
      </c>
      <c r="F1078" s="29">
        <v>1439</v>
      </c>
      <c r="G1078" s="29">
        <v>1000</v>
      </c>
      <c r="H1078" s="29">
        <v>1623</v>
      </c>
      <c r="I1078" s="29">
        <v>1531</v>
      </c>
      <c r="J1078" s="30"/>
    </row>
    <row r="1079" spans="1:10" ht="14.25" hidden="1" customHeight="1">
      <c r="A1079" s="27">
        <v>107.5</v>
      </c>
      <c r="B1079" s="27">
        <v>107.4</v>
      </c>
      <c r="C1079" s="28"/>
      <c r="D1079" s="29">
        <v>100</v>
      </c>
      <c r="E1079" s="29">
        <v>1200</v>
      </c>
      <c r="F1079" s="29">
        <v>1806</v>
      </c>
      <c r="G1079" s="29">
        <v>1300</v>
      </c>
      <c r="H1079" s="29">
        <v>1898</v>
      </c>
      <c r="I1079" s="29">
        <v>1852</v>
      </c>
      <c r="J1079" s="30"/>
    </row>
    <row r="1080" spans="1:10" ht="14.25" hidden="1" customHeight="1">
      <c r="A1080" s="27">
        <v>107.6</v>
      </c>
      <c r="B1080" s="27">
        <v>107.5</v>
      </c>
      <c r="C1080" s="28"/>
      <c r="D1080" s="29">
        <v>100</v>
      </c>
      <c r="E1080" s="29">
        <v>1000</v>
      </c>
      <c r="F1080" s="29">
        <v>1623</v>
      </c>
      <c r="G1080" s="29">
        <v>1200</v>
      </c>
      <c r="H1080" s="29">
        <v>1806</v>
      </c>
      <c r="I1080" s="29">
        <v>1715</v>
      </c>
      <c r="J1080" s="30"/>
    </row>
    <row r="1081" spans="1:10" ht="14.25" hidden="1" customHeight="1">
      <c r="A1081" s="27">
        <v>107.7</v>
      </c>
      <c r="B1081" s="27">
        <v>107.6</v>
      </c>
      <c r="C1081" s="28"/>
      <c r="D1081" s="29">
        <v>100</v>
      </c>
      <c r="E1081" s="29">
        <v>1700</v>
      </c>
      <c r="F1081" s="29">
        <v>2265</v>
      </c>
      <c r="G1081" s="29">
        <v>1000</v>
      </c>
      <c r="H1081" s="29">
        <v>1623</v>
      </c>
      <c r="I1081" s="29">
        <v>1944</v>
      </c>
      <c r="J1081" s="30"/>
    </row>
    <row r="1082" spans="1:10" ht="14.25" hidden="1" customHeight="1">
      <c r="A1082" s="27">
        <v>107.8</v>
      </c>
      <c r="B1082" s="27">
        <v>107.7</v>
      </c>
      <c r="C1082" s="28"/>
      <c r="D1082" s="29">
        <v>100</v>
      </c>
      <c r="E1082" s="29">
        <v>1200</v>
      </c>
      <c r="F1082" s="29">
        <v>1806</v>
      </c>
      <c r="G1082" s="29">
        <v>1100</v>
      </c>
      <c r="H1082" s="29">
        <v>1715</v>
      </c>
      <c r="I1082" s="29">
        <v>1761</v>
      </c>
      <c r="J1082" s="30"/>
    </row>
    <row r="1083" spans="1:10" ht="14.25" hidden="1" customHeight="1">
      <c r="A1083" s="27">
        <v>107.9</v>
      </c>
      <c r="B1083" s="27">
        <v>107.8</v>
      </c>
      <c r="C1083" s="28"/>
      <c r="D1083" s="29">
        <v>100</v>
      </c>
      <c r="E1083" s="29">
        <v>1300</v>
      </c>
      <c r="F1083" s="29">
        <v>1898</v>
      </c>
      <c r="G1083" s="29">
        <v>1200</v>
      </c>
      <c r="H1083" s="29">
        <v>1806</v>
      </c>
      <c r="I1083" s="29">
        <v>1852</v>
      </c>
      <c r="J1083" s="30"/>
    </row>
    <row r="1084" spans="1:10" ht="14.25" hidden="1" customHeight="1">
      <c r="A1084" s="31">
        <v>108</v>
      </c>
      <c r="B1084" s="31">
        <v>107.9</v>
      </c>
      <c r="C1084" s="28" t="s">
        <v>17</v>
      </c>
      <c r="D1084" s="32">
        <v>100</v>
      </c>
      <c r="E1084" s="32">
        <v>800</v>
      </c>
      <c r="F1084" s="32">
        <v>1439</v>
      </c>
      <c r="G1084" s="32">
        <v>900</v>
      </c>
      <c r="H1084" s="32">
        <v>1531</v>
      </c>
      <c r="I1084" s="32">
        <v>1485</v>
      </c>
      <c r="J1084" s="30"/>
    </row>
    <row r="1085" spans="1:10" ht="14.25" hidden="1" customHeight="1">
      <c r="A1085" s="27">
        <v>108.1</v>
      </c>
      <c r="B1085" s="27">
        <v>108</v>
      </c>
      <c r="C1085" s="30"/>
      <c r="D1085" s="29">
        <v>100</v>
      </c>
      <c r="E1085" s="29">
        <v>1000</v>
      </c>
      <c r="F1085" s="29">
        <v>1623</v>
      </c>
      <c r="G1085" s="29">
        <v>1300</v>
      </c>
      <c r="H1085" s="29">
        <v>1898</v>
      </c>
      <c r="I1085" s="29">
        <v>1761</v>
      </c>
      <c r="J1085" s="30"/>
    </row>
    <row r="1086" spans="1:10" ht="14.25" hidden="1" customHeight="1">
      <c r="A1086" s="27">
        <v>108.2</v>
      </c>
      <c r="B1086" s="27">
        <v>108.1</v>
      </c>
      <c r="C1086" s="30"/>
      <c r="D1086" s="29">
        <v>100</v>
      </c>
      <c r="E1086" s="29">
        <v>1100</v>
      </c>
      <c r="F1086" s="29">
        <v>1715</v>
      </c>
      <c r="G1086" s="29">
        <v>1200</v>
      </c>
      <c r="H1086" s="29">
        <v>1806</v>
      </c>
      <c r="I1086" s="29">
        <v>1761</v>
      </c>
      <c r="J1086" s="30"/>
    </row>
    <row r="1087" spans="1:10" ht="14.25" hidden="1" customHeight="1">
      <c r="A1087" s="27">
        <v>108.3</v>
      </c>
      <c r="B1087" s="27">
        <v>108.2</v>
      </c>
      <c r="C1087" s="30"/>
      <c r="D1087" s="29">
        <v>100</v>
      </c>
      <c r="E1087" s="29">
        <v>900</v>
      </c>
      <c r="F1087" s="29">
        <v>1531</v>
      </c>
      <c r="G1087" s="29">
        <v>1000</v>
      </c>
      <c r="H1087" s="29">
        <v>1623</v>
      </c>
      <c r="I1087" s="29">
        <v>1577</v>
      </c>
      <c r="J1087" s="30"/>
    </row>
    <row r="1088" spans="1:10" ht="14.25" hidden="1" customHeight="1">
      <c r="A1088" s="27">
        <v>108.4</v>
      </c>
      <c r="B1088" s="27">
        <v>108.3</v>
      </c>
      <c r="C1088" s="30"/>
      <c r="D1088" s="29">
        <v>100</v>
      </c>
      <c r="E1088" s="29">
        <v>1000</v>
      </c>
      <c r="F1088" s="29">
        <v>1623</v>
      </c>
      <c r="G1088" s="29">
        <v>1100</v>
      </c>
      <c r="H1088" s="29">
        <v>1715</v>
      </c>
      <c r="I1088" s="29">
        <v>1669</v>
      </c>
      <c r="J1088" s="30"/>
    </row>
    <row r="1089" spans="1:10" ht="14.25" hidden="1" customHeight="1">
      <c r="A1089" s="27">
        <v>108.5</v>
      </c>
      <c r="B1089" s="27">
        <v>108.4</v>
      </c>
      <c r="C1089" s="30"/>
      <c r="D1089" s="29">
        <v>100</v>
      </c>
      <c r="E1089" s="29">
        <v>1300</v>
      </c>
      <c r="F1089" s="29">
        <v>1898</v>
      </c>
      <c r="G1089" s="29">
        <v>1500</v>
      </c>
      <c r="H1089" s="29">
        <v>2082</v>
      </c>
      <c r="I1089" s="29">
        <v>1990</v>
      </c>
      <c r="J1089" s="30"/>
    </row>
    <row r="1090" spans="1:10" ht="14.25" hidden="1" customHeight="1">
      <c r="A1090" s="27">
        <v>108.6</v>
      </c>
      <c r="B1090" s="27">
        <v>108.5</v>
      </c>
      <c r="C1090" s="28"/>
      <c r="D1090" s="29">
        <v>100</v>
      </c>
      <c r="E1090" s="29">
        <v>1100</v>
      </c>
      <c r="F1090" s="29">
        <v>1715</v>
      </c>
      <c r="G1090" s="29">
        <v>1300</v>
      </c>
      <c r="H1090" s="29">
        <v>1898</v>
      </c>
      <c r="I1090" s="29">
        <v>1807</v>
      </c>
      <c r="J1090" s="30"/>
    </row>
    <row r="1091" spans="1:10" ht="14.25" hidden="1" customHeight="1">
      <c r="A1091" s="27">
        <v>108.7</v>
      </c>
      <c r="B1091" s="27">
        <v>108.6</v>
      </c>
      <c r="C1091" s="28"/>
      <c r="D1091" s="29">
        <v>100</v>
      </c>
      <c r="E1091" s="29">
        <v>1200</v>
      </c>
      <c r="F1091" s="29">
        <v>1806</v>
      </c>
      <c r="G1091" s="29">
        <v>1100</v>
      </c>
      <c r="H1091" s="29">
        <v>1715</v>
      </c>
      <c r="I1091" s="29">
        <v>1761</v>
      </c>
      <c r="J1091" s="30"/>
    </row>
    <row r="1092" spans="1:10" ht="14.25" hidden="1" customHeight="1">
      <c r="A1092" s="27">
        <v>108.8</v>
      </c>
      <c r="B1092" s="27">
        <v>108.7</v>
      </c>
      <c r="C1092" s="28"/>
      <c r="D1092" s="29">
        <v>100</v>
      </c>
      <c r="E1092" s="29">
        <v>1000</v>
      </c>
      <c r="F1092" s="29">
        <v>1623</v>
      </c>
      <c r="G1092" s="29">
        <v>1200</v>
      </c>
      <c r="H1092" s="29">
        <v>1806</v>
      </c>
      <c r="I1092" s="29">
        <v>1715</v>
      </c>
      <c r="J1092" s="30"/>
    </row>
    <row r="1093" spans="1:10" ht="14.25" hidden="1" customHeight="1">
      <c r="A1093" s="27">
        <v>108.9</v>
      </c>
      <c r="B1093" s="27">
        <v>108.8</v>
      </c>
      <c r="C1093" s="28"/>
      <c r="D1093" s="29">
        <v>100</v>
      </c>
      <c r="E1093" s="29">
        <v>1200</v>
      </c>
      <c r="F1093" s="29">
        <v>1806</v>
      </c>
      <c r="G1093" s="29">
        <v>1000</v>
      </c>
      <c r="H1093" s="29">
        <v>1623</v>
      </c>
      <c r="I1093" s="29">
        <v>1715</v>
      </c>
      <c r="J1093" s="30"/>
    </row>
    <row r="1094" spans="1:10" ht="14.25" hidden="1" customHeight="1">
      <c r="A1094" s="31">
        <v>109</v>
      </c>
      <c r="B1094" s="31">
        <v>108.9</v>
      </c>
      <c r="C1094" s="28" t="s">
        <v>17</v>
      </c>
      <c r="D1094" s="32">
        <v>100</v>
      </c>
      <c r="E1094" s="32">
        <v>1200</v>
      </c>
      <c r="F1094" s="32">
        <v>1806</v>
      </c>
      <c r="G1094" s="32">
        <v>1300</v>
      </c>
      <c r="H1094" s="32">
        <v>1898</v>
      </c>
      <c r="I1094" s="32">
        <v>1852</v>
      </c>
      <c r="J1094" s="30"/>
    </row>
    <row r="1095" spans="1:10" ht="14.25" hidden="1" customHeight="1">
      <c r="A1095" s="27">
        <v>109.1</v>
      </c>
      <c r="B1095" s="27">
        <v>109</v>
      </c>
      <c r="C1095" s="28"/>
      <c r="D1095" s="29">
        <v>100</v>
      </c>
      <c r="E1095" s="29">
        <v>1000</v>
      </c>
      <c r="F1095" s="29">
        <v>1623</v>
      </c>
      <c r="G1095" s="29">
        <v>1100</v>
      </c>
      <c r="H1095" s="29">
        <v>1715</v>
      </c>
      <c r="I1095" s="29">
        <v>1669</v>
      </c>
      <c r="J1095" s="28" t="s">
        <v>19</v>
      </c>
    </row>
    <row r="1096" spans="1:10" ht="14.25" hidden="1" customHeight="1">
      <c r="A1096" s="27">
        <v>109.2</v>
      </c>
      <c r="B1096" s="27">
        <v>109.1</v>
      </c>
      <c r="C1096" s="28"/>
      <c r="D1096" s="29">
        <v>100</v>
      </c>
      <c r="E1096" s="29">
        <v>1300</v>
      </c>
      <c r="F1096" s="29">
        <v>1898</v>
      </c>
      <c r="G1096" s="29">
        <v>1200</v>
      </c>
      <c r="H1096" s="29">
        <v>1806</v>
      </c>
      <c r="I1096" s="29">
        <v>1852</v>
      </c>
      <c r="J1096" s="28" t="s">
        <v>19</v>
      </c>
    </row>
    <row r="1097" spans="1:10" ht="14.25" hidden="1" customHeight="1">
      <c r="A1097" s="27">
        <v>109.3</v>
      </c>
      <c r="B1097" s="27">
        <v>109.2</v>
      </c>
      <c r="C1097" s="28"/>
      <c r="D1097" s="29">
        <v>100</v>
      </c>
      <c r="E1097" s="29">
        <v>1800</v>
      </c>
      <c r="F1097" s="29">
        <v>2357</v>
      </c>
      <c r="G1097" s="29">
        <v>1700</v>
      </c>
      <c r="H1097" s="29">
        <v>2265</v>
      </c>
      <c r="I1097" s="29">
        <v>2311</v>
      </c>
      <c r="J1097" s="28" t="s">
        <v>19</v>
      </c>
    </row>
    <row r="1098" spans="1:10" ht="14.25" hidden="1" customHeight="1">
      <c r="A1098" s="27">
        <v>109.4</v>
      </c>
      <c r="B1098" s="27">
        <v>109.3</v>
      </c>
      <c r="C1098" s="28"/>
      <c r="D1098" s="29">
        <v>100</v>
      </c>
      <c r="E1098" s="29">
        <v>900</v>
      </c>
      <c r="F1098" s="29">
        <v>1531</v>
      </c>
      <c r="G1098" s="29">
        <v>1000</v>
      </c>
      <c r="H1098" s="29">
        <v>1623</v>
      </c>
      <c r="I1098" s="29">
        <v>1577</v>
      </c>
      <c r="J1098" s="34"/>
    </row>
    <row r="1099" spans="1:10" ht="14.25" hidden="1" customHeight="1">
      <c r="A1099" s="27">
        <v>109.5</v>
      </c>
      <c r="B1099" s="27">
        <v>109.4</v>
      </c>
      <c r="C1099" s="28"/>
      <c r="D1099" s="29">
        <v>100</v>
      </c>
      <c r="E1099" s="29">
        <v>800</v>
      </c>
      <c r="F1099" s="29">
        <v>1439</v>
      </c>
      <c r="G1099" s="29">
        <v>1000</v>
      </c>
      <c r="H1099" s="29">
        <v>1623</v>
      </c>
      <c r="I1099" s="29">
        <v>1531</v>
      </c>
      <c r="J1099" s="34"/>
    </row>
    <row r="1100" spans="1:10" ht="14.25" hidden="1" customHeight="1">
      <c r="A1100" s="27">
        <v>109.6</v>
      </c>
      <c r="B1100" s="27">
        <v>109.5</v>
      </c>
      <c r="C1100" s="28"/>
      <c r="D1100" s="29">
        <v>100</v>
      </c>
      <c r="E1100" s="29">
        <v>1200</v>
      </c>
      <c r="F1100" s="29">
        <v>1806</v>
      </c>
      <c r="G1100" s="29">
        <v>1000</v>
      </c>
      <c r="H1100" s="29">
        <v>1623</v>
      </c>
      <c r="I1100" s="29">
        <v>1715</v>
      </c>
      <c r="J1100" s="34"/>
    </row>
    <row r="1101" spans="1:10" ht="14.25" hidden="1" customHeight="1">
      <c r="A1101" s="27">
        <v>109.7</v>
      </c>
      <c r="B1101" s="27">
        <v>109.6</v>
      </c>
      <c r="C1101" s="28"/>
      <c r="D1101" s="29">
        <v>100</v>
      </c>
      <c r="E1101" s="29">
        <v>800</v>
      </c>
      <c r="F1101" s="29">
        <v>1439</v>
      </c>
      <c r="G1101" s="29">
        <v>900</v>
      </c>
      <c r="H1101" s="29">
        <v>1531</v>
      </c>
      <c r="I1101" s="29">
        <v>1485</v>
      </c>
      <c r="J1101" s="34"/>
    </row>
    <row r="1102" spans="1:10" ht="14.25" hidden="1" customHeight="1">
      <c r="A1102" s="27">
        <v>109.8</v>
      </c>
      <c r="B1102" s="27">
        <v>109.7</v>
      </c>
      <c r="C1102" s="28"/>
      <c r="D1102" s="29">
        <v>100</v>
      </c>
      <c r="E1102" s="29">
        <v>1200</v>
      </c>
      <c r="F1102" s="29">
        <v>1806</v>
      </c>
      <c r="G1102" s="29">
        <v>1100</v>
      </c>
      <c r="H1102" s="29">
        <v>1715</v>
      </c>
      <c r="I1102" s="29">
        <v>1761</v>
      </c>
      <c r="J1102" s="34"/>
    </row>
    <row r="1103" spans="1:10" ht="14.25" hidden="1" customHeight="1">
      <c r="A1103" s="27">
        <v>109.9</v>
      </c>
      <c r="B1103" s="27">
        <v>109.8</v>
      </c>
      <c r="C1103" s="28"/>
      <c r="D1103" s="29">
        <v>100</v>
      </c>
      <c r="E1103" s="29">
        <v>800</v>
      </c>
      <c r="F1103" s="29">
        <v>1439</v>
      </c>
      <c r="G1103" s="29">
        <v>1000</v>
      </c>
      <c r="H1103" s="29">
        <v>1623</v>
      </c>
      <c r="I1103" s="29">
        <v>1531</v>
      </c>
      <c r="J1103" s="34"/>
    </row>
    <row r="1104" spans="1:10" ht="14.25" hidden="1" customHeight="1">
      <c r="A1104" s="31">
        <v>110</v>
      </c>
      <c r="B1104" s="31">
        <v>109.9</v>
      </c>
      <c r="C1104" s="28" t="s">
        <v>17</v>
      </c>
      <c r="D1104" s="32">
        <v>100</v>
      </c>
      <c r="E1104" s="32">
        <v>1000</v>
      </c>
      <c r="F1104" s="32">
        <v>1623</v>
      </c>
      <c r="G1104" s="32">
        <v>1100</v>
      </c>
      <c r="H1104" s="32">
        <v>1715</v>
      </c>
      <c r="I1104" s="32">
        <v>1669</v>
      </c>
      <c r="J1104" s="33"/>
    </row>
    <row r="1105" spans="1:10" ht="14.25" hidden="1" customHeight="1">
      <c r="A1105" s="27">
        <v>110.1</v>
      </c>
      <c r="B1105" s="27">
        <v>110</v>
      </c>
      <c r="C1105" s="28"/>
      <c r="D1105" s="29">
        <v>100</v>
      </c>
      <c r="E1105" s="29">
        <v>1600</v>
      </c>
      <c r="F1105" s="29">
        <v>2174</v>
      </c>
      <c r="G1105" s="29">
        <v>1200</v>
      </c>
      <c r="H1105" s="29">
        <v>1806</v>
      </c>
      <c r="I1105" s="29">
        <v>1990</v>
      </c>
      <c r="J1105" s="28" t="s">
        <v>34</v>
      </c>
    </row>
    <row r="1106" spans="1:10" ht="14.25" hidden="1" customHeight="1">
      <c r="A1106" s="27">
        <v>110.2</v>
      </c>
      <c r="B1106" s="27">
        <v>110.1</v>
      </c>
      <c r="C1106" s="28"/>
      <c r="D1106" s="29">
        <v>100</v>
      </c>
      <c r="E1106" s="29">
        <v>1200</v>
      </c>
      <c r="F1106" s="29">
        <v>1806</v>
      </c>
      <c r="G1106" s="29">
        <v>1100</v>
      </c>
      <c r="H1106" s="29">
        <v>1715</v>
      </c>
      <c r="I1106" s="29">
        <v>1761</v>
      </c>
      <c r="J1106" s="28" t="s">
        <v>34</v>
      </c>
    </row>
    <row r="1107" spans="1:10" ht="14.25" hidden="1" customHeight="1">
      <c r="A1107" s="27">
        <v>110.3</v>
      </c>
      <c r="B1107" s="27">
        <v>110.2</v>
      </c>
      <c r="C1107" s="28"/>
      <c r="D1107" s="29">
        <v>100</v>
      </c>
      <c r="E1107" s="29">
        <v>1300</v>
      </c>
      <c r="F1107" s="29">
        <v>1898</v>
      </c>
      <c r="G1107" s="29">
        <v>1600</v>
      </c>
      <c r="H1107" s="29">
        <v>2174</v>
      </c>
      <c r="I1107" s="29">
        <v>2036</v>
      </c>
      <c r="J1107" s="28" t="s">
        <v>34</v>
      </c>
    </row>
    <row r="1108" spans="1:10" ht="14.25" hidden="1" customHeight="1">
      <c r="A1108" s="27">
        <v>110.4</v>
      </c>
      <c r="B1108" s="27">
        <v>110.3</v>
      </c>
      <c r="C1108" s="28"/>
      <c r="D1108" s="29">
        <v>100</v>
      </c>
      <c r="E1108" s="29">
        <v>1400</v>
      </c>
      <c r="F1108" s="29">
        <v>1990</v>
      </c>
      <c r="G1108" s="29">
        <v>1100</v>
      </c>
      <c r="H1108" s="29">
        <v>1715</v>
      </c>
      <c r="I1108" s="29">
        <v>1853</v>
      </c>
      <c r="J1108" s="28" t="s">
        <v>34</v>
      </c>
    </row>
    <row r="1109" spans="1:10" ht="14.25" hidden="1" customHeight="1">
      <c r="A1109" s="27">
        <v>110.5</v>
      </c>
      <c r="B1109" s="27">
        <v>110.4</v>
      </c>
      <c r="C1109" s="28"/>
      <c r="D1109" s="29">
        <v>100</v>
      </c>
      <c r="E1109" s="29">
        <v>1300</v>
      </c>
      <c r="F1109" s="29">
        <v>1898</v>
      </c>
      <c r="G1109" s="29">
        <v>1200</v>
      </c>
      <c r="H1109" s="29">
        <v>1806</v>
      </c>
      <c r="I1109" s="29">
        <v>1852</v>
      </c>
      <c r="J1109" s="28" t="s">
        <v>34</v>
      </c>
    </row>
    <row r="1110" spans="1:10" ht="14.25" hidden="1" customHeight="1">
      <c r="A1110" s="27">
        <v>110.6</v>
      </c>
      <c r="B1110" s="27">
        <v>110.5</v>
      </c>
      <c r="C1110" s="28"/>
      <c r="D1110" s="29">
        <v>100</v>
      </c>
      <c r="E1110" s="29">
        <v>1500</v>
      </c>
      <c r="F1110" s="29">
        <v>2082</v>
      </c>
      <c r="G1110" s="29">
        <v>1400</v>
      </c>
      <c r="H1110" s="29">
        <v>1990</v>
      </c>
      <c r="I1110" s="29">
        <v>2036</v>
      </c>
      <c r="J1110" s="28" t="s">
        <v>34</v>
      </c>
    </row>
    <row r="1111" spans="1:10" ht="14.25" hidden="1" customHeight="1">
      <c r="A1111" s="27">
        <v>110.7</v>
      </c>
      <c r="B1111" s="27">
        <v>110.6</v>
      </c>
      <c r="C1111" s="28"/>
      <c r="D1111" s="29">
        <v>100</v>
      </c>
      <c r="E1111" s="29">
        <v>1200</v>
      </c>
      <c r="F1111" s="29">
        <v>1806</v>
      </c>
      <c r="G1111" s="29">
        <v>1400</v>
      </c>
      <c r="H1111" s="29">
        <v>1990</v>
      </c>
      <c r="I1111" s="29">
        <v>1898</v>
      </c>
      <c r="J1111" s="28" t="s">
        <v>34</v>
      </c>
    </row>
    <row r="1112" spans="1:10" ht="14.25" hidden="1" customHeight="1">
      <c r="A1112" s="27">
        <v>110.8</v>
      </c>
      <c r="B1112" s="27">
        <v>110.7</v>
      </c>
      <c r="C1112" s="28"/>
      <c r="D1112" s="29">
        <v>100</v>
      </c>
      <c r="E1112" s="29">
        <v>1000</v>
      </c>
      <c r="F1112" s="29">
        <v>1623</v>
      </c>
      <c r="G1112" s="29">
        <v>1100</v>
      </c>
      <c r="H1112" s="29">
        <v>1715</v>
      </c>
      <c r="I1112" s="29">
        <v>1669</v>
      </c>
      <c r="J1112" s="28" t="s">
        <v>34</v>
      </c>
    </row>
    <row r="1113" spans="1:10" ht="14.25" hidden="1" customHeight="1">
      <c r="A1113" s="27">
        <v>110.9</v>
      </c>
      <c r="B1113" s="27">
        <v>110.8</v>
      </c>
      <c r="C1113" s="28"/>
      <c r="D1113" s="29">
        <v>100</v>
      </c>
      <c r="E1113" s="29">
        <v>1700</v>
      </c>
      <c r="F1113" s="29">
        <v>2265</v>
      </c>
      <c r="G1113" s="29">
        <v>1300</v>
      </c>
      <c r="H1113" s="29">
        <v>1898</v>
      </c>
      <c r="I1113" s="29">
        <v>2082</v>
      </c>
      <c r="J1113" s="28" t="s">
        <v>34</v>
      </c>
    </row>
    <row r="1114" spans="1:10" ht="14.25" hidden="1" customHeight="1">
      <c r="A1114" s="31">
        <v>111</v>
      </c>
      <c r="B1114" s="31">
        <v>110.9</v>
      </c>
      <c r="C1114" s="28" t="s">
        <v>17</v>
      </c>
      <c r="D1114" s="32">
        <v>100</v>
      </c>
      <c r="E1114" s="32">
        <v>1000</v>
      </c>
      <c r="F1114" s="32">
        <v>1623</v>
      </c>
      <c r="G1114" s="32">
        <v>1000</v>
      </c>
      <c r="H1114" s="32">
        <v>1623</v>
      </c>
      <c r="I1114" s="32">
        <v>1623</v>
      </c>
      <c r="J1114" s="35" t="s">
        <v>34</v>
      </c>
    </row>
    <row r="1115" spans="1:10" ht="14.25" hidden="1" customHeight="1">
      <c r="A1115" s="27">
        <v>111.1</v>
      </c>
      <c r="B1115" s="27">
        <v>111</v>
      </c>
      <c r="C1115" s="28"/>
      <c r="D1115" s="29">
        <v>100</v>
      </c>
      <c r="E1115" s="29">
        <v>1400</v>
      </c>
      <c r="F1115" s="29">
        <v>1990</v>
      </c>
      <c r="G1115" s="29">
        <v>1100</v>
      </c>
      <c r="H1115" s="29">
        <v>1715</v>
      </c>
      <c r="I1115" s="29">
        <v>1853</v>
      </c>
      <c r="J1115" s="28" t="s">
        <v>34</v>
      </c>
    </row>
    <row r="1116" spans="1:10" ht="14.25" hidden="1" customHeight="1">
      <c r="A1116" s="27">
        <v>111.2</v>
      </c>
      <c r="B1116" s="27">
        <v>111.1</v>
      </c>
      <c r="C1116" s="28"/>
      <c r="D1116" s="29">
        <v>100</v>
      </c>
      <c r="E1116" s="29">
        <v>1000</v>
      </c>
      <c r="F1116" s="29">
        <v>1623</v>
      </c>
      <c r="G1116" s="29">
        <v>1100</v>
      </c>
      <c r="H1116" s="29">
        <v>1715</v>
      </c>
      <c r="I1116" s="29">
        <v>1669</v>
      </c>
      <c r="J1116" s="28" t="s">
        <v>34</v>
      </c>
    </row>
    <row r="1117" spans="1:10" ht="14.25" hidden="1" customHeight="1">
      <c r="A1117" s="27">
        <v>111.3</v>
      </c>
      <c r="B1117" s="27">
        <v>111.2</v>
      </c>
      <c r="C1117" s="28"/>
      <c r="D1117" s="29">
        <v>100</v>
      </c>
      <c r="E1117" s="29">
        <v>900</v>
      </c>
      <c r="F1117" s="29">
        <v>1531</v>
      </c>
      <c r="G1117" s="29">
        <v>1200</v>
      </c>
      <c r="H1117" s="29">
        <v>1806</v>
      </c>
      <c r="I1117" s="29">
        <v>1669</v>
      </c>
      <c r="J1117" s="34"/>
    </row>
    <row r="1118" spans="1:10" ht="14.25" hidden="1" customHeight="1">
      <c r="A1118" s="27">
        <v>111.4</v>
      </c>
      <c r="B1118" s="27">
        <v>111.3</v>
      </c>
      <c r="C1118" s="28"/>
      <c r="D1118" s="29">
        <v>100</v>
      </c>
      <c r="E1118" s="29">
        <v>800</v>
      </c>
      <c r="F1118" s="29">
        <v>1439</v>
      </c>
      <c r="G1118" s="29">
        <v>1000</v>
      </c>
      <c r="H1118" s="29">
        <v>1623</v>
      </c>
      <c r="I1118" s="29">
        <v>1531</v>
      </c>
      <c r="J1118" s="34"/>
    </row>
    <row r="1119" spans="1:10" ht="14.25" hidden="1" customHeight="1">
      <c r="A1119" s="27">
        <v>111.5</v>
      </c>
      <c r="B1119" s="27">
        <v>111.4</v>
      </c>
      <c r="C1119" s="28"/>
      <c r="D1119" s="29">
        <v>100</v>
      </c>
      <c r="E1119" s="29">
        <v>1200</v>
      </c>
      <c r="F1119" s="29">
        <v>1806</v>
      </c>
      <c r="G1119" s="29">
        <v>1100</v>
      </c>
      <c r="H1119" s="29">
        <v>1715</v>
      </c>
      <c r="I1119" s="29">
        <v>1761</v>
      </c>
      <c r="J1119" s="34"/>
    </row>
    <row r="1120" spans="1:10" ht="14.25" hidden="1" customHeight="1">
      <c r="A1120" s="27">
        <v>111.6</v>
      </c>
      <c r="B1120" s="27">
        <v>111.5</v>
      </c>
      <c r="C1120" s="28"/>
      <c r="D1120" s="29">
        <v>100</v>
      </c>
      <c r="E1120" s="29">
        <v>1000</v>
      </c>
      <c r="F1120" s="29">
        <v>1623</v>
      </c>
      <c r="G1120" s="29">
        <v>1300</v>
      </c>
      <c r="H1120" s="29">
        <v>1898</v>
      </c>
      <c r="I1120" s="29">
        <v>1761</v>
      </c>
      <c r="J1120" s="34"/>
    </row>
    <row r="1121" spans="1:10" ht="14.25" hidden="1" customHeight="1">
      <c r="A1121" s="27">
        <v>111.7</v>
      </c>
      <c r="B1121" s="27">
        <v>111.6</v>
      </c>
      <c r="C1121" s="28"/>
      <c r="D1121" s="29">
        <v>100</v>
      </c>
      <c r="E1121" s="29">
        <v>1200</v>
      </c>
      <c r="F1121" s="29">
        <v>1806</v>
      </c>
      <c r="G1121" s="29">
        <v>1100</v>
      </c>
      <c r="H1121" s="29">
        <v>1715</v>
      </c>
      <c r="I1121" s="29">
        <v>1761</v>
      </c>
      <c r="J1121" s="34"/>
    </row>
    <row r="1122" spans="1:10" ht="14.25" hidden="1" customHeight="1">
      <c r="A1122" s="27">
        <v>111.8</v>
      </c>
      <c r="B1122" s="27">
        <v>111.7</v>
      </c>
      <c r="C1122" s="28"/>
      <c r="D1122" s="29">
        <v>100</v>
      </c>
      <c r="E1122" s="29">
        <v>800</v>
      </c>
      <c r="F1122" s="29">
        <v>1439</v>
      </c>
      <c r="G1122" s="29">
        <v>1000</v>
      </c>
      <c r="H1122" s="29">
        <v>1623</v>
      </c>
      <c r="I1122" s="29">
        <v>1531</v>
      </c>
      <c r="J1122" s="34"/>
    </row>
    <row r="1123" spans="1:10" ht="14.25" hidden="1" customHeight="1">
      <c r="A1123" s="27">
        <v>111.9</v>
      </c>
      <c r="B1123" s="27">
        <v>111.8</v>
      </c>
      <c r="C1123" s="28"/>
      <c r="D1123" s="29">
        <v>100</v>
      </c>
      <c r="E1123" s="29">
        <v>1000</v>
      </c>
      <c r="F1123" s="29">
        <v>1623</v>
      </c>
      <c r="G1123" s="29">
        <v>1100</v>
      </c>
      <c r="H1123" s="29">
        <v>1715</v>
      </c>
      <c r="I1123" s="29">
        <v>1669</v>
      </c>
      <c r="J1123" s="34"/>
    </row>
    <row r="1124" spans="1:10" ht="14.25" hidden="1" customHeight="1">
      <c r="A1124" s="31">
        <v>112</v>
      </c>
      <c r="B1124" s="31">
        <v>111.9</v>
      </c>
      <c r="C1124" s="28" t="s">
        <v>17</v>
      </c>
      <c r="D1124" s="32">
        <v>100</v>
      </c>
      <c r="E1124" s="32">
        <v>900</v>
      </c>
      <c r="F1124" s="32">
        <v>1531</v>
      </c>
      <c r="G1124" s="32">
        <v>1000</v>
      </c>
      <c r="H1124" s="32">
        <v>1623</v>
      </c>
      <c r="I1124" s="32">
        <v>1577</v>
      </c>
      <c r="J1124" s="33"/>
    </row>
    <row r="1125" spans="1:10" ht="14.25" hidden="1" customHeight="1">
      <c r="A1125" s="27">
        <v>112.1</v>
      </c>
      <c r="B1125" s="27">
        <v>112</v>
      </c>
      <c r="C1125" s="28"/>
      <c r="D1125" s="29">
        <v>100</v>
      </c>
      <c r="E1125" s="29">
        <v>1200</v>
      </c>
      <c r="F1125" s="29">
        <v>1806</v>
      </c>
      <c r="G1125" s="29">
        <v>1100</v>
      </c>
      <c r="H1125" s="29">
        <v>1715</v>
      </c>
      <c r="I1125" s="29">
        <v>1761</v>
      </c>
      <c r="J1125" s="30"/>
    </row>
    <row r="1126" spans="1:10" ht="14.25" hidden="1" customHeight="1">
      <c r="A1126" s="27">
        <v>112.2</v>
      </c>
      <c r="B1126" s="27">
        <v>112.1</v>
      </c>
      <c r="C1126" s="28"/>
      <c r="D1126" s="29">
        <v>100</v>
      </c>
      <c r="E1126" s="29">
        <v>1000</v>
      </c>
      <c r="F1126" s="29">
        <v>1623</v>
      </c>
      <c r="G1126" s="29">
        <v>1200</v>
      </c>
      <c r="H1126" s="29">
        <v>1806</v>
      </c>
      <c r="I1126" s="29">
        <v>1715</v>
      </c>
      <c r="J1126" s="30"/>
    </row>
    <row r="1127" spans="1:10" ht="14.25" hidden="1" customHeight="1">
      <c r="A1127" s="27">
        <v>112.3</v>
      </c>
      <c r="B1127" s="27">
        <v>112.2</v>
      </c>
      <c r="C1127" s="28"/>
      <c r="D1127" s="29">
        <v>100</v>
      </c>
      <c r="E1127" s="29">
        <v>1800</v>
      </c>
      <c r="F1127" s="29">
        <v>2357</v>
      </c>
      <c r="G1127" s="29">
        <v>1400</v>
      </c>
      <c r="H1127" s="29">
        <v>1990</v>
      </c>
      <c r="I1127" s="29">
        <v>2174</v>
      </c>
      <c r="J1127" s="30"/>
    </row>
    <row r="1128" spans="1:10" ht="14.25" hidden="1" customHeight="1">
      <c r="A1128" s="27">
        <v>112.4</v>
      </c>
      <c r="B1128" s="27">
        <v>112.3</v>
      </c>
      <c r="C1128" s="28"/>
      <c r="D1128" s="29">
        <v>100</v>
      </c>
      <c r="E1128" s="29">
        <v>1600</v>
      </c>
      <c r="F1128" s="29">
        <v>2174</v>
      </c>
      <c r="G1128" s="29">
        <v>1500</v>
      </c>
      <c r="H1128" s="29">
        <v>2082</v>
      </c>
      <c r="I1128" s="29">
        <v>2128</v>
      </c>
      <c r="J1128" s="30"/>
    </row>
    <row r="1129" spans="1:10" ht="14.25" hidden="1" customHeight="1">
      <c r="A1129" s="27">
        <v>112.5</v>
      </c>
      <c r="B1129" s="27">
        <v>112.4</v>
      </c>
      <c r="C1129" s="28"/>
      <c r="D1129" s="29">
        <v>100</v>
      </c>
      <c r="E1129" s="29">
        <v>800</v>
      </c>
      <c r="F1129" s="29">
        <v>1439</v>
      </c>
      <c r="G1129" s="29">
        <v>1300</v>
      </c>
      <c r="H1129" s="29">
        <v>1898</v>
      </c>
      <c r="I1129" s="29">
        <v>1669</v>
      </c>
      <c r="J1129" s="30"/>
    </row>
    <row r="1130" spans="1:10" ht="14.25" hidden="1" customHeight="1">
      <c r="A1130" s="27">
        <v>112.6</v>
      </c>
      <c r="B1130" s="27">
        <v>112.5</v>
      </c>
      <c r="C1130" s="28"/>
      <c r="D1130" s="29">
        <v>100</v>
      </c>
      <c r="E1130" s="29">
        <v>900</v>
      </c>
      <c r="F1130" s="29">
        <v>1531</v>
      </c>
      <c r="G1130" s="29">
        <v>1200</v>
      </c>
      <c r="H1130" s="29">
        <v>1806</v>
      </c>
      <c r="I1130" s="29">
        <v>1669</v>
      </c>
      <c r="J1130" s="30"/>
    </row>
    <row r="1131" spans="1:10" ht="14.25" hidden="1" customHeight="1">
      <c r="A1131" s="27">
        <v>112.7</v>
      </c>
      <c r="B1131" s="27">
        <v>112.6</v>
      </c>
      <c r="C1131" s="28"/>
      <c r="D1131" s="29">
        <v>100</v>
      </c>
      <c r="E1131" s="29">
        <v>1000</v>
      </c>
      <c r="F1131" s="29">
        <v>1623</v>
      </c>
      <c r="G1131" s="29">
        <v>1300</v>
      </c>
      <c r="H1131" s="29">
        <v>1898</v>
      </c>
      <c r="I1131" s="29">
        <v>1761</v>
      </c>
      <c r="J1131" s="30"/>
    </row>
    <row r="1132" spans="1:10" ht="14.25" hidden="1" customHeight="1">
      <c r="A1132" s="27">
        <v>112.8</v>
      </c>
      <c r="B1132" s="27">
        <v>112.7</v>
      </c>
      <c r="C1132" s="28"/>
      <c r="D1132" s="29">
        <v>100</v>
      </c>
      <c r="E1132" s="29">
        <v>1200</v>
      </c>
      <c r="F1132" s="29">
        <v>1806</v>
      </c>
      <c r="G1132" s="29">
        <v>1300</v>
      </c>
      <c r="H1132" s="29">
        <v>1898</v>
      </c>
      <c r="I1132" s="29">
        <v>1852</v>
      </c>
      <c r="J1132" s="30"/>
    </row>
    <row r="1133" spans="1:10" ht="14.25" hidden="1" customHeight="1">
      <c r="A1133" s="27">
        <v>112.9</v>
      </c>
      <c r="B1133" s="27">
        <v>112.8</v>
      </c>
      <c r="C1133" s="28"/>
      <c r="D1133" s="29">
        <v>100</v>
      </c>
      <c r="E1133" s="29">
        <v>1200</v>
      </c>
      <c r="F1133" s="29">
        <v>1806</v>
      </c>
      <c r="G1133" s="29">
        <v>1000</v>
      </c>
      <c r="H1133" s="29">
        <v>1623</v>
      </c>
      <c r="I1133" s="29">
        <v>1715</v>
      </c>
      <c r="J1133" s="30"/>
    </row>
    <row r="1134" spans="1:10" ht="14.25" hidden="1" customHeight="1">
      <c r="A1134" s="31">
        <v>113</v>
      </c>
      <c r="B1134" s="31">
        <v>112.9</v>
      </c>
      <c r="C1134" s="28" t="s">
        <v>17</v>
      </c>
      <c r="D1134" s="32">
        <v>100</v>
      </c>
      <c r="E1134" s="32">
        <v>1000</v>
      </c>
      <c r="F1134" s="32">
        <v>1623</v>
      </c>
      <c r="G1134" s="32">
        <v>1200</v>
      </c>
      <c r="H1134" s="32">
        <v>1806</v>
      </c>
      <c r="I1134" s="32">
        <v>1715</v>
      </c>
      <c r="J1134" s="30"/>
    </row>
    <row r="1135" spans="1:10" ht="14.25" hidden="1" customHeight="1">
      <c r="A1135" s="27">
        <v>113.1</v>
      </c>
      <c r="B1135" s="27">
        <v>113</v>
      </c>
      <c r="C1135" s="28"/>
      <c r="D1135" s="29">
        <v>100</v>
      </c>
      <c r="E1135" s="29">
        <v>900</v>
      </c>
      <c r="F1135" s="29">
        <v>1531</v>
      </c>
      <c r="G1135" s="29">
        <v>1000</v>
      </c>
      <c r="H1135" s="29">
        <v>1623</v>
      </c>
      <c r="I1135" s="29">
        <v>1577</v>
      </c>
      <c r="J1135" s="30"/>
    </row>
    <row r="1136" spans="1:10" ht="14.25" hidden="1" customHeight="1">
      <c r="A1136" s="27">
        <v>113.2</v>
      </c>
      <c r="B1136" s="27">
        <v>113.1</v>
      </c>
      <c r="C1136" s="28"/>
      <c r="D1136" s="29">
        <v>100</v>
      </c>
      <c r="E1136" s="29">
        <v>800</v>
      </c>
      <c r="F1136" s="29">
        <v>1439</v>
      </c>
      <c r="G1136" s="29">
        <v>1200</v>
      </c>
      <c r="H1136" s="29">
        <v>1806</v>
      </c>
      <c r="I1136" s="29">
        <v>1623</v>
      </c>
      <c r="J1136" s="30"/>
    </row>
    <row r="1137" spans="1:10" ht="14.25" hidden="1" customHeight="1">
      <c r="A1137" s="27">
        <v>113.3</v>
      </c>
      <c r="B1137" s="27">
        <v>113.2</v>
      </c>
      <c r="C1137" s="28"/>
      <c r="D1137" s="29">
        <v>100</v>
      </c>
      <c r="E1137" s="29">
        <v>700</v>
      </c>
      <c r="F1137" s="29">
        <v>1347</v>
      </c>
      <c r="G1137" s="29">
        <v>1100</v>
      </c>
      <c r="H1137" s="29">
        <v>1715</v>
      </c>
      <c r="I1137" s="29">
        <v>1531</v>
      </c>
      <c r="J1137" s="30"/>
    </row>
    <row r="1138" spans="1:10" ht="14.25" hidden="1" customHeight="1">
      <c r="A1138" s="27">
        <v>113.4</v>
      </c>
      <c r="B1138" s="27">
        <v>113.3</v>
      </c>
      <c r="C1138" s="28"/>
      <c r="D1138" s="29">
        <v>100</v>
      </c>
      <c r="E1138" s="29">
        <v>800</v>
      </c>
      <c r="F1138" s="29">
        <v>1439</v>
      </c>
      <c r="G1138" s="29">
        <v>900</v>
      </c>
      <c r="H1138" s="29">
        <v>1531</v>
      </c>
      <c r="I1138" s="29">
        <v>1485</v>
      </c>
      <c r="J1138" s="30"/>
    </row>
    <row r="1139" spans="1:10" ht="14.25" hidden="1" customHeight="1">
      <c r="A1139" s="27">
        <v>113.5</v>
      </c>
      <c r="B1139" s="27">
        <v>113.4</v>
      </c>
      <c r="C1139" s="28"/>
      <c r="D1139" s="29">
        <v>100</v>
      </c>
      <c r="E1139" s="29">
        <v>700</v>
      </c>
      <c r="F1139" s="29">
        <v>1347</v>
      </c>
      <c r="G1139" s="29">
        <v>1100</v>
      </c>
      <c r="H1139" s="29">
        <v>1715</v>
      </c>
      <c r="I1139" s="29">
        <v>1531</v>
      </c>
      <c r="J1139" s="30"/>
    </row>
    <row r="1140" spans="1:10" ht="14.25" hidden="1" customHeight="1">
      <c r="A1140" s="27">
        <v>113.6</v>
      </c>
      <c r="B1140" s="27">
        <v>113.5</v>
      </c>
      <c r="C1140" s="28"/>
      <c r="D1140" s="29">
        <v>100</v>
      </c>
      <c r="E1140" s="29">
        <v>1000</v>
      </c>
      <c r="F1140" s="29">
        <v>1623</v>
      </c>
      <c r="G1140" s="29">
        <v>1200</v>
      </c>
      <c r="H1140" s="29">
        <v>1806</v>
      </c>
      <c r="I1140" s="29">
        <v>1715</v>
      </c>
      <c r="J1140" s="30"/>
    </row>
    <row r="1141" spans="1:10" ht="14.25" hidden="1" customHeight="1">
      <c r="A1141" s="27">
        <v>113.7</v>
      </c>
      <c r="B1141" s="27">
        <v>113.6</v>
      </c>
      <c r="C1141" s="28"/>
      <c r="D1141" s="29">
        <v>100</v>
      </c>
      <c r="E1141" s="29">
        <v>800</v>
      </c>
      <c r="F1141" s="29">
        <v>1439</v>
      </c>
      <c r="G1141" s="29">
        <v>1000</v>
      </c>
      <c r="H1141" s="29">
        <v>1623</v>
      </c>
      <c r="I1141" s="29">
        <v>1531</v>
      </c>
      <c r="J1141" s="30"/>
    </row>
    <row r="1142" spans="1:10" ht="14.25" hidden="1" customHeight="1">
      <c r="A1142" s="27">
        <v>113.8</v>
      </c>
      <c r="B1142" s="27">
        <v>113.7</v>
      </c>
      <c r="C1142" s="28"/>
      <c r="D1142" s="29">
        <v>100</v>
      </c>
      <c r="E1142" s="29">
        <v>1000</v>
      </c>
      <c r="F1142" s="29">
        <v>1623</v>
      </c>
      <c r="G1142" s="29">
        <v>1100</v>
      </c>
      <c r="H1142" s="29">
        <v>1715</v>
      </c>
      <c r="I1142" s="29">
        <v>1669</v>
      </c>
      <c r="J1142" s="30"/>
    </row>
    <row r="1143" spans="1:10" ht="14.25" hidden="1" customHeight="1">
      <c r="A1143" s="27">
        <v>113.9</v>
      </c>
      <c r="B1143" s="27">
        <v>113.8</v>
      </c>
      <c r="C1143" s="28"/>
      <c r="D1143" s="29">
        <v>100</v>
      </c>
      <c r="E1143" s="29">
        <v>1300</v>
      </c>
      <c r="F1143" s="29">
        <v>1898</v>
      </c>
      <c r="G1143" s="29">
        <v>1200</v>
      </c>
      <c r="H1143" s="29">
        <v>1806</v>
      </c>
      <c r="I1143" s="29">
        <v>1852</v>
      </c>
      <c r="J1143" s="30"/>
    </row>
    <row r="1144" spans="1:10" ht="14.25" hidden="1" customHeight="1">
      <c r="A1144" s="31">
        <v>114</v>
      </c>
      <c r="B1144" s="31">
        <v>113.9</v>
      </c>
      <c r="C1144" s="28" t="s">
        <v>17</v>
      </c>
      <c r="D1144" s="32">
        <v>100</v>
      </c>
      <c r="E1144" s="32">
        <v>1000</v>
      </c>
      <c r="F1144" s="32">
        <v>1623</v>
      </c>
      <c r="G1144" s="32">
        <v>1100</v>
      </c>
      <c r="H1144" s="32">
        <v>1715</v>
      </c>
      <c r="I1144" s="32">
        <v>1669</v>
      </c>
      <c r="J1144" s="30"/>
    </row>
    <row r="1145" spans="1:10" ht="14.25" hidden="1" customHeight="1">
      <c r="A1145" s="27">
        <v>114.1</v>
      </c>
      <c r="B1145" s="27">
        <v>114</v>
      </c>
      <c r="C1145" s="28"/>
      <c r="D1145" s="29">
        <v>100</v>
      </c>
      <c r="E1145" s="29">
        <v>1200</v>
      </c>
      <c r="F1145" s="29">
        <v>1806</v>
      </c>
      <c r="G1145" s="29">
        <v>1200</v>
      </c>
      <c r="H1145" s="29">
        <v>1806</v>
      </c>
      <c r="I1145" s="29">
        <v>1806</v>
      </c>
      <c r="J1145" s="30"/>
    </row>
    <row r="1146" spans="1:10" ht="14.25" hidden="1" customHeight="1">
      <c r="A1146" s="27">
        <v>114.2</v>
      </c>
      <c r="B1146" s="27">
        <v>114.1</v>
      </c>
      <c r="C1146" s="28"/>
      <c r="D1146" s="29">
        <v>100</v>
      </c>
      <c r="E1146" s="29">
        <v>1100</v>
      </c>
      <c r="F1146" s="29">
        <v>1715</v>
      </c>
      <c r="G1146" s="29">
        <v>1200</v>
      </c>
      <c r="H1146" s="29">
        <v>1806</v>
      </c>
      <c r="I1146" s="29">
        <v>1761</v>
      </c>
      <c r="J1146" s="30"/>
    </row>
    <row r="1147" spans="1:10" ht="14.25" hidden="1" customHeight="1">
      <c r="A1147" s="27">
        <v>114.3</v>
      </c>
      <c r="B1147" s="27">
        <v>114.2</v>
      </c>
      <c r="C1147" s="28"/>
      <c r="D1147" s="29">
        <v>100</v>
      </c>
      <c r="E1147" s="29">
        <v>1200</v>
      </c>
      <c r="F1147" s="29">
        <v>1806</v>
      </c>
      <c r="G1147" s="29">
        <v>1100</v>
      </c>
      <c r="H1147" s="29">
        <v>1715</v>
      </c>
      <c r="I1147" s="29">
        <v>1761</v>
      </c>
      <c r="J1147" s="30"/>
    </row>
    <row r="1148" spans="1:10" ht="14.25" hidden="1" customHeight="1">
      <c r="A1148" s="27">
        <v>114.4</v>
      </c>
      <c r="B1148" s="27">
        <v>114.3</v>
      </c>
      <c r="C1148" s="28"/>
      <c r="D1148" s="29">
        <v>100</v>
      </c>
      <c r="E1148" s="29">
        <v>1000</v>
      </c>
      <c r="F1148" s="29">
        <v>1623</v>
      </c>
      <c r="G1148" s="29">
        <v>1200</v>
      </c>
      <c r="H1148" s="29">
        <v>1806</v>
      </c>
      <c r="I1148" s="29">
        <v>1715</v>
      </c>
      <c r="J1148" s="30"/>
    </row>
    <row r="1149" spans="1:10" ht="14.25" hidden="1" customHeight="1">
      <c r="A1149" s="27">
        <v>114.5</v>
      </c>
      <c r="B1149" s="27">
        <v>114.4</v>
      </c>
      <c r="C1149" s="28"/>
      <c r="D1149" s="29">
        <v>100</v>
      </c>
      <c r="E1149" s="29">
        <v>800</v>
      </c>
      <c r="F1149" s="29">
        <v>1439</v>
      </c>
      <c r="G1149" s="29">
        <v>1300</v>
      </c>
      <c r="H1149" s="29">
        <v>1898</v>
      </c>
      <c r="I1149" s="29">
        <v>1669</v>
      </c>
      <c r="J1149" s="30"/>
    </row>
    <row r="1150" spans="1:10" ht="14.25" hidden="1" customHeight="1">
      <c r="A1150" s="27">
        <v>114.6</v>
      </c>
      <c r="B1150" s="27">
        <v>114.5</v>
      </c>
      <c r="C1150" s="28"/>
      <c r="D1150" s="29">
        <v>100</v>
      </c>
      <c r="E1150" s="29">
        <v>1500</v>
      </c>
      <c r="F1150" s="29">
        <v>2082</v>
      </c>
      <c r="G1150" s="29">
        <v>1200</v>
      </c>
      <c r="H1150" s="29">
        <v>1806</v>
      </c>
      <c r="I1150" s="29">
        <v>1944</v>
      </c>
      <c r="J1150" s="30"/>
    </row>
    <row r="1151" spans="1:10" ht="14.25" hidden="1" customHeight="1">
      <c r="A1151" s="27">
        <v>114.7</v>
      </c>
      <c r="B1151" s="27">
        <v>114.6</v>
      </c>
      <c r="C1151" s="28"/>
      <c r="D1151" s="29">
        <v>100</v>
      </c>
      <c r="E1151" s="29">
        <v>1500</v>
      </c>
      <c r="F1151" s="29">
        <v>2082</v>
      </c>
      <c r="G1151" s="29">
        <v>1100</v>
      </c>
      <c r="H1151" s="29">
        <v>1715</v>
      </c>
      <c r="I1151" s="29">
        <v>1899</v>
      </c>
      <c r="J1151" s="30"/>
    </row>
    <row r="1152" spans="1:10" ht="14.25" hidden="1" customHeight="1">
      <c r="A1152" s="27">
        <v>114.8</v>
      </c>
      <c r="B1152" s="27">
        <v>114.7</v>
      </c>
      <c r="C1152" s="28"/>
      <c r="D1152" s="29">
        <v>100</v>
      </c>
      <c r="E1152" s="29">
        <v>1500</v>
      </c>
      <c r="F1152" s="29">
        <v>2082</v>
      </c>
      <c r="G1152" s="29">
        <v>1000</v>
      </c>
      <c r="H1152" s="29">
        <v>1623</v>
      </c>
      <c r="I1152" s="29">
        <v>1853</v>
      </c>
      <c r="J1152" s="30"/>
    </row>
    <row r="1153" spans="1:10" ht="14.25" hidden="1" customHeight="1">
      <c r="A1153" s="27">
        <v>114.9</v>
      </c>
      <c r="B1153" s="27">
        <v>114.8</v>
      </c>
      <c r="C1153" s="28"/>
      <c r="D1153" s="29">
        <v>100</v>
      </c>
      <c r="E1153" s="29">
        <v>800</v>
      </c>
      <c r="F1153" s="29">
        <v>1439</v>
      </c>
      <c r="G1153" s="29">
        <v>900</v>
      </c>
      <c r="H1153" s="29">
        <v>1531</v>
      </c>
      <c r="I1153" s="29">
        <v>1485</v>
      </c>
      <c r="J1153" s="30"/>
    </row>
    <row r="1154" spans="1:10" ht="14.25" hidden="1" customHeight="1">
      <c r="A1154" s="31">
        <v>115</v>
      </c>
      <c r="B1154" s="31">
        <v>114.9</v>
      </c>
      <c r="C1154" s="28" t="s">
        <v>17</v>
      </c>
      <c r="D1154" s="32">
        <v>100</v>
      </c>
      <c r="E1154" s="32">
        <v>1200</v>
      </c>
      <c r="F1154" s="32">
        <v>1806</v>
      </c>
      <c r="G1154" s="32">
        <v>1100</v>
      </c>
      <c r="H1154" s="32">
        <v>1715</v>
      </c>
      <c r="I1154" s="32">
        <v>1761</v>
      </c>
      <c r="J1154" s="30"/>
    </row>
    <row r="1155" spans="1:10" ht="14.25" hidden="1" customHeight="1">
      <c r="A1155" s="27">
        <v>115.1</v>
      </c>
      <c r="B1155" s="27">
        <v>115</v>
      </c>
      <c r="C1155" s="30"/>
      <c r="D1155" s="29">
        <v>100</v>
      </c>
      <c r="E1155" s="29">
        <v>1500</v>
      </c>
      <c r="F1155" s="29">
        <v>2082</v>
      </c>
      <c r="G1155" s="29">
        <v>1000</v>
      </c>
      <c r="H1155" s="29">
        <v>1623</v>
      </c>
      <c r="I1155" s="29">
        <v>1853</v>
      </c>
      <c r="J1155" s="30"/>
    </row>
    <row r="1156" spans="1:10" ht="14.25" hidden="1" customHeight="1">
      <c r="A1156" s="27">
        <v>115.2</v>
      </c>
      <c r="B1156" s="27">
        <v>115.1</v>
      </c>
      <c r="C1156" s="30"/>
      <c r="D1156" s="29">
        <v>100</v>
      </c>
      <c r="E1156" s="29">
        <v>1200</v>
      </c>
      <c r="F1156" s="29">
        <v>1806</v>
      </c>
      <c r="G1156" s="29">
        <v>1100</v>
      </c>
      <c r="H1156" s="29">
        <v>1715</v>
      </c>
      <c r="I1156" s="29">
        <v>1761</v>
      </c>
      <c r="J1156" s="30"/>
    </row>
    <row r="1157" spans="1:10" ht="14.25" hidden="1" customHeight="1">
      <c r="A1157" s="27">
        <v>115.3</v>
      </c>
      <c r="B1157" s="27">
        <v>115.2</v>
      </c>
      <c r="C1157" s="30"/>
      <c r="D1157" s="29">
        <v>100</v>
      </c>
      <c r="E1157" s="29">
        <v>1000</v>
      </c>
      <c r="F1157" s="29">
        <v>1623</v>
      </c>
      <c r="G1157" s="29">
        <v>1100</v>
      </c>
      <c r="H1157" s="29">
        <v>1715</v>
      </c>
      <c r="I1157" s="29">
        <v>1669</v>
      </c>
      <c r="J1157" s="30"/>
    </row>
    <row r="1158" spans="1:10" ht="14.25" hidden="1" customHeight="1">
      <c r="A1158" s="27">
        <v>115.4</v>
      </c>
      <c r="B1158" s="27">
        <v>115.3</v>
      </c>
      <c r="C1158" s="30"/>
      <c r="D1158" s="29">
        <v>100</v>
      </c>
      <c r="E1158" s="29">
        <v>1100</v>
      </c>
      <c r="F1158" s="29">
        <v>1715</v>
      </c>
      <c r="G1158" s="29">
        <v>1400</v>
      </c>
      <c r="H1158" s="29">
        <v>1990</v>
      </c>
      <c r="I1158" s="29">
        <v>1853</v>
      </c>
      <c r="J1158" s="30"/>
    </row>
    <row r="1159" spans="1:10" ht="14.25" hidden="1" customHeight="1">
      <c r="A1159" s="27">
        <v>115.5</v>
      </c>
      <c r="B1159" s="27">
        <v>115.4</v>
      </c>
      <c r="C1159" s="30"/>
      <c r="D1159" s="29">
        <v>100</v>
      </c>
      <c r="E1159" s="29">
        <v>1600</v>
      </c>
      <c r="F1159" s="29">
        <v>2174</v>
      </c>
      <c r="G1159" s="29">
        <v>1600</v>
      </c>
      <c r="H1159" s="29">
        <v>2174</v>
      </c>
      <c r="I1159" s="29">
        <v>2174</v>
      </c>
      <c r="J1159" s="30"/>
    </row>
    <row r="1160" spans="1:10" ht="14.25" customHeight="1">
      <c r="A1160" s="27">
        <v>115.6</v>
      </c>
      <c r="B1160" s="27">
        <v>115.5</v>
      </c>
      <c r="C1160" s="28"/>
      <c r="D1160" s="29">
        <v>100</v>
      </c>
      <c r="E1160" s="29">
        <v>1900</v>
      </c>
      <c r="F1160" s="29">
        <v>2449</v>
      </c>
      <c r="G1160" s="29">
        <v>2000</v>
      </c>
      <c r="H1160" s="217">
        <v>2541</v>
      </c>
      <c r="I1160" s="29">
        <v>2495</v>
      </c>
      <c r="J1160" s="34"/>
    </row>
    <row r="1161" spans="1:10" ht="14.25" hidden="1" customHeight="1">
      <c r="A1161" s="27">
        <v>115.7</v>
      </c>
      <c r="B1161" s="27">
        <v>115.6</v>
      </c>
      <c r="C1161" s="28"/>
      <c r="D1161" s="29">
        <v>100</v>
      </c>
      <c r="E1161" s="29">
        <v>2500</v>
      </c>
      <c r="F1161" s="29">
        <v>3000</v>
      </c>
      <c r="G1161" s="29">
        <v>2400</v>
      </c>
      <c r="H1161" s="29">
        <v>2908</v>
      </c>
      <c r="I1161" s="29">
        <v>2954</v>
      </c>
      <c r="J1161" s="28" t="s">
        <v>19</v>
      </c>
    </row>
    <row r="1162" spans="1:10" ht="14.25" hidden="1" customHeight="1">
      <c r="A1162" s="27">
        <v>115.8</v>
      </c>
      <c r="B1162" s="27">
        <v>115.7</v>
      </c>
      <c r="C1162" s="28"/>
      <c r="D1162" s="29">
        <v>100</v>
      </c>
      <c r="E1162" s="29">
        <v>2100</v>
      </c>
      <c r="F1162" s="158">
        <v>2633</v>
      </c>
      <c r="G1162" s="29">
        <v>2700</v>
      </c>
      <c r="H1162" s="29">
        <v>3183</v>
      </c>
      <c r="I1162" s="29">
        <v>2908</v>
      </c>
      <c r="J1162" s="28" t="s">
        <v>19</v>
      </c>
    </row>
    <row r="1163" spans="1:10" ht="14.25" customHeight="1">
      <c r="A1163" s="27">
        <v>115.9</v>
      </c>
      <c r="B1163" s="27">
        <v>115.8</v>
      </c>
      <c r="C1163" s="28"/>
      <c r="D1163" s="29">
        <v>100</v>
      </c>
      <c r="E1163" s="29">
        <v>2700</v>
      </c>
      <c r="F1163" s="29">
        <v>3183</v>
      </c>
      <c r="G1163" s="29">
        <v>2200</v>
      </c>
      <c r="H1163" s="217">
        <v>2724</v>
      </c>
      <c r="I1163" s="29">
        <v>2954</v>
      </c>
      <c r="J1163" s="28" t="s">
        <v>19</v>
      </c>
    </row>
    <row r="1164" spans="1:10" ht="14.25" customHeight="1">
      <c r="A1164" s="31">
        <v>116</v>
      </c>
      <c r="B1164" s="31">
        <v>115.9</v>
      </c>
      <c r="C1164" s="28" t="s">
        <v>17</v>
      </c>
      <c r="D1164" s="32">
        <v>100</v>
      </c>
      <c r="E1164" s="32">
        <v>1800</v>
      </c>
      <c r="F1164" s="32">
        <v>2357</v>
      </c>
      <c r="G1164" s="32">
        <v>2000</v>
      </c>
      <c r="H1164" s="216">
        <v>2541</v>
      </c>
      <c r="I1164" s="32">
        <v>2449</v>
      </c>
      <c r="J1164" s="35" t="s">
        <v>19</v>
      </c>
    </row>
    <row r="1165" spans="1:10" ht="14.25" hidden="1" customHeight="1">
      <c r="A1165" s="27">
        <v>116.1</v>
      </c>
      <c r="B1165" s="27">
        <v>116</v>
      </c>
      <c r="C1165" s="28"/>
      <c r="D1165" s="29">
        <v>100</v>
      </c>
      <c r="E1165" s="29">
        <v>2000</v>
      </c>
      <c r="F1165" s="29">
        <v>2541</v>
      </c>
      <c r="G1165" s="29">
        <v>1700</v>
      </c>
      <c r="H1165" s="29">
        <v>2265</v>
      </c>
      <c r="I1165" s="29">
        <v>2403</v>
      </c>
      <c r="J1165" s="28" t="s">
        <v>19</v>
      </c>
    </row>
    <row r="1166" spans="1:10" ht="14.25" hidden="1" customHeight="1">
      <c r="A1166" s="27">
        <v>116.2</v>
      </c>
      <c r="B1166" s="27">
        <v>116.1</v>
      </c>
      <c r="C1166" s="28"/>
      <c r="D1166" s="29">
        <v>100</v>
      </c>
      <c r="E1166" s="29">
        <v>1200</v>
      </c>
      <c r="F1166" s="29">
        <v>1806</v>
      </c>
      <c r="G1166" s="29">
        <v>1300</v>
      </c>
      <c r="H1166" s="29">
        <v>1898</v>
      </c>
      <c r="I1166" s="29">
        <v>1852</v>
      </c>
      <c r="J1166" s="28" t="s">
        <v>19</v>
      </c>
    </row>
    <row r="1167" spans="1:10" ht="14.25" hidden="1" customHeight="1">
      <c r="A1167" s="27">
        <v>116.3</v>
      </c>
      <c r="B1167" s="27">
        <v>116.2</v>
      </c>
      <c r="C1167" s="28"/>
      <c r="D1167" s="29">
        <v>100</v>
      </c>
      <c r="E1167" s="29">
        <v>1700</v>
      </c>
      <c r="F1167" s="29">
        <v>2265</v>
      </c>
      <c r="G1167" s="29">
        <v>1000</v>
      </c>
      <c r="H1167" s="29">
        <v>1623</v>
      </c>
      <c r="I1167" s="29">
        <v>1944</v>
      </c>
      <c r="J1167" s="28" t="s">
        <v>19</v>
      </c>
    </row>
    <row r="1168" spans="1:10" ht="14.25" hidden="1" customHeight="1">
      <c r="A1168" s="27">
        <v>116.4</v>
      </c>
      <c r="B1168" s="27">
        <v>116.3</v>
      </c>
      <c r="C1168" s="28"/>
      <c r="D1168" s="29">
        <v>100</v>
      </c>
      <c r="E1168" s="29">
        <v>1000</v>
      </c>
      <c r="F1168" s="29">
        <v>1623</v>
      </c>
      <c r="G1168" s="29">
        <v>1200</v>
      </c>
      <c r="H1168" s="29">
        <v>1806</v>
      </c>
      <c r="I1168" s="29">
        <v>1715</v>
      </c>
      <c r="J1168" s="28" t="s">
        <v>19</v>
      </c>
    </row>
    <row r="1169" spans="1:10" ht="14.25" hidden="1" customHeight="1">
      <c r="A1169" s="27">
        <v>116.5</v>
      </c>
      <c r="B1169" s="27">
        <v>116.4</v>
      </c>
      <c r="C1169" s="28"/>
      <c r="D1169" s="29">
        <v>100</v>
      </c>
      <c r="E1169" s="29">
        <v>900</v>
      </c>
      <c r="F1169" s="29">
        <v>1531</v>
      </c>
      <c r="G1169" s="29">
        <v>1000</v>
      </c>
      <c r="H1169" s="29">
        <v>1623</v>
      </c>
      <c r="I1169" s="29">
        <v>1577</v>
      </c>
      <c r="J1169" s="34"/>
    </row>
    <row r="1170" spans="1:10" ht="14.25" hidden="1" customHeight="1">
      <c r="A1170" s="27">
        <v>116.6</v>
      </c>
      <c r="B1170" s="27">
        <v>116.5</v>
      </c>
      <c r="C1170" s="28"/>
      <c r="D1170" s="29">
        <v>100</v>
      </c>
      <c r="E1170" s="29">
        <v>1000</v>
      </c>
      <c r="F1170" s="29">
        <v>1623</v>
      </c>
      <c r="G1170" s="29">
        <v>1300</v>
      </c>
      <c r="H1170" s="29">
        <v>1898</v>
      </c>
      <c r="I1170" s="29">
        <v>1761</v>
      </c>
      <c r="J1170" s="34"/>
    </row>
    <row r="1171" spans="1:10" ht="14.25" hidden="1" customHeight="1">
      <c r="A1171" s="27">
        <v>116.7</v>
      </c>
      <c r="B1171" s="27">
        <v>116.6</v>
      </c>
      <c r="C1171" s="28"/>
      <c r="D1171" s="29">
        <v>100</v>
      </c>
      <c r="E1171" s="29">
        <v>1100</v>
      </c>
      <c r="F1171" s="29">
        <v>1715</v>
      </c>
      <c r="G1171" s="29">
        <v>1200</v>
      </c>
      <c r="H1171" s="29">
        <v>1806</v>
      </c>
      <c r="I1171" s="29">
        <v>1761</v>
      </c>
      <c r="J1171" s="34"/>
    </row>
    <row r="1172" spans="1:10" ht="14.25" hidden="1" customHeight="1">
      <c r="A1172" s="27">
        <v>116.8</v>
      </c>
      <c r="B1172" s="27">
        <v>116.7</v>
      </c>
      <c r="C1172" s="28"/>
      <c r="D1172" s="29">
        <v>100</v>
      </c>
      <c r="E1172" s="29">
        <v>800</v>
      </c>
      <c r="F1172" s="29">
        <v>1439</v>
      </c>
      <c r="G1172" s="29">
        <v>1000</v>
      </c>
      <c r="H1172" s="29">
        <v>1623</v>
      </c>
      <c r="I1172" s="29">
        <v>1531</v>
      </c>
      <c r="J1172" s="34"/>
    </row>
    <row r="1173" spans="1:10" ht="14.25" hidden="1" customHeight="1">
      <c r="A1173" s="27">
        <v>116.9</v>
      </c>
      <c r="B1173" s="27">
        <v>116.8</v>
      </c>
      <c r="C1173" s="28"/>
      <c r="D1173" s="29">
        <v>100</v>
      </c>
      <c r="E1173" s="29">
        <v>1600</v>
      </c>
      <c r="F1173" s="29">
        <v>2174</v>
      </c>
      <c r="G1173" s="29">
        <v>1500</v>
      </c>
      <c r="H1173" s="29">
        <v>2082</v>
      </c>
      <c r="I1173" s="29">
        <v>2128</v>
      </c>
      <c r="J1173" s="34"/>
    </row>
    <row r="1174" spans="1:10" ht="14.25" hidden="1" customHeight="1">
      <c r="A1174" s="31">
        <v>117</v>
      </c>
      <c r="B1174" s="31">
        <v>116.9</v>
      </c>
      <c r="C1174" s="28" t="s">
        <v>17</v>
      </c>
      <c r="D1174" s="32">
        <v>100</v>
      </c>
      <c r="E1174" s="32">
        <v>900</v>
      </c>
      <c r="F1174" s="32">
        <v>1531</v>
      </c>
      <c r="G1174" s="32">
        <v>1200</v>
      </c>
      <c r="H1174" s="32">
        <v>1806</v>
      </c>
      <c r="I1174" s="32">
        <v>1669</v>
      </c>
      <c r="J1174" s="33"/>
    </row>
    <row r="1175" spans="1:10" ht="14.25" hidden="1" customHeight="1">
      <c r="A1175" s="27">
        <v>117.1</v>
      </c>
      <c r="B1175" s="27">
        <v>117</v>
      </c>
      <c r="C1175" s="28"/>
      <c r="D1175" s="29">
        <v>100</v>
      </c>
      <c r="E1175" s="33"/>
      <c r="F1175" s="33"/>
      <c r="G1175" s="33"/>
      <c r="H1175" s="33"/>
      <c r="I1175" s="33"/>
      <c r="J1175" s="36"/>
    </row>
    <row r="1176" spans="1:10" ht="14.25" hidden="1" customHeight="1">
      <c r="A1176" s="27">
        <v>117.2</v>
      </c>
      <c r="B1176" s="27">
        <v>117.1</v>
      </c>
      <c r="C1176" s="28"/>
      <c r="D1176" s="29">
        <v>100</v>
      </c>
      <c r="E1176" s="29">
        <v>1500</v>
      </c>
      <c r="F1176" s="29">
        <v>2082</v>
      </c>
      <c r="G1176" s="29">
        <v>1300</v>
      </c>
      <c r="H1176" s="29">
        <v>1898</v>
      </c>
      <c r="I1176" s="29">
        <v>1990</v>
      </c>
      <c r="J1176" s="36"/>
    </row>
    <row r="1177" spans="1:10" ht="14.25" hidden="1" customHeight="1">
      <c r="A1177" s="27">
        <v>117.3</v>
      </c>
      <c r="B1177" s="27">
        <v>117.2</v>
      </c>
      <c r="C1177" s="28"/>
      <c r="D1177" s="29">
        <v>100</v>
      </c>
      <c r="E1177" s="29">
        <v>900</v>
      </c>
      <c r="F1177" s="29">
        <v>1531</v>
      </c>
      <c r="G1177" s="29">
        <v>1000</v>
      </c>
      <c r="H1177" s="29">
        <v>1623</v>
      </c>
      <c r="I1177" s="29">
        <v>1577</v>
      </c>
      <c r="J1177" s="36"/>
    </row>
    <row r="1178" spans="1:10" ht="14.25" hidden="1" customHeight="1">
      <c r="A1178" s="27">
        <v>117.4</v>
      </c>
      <c r="B1178" s="27">
        <v>117.3</v>
      </c>
      <c r="C1178" s="28"/>
      <c r="D1178" s="29">
        <v>100</v>
      </c>
      <c r="E1178" s="29">
        <v>1100</v>
      </c>
      <c r="F1178" s="29">
        <v>1715</v>
      </c>
      <c r="G1178" s="29">
        <v>1200</v>
      </c>
      <c r="H1178" s="29">
        <v>1806</v>
      </c>
      <c r="I1178" s="29">
        <v>1761</v>
      </c>
      <c r="J1178" s="36"/>
    </row>
    <row r="1179" spans="1:10" ht="14.25" hidden="1" customHeight="1">
      <c r="A1179" s="27">
        <v>117.5</v>
      </c>
      <c r="B1179" s="27">
        <v>117.4</v>
      </c>
      <c r="C1179" s="28"/>
      <c r="D1179" s="29">
        <v>100</v>
      </c>
      <c r="E1179" s="29">
        <v>1000</v>
      </c>
      <c r="F1179" s="29">
        <v>1623</v>
      </c>
      <c r="G1179" s="29">
        <v>1100</v>
      </c>
      <c r="H1179" s="29">
        <v>1715</v>
      </c>
      <c r="I1179" s="29">
        <v>1669</v>
      </c>
      <c r="J1179" s="36"/>
    </row>
    <row r="1180" spans="1:10" ht="14.25" hidden="1" customHeight="1">
      <c r="A1180" s="27">
        <v>117.6</v>
      </c>
      <c r="B1180" s="27">
        <v>117.5</v>
      </c>
      <c r="C1180" s="28"/>
      <c r="D1180" s="29">
        <v>100</v>
      </c>
      <c r="E1180" s="29">
        <v>800</v>
      </c>
      <c r="F1180" s="29">
        <v>1439</v>
      </c>
      <c r="G1180" s="29">
        <v>1100</v>
      </c>
      <c r="H1180" s="29">
        <v>1715</v>
      </c>
      <c r="I1180" s="29">
        <v>1577</v>
      </c>
      <c r="J1180" s="36"/>
    </row>
    <row r="1181" spans="1:10" ht="14.25" hidden="1" customHeight="1">
      <c r="A1181" s="27">
        <v>117.7</v>
      </c>
      <c r="B1181" s="27">
        <v>117.6</v>
      </c>
      <c r="C1181" s="28"/>
      <c r="D1181" s="29">
        <v>100</v>
      </c>
      <c r="E1181" s="29">
        <v>1000</v>
      </c>
      <c r="F1181" s="29">
        <v>1623</v>
      </c>
      <c r="G1181" s="29">
        <v>1200</v>
      </c>
      <c r="H1181" s="29">
        <v>1806</v>
      </c>
      <c r="I1181" s="29">
        <v>1715</v>
      </c>
      <c r="J1181" s="36"/>
    </row>
    <row r="1182" spans="1:10" ht="14.25" hidden="1" customHeight="1">
      <c r="A1182" s="27">
        <v>117.8</v>
      </c>
      <c r="B1182" s="27">
        <v>117.7</v>
      </c>
      <c r="C1182" s="28"/>
      <c r="D1182" s="29">
        <v>100</v>
      </c>
      <c r="E1182" s="29">
        <v>900</v>
      </c>
      <c r="F1182" s="29">
        <v>1531</v>
      </c>
      <c r="G1182" s="29">
        <v>1000</v>
      </c>
      <c r="H1182" s="29">
        <v>1623</v>
      </c>
      <c r="I1182" s="29">
        <v>1577</v>
      </c>
      <c r="J1182" s="36"/>
    </row>
    <row r="1183" spans="1:10" ht="14.25" hidden="1" customHeight="1">
      <c r="A1183" s="27">
        <v>117.9</v>
      </c>
      <c r="B1183" s="27">
        <v>117.8</v>
      </c>
      <c r="C1183" s="28"/>
      <c r="D1183" s="29">
        <v>100</v>
      </c>
      <c r="E1183" s="29">
        <v>1200</v>
      </c>
      <c r="F1183" s="29">
        <v>1806</v>
      </c>
      <c r="G1183" s="29">
        <v>1300</v>
      </c>
      <c r="H1183" s="29">
        <v>1898</v>
      </c>
      <c r="I1183" s="29">
        <v>1852</v>
      </c>
      <c r="J1183" s="36"/>
    </row>
    <row r="1184" spans="1:10" ht="14.25" hidden="1" customHeight="1">
      <c r="A1184" s="31">
        <v>118</v>
      </c>
      <c r="B1184" s="31">
        <v>117.9</v>
      </c>
      <c r="C1184" s="28" t="s">
        <v>17</v>
      </c>
      <c r="D1184" s="32">
        <v>100</v>
      </c>
      <c r="E1184" s="32">
        <v>800</v>
      </c>
      <c r="F1184" s="32">
        <v>1439</v>
      </c>
      <c r="G1184" s="32">
        <v>1200</v>
      </c>
      <c r="H1184" s="32">
        <v>1806</v>
      </c>
      <c r="I1184" s="32">
        <v>1623</v>
      </c>
      <c r="J1184" s="36" t="s">
        <v>31</v>
      </c>
    </row>
    <row r="1185" spans="1:10" ht="14.25" hidden="1" customHeight="1">
      <c r="A1185" s="27">
        <v>118.1</v>
      </c>
      <c r="B1185" s="27">
        <v>118</v>
      </c>
      <c r="C1185" s="28"/>
      <c r="D1185" s="29">
        <v>100</v>
      </c>
      <c r="E1185" s="29">
        <v>800</v>
      </c>
      <c r="F1185" s="29">
        <v>1439</v>
      </c>
      <c r="G1185" s="29">
        <v>1000</v>
      </c>
      <c r="H1185" s="29">
        <v>1623</v>
      </c>
      <c r="I1185" s="29">
        <v>1531</v>
      </c>
      <c r="J1185" s="33"/>
    </row>
    <row r="1186" spans="1:10" ht="14.25" hidden="1" customHeight="1">
      <c r="A1186" s="27">
        <v>118.2</v>
      </c>
      <c r="B1186" s="27">
        <v>118.1</v>
      </c>
      <c r="C1186" s="28"/>
      <c r="D1186" s="29">
        <v>100</v>
      </c>
      <c r="E1186" s="29">
        <v>1200</v>
      </c>
      <c r="F1186" s="29">
        <v>1806</v>
      </c>
      <c r="G1186" s="29">
        <v>1300</v>
      </c>
      <c r="H1186" s="29">
        <v>1898</v>
      </c>
      <c r="I1186" s="29">
        <v>1852</v>
      </c>
      <c r="J1186" s="34"/>
    </row>
    <row r="1187" spans="1:10" ht="14.25" hidden="1" customHeight="1">
      <c r="A1187" s="27">
        <v>118.3</v>
      </c>
      <c r="B1187" s="27">
        <v>118.2</v>
      </c>
      <c r="C1187" s="28"/>
      <c r="D1187" s="29">
        <v>100</v>
      </c>
      <c r="E1187" s="29">
        <v>1600</v>
      </c>
      <c r="F1187" s="29">
        <v>2174</v>
      </c>
      <c r="G1187" s="29">
        <v>1200</v>
      </c>
      <c r="H1187" s="29">
        <v>1806</v>
      </c>
      <c r="I1187" s="29">
        <v>1990</v>
      </c>
      <c r="J1187" s="34"/>
    </row>
    <row r="1188" spans="1:10" ht="14.25" hidden="1" customHeight="1">
      <c r="A1188" s="27">
        <v>118.4</v>
      </c>
      <c r="B1188" s="27">
        <v>118.3</v>
      </c>
      <c r="C1188" s="28"/>
      <c r="D1188" s="29">
        <v>100</v>
      </c>
      <c r="E1188" s="29">
        <v>900</v>
      </c>
      <c r="F1188" s="29">
        <v>1531</v>
      </c>
      <c r="G1188" s="29">
        <v>1000</v>
      </c>
      <c r="H1188" s="29">
        <v>1623</v>
      </c>
      <c r="I1188" s="29">
        <v>1577</v>
      </c>
      <c r="J1188" s="34"/>
    </row>
    <row r="1189" spans="1:10" ht="14.25" hidden="1" customHeight="1">
      <c r="A1189" s="27">
        <v>118.5</v>
      </c>
      <c r="B1189" s="27">
        <v>118.4</v>
      </c>
      <c r="C1189" s="28"/>
      <c r="D1189" s="29">
        <v>100</v>
      </c>
      <c r="E1189" s="29">
        <v>2000</v>
      </c>
      <c r="F1189" s="29">
        <v>2541</v>
      </c>
      <c r="G1189" s="29">
        <v>1600</v>
      </c>
      <c r="H1189" s="29">
        <v>2174</v>
      </c>
      <c r="I1189" s="29">
        <v>2358</v>
      </c>
      <c r="J1189" s="28" t="s">
        <v>19</v>
      </c>
    </row>
    <row r="1190" spans="1:10" ht="14.25" hidden="1" customHeight="1">
      <c r="A1190" s="27">
        <v>118.6</v>
      </c>
      <c r="B1190" s="27">
        <v>118.5</v>
      </c>
      <c r="C1190" s="28"/>
      <c r="D1190" s="29">
        <v>100</v>
      </c>
      <c r="E1190" s="29">
        <v>2200</v>
      </c>
      <c r="F1190" s="158">
        <v>2724</v>
      </c>
      <c r="G1190" s="29">
        <v>2300</v>
      </c>
      <c r="H1190" s="29">
        <v>2816</v>
      </c>
      <c r="I1190" s="29">
        <v>2770</v>
      </c>
      <c r="J1190" s="28" t="s">
        <v>19</v>
      </c>
    </row>
    <row r="1191" spans="1:10" ht="14.25" hidden="1" customHeight="1">
      <c r="A1191" s="27">
        <v>118.7</v>
      </c>
      <c r="B1191" s="27">
        <v>118.6</v>
      </c>
      <c r="C1191" s="28"/>
      <c r="D1191" s="29">
        <v>100</v>
      </c>
      <c r="E1191" s="29">
        <v>1200</v>
      </c>
      <c r="F1191" s="29">
        <v>1806</v>
      </c>
      <c r="G1191" s="29">
        <v>1300</v>
      </c>
      <c r="H1191" s="29">
        <v>1898</v>
      </c>
      <c r="I1191" s="29">
        <v>1852</v>
      </c>
      <c r="J1191" s="28" t="s">
        <v>19</v>
      </c>
    </row>
    <row r="1192" spans="1:10" ht="14.25" customHeight="1">
      <c r="A1192" s="27">
        <v>118.8</v>
      </c>
      <c r="B1192" s="27">
        <v>118.7</v>
      </c>
      <c r="C1192" s="28"/>
      <c r="D1192" s="29">
        <v>100</v>
      </c>
      <c r="E1192" s="29">
        <v>1600</v>
      </c>
      <c r="F1192" s="29">
        <v>2174</v>
      </c>
      <c r="G1192" s="29">
        <v>2000</v>
      </c>
      <c r="H1192" s="217">
        <v>2541</v>
      </c>
      <c r="I1192" s="29">
        <v>2358</v>
      </c>
      <c r="J1192" s="28" t="s">
        <v>19</v>
      </c>
    </row>
    <row r="1193" spans="1:10" ht="14.25" hidden="1" customHeight="1">
      <c r="A1193" s="27">
        <v>118.9</v>
      </c>
      <c r="B1193" s="27">
        <v>118.8</v>
      </c>
      <c r="C1193" s="28"/>
      <c r="D1193" s="29">
        <v>100</v>
      </c>
      <c r="E1193" s="29">
        <v>900</v>
      </c>
      <c r="F1193" s="29">
        <v>1531</v>
      </c>
      <c r="G1193" s="29">
        <v>1200</v>
      </c>
      <c r="H1193" s="29">
        <v>1806</v>
      </c>
      <c r="I1193" s="29">
        <v>1669</v>
      </c>
      <c r="J1193" s="34"/>
    </row>
    <row r="1194" spans="1:10" ht="14.25" hidden="1" customHeight="1">
      <c r="A1194" s="31">
        <v>119</v>
      </c>
      <c r="B1194" s="31">
        <v>118.9</v>
      </c>
      <c r="C1194" s="28" t="s">
        <v>17</v>
      </c>
      <c r="D1194" s="32">
        <v>100</v>
      </c>
      <c r="E1194" s="32">
        <v>800</v>
      </c>
      <c r="F1194" s="32">
        <v>1439</v>
      </c>
      <c r="G1194" s="32">
        <v>1000</v>
      </c>
      <c r="H1194" s="32">
        <v>1623</v>
      </c>
      <c r="I1194" s="32">
        <v>1531</v>
      </c>
      <c r="J1194" s="33"/>
    </row>
    <row r="1195" spans="1:10" ht="14.25" hidden="1" customHeight="1">
      <c r="A1195" s="27">
        <v>119.1</v>
      </c>
      <c r="B1195" s="27">
        <v>119</v>
      </c>
      <c r="C1195" s="28"/>
      <c r="D1195" s="29">
        <v>100</v>
      </c>
      <c r="E1195" s="29">
        <v>1000</v>
      </c>
      <c r="F1195" s="29">
        <v>1623</v>
      </c>
      <c r="G1195" s="29">
        <v>1100</v>
      </c>
      <c r="H1195" s="29">
        <v>1715</v>
      </c>
      <c r="I1195" s="29">
        <v>1669</v>
      </c>
      <c r="J1195" s="30"/>
    </row>
    <row r="1196" spans="1:10" ht="14.25" hidden="1" customHeight="1">
      <c r="A1196" s="27">
        <v>119.2</v>
      </c>
      <c r="B1196" s="27">
        <v>119.1</v>
      </c>
      <c r="C1196" s="28"/>
      <c r="D1196" s="29">
        <v>100</v>
      </c>
      <c r="E1196" s="29">
        <v>1000</v>
      </c>
      <c r="F1196" s="29">
        <v>1623</v>
      </c>
      <c r="G1196" s="29">
        <v>1000</v>
      </c>
      <c r="H1196" s="29">
        <v>1623</v>
      </c>
      <c r="I1196" s="29">
        <v>1623</v>
      </c>
      <c r="J1196" s="30"/>
    </row>
    <row r="1197" spans="1:10" ht="14.25" hidden="1" customHeight="1">
      <c r="A1197" s="27">
        <v>119.3</v>
      </c>
      <c r="B1197" s="27">
        <v>119.2</v>
      </c>
      <c r="C1197" s="28"/>
      <c r="D1197" s="29">
        <v>100</v>
      </c>
      <c r="E1197" s="29">
        <v>1100</v>
      </c>
      <c r="F1197" s="29">
        <v>1715</v>
      </c>
      <c r="G1197" s="29">
        <v>1200</v>
      </c>
      <c r="H1197" s="29">
        <v>1806</v>
      </c>
      <c r="I1197" s="29">
        <v>1761</v>
      </c>
      <c r="J1197" s="30"/>
    </row>
    <row r="1198" spans="1:10" ht="14.25" hidden="1" customHeight="1">
      <c r="A1198" s="27">
        <v>119.4</v>
      </c>
      <c r="B1198" s="27">
        <v>119.3</v>
      </c>
      <c r="C1198" s="28"/>
      <c r="D1198" s="29">
        <v>100</v>
      </c>
      <c r="E1198" s="29">
        <v>1800</v>
      </c>
      <c r="F1198" s="29">
        <v>2357</v>
      </c>
      <c r="G1198" s="29">
        <v>1500</v>
      </c>
      <c r="H1198" s="29">
        <v>2082</v>
      </c>
      <c r="I1198" s="29">
        <v>2220</v>
      </c>
      <c r="J1198" s="30"/>
    </row>
    <row r="1199" spans="1:10" ht="14.25" hidden="1" customHeight="1">
      <c r="A1199" s="27">
        <v>119.5</v>
      </c>
      <c r="B1199" s="27">
        <v>119.4</v>
      </c>
      <c r="C1199" s="28"/>
      <c r="D1199" s="29">
        <v>100</v>
      </c>
      <c r="E1199" s="29">
        <v>1200</v>
      </c>
      <c r="F1199" s="29">
        <v>1806</v>
      </c>
      <c r="G1199" s="29">
        <v>1100</v>
      </c>
      <c r="H1199" s="29">
        <v>1715</v>
      </c>
      <c r="I1199" s="29">
        <v>1761</v>
      </c>
      <c r="J1199" s="30"/>
    </row>
    <row r="1200" spans="1:10" ht="14.25" hidden="1" customHeight="1">
      <c r="A1200" s="27">
        <v>119.6</v>
      </c>
      <c r="B1200" s="27">
        <v>119.5</v>
      </c>
      <c r="C1200" s="28"/>
      <c r="D1200" s="29">
        <v>100</v>
      </c>
      <c r="E1200" s="29">
        <v>1200</v>
      </c>
      <c r="F1200" s="29">
        <v>1806</v>
      </c>
      <c r="G1200" s="29">
        <v>1100</v>
      </c>
      <c r="H1200" s="29">
        <v>1715</v>
      </c>
      <c r="I1200" s="29">
        <v>1761</v>
      </c>
      <c r="J1200" s="30"/>
    </row>
    <row r="1201" spans="1:10" ht="14.25" hidden="1" customHeight="1">
      <c r="A1201" s="27">
        <v>119.7</v>
      </c>
      <c r="B1201" s="27">
        <v>119.6</v>
      </c>
      <c r="C1201" s="28"/>
      <c r="D1201" s="29">
        <v>100</v>
      </c>
      <c r="E1201" s="29">
        <v>1500</v>
      </c>
      <c r="F1201" s="29">
        <v>2082</v>
      </c>
      <c r="G1201" s="29">
        <v>1200</v>
      </c>
      <c r="H1201" s="29">
        <v>1806</v>
      </c>
      <c r="I1201" s="29">
        <v>1944</v>
      </c>
      <c r="J1201" s="30"/>
    </row>
    <row r="1202" spans="1:10" ht="14.25" hidden="1" customHeight="1">
      <c r="A1202" s="27">
        <v>119.8</v>
      </c>
      <c r="B1202" s="27">
        <v>119.7</v>
      </c>
      <c r="C1202" s="28"/>
      <c r="D1202" s="29">
        <v>100</v>
      </c>
      <c r="E1202" s="29">
        <v>1000</v>
      </c>
      <c r="F1202" s="29">
        <v>1623</v>
      </c>
      <c r="G1202" s="29">
        <v>1200</v>
      </c>
      <c r="H1202" s="29">
        <v>1806</v>
      </c>
      <c r="I1202" s="29">
        <v>1715</v>
      </c>
      <c r="J1202" s="30"/>
    </row>
    <row r="1203" spans="1:10" ht="14.25" hidden="1" customHeight="1">
      <c r="A1203" s="27">
        <v>119.9</v>
      </c>
      <c r="B1203" s="27">
        <v>119.8</v>
      </c>
      <c r="C1203" s="28"/>
      <c r="D1203" s="29">
        <v>100</v>
      </c>
      <c r="E1203" s="29">
        <v>900</v>
      </c>
      <c r="F1203" s="29">
        <v>1531</v>
      </c>
      <c r="G1203" s="29">
        <v>1100</v>
      </c>
      <c r="H1203" s="29">
        <v>1715</v>
      </c>
      <c r="I1203" s="29">
        <v>1623</v>
      </c>
      <c r="J1203" s="30"/>
    </row>
    <row r="1204" spans="1:10" ht="14.25" hidden="1" customHeight="1">
      <c r="A1204" s="31">
        <v>120</v>
      </c>
      <c r="B1204" s="31">
        <v>119.9</v>
      </c>
      <c r="C1204" s="28" t="s">
        <v>17</v>
      </c>
      <c r="D1204" s="32">
        <v>100</v>
      </c>
      <c r="E1204" s="32">
        <v>900</v>
      </c>
      <c r="F1204" s="32">
        <v>1531</v>
      </c>
      <c r="G1204" s="32">
        <v>1000</v>
      </c>
      <c r="H1204" s="32">
        <v>1623</v>
      </c>
      <c r="I1204" s="32">
        <v>1577</v>
      </c>
      <c r="J1204" s="30"/>
    </row>
    <row r="1205" spans="1:10" ht="14.25" hidden="1" customHeight="1">
      <c r="A1205" s="27">
        <v>120.1</v>
      </c>
      <c r="B1205" s="27">
        <v>120</v>
      </c>
      <c r="C1205" s="28"/>
      <c r="D1205" s="29">
        <v>100</v>
      </c>
      <c r="E1205" s="29">
        <v>900</v>
      </c>
      <c r="F1205" s="29">
        <v>1531</v>
      </c>
      <c r="G1205" s="29">
        <v>1100</v>
      </c>
      <c r="H1205" s="29">
        <v>1715</v>
      </c>
      <c r="I1205" s="29">
        <v>1623</v>
      </c>
      <c r="J1205" s="33"/>
    </row>
    <row r="1206" spans="1:10" ht="14.25" hidden="1" customHeight="1">
      <c r="A1206" s="27">
        <v>120.2</v>
      </c>
      <c r="B1206" s="27">
        <v>120.1</v>
      </c>
      <c r="C1206" s="28"/>
      <c r="D1206" s="29">
        <v>100</v>
      </c>
      <c r="E1206" s="29">
        <v>1400</v>
      </c>
      <c r="F1206" s="29">
        <v>1990</v>
      </c>
      <c r="G1206" s="29">
        <v>1500</v>
      </c>
      <c r="H1206" s="29">
        <v>2082</v>
      </c>
      <c r="I1206" s="29">
        <v>2036</v>
      </c>
      <c r="J1206" s="34"/>
    </row>
    <row r="1207" spans="1:10" ht="14.25" hidden="1" customHeight="1">
      <c r="A1207" s="27">
        <v>120.3</v>
      </c>
      <c r="B1207" s="27">
        <v>120.2</v>
      </c>
      <c r="C1207" s="28"/>
      <c r="D1207" s="29">
        <v>100</v>
      </c>
      <c r="E1207" s="34"/>
      <c r="F1207" s="34"/>
      <c r="G1207" s="34"/>
      <c r="H1207" s="34"/>
      <c r="I1207" s="34"/>
      <c r="J1207" s="28" t="s">
        <v>31</v>
      </c>
    </row>
    <row r="1208" spans="1:10" ht="14.25" hidden="1" customHeight="1">
      <c r="A1208" s="27">
        <v>120.4</v>
      </c>
      <c r="B1208" s="27">
        <v>120.3</v>
      </c>
      <c r="C1208" s="28"/>
      <c r="D1208" s="29">
        <v>100</v>
      </c>
      <c r="E1208" s="29">
        <v>1100</v>
      </c>
      <c r="F1208" s="29">
        <v>1715</v>
      </c>
      <c r="G1208" s="29">
        <v>1200</v>
      </c>
      <c r="H1208" s="29">
        <v>1806</v>
      </c>
      <c r="I1208" s="29">
        <v>1761</v>
      </c>
      <c r="J1208" s="34"/>
    </row>
    <row r="1209" spans="1:10" ht="14.25" hidden="1" customHeight="1">
      <c r="A1209" s="27">
        <v>120.5</v>
      </c>
      <c r="B1209" s="27">
        <v>120.4</v>
      </c>
      <c r="C1209" s="28"/>
      <c r="D1209" s="29">
        <v>100</v>
      </c>
      <c r="E1209" s="29">
        <v>900</v>
      </c>
      <c r="F1209" s="29">
        <v>1531</v>
      </c>
      <c r="G1209" s="29">
        <v>1100</v>
      </c>
      <c r="H1209" s="29">
        <v>1715</v>
      </c>
      <c r="I1209" s="29">
        <v>1623</v>
      </c>
      <c r="J1209" s="34"/>
    </row>
    <row r="1210" spans="1:10" ht="14.25" hidden="1" customHeight="1">
      <c r="A1210" s="27">
        <v>120.6</v>
      </c>
      <c r="B1210" s="27">
        <v>120.5</v>
      </c>
      <c r="C1210" s="28"/>
      <c r="D1210" s="29">
        <v>100</v>
      </c>
      <c r="E1210" s="29">
        <v>1600</v>
      </c>
      <c r="F1210" s="29">
        <v>2174</v>
      </c>
      <c r="G1210" s="29">
        <v>1300</v>
      </c>
      <c r="H1210" s="29">
        <v>1898</v>
      </c>
      <c r="I1210" s="29">
        <v>2036</v>
      </c>
      <c r="J1210" s="34"/>
    </row>
    <row r="1211" spans="1:10" ht="14.25" hidden="1" customHeight="1">
      <c r="A1211" s="27">
        <v>120.7</v>
      </c>
      <c r="B1211" s="27">
        <v>120.6</v>
      </c>
      <c r="C1211" s="28"/>
      <c r="D1211" s="29">
        <v>100</v>
      </c>
      <c r="E1211" s="29">
        <v>800</v>
      </c>
      <c r="F1211" s="29">
        <v>1439</v>
      </c>
      <c r="G1211" s="29">
        <v>1000</v>
      </c>
      <c r="H1211" s="29">
        <v>1623</v>
      </c>
      <c r="I1211" s="29">
        <v>1531</v>
      </c>
      <c r="J1211" s="34"/>
    </row>
    <row r="1212" spans="1:10" ht="14.25" hidden="1" customHeight="1">
      <c r="A1212" s="27">
        <v>120.8</v>
      </c>
      <c r="B1212" s="27">
        <v>120.7</v>
      </c>
      <c r="C1212" s="28"/>
      <c r="D1212" s="29">
        <v>100</v>
      </c>
      <c r="E1212" s="29">
        <v>1200</v>
      </c>
      <c r="F1212" s="29">
        <v>1806</v>
      </c>
      <c r="G1212" s="29">
        <v>1100</v>
      </c>
      <c r="H1212" s="29">
        <v>1715</v>
      </c>
      <c r="I1212" s="29">
        <v>1761</v>
      </c>
      <c r="J1212" s="34"/>
    </row>
    <row r="1213" spans="1:10" ht="14.25" hidden="1" customHeight="1">
      <c r="A1213" s="27">
        <v>120.9</v>
      </c>
      <c r="B1213" s="27">
        <v>120.8</v>
      </c>
      <c r="C1213" s="28"/>
      <c r="D1213" s="29">
        <v>100</v>
      </c>
      <c r="E1213" s="34"/>
      <c r="F1213" s="34"/>
      <c r="G1213" s="34"/>
      <c r="H1213" s="34"/>
      <c r="I1213" s="34"/>
      <c r="J1213" s="28" t="s">
        <v>31</v>
      </c>
    </row>
    <row r="1214" spans="1:10" ht="14.25" hidden="1" customHeight="1">
      <c r="A1214" s="31">
        <v>121</v>
      </c>
      <c r="B1214" s="31">
        <v>120.9</v>
      </c>
      <c r="C1214" s="28" t="s">
        <v>17</v>
      </c>
      <c r="D1214" s="32">
        <v>100</v>
      </c>
      <c r="E1214" s="32">
        <v>1800</v>
      </c>
      <c r="F1214" s="32">
        <v>2357</v>
      </c>
      <c r="G1214" s="32">
        <v>1000</v>
      </c>
      <c r="H1214" s="32">
        <v>1623</v>
      </c>
      <c r="I1214" s="32">
        <v>1990</v>
      </c>
      <c r="J1214" s="33"/>
    </row>
    <row r="1215" spans="1:10" ht="14.25" hidden="1" customHeight="1">
      <c r="A1215" s="27">
        <v>121.1</v>
      </c>
      <c r="B1215" s="27">
        <v>121</v>
      </c>
      <c r="C1215" s="28"/>
      <c r="D1215" s="29">
        <v>100</v>
      </c>
      <c r="E1215" s="29">
        <v>800</v>
      </c>
      <c r="F1215" s="29">
        <v>1439</v>
      </c>
      <c r="G1215" s="29">
        <v>1100</v>
      </c>
      <c r="H1215" s="29">
        <v>1715</v>
      </c>
      <c r="I1215" s="29">
        <v>1577</v>
      </c>
      <c r="J1215" s="30"/>
    </row>
    <row r="1216" spans="1:10" ht="14.25" hidden="1" customHeight="1">
      <c r="A1216" s="27">
        <v>121.2</v>
      </c>
      <c r="B1216" s="27">
        <v>121.1</v>
      </c>
      <c r="C1216" s="28"/>
      <c r="D1216" s="29">
        <v>100</v>
      </c>
      <c r="E1216" s="29">
        <v>1200</v>
      </c>
      <c r="F1216" s="29">
        <v>1806</v>
      </c>
      <c r="G1216" s="29">
        <v>1300</v>
      </c>
      <c r="H1216" s="29">
        <v>1898</v>
      </c>
      <c r="I1216" s="29">
        <v>1852</v>
      </c>
      <c r="J1216" s="30"/>
    </row>
    <row r="1217" spans="1:10" ht="14.25" hidden="1" customHeight="1">
      <c r="A1217" s="27">
        <v>121.3</v>
      </c>
      <c r="B1217" s="27">
        <v>121.2</v>
      </c>
      <c r="C1217" s="28"/>
      <c r="D1217" s="29">
        <v>100</v>
      </c>
      <c r="E1217" s="29">
        <v>1600</v>
      </c>
      <c r="F1217" s="29">
        <v>2174</v>
      </c>
      <c r="G1217" s="29">
        <v>1000</v>
      </c>
      <c r="H1217" s="29">
        <v>1623</v>
      </c>
      <c r="I1217" s="29">
        <v>1899</v>
      </c>
      <c r="J1217" s="30"/>
    </row>
    <row r="1218" spans="1:10" ht="14.25" hidden="1" customHeight="1">
      <c r="A1218" s="27">
        <v>121.4</v>
      </c>
      <c r="B1218" s="27">
        <v>121.3</v>
      </c>
      <c r="C1218" s="28"/>
      <c r="D1218" s="29">
        <v>100</v>
      </c>
      <c r="E1218" s="29">
        <v>1000</v>
      </c>
      <c r="F1218" s="29">
        <v>1623</v>
      </c>
      <c r="G1218" s="29">
        <v>1100</v>
      </c>
      <c r="H1218" s="29">
        <v>1715</v>
      </c>
      <c r="I1218" s="29">
        <v>1669</v>
      </c>
      <c r="J1218" s="30"/>
    </row>
    <row r="1219" spans="1:10" ht="14.25" hidden="1" customHeight="1">
      <c r="A1219" s="27">
        <v>121.5</v>
      </c>
      <c r="B1219" s="27">
        <v>121.4</v>
      </c>
      <c r="C1219" s="28"/>
      <c r="D1219" s="29">
        <v>100</v>
      </c>
      <c r="E1219" s="29">
        <v>1400</v>
      </c>
      <c r="F1219" s="29">
        <v>1990</v>
      </c>
      <c r="G1219" s="29">
        <v>1600</v>
      </c>
      <c r="H1219" s="29">
        <v>2174</v>
      </c>
      <c r="I1219" s="29">
        <v>2082</v>
      </c>
      <c r="J1219" s="30"/>
    </row>
    <row r="1220" spans="1:10" ht="14.25" hidden="1" customHeight="1">
      <c r="A1220" s="27">
        <v>121.6</v>
      </c>
      <c r="B1220" s="27">
        <v>121.5</v>
      </c>
      <c r="C1220" s="28"/>
      <c r="D1220" s="29">
        <v>100</v>
      </c>
      <c r="E1220" s="34"/>
      <c r="F1220" s="34"/>
      <c r="G1220" s="34"/>
      <c r="H1220" s="34"/>
      <c r="I1220" s="34"/>
      <c r="J1220" s="28" t="s">
        <v>35</v>
      </c>
    </row>
    <row r="1221" spans="1:10" ht="14.25" hidden="1" customHeight="1">
      <c r="A1221" s="27">
        <v>121.7</v>
      </c>
      <c r="B1221" s="27">
        <v>121.6</v>
      </c>
      <c r="C1221" s="28"/>
      <c r="D1221" s="29">
        <v>100</v>
      </c>
      <c r="E1221" s="29">
        <v>1100</v>
      </c>
      <c r="F1221" s="29">
        <v>1715</v>
      </c>
      <c r="G1221" s="29">
        <v>1300</v>
      </c>
      <c r="H1221" s="29">
        <v>1898</v>
      </c>
      <c r="I1221" s="29">
        <v>1807</v>
      </c>
      <c r="J1221" s="28"/>
    </row>
    <row r="1222" spans="1:10" ht="14.25" hidden="1" customHeight="1">
      <c r="A1222" s="27">
        <v>121.8</v>
      </c>
      <c r="B1222" s="27">
        <v>121.7</v>
      </c>
      <c r="C1222" s="28"/>
      <c r="D1222" s="29">
        <v>100</v>
      </c>
      <c r="E1222" s="29">
        <v>1500</v>
      </c>
      <c r="F1222" s="29">
        <v>2082</v>
      </c>
      <c r="G1222" s="29">
        <v>1000</v>
      </c>
      <c r="H1222" s="29">
        <v>1623</v>
      </c>
      <c r="I1222" s="29">
        <v>1853</v>
      </c>
      <c r="J1222" s="28"/>
    </row>
    <row r="1223" spans="1:10" ht="14.25" hidden="1" customHeight="1">
      <c r="A1223" s="27">
        <v>121.9</v>
      </c>
      <c r="B1223" s="27">
        <v>121.8</v>
      </c>
      <c r="C1223" s="28"/>
      <c r="D1223" s="29">
        <v>100</v>
      </c>
      <c r="E1223" s="29">
        <v>1700</v>
      </c>
      <c r="F1223" s="29">
        <v>2265</v>
      </c>
      <c r="G1223" s="29">
        <v>1200</v>
      </c>
      <c r="H1223" s="29">
        <v>1806</v>
      </c>
      <c r="I1223" s="29">
        <v>2036</v>
      </c>
      <c r="J1223" s="28"/>
    </row>
    <row r="1224" spans="1:10" ht="14.25" hidden="1" customHeight="1">
      <c r="A1224" s="31">
        <v>122</v>
      </c>
      <c r="B1224" s="31">
        <v>121.9</v>
      </c>
      <c r="C1224" s="28" t="s">
        <v>17</v>
      </c>
      <c r="D1224" s="32">
        <v>100</v>
      </c>
      <c r="E1224" s="33"/>
      <c r="F1224" s="33"/>
      <c r="G1224" s="33"/>
      <c r="H1224" s="33"/>
      <c r="I1224" s="33"/>
      <c r="J1224" s="28" t="s">
        <v>31</v>
      </c>
    </row>
    <row r="1225" spans="1:10" ht="14.25" hidden="1" customHeight="1">
      <c r="A1225" s="27">
        <v>122.1</v>
      </c>
      <c r="B1225" s="27">
        <v>122</v>
      </c>
      <c r="C1225" s="30"/>
      <c r="D1225" s="29">
        <v>100</v>
      </c>
      <c r="E1225" s="29">
        <v>1200</v>
      </c>
      <c r="F1225" s="29">
        <v>1806</v>
      </c>
      <c r="G1225" s="29">
        <v>1100</v>
      </c>
      <c r="H1225" s="29">
        <v>1715</v>
      </c>
      <c r="I1225" s="29">
        <v>1761</v>
      </c>
      <c r="J1225" s="30"/>
    </row>
    <row r="1226" spans="1:10" ht="14.25" hidden="1" customHeight="1">
      <c r="A1226" s="27">
        <v>122.2</v>
      </c>
      <c r="B1226" s="27">
        <v>122.1</v>
      </c>
      <c r="C1226" s="30"/>
      <c r="D1226" s="29">
        <v>100</v>
      </c>
      <c r="E1226" s="29">
        <v>800</v>
      </c>
      <c r="F1226" s="29">
        <v>1439</v>
      </c>
      <c r="G1226" s="29">
        <v>1000</v>
      </c>
      <c r="H1226" s="29">
        <v>1623</v>
      </c>
      <c r="I1226" s="29">
        <v>1531</v>
      </c>
      <c r="J1226" s="30"/>
    </row>
    <row r="1227" spans="1:10" ht="14.25" hidden="1" customHeight="1">
      <c r="A1227" s="27">
        <v>122.3</v>
      </c>
      <c r="B1227" s="27">
        <v>122.2</v>
      </c>
      <c r="C1227" s="30"/>
      <c r="D1227" s="29">
        <v>100</v>
      </c>
      <c r="E1227" s="29">
        <v>1200</v>
      </c>
      <c r="F1227" s="29">
        <v>1806</v>
      </c>
      <c r="G1227" s="29">
        <v>1200</v>
      </c>
      <c r="H1227" s="29">
        <v>1806</v>
      </c>
      <c r="I1227" s="29">
        <v>1806</v>
      </c>
      <c r="J1227" s="30"/>
    </row>
    <row r="1228" spans="1:10" ht="14.25" hidden="1" customHeight="1">
      <c r="A1228" s="27">
        <v>122.4</v>
      </c>
      <c r="B1228" s="27">
        <v>122.3</v>
      </c>
      <c r="C1228" s="30"/>
      <c r="D1228" s="29">
        <v>100</v>
      </c>
      <c r="E1228" s="29">
        <v>1000</v>
      </c>
      <c r="F1228" s="29">
        <v>1623</v>
      </c>
      <c r="G1228" s="29">
        <v>1000</v>
      </c>
      <c r="H1228" s="29">
        <v>1623</v>
      </c>
      <c r="I1228" s="29">
        <v>1623</v>
      </c>
      <c r="J1228" s="30"/>
    </row>
    <row r="1229" spans="1:10" ht="14.25" hidden="1" customHeight="1">
      <c r="A1229" s="27">
        <v>122.5</v>
      </c>
      <c r="B1229" s="27">
        <v>122.4</v>
      </c>
      <c r="C1229" s="28"/>
      <c r="D1229" s="29">
        <v>100</v>
      </c>
      <c r="E1229" s="29">
        <v>1000</v>
      </c>
      <c r="F1229" s="29">
        <v>1623</v>
      </c>
      <c r="G1229" s="29">
        <v>1100</v>
      </c>
      <c r="H1229" s="29">
        <v>1715</v>
      </c>
      <c r="I1229" s="29">
        <v>1669</v>
      </c>
      <c r="J1229" s="30"/>
    </row>
    <row r="1230" spans="1:10" ht="14.25" hidden="1" customHeight="1">
      <c r="A1230" s="27">
        <v>122.6</v>
      </c>
      <c r="B1230" s="27">
        <v>122.5</v>
      </c>
      <c r="C1230" s="28"/>
      <c r="D1230" s="29">
        <v>100</v>
      </c>
      <c r="E1230" s="29">
        <v>800</v>
      </c>
      <c r="F1230" s="29">
        <v>1439</v>
      </c>
      <c r="G1230" s="29">
        <v>1000</v>
      </c>
      <c r="H1230" s="29">
        <v>1623</v>
      </c>
      <c r="I1230" s="29">
        <v>1531</v>
      </c>
      <c r="J1230" s="30"/>
    </row>
    <row r="1231" spans="1:10" ht="14.25" hidden="1" customHeight="1">
      <c r="A1231" s="27">
        <v>122.7</v>
      </c>
      <c r="B1231" s="27">
        <v>122.6</v>
      </c>
      <c r="C1231" s="28"/>
      <c r="D1231" s="29">
        <v>100</v>
      </c>
      <c r="E1231" s="29">
        <v>1700</v>
      </c>
      <c r="F1231" s="29">
        <v>2265</v>
      </c>
      <c r="G1231" s="29">
        <v>1400</v>
      </c>
      <c r="H1231" s="29">
        <v>1990</v>
      </c>
      <c r="I1231" s="29">
        <v>2128</v>
      </c>
      <c r="J1231" s="30"/>
    </row>
    <row r="1232" spans="1:10" ht="14.25" hidden="1" customHeight="1">
      <c r="A1232" s="27">
        <v>122.8</v>
      </c>
      <c r="B1232" s="27">
        <v>122.7</v>
      </c>
      <c r="C1232" s="28"/>
      <c r="D1232" s="29">
        <v>100</v>
      </c>
      <c r="E1232" s="29">
        <v>1200</v>
      </c>
      <c r="F1232" s="29">
        <v>1806</v>
      </c>
      <c r="G1232" s="29">
        <v>1100</v>
      </c>
      <c r="H1232" s="29">
        <v>1715</v>
      </c>
      <c r="I1232" s="29">
        <v>1761</v>
      </c>
      <c r="J1232" s="30"/>
    </row>
    <row r="1233" spans="1:10" ht="14.25" hidden="1" customHeight="1">
      <c r="A1233" s="27">
        <v>122.9</v>
      </c>
      <c r="B1233" s="27">
        <v>122.8</v>
      </c>
      <c r="C1233" s="28"/>
      <c r="D1233" s="29">
        <v>100</v>
      </c>
      <c r="E1233" s="29">
        <v>1700</v>
      </c>
      <c r="F1233" s="29">
        <v>2265</v>
      </c>
      <c r="G1233" s="29">
        <v>1200</v>
      </c>
      <c r="H1233" s="29">
        <v>1806</v>
      </c>
      <c r="I1233" s="29">
        <v>2036</v>
      </c>
      <c r="J1233" s="30"/>
    </row>
    <row r="1234" spans="1:10" ht="14.25" hidden="1" customHeight="1">
      <c r="A1234" s="27">
        <v>123</v>
      </c>
      <c r="B1234" s="27">
        <v>122.9</v>
      </c>
      <c r="C1234" s="28" t="s">
        <v>17</v>
      </c>
      <c r="D1234" s="29">
        <v>100</v>
      </c>
      <c r="E1234" s="29">
        <v>1000</v>
      </c>
      <c r="F1234" s="29">
        <v>1623</v>
      </c>
      <c r="G1234" s="29">
        <v>1100</v>
      </c>
      <c r="H1234" s="29">
        <v>1715</v>
      </c>
      <c r="I1234" s="29">
        <v>1669</v>
      </c>
      <c r="J1234" s="30"/>
    </row>
    <row r="1235" spans="1:10" ht="14.25" hidden="1" customHeight="1">
      <c r="A1235" s="27">
        <v>123.1</v>
      </c>
      <c r="B1235" s="27">
        <v>123</v>
      </c>
      <c r="C1235" s="28"/>
      <c r="D1235" s="29">
        <v>100</v>
      </c>
      <c r="E1235" s="29">
        <v>1200</v>
      </c>
      <c r="F1235" s="29">
        <v>1806</v>
      </c>
      <c r="G1235" s="29">
        <v>1100</v>
      </c>
      <c r="H1235" s="29">
        <v>1715</v>
      </c>
      <c r="I1235" s="29">
        <v>1761</v>
      </c>
      <c r="J1235" s="30"/>
    </row>
    <row r="1236" spans="1:10" ht="14.25" hidden="1" customHeight="1">
      <c r="A1236" s="27">
        <v>123.2</v>
      </c>
      <c r="B1236" s="27">
        <v>123.1</v>
      </c>
      <c r="C1236" s="28"/>
      <c r="D1236" s="29">
        <v>100</v>
      </c>
      <c r="E1236" s="29">
        <v>1000</v>
      </c>
      <c r="F1236" s="29">
        <v>1623</v>
      </c>
      <c r="G1236" s="29">
        <v>1200</v>
      </c>
      <c r="H1236" s="29">
        <v>1806</v>
      </c>
      <c r="I1236" s="29">
        <v>1715</v>
      </c>
      <c r="J1236" s="30"/>
    </row>
    <row r="1237" spans="1:10" ht="14.25" hidden="1" customHeight="1">
      <c r="A1237" s="27">
        <v>123.3</v>
      </c>
      <c r="B1237" s="27">
        <v>123.2</v>
      </c>
      <c r="C1237" s="28"/>
      <c r="D1237" s="29">
        <v>100</v>
      </c>
      <c r="E1237" s="29">
        <v>1000</v>
      </c>
      <c r="F1237" s="29">
        <v>1623</v>
      </c>
      <c r="G1237" s="29">
        <v>1100</v>
      </c>
      <c r="H1237" s="29">
        <v>1715</v>
      </c>
      <c r="I1237" s="29">
        <v>1669</v>
      </c>
      <c r="J1237" s="30"/>
    </row>
    <row r="1238" spans="1:10" ht="14.25" hidden="1" customHeight="1">
      <c r="A1238" s="27">
        <v>123.4</v>
      </c>
      <c r="B1238" s="27">
        <v>123.3</v>
      </c>
      <c r="C1238" s="28"/>
      <c r="D1238" s="29">
        <v>100</v>
      </c>
      <c r="E1238" s="29">
        <v>900</v>
      </c>
      <c r="F1238" s="29">
        <v>1531</v>
      </c>
      <c r="G1238" s="29">
        <v>1000</v>
      </c>
      <c r="H1238" s="29">
        <v>1623</v>
      </c>
      <c r="I1238" s="29">
        <v>1577</v>
      </c>
      <c r="J1238" s="30"/>
    </row>
    <row r="1239" spans="1:10" ht="14.25" hidden="1" customHeight="1">
      <c r="A1239" s="27">
        <v>123.5</v>
      </c>
      <c r="B1239" s="27">
        <v>123.4</v>
      </c>
      <c r="C1239" s="28"/>
      <c r="D1239" s="29">
        <v>100</v>
      </c>
      <c r="E1239" s="29">
        <v>1300</v>
      </c>
      <c r="F1239" s="29">
        <v>1898</v>
      </c>
      <c r="G1239" s="29">
        <v>1100</v>
      </c>
      <c r="H1239" s="29">
        <v>1715</v>
      </c>
      <c r="I1239" s="29">
        <v>1807</v>
      </c>
      <c r="J1239" s="30"/>
    </row>
    <row r="1240" spans="1:10" ht="14.25" hidden="1" customHeight="1">
      <c r="A1240" s="27">
        <v>123.6</v>
      </c>
      <c r="B1240" s="27">
        <v>123.5</v>
      </c>
      <c r="C1240" s="28"/>
      <c r="D1240" s="29">
        <v>100</v>
      </c>
      <c r="E1240" s="29">
        <v>1200</v>
      </c>
      <c r="F1240" s="29">
        <v>1806</v>
      </c>
      <c r="G1240" s="29">
        <v>1100</v>
      </c>
      <c r="H1240" s="29">
        <v>1715</v>
      </c>
      <c r="I1240" s="29">
        <v>1761</v>
      </c>
      <c r="J1240" s="30"/>
    </row>
    <row r="1241" spans="1:10" ht="14.25" hidden="1" customHeight="1">
      <c r="A1241" s="27">
        <v>123.7</v>
      </c>
      <c r="B1241" s="27">
        <v>123.6</v>
      </c>
      <c r="C1241" s="28"/>
      <c r="D1241" s="29">
        <v>100</v>
      </c>
      <c r="E1241" s="29">
        <v>1000</v>
      </c>
      <c r="F1241" s="29">
        <v>1623</v>
      </c>
      <c r="G1241" s="29">
        <v>1300</v>
      </c>
      <c r="H1241" s="29">
        <v>1898</v>
      </c>
      <c r="I1241" s="29">
        <v>1761</v>
      </c>
      <c r="J1241" s="30"/>
    </row>
    <row r="1242" spans="1:10" ht="14.25" hidden="1" customHeight="1">
      <c r="A1242" s="27">
        <v>123.8</v>
      </c>
      <c r="B1242" s="27">
        <v>123.7</v>
      </c>
      <c r="C1242" s="28"/>
      <c r="D1242" s="29">
        <v>100</v>
      </c>
      <c r="E1242" s="29">
        <v>1500</v>
      </c>
      <c r="F1242" s="29">
        <v>2082</v>
      </c>
      <c r="G1242" s="29">
        <v>1400</v>
      </c>
      <c r="H1242" s="29">
        <v>1990</v>
      </c>
      <c r="I1242" s="29">
        <v>2036</v>
      </c>
      <c r="J1242" s="30"/>
    </row>
    <row r="1243" spans="1:10" ht="14.25" hidden="1" customHeight="1">
      <c r="A1243" s="27">
        <v>123.9</v>
      </c>
      <c r="B1243" s="27">
        <v>123.8</v>
      </c>
      <c r="C1243" s="28"/>
      <c r="D1243" s="29">
        <v>100</v>
      </c>
      <c r="E1243" s="29">
        <v>1500</v>
      </c>
      <c r="F1243" s="29">
        <v>2082</v>
      </c>
      <c r="G1243" s="29">
        <v>1100</v>
      </c>
      <c r="H1243" s="29">
        <v>1715</v>
      </c>
      <c r="I1243" s="29">
        <v>1899</v>
      </c>
      <c r="J1243" s="30"/>
    </row>
    <row r="1244" spans="1:10" ht="14.25" hidden="1" customHeight="1">
      <c r="A1244" s="31">
        <v>124</v>
      </c>
      <c r="B1244" s="31">
        <v>123.9</v>
      </c>
      <c r="C1244" s="28" t="s">
        <v>17</v>
      </c>
      <c r="D1244" s="32">
        <v>100</v>
      </c>
      <c r="E1244" s="32">
        <v>1300</v>
      </c>
      <c r="F1244" s="32">
        <v>1898</v>
      </c>
      <c r="G1244" s="32">
        <v>1200</v>
      </c>
      <c r="H1244" s="32">
        <v>1806</v>
      </c>
      <c r="I1244" s="32">
        <v>1852</v>
      </c>
      <c r="J1244" s="30"/>
    </row>
    <row r="1245" spans="1:10" ht="14.25" hidden="1" customHeight="1">
      <c r="A1245" s="27">
        <v>124.1</v>
      </c>
      <c r="B1245" s="27">
        <v>124</v>
      </c>
      <c r="C1245" s="28"/>
      <c r="D1245" s="29">
        <v>100</v>
      </c>
      <c r="E1245" s="29">
        <v>1500</v>
      </c>
      <c r="F1245" s="29">
        <v>2082</v>
      </c>
      <c r="G1245" s="29">
        <v>1400</v>
      </c>
      <c r="H1245" s="29">
        <v>1990</v>
      </c>
      <c r="I1245" s="29">
        <v>2036</v>
      </c>
      <c r="J1245" s="30"/>
    </row>
    <row r="1246" spans="1:10" ht="14.25" hidden="1" customHeight="1">
      <c r="A1246" s="27">
        <v>124.2</v>
      </c>
      <c r="B1246" s="27">
        <v>124.1</v>
      </c>
      <c r="C1246" s="28"/>
      <c r="D1246" s="29">
        <v>100</v>
      </c>
      <c r="E1246" s="29">
        <v>600</v>
      </c>
      <c r="F1246" s="29">
        <v>1256</v>
      </c>
      <c r="G1246" s="29">
        <v>1000</v>
      </c>
      <c r="H1246" s="29">
        <v>1623</v>
      </c>
      <c r="I1246" s="29">
        <v>1440</v>
      </c>
      <c r="J1246" s="30"/>
    </row>
    <row r="1247" spans="1:10" ht="14.25" hidden="1" customHeight="1">
      <c r="A1247" s="27">
        <v>124.3</v>
      </c>
      <c r="B1247" s="27">
        <v>124.2</v>
      </c>
      <c r="C1247" s="28"/>
      <c r="D1247" s="29">
        <v>100</v>
      </c>
      <c r="E1247" s="29">
        <v>800</v>
      </c>
      <c r="F1247" s="29">
        <v>1439</v>
      </c>
      <c r="G1247" s="29">
        <v>900</v>
      </c>
      <c r="H1247" s="29">
        <v>1531</v>
      </c>
      <c r="I1247" s="29">
        <v>1485</v>
      </c>
      <c r="J1247" s="30"/>
    </row>
    <row r="1248" spans="1:10" ht="14.25" hidden="1" customHeight="1">
      <c r="A1248" s="27">
        <v>124.4</v>
      </c>
      <c r="B1248" s="27">
        <v>124.3</v>
      </c>
      <c r="C1248" s="28"/>
      <c r="D1248" s="29">
        <v>100</v>
      </c>
      <c r="E1248" s="29">
        <v>1300</v>
      </c>
      <c r="F1248" s="29">
        <v>1898</v>
      </c>
      <c r="G1248" s="29">
        <v>1200</v>
      </c>
      <c r="H1248" s="29">
        <v>1806</v>
      </c>
      <c r="I1248" s="29">
        <v>1852</v>
      </c>
      <c r="J1248" s="30"/>
    </row>
    <row r="1249" spans="1:10" ht="14.25" hidden="1" customHeight="1">
      <c r="A1249" s="27">
        <v>124.5</v>
      </c>
      <c r="B1249" s="27">
        <v>124.4</v>
      </c>
      <c r="C1249" s="28"/>
      <c r="D1249" s="29">
        <v>100</v>
      </c>
      <c r="E1249" s="29">
        <v>800</v>
      </c>
      <c r="F1249" s="29">
        <v>1439</v>
      </c>
      <c r="G1249" s="29">
        <v>1300</v>
      </c>
      <c r="H1249" s="29">
        <v>1898</v>
      </c>
      <c r="I1249" s="29">
        <v>1669</v>
      </c>
      <c r="J1249" s="30"/>
    </row>
    <row r="1250" spans="1:10" ht="14.25" hidden="1" customHeight="1">
      <c r="A1250" s="27">
        <v>124.6</v>
      </c>
      <c r="B1250" s="27">
        <v>124.5</v>
      </c>
      <c r="C1250" s="28"/>
      <c r="D1250" s="29">
        <v>100</v>
      </c>
      <c r="E1250" s="29">
        <v>900</v>
      </c>
      <c r="F1250" s="29">
        <v>1531</v>
      </c>
      <c r="G1250" s="29">
        <v>1000</v>
      </c>
      <c r="H1250" s="29">
        <v>1623</v>
      </c>
      <c r="I1250" s="29">
        <v>1577</v>
      </c>
      <c r="J1250" s="30"/>
    </row>
    <row r="1251" spans="1:10" ht="14.25" hidden="1" customHeight="1">
      <c r="A1251" s="27">
        <v>124.7</v>
      </c>
      <c r="B1251" s="27">
        <v>124.6</v>
      </c>
      <c r="C1251" s="28"/>
      <c r="D1251" s="29">
        <v>100</v>
      </c>
      <c r="E1251" s="29">
        <v>1000</v>
      </c>
      <c r="F1251" s="29">
        <v>1623</v>
      </c>
      <c r="G1251" s="29">
        <v>1100</v>
      </c>
      <c r="H1251" s="29">
        <v>1715</v>
      </c>
      <c r="I1251" s="29">
        <v>1669</v>
      </c>
      <c r="J1251" s="30"/>
    </row>
    <row r="1252" spans="1:10" ht="14.25" hidden="1" customHeight="1">
      <c r="A1252" s="27">
        <v>124.8</v>
      </c>
      <c r="B1252" s="27">
        <v>124.7</v>
      </c>
      <c r="C1252" s="28"/>
      <c r="D1252" s="29">
        <v>100</v>
      </c>
      <c r="E1252" s="29">
        <v>900</v>
      </c>
      <c r="F1252" s="29">
        <v>1531</v>
      </c>
      <c r="G1252" s="29">
        <v>1000</v>
      </c>
      <c r="H1252" s="29">
        <v>1623</v>
      </c>
      <c r="I1252" s="29">
        <v>1577</v>
      </c>
      <c r="J1252" s="30"/>
    </row>
    <row r="1253" spans="1:10" ht="14.25" hidden="1" customHeight="1">
      <c r="A1253" s="27">
        <v>124.9</v>
      </c>
      <c r="B1253" s="27">
        <v>124.8</v>
      </c>
      <c r="C1253" s="28"/>
      <c r="D1253" s="29">
        <v>100</v>
      </c>
      <c r="E1253" s="29">
        <v>1700</v>
      </c>
      <c r="F1253" s="29">
        <v>2265</v>
      </c>
      <c r="G1253" s="29">
        <v>1200</v>
      </c>
      <c r="H1253" s="29">
        <v>1806</v>
      </c>
      <c r="I1253" s="29">
        <v>2036</v>
      </c>
      <c r="J1253" s="30"/>
    </row>
    <row r="1254" spans="1:10" ht="14.25" hidden="1" customHeight="1">
      <c r="A1254" s="31">
        <v>125</v>
      </c>
      <c r="B1254" s="31">
        <v>124.9</v>
      </c>
      <c r="C1254" s="28" t="s">
        <v>17</v>
      </c>
      <c r="D1254" s="32">
        <v>100</v>
      </c>
      <c r="E1254" s="32">
        <v>1700</v>
      </c>
      <c r="F1254" s="32">
        <v>2265</v>
      </c>
      <c r="G1254" s="32">
        <v>1500</v>
      </c>
      <c r="H1254" s="32">
        <v>2082</v>
      </c>
      <c r="I1254" s="32">
        <v>2174</v>
      </c>
      <c r="J1254" s="30"/>
    </row>
    <row r="1255" spans="1:10" ht="14.25" customHeight="1">
      <c r="A1255" s="27">
        <v>125.1</v>
      </c>
      <c r="B1255" s="27">
        <v>125</v>
      </c>
      <c r="C1255" s="28"/>
      <c r="D1255" s="29">
        <v>100</v>
      </c>
      <c r="E1255" s="29">
        <v>1800</v>
      </c>
      <c r="F1255" s="29">
        <v>2357</v>
      </c>
      <c r="G1255" s="29">
        <v>2000</v>
      </c>
      <c r="H1255" s="217">
        <v>2541</v>
      </c>
      <c r="I1255" s="29">
        <v>2449</v>
      </c>
      <c r="J1255" s="30"/>
    </row>
    <row r="1256" spans="1:10" ht="14.25" hidden="1" customHeight="1">
      <c r="A1256" s="27">
        <v>125.2</v>
      </c>
      <c r="B1256" s="27">
        <v>125.1</v>
      </c>
      <c r="C1256" s="28"/>
      <c r="D1256" s="29">
        <v>100</v>
      </c>
      <c r="E1256" s="29">
        <v>1500</v>
      </c>
      <c r="F1256" s="29">
        <v>2082</v>
      </c>
      <c r="G1256" s="29">
        <v>1300</v>
      </c>
      <c r="H1256" s="29">
        <v>1898</v>
      </c>
      <c r="I1256" s="29">
        <v>1990</v>
      </c>
      <c r="J1256" s="30"/>
    </row>
    <row r="1257" spans="1:10" ht="14.25" hidden="1" customHeight="1">
      <c r="A1257" s="27">
        <v>125.3</v>
      </c>
      <c r="B1257" s="27">
        <v>125.2</v>
      </c>
      <c r="C1257" s="28"/>
      <c r="D1257" s="29">
        <v>100</v>
      </c>
      <c r="E1257" s="29">
        <v>1100</v>
      </c>
      <c r="F1257" s="29">
        <v>1715</v>
      </c>
      <c r="G1257" s="29">
        <v>1000</v>
      </c>
      <c r="H1257" s="29">
        <v>1623</v>
      </c>
      <c r="I1257" s="29">
        <v>1669</v>
      </c>
      <c r="J1257" s="30"/>
    </row>
    <row r="1258" spans="1:10" ht="14.25" hidden="1" customHeight="1">
      <c r="A1258" s="27">
        <v>125.4</v>
      </c>
      <c r="B1258" s="27">
        <v>125.3</v>
      </c>
      <c r="C1258" s="28"/>
      <c r="D1258" s="29">
        <v>100</v>
      </c>
      <c r="E1258" s="29">
        <v>1000</v>
      </c>
      <c r="F1258" s="29">
        <v>1623</v>
      </c>
      <c r="G1258" s="29">
        <v>1200</v>
      </c>
      <c r="H1258" s="29">
        <v>1806</v>
      </c>
      <c r="I1258" s="29">
        <v>1715</v>
      </c>
      <c r="J1258" s="30"/>
    </row>
    <row r="1259" spans="1:10" ht="14.25" hidden="1" customHeight="1">
      <c r="A1259" s="27">
        <v>125.5</v>
      </c>
      <c r="B1259" s="27">
        <v>125.4</v>
      </c>
      <c r="C1259" s="28"/>
      <c r="D1259" s="29">
        <v>100</v>
      </c>
      <c r="E1259" s="29">
        <v>900</v>
      </c>
      <c r="F1259" s="29">
        <v>1531</v>
      </c>
      <c r="G1259" s="29">
        <v>1100</v>
      </c>
      <c r="H1259" s="29">
        <v>1715</v>
      </c>
      <c r="I1259" s="29">
        <v>1623</v>
      </c>
      <c r="J1259" s="30"/>
    </row>
    <row r="1260" spans="1:10" ht="14.25" hidden="1" customHeight="1">
      <c r="A1260" s="27">
        <v>125.6</v>
      </c>
      <c r="B1260" s="27">
        <v>125.5</v>
      </c>
      <c r="C1260" s="28"/>
      <c r="D1260" s="29">
        <v>100</v>
      </c>
      <c r="E1260" s="29">
        <v>1300</v>
      </c>
      <c r="F1260" s="29">
        <v>1898</v>
      </c>
      <c r="G1260" s="29">
        <v>1000</v>
      </c>
      <c r="H1260" s="29">
        <v>1623</v>
      </c>
      <c r="I1260" s="29">
        <v>1761</v>
      </c>
      <c r="J1260" s="30"/>
    </row>
    <row r="1261" spans="1:10" ht="14.25" customHeight="1">
      <c r="A1261" s="27">
        <v>125.7</v>
      </c>
      <c r="B1261" s="27">
        <v>125.6</v>
      </c>
      <c r="C1261" s="28"/>
      <c r="D1261" s="29">
        <v>100</v>
      </c>
      <c r="E1261" s="29">
        <v>2300</v>
      </c>
      <c r="F1261" s="29">
        <v>2816</v>
      </c>
      <c r="G1261" s="29">
        <v>2000</v>
      </c>
      <c r="H1261" s="217">
        <v>2541</v>
      </c>
      <c r="I1261" s="29">
        <v>2679</v>
      </c>
      <c r="J1261" s="30"/>
    </row>
    <row r="1262" spans="1:10" ht="14.25" hidden="1" customHeight="1">
      <c r="A1262" s="27">
        <v>125.8</v>
      </c>
      <c r="B1262" s="27">
        <v>125.7</v>
      </c>
      <c r="C1262" s="28"/>
      <c r="D1262" s="29">
        <v>100</v>
      </c>
      <c r="E1262" s="29">
        <v>1400</v>
      </c>
      <c r="F1262" s="29">
        <v>1990</v>
      </c>
      <c r="G1262" s="29">
        <v>1300</v>
      </c>
      <c r="H1262" s="29">
        <v>1898</v>
      </c>
      <c r="I1262" s="29">
        <v>1944</v>
      </c>
      <c r="J1262" s="30"/>
    </row>
    <row r="1263" spans="1:10" ht="14.25" hidden="1" customHeight="1">
      <c r="A1263" s="27">
        <v>125.9</v>
      </c>
      <c r="B1263" s="27">
        <v>125.8</v>
      </c>
      <c r="C1263" s="28"/>
      <c r="D1263" s="29">
        <v>100</v>
      </c>
      <c r="E1263" s="29">
        <v>1000</v>
      </c>
      <c r="F1263" s="29">
        <v>1623</v>
      </c>
      <c r="G1263" s="29">
        <v>1200</v>
      </c>
      <c r="H1263" s="29">
        <v>1806</v>
      </c>
      <c r="I1263" s="29">
        <v>1715</v>
      </c>
      <c r="J1263" s="30"/>
    </row>
    <row r="1264" spans="1:10" ht="14.25" hidden="1" customHeight="1">
      <c r="A1264" s="31">
        <v>126</v>
      </c>
      <c r="B1264" s="31">
        <v>125.9</v>
      </c>
      <c r="C1264" s="28" t="s">
        <v>17</v>
      </c>
      <c r="D1264" s="32">
        <v>100</v>
      </c>
      <c r="E1264" s="32">
        <v>1800</v>
      </c>
      <c r="F1264" s="32">
        <v>2357</v>
      </c>
      <c r="G1264" s="32">
        <v>1100</v>
      </c>
      <c r="H1264" s="32">
        <v>1715</v>
      </c>
      <c r="I1264" s="32">
        <v>2036</v>
      </c>
      <c r="J1264" s="30"/>
    </row>
    <row r="1265" spans="1:10" ht="14.25" hidden="1" customHeight="1">
      <c r="A1265" s="27">
        <v>126.1</v>
      </c>
      <c r="B1265" s="27">
        <v>126</v>
      </c>
      <c r="C1265" s="28"/>
      <c r="D1265" s="29">
        <v>100</v>
      </c>
      <c r="E1265" s="29">
        <v>1400</v>
      </c>
      <c r="F1265" s="29">
        <v>1990</v>
      </c>
      <c r="G1265" s="29">
        <v>1000</v>
      </c>
      <c r="H1265" s="29">
        <v>1623</v>
      </c>
      <c r="I1265" s="29">
        <v>1807</v>
      </c>
      <c r="J1265" s="28"/>
    </row>
    <row r="1266" spans="1:10" ht="14.25" hidden="1" customHeight="1">
      <c r="A1266" s="27">
        <v>126.2</v>
      </c>
      <c r="B1266" s="27">
        <v>126.1</v>
      </c>
      <c r="C1266" s="28"/>
      <c r="D1266" s="29">
        <v>100</v>
      </c>
      <c r="E1266" s="29">
        <v>1300</v>
      </c>
      <c r="F1266" s="29">
        <v>1898</v>
      </c>
      <c r="G1266" s="29">
        <v>1000</v>
      </c>
      <c r="H1266" s="29">
        <v>1623</v>
      </c>
      <c r="I1266" s="29">
        <v>1761</v>
      </c>
      <c r="J1266" s="28"/>
    </row>
    <row r="1267" spans="1:10" ht="14.25" hidden="1" customHeight="1">
      <c r="A1267" s="27">
        <v>126.3</v>
      </c>
      <c r="B1267" s="27">
        <v>126.2</v>
      </c>
      <c r="C1267" s="28"/>
      <c r="D1267" s="29">
        <v>100</v>
      </c>
      <c r="E1267" s="29">
        <v>1500</v>
      </c>
      <c r="F1267" s="29">
        <v>2082</v>
      </c>
      <c r="G1267" s="29">
        <v>1300</v>
      </c>
      <c r="H1267" s="29">
        <v>1898</v>
      </c>
      <c r="I1267" s="29">
        <v>1990</v>
      </c>
      <c r="J1267" s="28"/>
    </row>
    <row r="1268" spans="1:10" ht="14.25" hidden="1" customHeight="1">
      <c r="A1268" s="27">
        <v>126.4</v>
      </c>
      <c r="B1268" s="27">
        <v>126.3</v>
      </c>
      <c r="C1268" s="28"/>
      <c r="D1268" s="29">
        <v>100</v>
      </c>
      <c r="E1268" s="29">
        <v>1000</v>
      </c>
      <c r="F1268" s="29">
        <v>1623</v>
      </c>
      <c r="G1268" s="29">
        <v>1700</v>
      </c>
      <c r="H1268" s="29">
        <v>2265</v>
      </c>
      <c r="I1268" s="29">
        <v>1944</v>
      </c>
      <c r="J1268" s="28"/>
    </row>
    <row r="1269" spans="1:10" ht="14.25" hidden="1" customHeight="1">
      <c r="A1269" s="27">
        <v>126.5</v>
      </c>
      <c r="B1269" s="27">
        <v>126.4</v>
      </c>
      <c r="C1269" s="28"/>
      <c r="D1269" s="29">
        <v>100</v>
      </c>
      <c r="E1269" s="29">
        <v>2200</v>
      </c>
      <c r="F1269" s="29">
        <v>2724</v>
      </c>
      <c r="G1269" s="29">
        <v>1500</v>
      </c>
      <c r="H1269" s="29">
        <v>2082</v>
      </c>
      <c r="I1269" s="29">
        <v>2403</v>
      </c>
      <c r="J1269" s="28"/>
    </row>
    <row r="1270" spans="1:10" ht="14.25" hidden="1" customHeight="1">
      <c r="A1270" s="27">
        <v>126.6</v>
      </c>
      <c r="B1270" s="27">
        <v>126.5</v>
      </c>
      <c r="C1270" s="28"/>
      <c r="D1270" s="29">
        <v>100</v>
      </c>
      <c r="E1270" s="29">
        <v>1500</v>
      </c>
      <c r="F1270" s="29">
        <v>2082</v>
      </c>
      <c r="G1270" s="29">
        <v>1200</v>
      </c>
      <c r="H1270" s="29">
        <v>1806</v>
      </c>
      <c r="I1270" s="29">
        <v>1944</v>
      </c>
      <c r="J1270" s="28"/>
    </row>
    <row r="1271" spans="1:10" ht="14.25" hidden="1" customHeight="1">
      <c r="A1271" s="27">
        <v>126.7</v>
      </c>
      <c r="B1271" s="27">
        <v>126.6</v>
      </c>
      <c r="C1271" s="28"/>
      <c r="D1271" s="29">
        <v>100</v>
      </c>
      <c r="E1271" s="29">
        <v>1800</v>
      </c>
      <c r="F1271" s="29">
        <v>2357</v>
      </c>
      <c r="G1271" s="29">
        <v>1000</v>
      </c>
      <c r="H1271" s="29">
        <v>1623</v>
      </c>
      <c r="I1271" s="29">
        <v>1990</v>
      </c>
      <c r="J1271" s="28"/>
    </row>
    <row r="1272" spans="1:10" ht="14.25" hidden="1" customHeight="1">
      <c r="A1272" s="27">
        <v>126.8</v>
      </c>
      <c r="B1272" s="27">
        <v>126.7</v>
      </c>
      <c r="C1272" s="28"/>
      <c r="D1272" s="29">
        <v>100</v>
      </c>
      <c r="E1272" s="29">
        <v>800</v>
      </c>
      <c r="F1272" s="29">
        <v>1439</v>
      </c>
      <c r="G1272" s="29">
        <v>1000</v>
      </c>
      <c r="H1272" s="29">
        <v>1623</v>
      </c>
      <c r="I1272" s="29">
        <v>1531</v>
      </c>
      <c r="J1272" s="28"/>
    </row>
    <row r="1273" spans="1:10" ht="14.25" hidden="1" customHeight="1">
      <c r="A1273" s="27">
        <v>126.9</v>
      </c>
      <c r="B1273" s="27">
        <v>126.8</v>
      </c>
      <c r="C1273" s="28"/>
      <c r="D1273" s="29">
        <v>100</v>
      </c>
      <c r="E1273" s="29">
        <v>1400</v>
      </c>
      <c r="F1273" s="29">
        <v>1990</v>
      </c>
      <c r="G1273" s="29">
        <v>1100</v>
      </c>
      <c r="H1273" s="29">
        <v>1715</v>
      </c>
      <c r="I1273" s="29">
        <v>1853</v>
      </c>
      <c r="J1273" s="28"/>
    </row>
    <row r="1274" spans="1:10" ht="14.25" hidden="1" customHeight="1">
      <c r="A1274" s="31">
        <v>127</v>
      </c>
      <c r="B1274" s="31">
        <v>126.9</v>
      </c>
      <c r="C1274" s="28" t="s">
        <v>17</v>
      </c>
      <c r="D1274" s="32">
        <v>100</v>
      </c>
      <c r="E1274" s="32">
        <v>1700</v>
      </c>
      <c r="F1274" s="32">
        <v>2265</v>
      </c>
      <c r="G1274" s="32">
        <v>1800</v>
      </c>
      <c r="H1274" s="32">
        <v>2357</v>
      </c>
      <c r="I1274" s="32">
        <v>2311</v>
      </c>
      <c r="J1274" s="28" t="s">
        <v>36</v>
      </c>
    </row>
    <row r="1275" spans="1:10" ht="14.25" hidden="1" customHeight="1">
      <c r="A1275" s="27">
        <v>127.1</v>
      </c>
      <c r="B1275" s="27">
        <v>127</v>
      </c>
      <c r="C1275" s="28"/>
      <c r="D1275" s="29">
        <v>100</v>
      </c>
      <c r="E1275" s="29">
        <v>1100</v>
      </c>
      <c r="F1275" s="29">
        <v>1715</v>
      </c>
      <c r="G1275" s="29">
        <v>1200</v>
      </c>
      <c r="H1275" s="29">
        <v>1806</v>
      </c>
      <c r="I1275" s="29">
        <v>1761</v>
      </c>
      <c r="J1275" s="30"/>
    </row>
    <row r="1276" spans="1:10" ht="14.25" hidden="1" customHeight="1">
      <c r="A1276" s="27">
        <v>127.2</v>
      </c>
      <c r="B1276" s="27">
        <v>127.1</v>
      </c>
      <c r="C1276" s="28"/>
      <c r="D1276" s="29">
        <v>100</v>
      </c>
      <c r="E1276" s="29">
        <v>1300</v>
      </c>
      <c r="F1276" s="29">
        <v>1898</v>
      </c>
      <c r="G1276" s="29">
        <v>1100</v>
      </c>
      <c r="H1276" s="29">
        <v>1715</v>
      </c>
      <c r="I1276" s="29">
        <v>1807</v>
      </c>
      <c r="J1276" s="30"/>
    </row>
    <row r="1277" spans="1:10" ht="14.25" hidden="1" customHeight="1">
      <c r="A1277" s="27">
        <v>127.3</v>
      </c>
      <c r="B1277" s="27">
        <v>127.2</v>
      </c>
      <c r="C1277" s="28"/>
      <c r="D1277" s="29">
        <v>100</v>
      </c>
      <c r="E1277" s="29">
        <v>1200</v>
      </c>
      <c r="F1277" s="29">
        <v>1806</v>
      </c>
      <c r="G1277" s="29">
        <v>1500</v>
      </c>
      <c r="H1277" s="29">
        <v>2082</v>
      </c>
      <c r="I1277" s="29">
        <v>1944</v>
      </c>
      <c r="J1277" s="30"/>
    </row>
    <row r="1278" spans="1:10" ht="14.25" hidden="1" customHeight="1">
      <c r="A1278" s="27">
        <v>127.4</v>
      </c>
      <c r="B1278" s="27">
        <v>127.3</v>
      </c>
      <c r="C1278" s="28"/>
      <c r="D1278" s="29">
        <v>100</v>
      </c>
      <c r="E1278" s="29">
        <v>1900</v>
      </c>
      <c r="F1278" s="29">
        <v>2449</v>
      </c>
      <c r="G1278" s="29">
        <v>1400</v>
      </c>
      <c r="H1278" s="29">
        <v>1990</v>
      </c>
      <c r="I1278" s="29">
        <v>2220</v>
      </c>
      <c r="J1278" s="30"/>
    </row>
    <row r="1279" spans="1:10" ht="14.25" hidden="1" customHeight="1">
      <c r="A1279" s="27">
        <v>127.5</v>
      </c>
      <c r="B1279" s="27">
        <v>127.4</v>
      </c>
      <c r="C1279" s="28"/>
      <c r="D1279" s="29">
        <v>100</v>
      </c>
      <c r="E1279" s="29">
        <v>800</v>
      </c>
      <c r="F1279" s="29">
        <v>1439</v>
      </c>
      <c r="G1279" s="29">
        <v>1200</v>
      </c>
      <c r="H1279" s="29">
        <v>1806</v>
      </c>
      <c r="I1279" s="29">
        <v>1623</v>
      </c>
      <c r="J1279" s="30"/>
    </row>
    <row r="1280" spans="1:10" ht="14.25" hidden="1" customHeight="1">
      <c r="A1280" s="27">
        <v>127.6</v>
      </c>
      <c r="B1280" s="27">
        <v>127.5</v>
      </c>
      <c r="C1280" s="28"/>
      <c r="D1280" s="29">
        <v>100</v>
      </c>
      <c r="E1280" s="29">
        <v>1200</v>
      </c>
      <c r="F1280" s="29">
        <v>1806</v>
      </c>
      <c r="G1280" s="29">
        <v>1100</v>
      </c>
      <c r="H1280" s="29">
        <v>1715</v>
      </c>
      <c r="I1280" s="29">
        <v>1761</v>
      </c>
      <c r="J1280" s="30"/>
    </row>
    <row r="1281" spans="1:10" ht="14.25" hidden="1" customHeight="1">
      <c r="A1281" s="27">
        <v>127.7</v>
      </c>
      <c r="B1281" s="27">
        <v>127.6</v>
      </c>
      <c r="C1281" s="28"/>
      <c r="D1281" s="29">
        <v>100</v>
      </c>
      <c r="E1281" s="29">
        <v>1200</v>
      </c>
      <c r="F1281" s="29">
        <v>1806</v>
      </c>
      <c r="G1281" s="29">
        <v>1100</v>
      </c>
      <c r="H1281" s="29">
        <v>1715</v>
      </c>
      <c r="I1281" s="29">
        <v>1761</v>
      </c>
      <c r="J1281" s="30"/>
    </row>
    <row r="1282" spans="1:10" ht="14.25" hidden="1" customHeight="1">
      <c r="A1282" s="27">
        <v>127.8</v>
      </c>
      <c r="B1282" s="27">
        <v>127.7</v>
      </c>
      <c r="C1282" s="28"/>
      <c r="D1282" s="29">
        <v>100</v>
      </c>
      <c r="E1282" s="29">
        <v>700</v>
      </c>
      <c r="F1282" s="29">
        <v>1347</v>
      </c>
      <c r="G1282" s="29">
        <v>1200</v>
      </c>
      <c r="H1282" s="29">
        <v>1806</v>
      </c>
      <c r="I1282" s="29">
        <v>1577</v>
      </c>
      <c r="J1282" s="30"/>
    </row>
    <row r="1283" spans="1:10" ht="14.25" hidden="1" customHeight="1">
      <c r="A1283" s="27">
        <v>127.9</v>
      </c>
      <c r="B1283" s="27">
        <v>127.8</v>
      </c>
      <c r="C1283" s="28"/>
      <c r="D1283" s="29">
        <v>100</v>
      </c>
      <c r="E1283" s="29">
        <v>900</v>
      </c>
      <c r="F1283" s="29">
        <v>1531</v>
      </c>
      <c r="G1283" s="29">
        <v>1000</v>
      </c>
      <c r="H1283" s="29">
        <v>1623</v>
      </c>
      <c r="I1283" s="29">
        <v>1577</v>
      </c>
      <c r="J1283" s="30"/>
    </row>
    <row r="1284" spans="1:10" ht="14.25" hidden="1" customHeight="1">
      <c r="A1284" s="31">
        <v>128</v>
      </c>
      <c r="B1284" s="31">
        <v>127.9</v>
      </c>
      <c r="C1284" s="28" t="s">
        <v>17</v>
      </c>
      <c r="D1284" s="32">
        <v>100</v>
      </c>
      <c r="E1284" s="32">
        <v>800</v>
      </c>
      <c r="F1284" s="32">
        <v>1439</v>
      </c>
      <c r="G1284" s="32">
        <v>1100</v>
      </c>
      <c r="H1284" s="32">
        <v>1715</v>
      </c>
      <c r="I1284" s="32">
        <v>1577</v>
      </c>
      <c r="J1284" s="30"/>
    </row>
    <row r="1285" spans="1:10" ht="14.25" hidden="1" customHeight="1">
      <c r="A1285" s="27">
        <v>128.1</v>
      </c>
      <c r="B1285" s="27">
        <v>128</v>
      </c>
      <c r="C1285" s="28"/>
      <c r="D1285" s="29">
        <v>100</v>
      </c>
      <c r="E1285" s="33"/>
      <c r="F1285" s="33"/>
      <c r="G1285" s="33"/>
      <c r="H1285" s="33"/>
      <c r="I1285" s="33"/>
      <c r="J1285" s="36"/>
    </row>
    <row r="1286" spans="1:10" ht="14.25" hidden="1" customHeight="1">
      <c r="A1286" s="27">
        <v>128.19999999999999</v>
      </c>
      <c r="B1286" s="27">
        <v>128.1</v>
      </c>
      <c r="C1286" s="28"/>
      <c r="D1286" s="29">
        <v>100</v>
      </c>
      <c r="E1286" s="29">
        <v>1700</v>
      </c>
      <c r="F1286" s="29">
        <v>2265</v>
      </c>
      <c r="G1286" s="29">
        <v>1200</v>
      </c>
      <c r="H1286" s="29">
        <v>1806</v>
      </c>
      <c r="I1286" s="29">
        <v>2036</v>
      </c>
      <c r="J1286" s="36"/>
    </row>
    <row r="1287" spans="1:10" ht="14.25" hidden="1" customHeight="1">
      <c r="A1287" s="27">
        <v>128.30000000000001</v>
      </c>
      <c r="B1287" s="27">
        <v>128.19999999999999</v>
      </c>
      <c r="C1287" s="28"/>
      <c r="D1287" s="29">
        <v>100</v>
      </c>
      <c r="E1287" s="29">
        <v>1400</v>
      </c>
      <c r="F1287" s="29">
        <v>1990</v>
      </c>
      <c r="G1287" s="29">
        <v>1300</v>
      </c>
      <c r="H1287" s="29">
        <v>1898</v>
      </c>
      <c r="I1287" s="29">
        <v>1944</v>
      </c>
      <c r="J1287" s="36"/>
    </row>
    <row r="1288" spans="1:10" ht="14.25" hidden="1" customHeight="1">
      <c r="A1288" s="27">
        <v>128.4</v>
      </c>
      <c r="B1288" s="27">
        <v>128.30000000000001</v>
      </c>
      <c r="C1288" s="28"/>
      <c r="D1288" s="29">
        <v>100</v>
      </c>
      <c r="E1288" s="29">
        <v>800</v>
      </c>
      <c r="F1288" s="29">
        <v>1439</v>
      </c>
      <c r="G1288" s="29">
        <v>1100</v>
      </c>
      <c r="H1288" s="29">
        <v>1715</v>
      </c>
      <c r="I1288" s="29">
        <v>1577</v>
      </c>
      <c r="J1288" s="36"/>
    </row>
    <row r="1289" spans="1:10" ht="14.25" hidden="1" customHeight="1">
      <c r="A1289" s="27">
        <v>128.5</v>
      </c>
      <c r="B1289" s="27">
        <v>128.4</v>
      </c>
      <c r="C1289" s="28"/>
      <c r="D1289" s="29">
        <v>100</v>
      </c>
      <c r="E1289" s="29">
        <v>1600</v>
      </c>
      <c r="F1289" s="29">
        <v>2174</v>
      </c>
      <c r="G1289" s="29">
        <v>1400</v>
      </c>
      <c r="H1289" s="29">
        <v>1990</v>
      </c>
      <c r="I1289" s="29">
        <v>2082</v>
      </c>
      <c r="J1289" s="36"/>
    </row>
    <row r="1290" spans="1:10" ht="14.25" hidden="1" customHeight="1">
      <c r="A1290" s="27">
        <v>128.6</v>
      </c>
      <c r="B1290" s="27">
        <v>128.5</v>
      </c>
      <c r="C1290" s="28"/>
      <c r="D1290" s="29">
        <v>100</v>
      </c>
      <c r="E1290" s="29">
        <v>1200</v>
      </c>
      <c r="F1290" s="29">
        <v>1806</v>
      </c>
      <c r="G1290" s="29">
        <v>1300</v>
      </c>
      <c r="H1290" s="29">
        <v>1898</v>
      </c>
      <c r="I1290" s="29">
        <v>1852</v>
      </c>
      <c r="J1290" s="36"/>
    </row>
    <row r="1291" spans="1:10" ht="14.25" hidden="1" customHeight="1">
      <c r="A1291" s="27">
        <v>128.69999999999999</v>
      </c>
      <c r="B1291" s="27">
        <v>128.6</v>
      </c>
      <c r="C1291" s="28"/>
      <c r="D1291" s="29">
        <v>100</v>
      </c>
      <c r="E1291" s="29">
        <v>1200</v>
      </c>
      <c r="F1291" s="29">
        <v>1806</v>
      </c>
      <c r="G1291" s="29">
        <v>1100</v>
      </c>
      <c r="H1291" s="29">
        <v>1715</v>
      </c>
      <c r="I1291" s="29">
        <v>1761</v>
      </c>
      <c r="J1291" s="36"/>
    </row>
    <row r="1292" spans="1:10" ht="14.25" hidden="1" customHeight="1">
      <c r="A1292" s="27">
        <v>128.80000000000001</v>
      </c>
      <c r="B1292" s="27">
        <v>128.69999999999999</v>
      </c>
      <c r="C1292" s="28"/>
      <c r="D1292" s="29">
        <v>100</v>
      </c>
      <c r="E1292" s="29">
        <v>700</v>
      </c>
      <c r="F1292" s="29">
        <v>1347</v>
      </c>
      <c r="G1292" s="29">
        <v>1000</v>
      </c>
      <c r="H1292" s="29">
        <v>1623</v>
      </c>
      <c r="I1292" s="29">
        <v>1485</v>
      </c>
      <c r="J1292" s="36"/>
    </row>
    <row r="1293" spans="1:10" ht="14.25" hidden="1" customHeight="1">
      <c r="A1293" s="27">
        <v>128.9</v>
      </c>
      <c r="B1293" s="27">
        <v>128.80000000000001</v>
      </c>
      <c r="C1293" s="28"/>
      <c r="D1293" s="29">
        <v>100</v>
      </c>
      <c r="E1293" s="29">
        <v>900</v>
      </c>
      <c r="F1293" s="29">
        <v>1531</v>
      </c>
      <c r="G1293" s="29">
        <v>1100</v>
      </c>
      <c r="H1293" s="29">
        <v>1715</v>
      </c>
      <c r="I1293" s="29">
        <v>1623</v>
      </c>
      <c r="J1293" s="36"/>
    </row>
    <row r="1294" spans="1:10" ht="14.25" hidden="1" customHeight="1">
      <c r="A1294" s="31">
        <v>129</v>
      </c>
      <c r="B1294" s="31">
        <v>128.9</v>
      </c>
      <c r="C1294" s="28" t="s">
        <v>17</v>
      </c>
      <c r="D1294" s="32">
        <v>100</v>
      </c>
      <c r="E1294" s="32">
        <v>1200</v>
      </c>
      <c r="F1294" s="32">
        <v>1806</v>
      </c>
      <c r="G1294" s="32">
        <v>1000</v>
      </c>
      <c r="H1294" s="32">
        <v>1623</v>
      </c>
      <c r="I1294" s="32">
        <v>1715</v>
      </c>
      <c r="J1294" s="36" t="s">
        <v>31</v>
      </c>
    </row>
    <row r="1295" spans="1:10" ht="14.25" hidden="1" customHeight="1">
      <c r="A1295" s="27">
        <v>129.1</v>
      </c>
      <c r="B1295" s="27">
        <v>129</v>
      </c>
      <c r="C1295" s="30"/>
      <c r="D1295" s="29">
        <v>100</v>
      </c>
      <c r="E1295" s="29">
        <v>1700</v>
      </c>
      <c r="F1295" s="29">
        <v>2265</v>
      </c>
      <c r="G1295" s="29">
        <v>1100</v>
      </c>
      <c r="H1295" s="29">
        <v>1715</v>
      </c>
      <c r="I1295" s="29">
        <v>1990</v>
      </c>
      <c r="J1295" s="30"/>
    </row>
    <row r="1296" spans="1:10" ht="14.25" hidden="1" customHeight="1">
      <c r="A1296" s="27">
        <v>129.19999999999999</v>
      </c>
      <c r="B1296" s="27">
        <v>129.1</v>
      </c>
      <c r="C1296" s="30"/>
      <c r="D1296" s="29">
        <v>100</v>
      </c>
      <c r="E1296" s="29">
        <v>1900</v>
      </c>
      <c r="F1296" s="29">
        <v>2449</v>
      </c>
      <c r="G1296" s="29">
        <v>1700</v>
      </c>
      <c r="H1296" s="29">
        <v>2265</v>
      </c>
      <c r="I1296" s="29">
        <v>2357</v>
      </c>
      <c r="J1296" s="30"/>
    </row>
    <row r="1297" spans="1:10" ht="14.25" hidden="1" customHeight="1">
      <c r="A1297" s="27">
        <v>129.30000000000001</v>
      </c>
      <c r="B1297" s="27">
        <v>129.19999999999999</v>
      </c>
      <c r="C1297" s="30"/>
      <c r="D1297" s="29">
        <v>100</v>
      </c>
      <c r="E1297" s="29">
        <v>1900</v>
      </c>
      <c r="F1297" s="29">
        <v>2449</v>
      </c>
      <c r="G1297" s="29">
        <v>1500</v>
      </c>
      <c r="H1297" s="29">
        <v>2082</v>
      </c>
      <c r="I1297" s="29">
        <v>2266</v>
      </c>
      <c r="J1297" s="30"/>
    </row>
    <row r="1298" spans="1:10" ht="14.25" hidden="1" customHeight="1">
      <c r="A1298" s="27">
        <v>129.4</v>
      </c>
      <c r="B1298" s="27">
        <v>129.30000000000001</v>
      </c>
      <c r="C1298" s="28"/>
      <c r="D1298" s="29">
        <v>100</v>
      </c>
      <c r="E1298" s="29">
        <v>2900</v>
      </c>
      <c r="F1298" s="29">
        <v>3367</v>
      </c>
      <c r="G1298" s="29">
        <v>1300</v>
      </c>
      <c r="H1298" s="29">
        <v>1898</v>
      </c>
      <c r="I1298" s="29">
        <v>2633</v>
      </c>
      <c r="J1298" s="30"/>
    </row>
    <row r="1299" spans="1:10" ht="14.25" hidden="1" customHeight="1">
      <c r="A1299" s="27">
        <v>129.5</v>
      </c>
      <c r="B1299" s="27">
        <v>129.4</v>
      </c>
      <c r="C1299" s="28"/>
      <c r="D1299" s="29">
        <v>100</v>
      </c>
      <c r="E1299" s="29">
        <v>1500</v>
      </c>
      <c r="F1299" s="29">
        <v>2082</v>
      </c>
      <c r="G1299" s="29">
        <v>1600</v>
      </c>
      <c r="H1299" s="29">
        <v>2174</v>
      </c>
      <c r="I1299" s="29">
        <v>2128</v>
      </c>
      <c r="J1299" s="30"/>
    </row>
    <row r="1300" spans="1:10" ht="14.25" hidden="1" customHeight="1">
      <c r="A1300" s="27">
        <v>129.6</v>
      </c>
      <c r="B1300" s="27">
        <v>129.5</v>
      </c>
      <c r="C1300" s="28"/>
      <c r="D1300" s="29">
        <v>100</v>
      </c>
      <c r="E1300" s="29">
        <v>1300</v>
      </c>
      <c r="F1300" s="29">
        <v>1898</v>
      </c>
      <c r="G1300" s="29">
        <v>1200</v>
      </c>
      <c r="H1300" s="29">
        <v>1806</v>
      </c>
      <c r="I1300" s="29">
        <v>1852</v>
      </c>
      <c r="J1300" s="30"/>
    </row>
    <row r="1301" spans="1:10" ht="14.25" hidden="1" customHeight="1">
      <c r="A1301" s="27">
        <v>129.69999999999999</v>
      </c>
      <c r="B1301" s="27">
        <v>129.6</v>
      </c>
      <c r="C1301" s="28"/>
      <c r="D1301" s="29">
        <v>100</v>
      </c>
      <c r="E1301" s="29">
        <v>1700</v>
      </c>
      <c r="F1301" s="29">
        <v>2265</v>
      </c>
      <c r="G1301" s="29">
        <v>1000</v>
      </c>
      <c r="H1301" s="29">
        <v>1623</v>
      </c>
      <c r="I1301" s="29">
        <v>1944</v>
      </c>
      <c r="J1301" s="30"/>
    </row>
    <row r="1302" spans="1:10" ht="14.25" hidden="1" customHeight="1">
      <c r="A1302" s="27">
        <v>129.80000000000001</v>
      </c>
      <c r="B1302" s="27">
        <v>129.69999999999999</v>
      </c>
      <c r="C1302" s="28"/>
      <c r="D1302" s="29">
        <v>100</v>
      </c>
      <c r="E1302" s="29">
        <v>1000</v>
      </c>
      <c r="F1302" s="29">
        <v>1623</v>
      </c>
      <c r="G1302" s="29">
        <v>1100</v>
      </c>
      <c r="H1302" s="29">
        <v>1715</v>
      </c>
      <c r="I1302" s="29">
        <v>1669</v>
      </c>
      <c r="J1302" s="30"/>
    </row>
    <row r="1303" spans="1:10" ht="14.25" hidden="1" customHeight="1">
      <c r="A1303" s="27">
        <v>129.9</v>
      </c>
      <c r="B1303" s="27">
        <v>129.80000000000001</v>
      </c>
      <c r="C1303" s="28"/>
      <c r="D1303" s="29">
        <v>100</v>
      </c>
      <c r="E1303" s="29">
        <v>900</v>
      </c>
      <c r="F1303" s="29">
        <v>1531</v>
      </c>
      <c r="G1303" s="29">
        <v>1000</v>
      </c>
      <c r="H1303" s="29">
        <v>1623</v>
      </c>
      <c r="I1303" s="29">
        <v>1577</v>
      </c>
      <c r="J1303" s="34"/>
    </row>
    <row r="1304" spans="1:10" ht="14.25" hidden="1" customHeight="1">
      <c r="A1304" s="31">
        <v>130</v>
      </c>
      <c r="B1304" s="31">
        <v>129.9</v>
      </c>
      <c r="C1304" s="28" t="s">
        <v>17</v>
      </c>
      <c r="D1304" s="32">
        <v>100</v>
      </c>
      <c r="E1304" s="33"/>
      <c r="F1304" s="33"/>
      <c r="G1304" s="33"/>
      <c r="H1304" s="33"/>
      <c r="I1304" s="33"/>
      <c r="J1304" s="35" t="s">
        <v>31</v>
      </c>
    </row>
    <row r="1305" spans="1:10" ht="14.25" hidden="1" customHeight="1">
      <c r="A1305" s="27">
        <v>130.1</v>
      </c>
      <c r="B1305" s="27">
        <v>130</v>
      </c>
      <c r="C1305" s="28"/>
      <c r="D1305" s="29">
        <v>100</v>
      </c>
      <c r="E1305" s="29">
        <v>2400</v>
      </c>
      <c r="F1305" s="29">
        <v>2908</v>
      </c>
      <c r="G1305" s="29">
        <v>1700</v>
      </c>
      <c r="H1305" s="29">
        <v>2265</v>
      </c>
      <c r="I1305" s="29">
        <v>2587</v>
      </c>
      <c r="J1305" s="30"/>
    </row>
    <row r="1306" spans="1:10" ht="14.25" hidden="1" customHeight="1">
      <c r="A1306" s="27">
        <v>130.19999999999999</v>
      </c>
      <c r="B1306" s="27">
        <v>130.1</v>
      </c>
      <c r="C1306" s="28"/>
      <c r="D1306" s="29">
        <v>100</v>
      </c>
      <c r="E1306" s="29">
        <v>1200</v>
      </c>
      <c r="F1306" s="29">
        <v>1806</v>
      </c>
      <c r="G1306" s="29">
        <v>1100</v>
      </c>
      <c r="H1306" s="29">
        <v>1715</v>
      </c>
      <c r="I1306" s="29">
        <v>1761</v>
      </c>
      <c r="J1306" s="30"/>
    </row>
    <row r="1307" spans="1:10" ht="14.25" hidden="1" customHeight="1">
      <c r="A1307" s="27">
        <v>130.30000000000001</v>
      </c>
      <c r="B1307" s="27">
        <v>130.19999999999999</v>
      </c>
      <c r="C1307" s="28"/>
      <c r="D1307" s="29">
        <v>100</v>
      </c>
      <c r="E1307" s="29">
        <v>1700</v>
      </c>
      <c r="F1307" s="29">
        <v>2265</v>
      </c>
      <c r="G1307" s="29">
        <v>1000</v>
      </c>
      <c r="H1307" s="29">
        <v>1623</v>
      </c>
      <c r="I1307" s="29">
        <v>1944</v>
      </c>
      <c r="J1307" s="30"/>
    </row>
    <row r="1308" spans="1:10" ht="14.25" hidden="1" customHeight="1">
      <c r="A1308" s="27">
        <v>130.4</v>
      </c>
      <c r="B1308" s="27">
        <v>130.30000000000001</v>
      </c>
      <c r="C1308" s="28"/>
      <c r="D1308" s="29">
        <v>100</v>
      </c>
      <c r="E1308" s="29">
        <v>1500</v>
      </c>
      <c r="F1308" s="29">
        <v>2082</v>
      </c>
      <c r="G1308" s="29">
        <v>1400</v>
      </c>
      <c r="H1308" s="29">
        <v>1990</v>
      </c>
      <c r="I1308" s="29">
        <v>2036</v>
      </c>
      <c r="J1308" s="30"/>
    </row>
    <row r="1309" spans="1:10" ht="14.25" hidden="1" customHeight="1">
      <c r="A1309" s="27">
        <v>130.5</v>
      </c>
      <c r="B1309" s="27">
        <v>130.4</v>
      </c>
      <c r="C1309" s="28"/>
      <c r="D1309" s="29">
        <v>100</v>
      </c>
      <c r="E1309" s="29">
        <v>1800</v>
      </c>
      <c r="F1309" s="29">
        <v>2357</v>
      </c>
      <c r="G1309" s="29">
        <v>1200</v>
      </c>
      <c r="H1309" s="29">
        <v>1806</v>
      </c>
      <c r="I1309" s="29">
        <v>2082</v>
      </c>
      <c r="J1309" s="30"/>
    </row>
    <row r="1310" spans="1:10" ht="14.25" hidden="1" customHeight="1">
      <c r="A1310" s="27">
        <v>130.6</v>
      </c>
      <c r="B1310" s="27">
        <v>130.5</v>
      </c>
      <c r="C1310" s="28"/>
      <c r="D1310" s="29">
        <v>100</v>
      </c>
      <c r="E1310" s="29">
        <v>1900</v>
      </c>
      <c r="F1310" s="29">
        <v>2449</v>
      </c>
      <c r="G1310" s="29">
        <v>1500</v>
      </c>
      <c r="H1310" s="29">
        <v>2082</v>
      </c>
      <c r="I1310" s="29">
        <v>2266</v>
      </c>
      <c r="J1310" s="30"/>
    </row>
    <row r="1311" spans="1:10" ht="14.25" hidden="1" customHeight="1">
      <c r="A1311" s="27">
        <v>130.69999999999999</v>
      </c>
      <c r="B1311" s="27">
        <v>130.6</v>
      </c>
      <c r="C1311" s="28"/>
      <c r="D1311" s="29">
        <v>100</v>
      </c>
      <c r="E1311" s="29">
        <v>1700</v>
      </c>
      <c r="F1311" s="29">
        <v>2265</v>
      </c>
      <c r="G1311" s="29">
        <v>1200</v>
      </c>
      <c r="H1311" s="29">
        <v>1806</v>
      </c>
      <c r="I1311" s="29">
        <v>2036</v>
      </c>
      <c r="J1311" s="30"/>
    </row>
    <row r="1312" spans="1:10" ht="14.25" hidden="1" customHeight="1">
      <c r="A1312" s="27">
        <v>130.80000000000001</v>
      </c>
      <c r="B1312" s="27">
        <v>130.69999999999999</v>
      </c>
      <c r="C1312" s="28"/>
      <c r="D1312" s="29">
        <v>100</v>
      </c>
      <c r="E1312" s="29">
        <v>1600</v>
      </c>
      <c r="F1312" s="29">
        <v>2174</v>
      </c>
      <c r="G1312" s="29">
        <v>1400</v>
      </c>
      <c r="H1312" s="29">
        <v>1990</v>
      </c>
      <c r="I1312" s="29">
        <v>2082</v>
      </c>
      <c r="J1312" s="30"/>
    </row>
    <row r="1313" spans="1:10" ht="14.25" hidden="1" customHeight="1">
      <c r="A1313" s="27">
        <v>130.9</v>
      </c>
      <c r="B1313" s="27">
        <v>130.80000000000001</v>
      </c>
      <c r="C1313" s="28"/>
      <c r="D1313" s="29">
        <v>100</v>
      </c>
      <c r="E1313" s="29">
        <v>900</v>
      </c>
      <c r="F1313" s="29">
        <v>1531</v>
      </c>
      <c r="G1313" s="29">
        <v>1000</v>
      </c>
      <c r="H1313" s="29">
        <v>1623</v>
      </c>
      <c r="I1313" s="29">
        <v>1577</v>
      </c>
      <c r="J1313" s="30"/>
    </row>
    <row r="1314" spans="1:10" ht="14.25" hidden="1" customHeight="1">
      <c r="A1314" s="31">
        <v>131</v>
      </c>
      <c r="B1314" s="31">
        <v>130.9</v>
      </c>
      <c r="C1314" s="28" t="s">
        <v>17</v>
      </c>
      <c r="D1314" s="32">
        <v>100</v>
      </c>
      <c r="E1314" s="32">
        <v>1300</v>
      </c>
      <c r="F1314" s="32">
        <v>1898</v>
      </c>
      <c r="G1314" s="32">
        <v>1100</v>
      </c>
      <c r="H1314" s="32">
        <v>1715</v>
      </c>
      <c r="I1314" s="32">
        <v>1807</v>
      </c>
      <c r="J1314" s="30"/>
    </row>
    <row r="1315" spans="1:10" ht="14.25" hidden="1" customHeight="1">
      <c r="A1315" s="27">
        <v>131.1</v>
      </c>
      <c r="B1315" s="27">
        <v>131</v>
      </c>
      <c r="C1315" s="28"/>
      <c r="D1315" s="29">
        <v>100</v>
      </c>
      <c r="E1315" s="29">
        <v>1000</v>
      </c>
      <c r="F1315" s="29">
        <v>1623</v>
      </c>
      <c r="G1315" s="29">
        <v>1100</v>
      </c>
      <c r="H1315" s="29">
        <v>1715</v>
      </c>
      <c r="I1315" s="29">
        <v>1669</v>
      </c>
      <c r="J1315" s="30"/>
    </row>
    <row r="1316" spans="1:10" ht="14.25" hidden="1" customHeight="1">
      <c r="A1316" s="27">
        <v>131.19999999999999</v>
      </c>
      <c r="B1316" s="27">
        <v>131.1</v>
      </c>
      <c r="C1316" s="28"/>
      <c r="D1316" s="29">
        <v>100</v>
      </c>
      <c r="E1316" s="29">
        <v>900</v>
      </c>
      <c r="F1316" s="29">
        <v>1531</v>
      </c>
      <c r="G1316" s="29">
        <v>1100</v>
      </c>
      <c r="H1316" s="29">
        <v>1715</v>
      </c>
      <c r="I1316" s="29">
        <v>1623</v>
      </c>
      <c r="J1316" s="30"/>
    </row>
    <row r="1317" spans="1:10" ht="14.25" hidden="1" customHeight="1">
      <c r="A1317" s="27">
        <v>131.30000000000001</v>
      </c>
      <c r="B1317" s="27">
        <v>131.19999999999999</v>
      </c>
      <c r="C1317" s="28"/>
      <c r="D1317" s="29">
        <v>100</v>
      </c>
      <c r="E1317" s="29">
        <v>800</v>
      </c>
      <c r="F1317" s="29">
        <v>1439</v>
      </c>
      <c r="G1317" s="29">
        <v>1000</v>
      </c>
      <c r="H1317" s="29">
        <v>1623</v>
      </c>
      <c r="I1317" s="29">
        <v>1531</v>
      </c>
      <c r="J1317" s="30"/>
    </row>
    <row r="1318" spans="1:10" ht="14.25" hidden="1" customHeight="1">
      <c r="A1318" s="27">
        <v>131.4</v>
      </c>
      <c r="B1318" s="27">
        <v>131.30000000000001</v>
      </c>
      <c r="C1318" s="28"/>
      <c r="D1318" s="29">
        <v>100</v>
      </c>
      <c r="E1318" s="29">
        <v>1700</v>
      </c>
      <c r="F1318" s="29">
        <v>2265</v>
      </c>
      <c r="G1318" s="29">
        <v>1300</v>
      </c>
      <c r="H1318" s="29">
        <v>1898</v>
      </c>
      <c r="I1318" s="29">
        <v>2082</v>
      </c>
      <c r="J1318" s="30"/>
    </row>
    <row r="1319" spans="1:10" ht="14.25" hidden="1" customHeight="1">
      <c r="A1319" s="31">
        <v>131.5</v>
      </c>
      <c r="B1319" s="31">
        <v>131.4</v>
      </c>
      <c r="C1319" s="28" t="s">
        <v>17</v>
      </c>
      <c r="D1319" s="32">
        <v>100</v>
      </c>
      <c r="E1319" s="32">
        <v>1200</v>
      </c>
      <c r="F1319" s="32">
        <v>1806</v>
      </c>
      <c r="G1319" s="32">
        <v>1200</v>
      </c>
      <c r="H1319" s="32">
        <v>1806</v>
      </c>
      <c r="I1319" s="32">
        <v>1806</v>
      </c>
      <c r="J1319" s="30"/>
    </row>
    <row r="1320" spans="1:10" hidden="1">
      <c r="A1320" s="37" t="s">
        <v>37</v>
      </c>
      <c r="B1320" s="38"/>
      <c r="C1320" s="38"/>
      <c r="D1320" s="38"/>
      <c r="E1320" s="38"/>
      <c r="F1320" s="38"/>
      <c r="G1320" s="38"/>
      <c r="H1320" s="38"/>
      <c r="I1320" s="38"/>
      <c r="J1320" s="38"/>
    </row>
    <row r="1321" spans="1:10" hidden="1">
      <c r="A1321" s="266" t="s">
        <v>38</v>
      </c>
      <c r="B1321" s="266"/>
      <c r="C1321" s="266"/>
      <c r="D1321" s="266"/>
      <c r="E1321" s="266"/>
      <c r="F1321" s="266"/>
      <c r="G1321" s="266"/>
      <c r="H1321" s="266"/>
      <c r="I1321" s="266"/>
      <c r="J1321" s="266"/>
    </row>
    <row r="1322" spans="1:10" hidden="1">
      <c r="A1322" s="266" t="s">
        <v>39</v>
      </c>
      <c r="B1322" s="266"/>
      <c r="C1322" s="266"/>
      <c r="D1322" s="266"/>
      <c r="E1322" s="266"/>
      <c r="F1322" s="266"/>
      <c r="G1322" s="266"/>
      <c r="H1322" s="266"/>
      <c r="I1322" s="266"/>
      <c r="J1322" s="266"/>
    </row>
    <row r="1323" spans="1:10" hidden="1">
      <c r="A1323" s="267" t="s">
        <v>40</v>
      </c>
      <c r="B1323" s="267"/>
      <c r="C1323" s="267"/>
      <c r="D1323" s="267"/>
      <c r="E1323" s="267"/>
      <c r="F1323" s="267"/>
      <c r="G1323" s="267"/>
      <c r="H1323" s="267"/>
      <c r="I1323" s="267"/>
      <c r="J1323" s="267"/>
    </row>
    <row r="1324" spans="1:10" hidden="1">
      <c r="A1324" s="266" t="s">
        <v>41</v>
      </c>
      <c r="B1324" s="266"/>
      <c r="C1324" s="266"/>
      <c r="D1324" s="266"/>
      <c r="E1324" s="266"/>
      <c r="F1324" s="266"/>
      <c r="G1324" s="266"/>
      <c r="H1324" s="266"/>
      <c r="I1324" s="266"/>
      <c r="J1324" s="266"/>
    </row>
    <row r="1325" spans="1:10" hidden="1">
      <c r="A1325" s="266" t="s">
        <v>42</v>
      </c>
      <c r="B1325" s="266"/>
      <c r="C1325" s="266"/>
      <c r="D1325" s="266"/>
      <c r="E1325" s="266"/>
      <c r="F1325" s="266"/>
      <c r="G1325" s="266"/>
      <c r="H1325" s="266"/>
      <c r="I1325" s="266"/>
      <c r="J1325" s="266"/>
    </row>
    <row r="1326" spans="1:10" hidden="1">
      <c r="A1326" s="268" t="s">
        <v>43</v>
      </c>
      <c r="B1326" s="268"/>
      <c r="C1326" s="268"/>
      <c r="D1326" s="268"/>
      <c r="E1326" s="268"/>
      <c r="F1326" s="268"/>
      <c r="G1326" s="268"/>
      <c r="H1326" s="268"/>
      <c r="I1326" s="268"/>
      <c r="J1326" s="268"/>
    </row>
    <row r="1327" spans="1:10" hidden="1">
      <c r="A1327" s="38"/>
      <c r="B1327" s="263" t="s">
        <v>44</v>
      </c>
      <c r="C1327" s="263"/>
      <c r="D1327" s="263"/>
      <c r="E1327" s="38"/>
      <c r="F1327" s="38"/>
      <c r="G1327" s="263" t="s">
        <v>45</v>
      </c>
      <c r="H1327" s="263"/>
      <c r="I1327" s="263"/>
      <c r="J1327" s="38"/>
    </row>
    <row r="1328" spans="1:10" hidden="1">
      <c r="A1328" s="38"/>
      <c r="B1328" s="263" t="s">
        <v>46</v>
      </c>
      <c r="C1328" s="263"/>
      <c r="D1328" s="263"/>
      <c r="E1328" s="38"/>
      <c r="F1328" s="38"/>
      <c r="G1328" s="263" t="s">
        <v>47</v>
      </c>
      <c r="H1328" s="263"/>
      <c r="I1328" s="38"/>
      <c r="J1328" s="38"/>
    </row>
    <row r="1329" spans="1:10" hidden="1">
      <c r="A1329" s="38"/>
      <c r="B1329" s="263" t="s">
        <v>48</v>
      </c>
      <c r="C1329" s="263"/>
      <c r="D1329" s="263"/>
      <c r="E1329" s="263"/>
      <c r="F1329" s="38"/>
      <c r="G1329" s="263" t="s">
        <v>49</v>
      </c>
      <c r="H1329" s="263"/>
      <c r="I1329" s="263"/>
      <c r="J1329" s="38"/>
    </row>
    <row r="1330" spans="1:10" hidden="1">
      <c r="A1330" s="39"/>
      <c r="B1330" s="276" t="s">
        <v>50</v>
      </c>
      <c r="C1330" s="276"/>
      <c r="D1330" s="39"/>
      <c r="E1330" s="39"/>
      <c r="F1330" s="39"/>
      <c r="G1330" s="39"/>
      <c r="H1330" s="276" t="s">
        <v>51</v>
      </c>
      <c r="I1330" s="276"/>
      <c r="J1330" s="276"/>
    </row>
    <row r="1331" spans="1:10" hidden="1">
      <c r="A1331" s="277" t="s">
        <v>52</v>
      </c>
      <c r="B1331" s="277"/>
      <c r="C1331" s="277"/>
      <c r="D1331" s="277"/>
      <c r="E1331" s="277"/>
      <c r="F1331" s="277"/>
      <c r="G1331" s="277"/>
      <c r="H1331" s="277"/>
      <c r="I1331" s="277"/>
      <c r="J1331" s="277"/>
    </row>
    <row r="1332" spans="1:10" hidden="1">
      <c r="A1332" s="278" t="s">
        <v>53</v>
      </c>
      <c r="B1332" s="278"/>
      <c r="C1332" s="278"/>
      <c r="D1332" s="278"/>
      <c r="E1332" s="278"/>
      <c r="F1332" s="278"/>
      <c r="G1332" s="278"/>
      <c r="H1332" s="278"/>
      <c r="I1332" s="278"/>
      <c r="J1332" s="278"/>
    </row>
    <row r="1333" spans="1:10" hidden="1">
      <c r="A1333" s="279" t="s">
        <v>54</v>
      </c>
      <c r="B1333" s="280"/>
      <c r="C1333" s="280"/>
      <c r="D1333" s="280"/>
      <c r="E1333" s="281"/>
      <c r="F1333" s="285" t="s">
        <v>55</v>
      </c>
      <c r="G1333" s="286"/>
      <c r="H1333" s="286"/>
      <c r="I1333" s="286"/>
      <c r="J1333" s="286"/>
    </row>
    <row r="1334" spans="1:10" hidden="1">
      <c r="A1334" s="282"/>
      <c r="B1334" s="283"/>
      <c r="C1334" s="283"/>
      <c r="D1334" s="283"/>
      <c r="E1334" s="284"/>
      <c r="F1334" s="272" t="s">
        <v>56</v>
      </c>
      <c r="G1334" s="273"/>
      <c r="H1334" s="287" t="s">
        <v>57</v>
      </c>
      <c r="I1334" s="288"/>
      <c r="J1334" s="40" t="s">
        <v>58</v>
      </c>
    </row>
    <row r="1335" spans="1:10" hidden="1">
      <c r="A1335" s="269" t="s">
        <v>59</v>
      </c>
      <c r="B1335" s="270"/>
      <c r="C1335" s="270"/>
      <c r="D1335" s="270"/>
      <c r="E1335" s="271"/>
      <c r="F1335" s="272" t="s">
        <v>60</v>
      </c>
      <c r="G1335" s="273"/>
      <c r="H1335" s="274" t="s">
        <v>61</v>
      </c>
      <c r="I1335" s="275"/>
      <c r="J1335" s="40" t="s">
        <v>62</v>
      </c>
    </row>
    <row r="1336" spans="1:10" hidden="1">
      <c r="A1336" s="269" t="s">
        <v>63</v>
      </c>
      <c r="B1336" s="270"/>
      <c r="C1336" s="270"/>
      <c r="D1336" s="270"/>
      <c r="E1336" s="271"/>
      <c r="F1336" s="272" t="s">
        <v>64</v>
      </c>
      <c r="G1336" s="273"/>
      <c r="H1336" s="274" t="s">
        <v>65</v>
      </c>
      <c r="I1336" s="275"/>
      <c r="J1336" s="40" t="s">
        <v>66</v>
      </c>
    </row>
    <row r="1337" spans="1:10" hidden="1">
      <c r="A1337" s="269" t="s">
        <v>67</v>
      </c>
      <c r="B1337" s="270"/>
      <c r="C1337" s="270"/>
      <c r="D1337" s="270"/>
      <c r="E1337" s="271"/>
      <c r="F1337" s="272" t="s">
        <v>68</v>
      </c>
      <c r="G1337" s="273"/>
      <c r="H1337" s="274" t="s">
        <v>69</v>
      </c>
      <c r="I1337" s="275"/>
      <c r="J1337" s="40" t="s">
        <v>62</v>
      </c>
    </row>
    <row r="1338" spans="1:10" hidden="1">
      <c r="A1338" s="269" t="s">
        <v>70</v>
      </c>
      <c r="B1338" s="270"/>
      <c r="C1338" s="270"/>
      <c r="D1338" s="270"/>
      <c r="E1338" s="271"/>
      <c r="F1338" s="272" t="s">
        <v>71</v>
      </c>
      <c r="G1338" s="273"/>
      <c r="H1338" s="274" t="s">
        <v>72</v>
      </c>
      <c r="I1338" s="275"/>
      <c r="J1338" s="40" t="s">
        <v>73</v>
      </c>
    </row>
    <row r="1339" spans="1:10" hidden="1">
      <c r="A1339" s="269" t="s">
        <v>74</v>
      </c>
      <c r="B1339" s="270"/>
      <c r="C1339" s="270"/>
      <c r="D1339" s="270"/>
      <c r="E1339" s="271"/>
      <c r="F1339" s="272" t="s">
        <v>75</v>
      </c>
      <c r="G1339" s="273"/>
      <c r="H1339" s="274" t="s">
        <v>76</v>
      </c>
      <c r="I1339" s="275"/>
      <c r="J1339" s="40" t="s">
        <v>77</v>
      </c>
    </row>
    <row r="1340" spans="1:10" hidden="1">
      <c r="A1340" s="269" t="s">
        <v>78</v>
      </c>
      <c r="B1340" s="270"/>
      <c r="C1340" s="270"/>
      <c r="D1340" s="270"/>
      <c r="E1340" s="271"/>
      <c r="F1340" s="272" t="s">
        <v>75</v>
      </c>
      <c r="G1340" s="273"/>
      <c r="H1340" s="274" t="s">
        <v>76</v>
      </c>
      <c r="I1340" s="275"/>
      <c r="J1340" s="40" t="s">
        <v>77</v>
      </c>
    </row>
    <row r="1341" spans="1:10" hidden="1">
      <c r="F1341" s="18">
        <v>2400</v>
      </c>
    </row>
    <row r="1342" spans="1:10" hidden="1">
      <c r="H1342" s="236">
        <v>1300</v>
      </c>
    </row>
    <row r="1343" spans="1:10">
      <c r="H1343" s="18">
        <v>2200</v>
      </c>
    </row>
  </sheetData>
  <autoFilter ref="A4:J1342" xr:uid="{50F3BC92-7C9D-49D7-8946-FF4400ECC4C4}">
    <filterColumn colId="7">
      <customFilters and="1">
        <customFilter operator="greaterThanOrEqual" val="2500"/>
        <customFilter operator="lessThanOrEqual" val="2800"/>
      </customFilters>
    </filterColumn>
  </autoFilter>
  <mergeCells count="40">
    <mergeCell ref="A1:H1"/>
    <mergeCell ref="A1339:E1339"/>
    <mergeCell ref="F1339:G1339"/>
    <mergeCell ref="H1339:I1339"/>
    <mergeCell ref="A1340:E1340"/>
    <mergeCell ref="F1340:G1340"/>
    <mergeCell ref="H1340:I1340"/>
    <mergeCell ref="A1337:E1337"/>
    <mergeCell ref="F1337:G1337"/>
    <mergeCell ref="H1337:I1337"/>
    <mergeCell ref="A1338:E1338"/>
    <mergeCell ref="F1338:G1338"/>
    <mergeCell ref="H1338:I1338"/>
    <mergeCell ref="A1335:E1335"/>
    <mergeCell ref="F1335:G1335"/>
    <mergeCell ref="H1335:I1335"/>
    <mergeCell ref="A1336:E1336"/>
    <mergeCell ref="F1336:G1336"/>
    <mergeCell ref="H1336:I1336"/>
    <mergeCell ref="B1330:C1330"/>
    <mergeCell ref="H1330:J1330"/>
    <mergeCell ref="A1331:J1331"/>
    <mergeCell ref="A1332:J1332"/>
    <mergeCell ref="A1333:E1334"/>
    <mergeCell ref="F1333:J1333"/>
    <mergeCell ref="F1334:G1334"/>
    <mergeCell ref="H1334:I1334"/>
    <mergeCell ref="B1329:E1329"/>
    <mergeCell ref="G1329:I1329"/>
    <mergeCell ref="A2:B2"/>
    <mergeCell ref="A1321:J1321"/>
    <mergeCell ref="A1322:J1322"/>
    <mergeCell ref="A1323:J1323"/>
    <mergeCell ref="A1324:J1324"/>
    <mergeCell ref="A1325:J1325"/>
    <mergeCell ref="A1326:J1326"/>
    <mergeCell ref="B1327:D1327"/>
    <mergeCell ref="G1327:I1327"/>
    <mergeCell ref="B1328:D1328"/>
    <mergeCell ref="G1328:H1328"/>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filterMode="1"/>
  <dimension ref="A1:J1342"/>
  <sheetViews>
    <sheetView workbookViewId="0">
      <pane xSplit="2" ySplit="4" topLeftCell="C5" activePane="bottomRight" state="frozen"/>
      <selection activeCell="H10" sqref="A10:H1189"/>
      <selection pane="topRight" activeCell="H10" sqref="A10:H1189"/>
      <selection pane="bottomLeft" activeCell="H10" sqref="A10:H1189"/>
      <selection pane="bottomRight" activeCell="N351" sqref="N351"/>
    </sheetView>
  </sheetViews>
  <sheetFormatPr defaultRowHeight="15"/>
  <cols>
    <col min="1" max="1" width="9.85546875" style="18" customWidth="1"/>
    <col min="2" max="2" width="12" style="18" customWidth="1"/>
    <col min="3" max="3" width="9.140625" style="18" hidden="1" customWidth="1"/>
    <col min="4" max="4" width="9.140625" style="18" customWidth="1"/>
    <col min="5" max="5" width="8.5703125" style="18" hidden="1" customWidth="1"/>
    <col min="6" max="6" width="10.42578125" style="18" customWidth="1"/>
    <col min="7" max="7" width="8.5703125" style="18" hidden="1" customWidth="1"/>
    <col min="8" max="8" width="10.7109375" style="18" hidden="1" customWidth="1"/>
    <col min="9" max="9" width="10.42578125" style="18" hidden="1" customWidth="1"/>
    <col min="10" max="10" width="16" style="18" hidden="1" customWidth="1"/>
    <col min="11" max="16384" width="9.140625" style="18"/>
  </cols>
  <sheetData>
    <row r="1" spans="1:10" ht="15.75" customHeight="1">
      <c r="A1" s="290" t="s">
        <v>537</v>
      </c>
      <c r="B1" s="290"/>
      <c r="C1" s="290"/>
      <c r="D1" s="290"/>
      <c r="E1" s="290"/>
      <c r="F1" s="290"/>
      <c r="G1" s="17"/>
      <c r="H1" s="17"/>
      <c r="I1" s="17"/>
      <c r="J1" s="17"/>
    </row>
    <row r="2" spans="1:10" s="24" customFormat="1" ht="15.95" customHeight="1">
      <c r="A2" s="264" t="s">
        <v>9</v>
      </c>
      <c r="B2" s="265"/>
      <c r="C2" s="19" t="s">
        <v>10</v>
      </c>
      <c r="D2" s="19" t="s">
        <v>11</v>
      </c>
      <c r="E2" s="20" t="s">
        <v>6</v>
      </c>
      <c r="F2" s="21" t="s">
        <v>12</v>
      </c>
      <c r="G2" s="22" t="s">
        <v>7</v>
      </c>
      <c r="H2" s="22" t="s">
        <v>12</v>
      </c>
      <c r="I2" s="22" t="s">
        <v>13</v>
      </c>
      <c r="J2" s="23" t="s">
        <v>14</v>
      </c>
    </row>
    <row r="3" spans="1:10" s="24" customFormat="1" ht="13.35" customHeight="1">
      <c r="A3" s="23" t="s">
        <v>4</v>
      </c>
      <c r="B3" s="22" t="s">
        <v>5</v>
      </c>
      <c r="C3" s="25"/>
      <c r="D3" s="25"/>
      <c r="E3" s="23" t="s">
        <v>15</v>
      </c>
      <c r="F3" s="19" t="s">
        <v>16</v>
      </c>
      <c r="G3" s="22" t="s">
        <v>15</v>
      </c>
      <c r="H3" s="22" t="s">
        <v>16</v>
      </c>
      <c r="I3" s="22" t="s">
        <v>16</v>
      </c>
      <c r="J3" s="25"/>
    </row>
    <row r="4" spans="1:10" s="24" customFormat="1" ht="13.35" customHeight="1">
      <c r="A4" s="26">
        <v>1</v>
      </c>
      <c r="B4" s="26">
        <v>2</v>
      </c>
      <c r="C4" s="26">
        <v>3</v>
      </c>
      <c r="D4" s="26">
        <v>4</v>
      </c>
      <c r="E4" s="26">
        <v>5</v>
      </c>
      <c r="F4" s="26">
        <v>6</v>
      </c>
      <c r="G4" s="26">
        <v>7</v>
      </c>
      <c r="H4" s="26">
        <v>8</v>
      </c>
      <c r="I4" s="26">
        <v>9</v>
      </c>
      <c r="J4" s="26">
        <v>10</v>
      </c>
    </row>
    <row r="5" spans="1:10" ht="14.25" hidden="1" customHeight="1">
      <c r="A5" s="27">
        <v>0.1</v>
      </c>
      <c r="B5" s="27">
        <v>0</v>
      </c>
      <c r="C5" s="28"/>
      <c r="D5" s="29">
        <v>100</v>
      </c>
      <c r="E5" s="29">
        <v>1200</v>
      </c>
      <c r="F5" s="29">
        <v>1806</v>
      </c>
      <c r="G5" s="29">
        <v>1100</v>
      </c>
      <c r="H5" s="29">
        <v>1715</v>
      </c>
      <c r="I5" s="29">
        <v>1761</v>
      </c>
      <c r="J5" s="30"/>
    </row>
    <row r="6" spans="1:10" ht="14.25" hidden="1" customHeight="1">
      <c r="A6" s="27">
        <v>0.2</v>
      </c>
      <c r="B6" s="27">
        <v>0.1</v>
      </c>
      <c r="C6" s="28"/>
      <c r="D6" s="29">
        <v>100</v>
      </c>
      <c r="E6" s="29">
        <v>2300</v>
      </c>
      <c r="F6" s="29">
        <v>2816</v>
      </c>
      <c r="G6" s="29">
        <v>2000</v>
      </c>
      <c r="H6" s="29">
        <v>2541</v>
      </c>
      <c r="I6" s="29">
        <v>2679</v>
      </c>
      <c r="J6" s="30"/>
    </row>
    <row r="7" spans="1:10" ht="14.25" hidden="1" customHeight="1">
      <c r="A7" s="27">
        <v>0.3</v>
      </c>
      <c r="B7" s="27">
        <v>0.2</v>
      </c>
      <c r="C7" s="28"/>
      <c r="D7" s="29">
        <v>100</v>
      </c>
      <c r="E7" s="29">
        <v>1400</v>
      </c>
      <c r="F7" s="29">
        <v>1990</v>
      </c>
      <c r="G7" s="29">
        <v>1300</v>
      </c>
      <c r="H7" s="29">
        <v>1898</v>
      </c>
      <c r="I7" s="29">
        <v>1944</v>
      </c>
      <c r="J7" s="30"/>
    </row>
    <row r="8" spans="1:10" ht="14.25" hidden="1" customHeight="1">
      <c r="A8" s="27">
        <v>0.4</v>
      </c>
      <c r="B8" s="27">
        <v>0.3</v>
      </c>
      <c r="C8" s="28"/>
      <c r="D8" s="29">
        <v>100</v>
      </c>
      <c r="E8" s="29">
        <v>1700</v>
      </c>
      <c r="F8" s="29">
        <v>2265</v>
      </c>
      <c r="G8" s="29">
        <v>1500</v>
      </c>
      <c r="H8" s="29">
        <v>2082</v>
      </c>
      <c r="I8" s="29">
        <v>2174</v>
      </c>
      <c r="J8" s="30"/>
    </row>
    <row r="9" spans="1:10" ht="14.25" hidden="1" customHeight="1">
      <c r="A9" s="27">
        <v>0.5</v>
      </c>
      <c r="B9" s="27">
        <v>0.4</v>
      </c>
      <c r="C9" s="28"/>
      <c r="D9" s="29">
        <v>100</v>
      </c>
      <c r="E9" s="29">
        <v>1200</v>
      </c>
      <c r="F9" s="29">
        <v>1806</v>
      </c>
      <c r="G9" s="29">
        <v>1000</v>
      </c>
      <c r="H9" s="29">
        <v>1623</v>
      </c>
      <c r="I9" s="29">
        <v>1715</v>
      </c>
      <c r="J9" s="30"/>
    </row>
    <row r="10" spans="1:10" ht="14.25" hidden="1" customHeight="1">
      <c r="A10" s="27">
        <v>0.6</v>
      </c>
      <c r="B10" s="27">
        <v>0.5</v>
      </c>
      <c r="C10" s="28"/>
      <c r="D10" s="29">
        <v>100</v>
      </c>
      <c r="E10" s="29">
        <v>1300</v>
      </c>
      <c r="F10" s="29">
        <v>1898</v>
      </c>
      <c r="G10" s="29">
        <v>1000</v>
      </c>
      <c r="H10" s="29">
        <v>1623</v>
      </c>
      <c r="I10" s="29">
        <v>1761</v>
      </c>
      <c r="J10" s="30"/>
    </row>
    <row r="11" spans="1:10" ht="14.25" hidden="1" customHeight="1">
      <c r="A11" s="27">
        <v>0.7</v>
      </c>
      <c r="B11" s="27">
        <v>0.6</v>
      </c>
      <c r="C11" s="28"/>
      <c r="D11" s="29">
        <v>100</v>
      </c>
      <c r="E11" s="29">
        <v>1800</v>
      </c>
      <c r="F11" s="29">
        <v>2357</v>
      </c>
      <c r="G11" s="29">
        <v>1500</v>
      </c>
      <c r="H11" s="29">
        <v>2082</v>
      </c>
      <c r="I11" s="29">
        <v>2220</v>
      </c>
      <c r="J11" s="30"/>
    </row>
    <row r="12" spans="1:10" ht="14.25" hidden="1" customHeight="1">
      <c r="A12" s="27">
        <v>0.8</v>
      </c>
      <c r="B12" s="27">
        <v>0.7</v>
      </c>
      <c r="C12" s="28"/>
      <c r="D12" s="29">
        <v>100</v>
      </c>
      <c r="E12" s="29">
        <v>1100</v>
      </c>
      <c r="F12" s="29">
        <v>1715</v>
      </c>
      <c r="G12" s="29">
        <v>1200</v>
      </c>
      <c r="H12" s="29">
        <v>1806</v>
      </c>
      <c r="I12" s="29">
        <v>1761</v>
      </c>
      <c r="J12" s="30"/>
    </row>
    <row r="13" spans="1:10" ht="14.25" hidden="1" customHeight="1">
      <c r="A13" s="27">
        <v>0.9</v>
      </c>
      <c r="B13" s="27">
        <v>0.8</v>
      </c>
      <c r="C13" s="28"/>
      <c r="D13" s="29">
        <v>100</v>
      </c>
      <c r="E13" s="29">
        <v>1100</v>
      </c>
      <c r="F13" s="29">
        <v>1715</v>
      </c>
      <c r="G13" s="29">
        <v>1200</v>
      </c>
      <c r="H13" s="29">
        <v>1806</v>
      </c>
      <c r="I13" s="29">
        <v>1761</v>
      </c>
      <c r="J13" s="30"/>
    </row>
    <row r="14" spans="1:10" ht="14.25" hidden="1" customHeight="1">
      <c r="A14" s="27">
        <v>1</v>
      </c>
      <c r="B14" s="27">
        <v>0.9</v>
      </c>
      <c r="C14" s="28" t="s">
        <v>17</v>
      </c>
      <c r="D14" s="29">
        <v>100</v>
      </c>
      <c r="E14" s="29">
        <v>1200</v>
      </c>
      <c r="F14" s="29">
        <v>1806</v>
      </c>
      <c r="G14" s="29">
        <v>1000</v>
      </c>
      <c r="H14" s="29">
        <v>1623</v>
      </c>
      <c r="I14" s="29">
        <v>1715</v>
      </c>
      <c r="J14" s="30"/>
    </row>
    <row r="15" spans="1:10" ht="14.25" hidden="1" customHeight="1">
      <c r="A15" s="27">
        <v>1.1000000000000001</v>
      </c>
      <c r="B15" s="27">
        <v>1</v>
      </c>
      <c r="C15" s="28"/>
      <c r="D15" s="29">
        <v>100</v>
      </c>
      <c r="E15" s="29">
        <v>1300</v>
      </c>
      <c r="F15" s="29">
        <v>1898</v>
      </c>
      <c r="G15" s="29">
        <v>1200</v>
      </c>
      <c r="H15" s="29">
        <v>1806</v>
      </c>
      <c r="I15" s="29">
        <v>1852</v>
      </c>
      <c r="J15" s="30"/>
    </row>
    <row r="16" spans="1:10" ht="14.25" hidden="1" customHeight="1">
      <c r="A16" s="27">
        <v>1.2</v>
      </c>
      <c r="B16" s="27">
        <v>1.1000000000000001</v>
      </c>
      <c r="C16" s="28"/>
      <c r="D16" s="29">
        <v>100</v>
      </c>
      <c r="E16" s="29">
        <v>2000</v>
      </c>
      <c r="F16" s="217">
        <v>2541</v>
      </c>
      <c r="G16" s="29">
        <v>1500</v>
      </c>
      <c r="H16" s="29">
        <v>2082</v>
      </c>
      <c r="I16" s="29">
        <v>2312</v>
      </c>
      <c r="J16" s="30"/>
    </row>
    <row r="17" spans="1:10" ht="14.25" hidden="1" customHeight="1">
      <c r="A17" s="27">
        <v>1.3</v>
      </c>
      <c r="B17" s="27">
        <v>1.2</v>
      </c>
      <c r="C17" s="28"/>
      <c r="D17" s="29">
        <v>100</v>
      </c>
      <c r="E17" s="29">
        <v>1100</v>
      </c>
      <c r="F17" s="29">
        <v>1715</v>
      </c>
      <c r="G17" s="29">
        <v>1000</v>
      </c>
      <c r="H17" s="29">
        <v>1623</v>
      </c>
      <c r="I17" s="29">
        <v>1669</v>
      </c>
      <c r="J17" s="30"/>
    </row>
    <row r="18" spans="1:10" ht="14.25" hidden="1" customHeight="1">
      <c r="A18" s="27">
        <v>1.4</v>
      </c>
      <c r="B18" s="27">
        <v>1.3</v>
      </c>
      <c r="C18" s="28"/>
      <c r="D18" s="29">
        <v>100</v>
      </c>
      <c r="E18" s="29">
        <v>1200</v>
      </c>
      <c r="F18" s="29">
        <v>1806</v>
      </c>
      <c r="G18" s="29">
        <v>1300</v>
      </c>
      <c r="H18" s="29">
        <v>1898</v>
      </c>
      <c r="I18" s="29">
        <v>1852</v>
      </c>
      <c r="J18" s="30"/>
    </row>
    <row r="19" spans="1:10" ht="14.25" hidden="1" customHeight="1">
      <c r="A19" s="27">
        <v>1.5</v>
      </c>
      <c r="B19" s="27">
        <v>1.4</v>
      </c>
      <c r="C19" s="28"/>
      <c r="D19" s="29">
        <v>100</v>
      </c>
      <c r="E19" s="29">
        <v>1700</v>
      </c>
      <c r="F19" s="29">
        <v>2265</v>
      </c>
      <c r="G19" s="29">
        <v>1200</v>
      </c>
      <c r="H19" s="29">
        <v>1806</v>
      </c>
      <c r="I19" s="29">
        <v>2036</v>
      </c>
      <c r="J19" s="30"/>
    </row>
    <row r="20" spans="1:10" ht="14.25" hidden="1" customHeight="1">
      <c r="A20" s="27">
        <v>1.6</v>
      </c>
      <c r="B20" s="27">
        <v>1.5</v>
      </c>
      <c r="C20" s="28"/>
      <c r="D20" s="29">
        <v>100</v>
      </c>
      <c r="E20" s="29">
        <v>1100</v>
      </c>
      <c r="F20" s="29">
        <v>1715</v>
      </c>
      <c r="G20" s="29">
        <v>1200</v>
      </c>
      <c r="H20" s="29">
        <v>1806</v>
      </c>
      <c r="I20" s="29">
        <v>1761</v>
      </c>
      <c r="J20" s="30"/>
    </row>
    <row r="21" spans="1:10" ht="14.25" hidden="1" customHeight="1">
      <c r="A21" s="27">
        <v>1.7</v>
      </c>
      <c r="B21" s="27">
        <v>1.6</v>
      </c>
      <c r="C21" s="28"/>
      <c r="D21" s="29">
        <v>100</v>
      </c>
      <c r="E21" s="29">
        <v>1200</v>
      </c>
      <c r="F21" s="29">
        <v>1806</v>
      </c>
      <c r="G21" s="29">
        <v>1300</v>
      </c>
      <c r="H21" s="29">
        <v>1898</v>
      </c>
      <c r="I21" s="29">
        <v>1852</v>
      </c>
      <c r="J21" s="30"/>
    </row>
    <row r="22" spans="1:10" ht="14.25" hidden="1" customHeight="1">
      <c r="A22" s="27">
        <v>1.8</v>
      </c>
      <c r="B22" s="27">
        <v>1.7</v>
      </c>
      <c r="C22" s="28"/>
      <c r="D22" s="29">
        <v>100</v>
      </c>
      <c r="E22" s="29">
        <v>1000</v>
      </c>
      <c r="F22" s="29">
        <v>1623</v>
      </c>
      <c r="G22" s="29">
        <v>1600</v>
      </c>
      <c r="H22" s="29">
        <v>2174</v>
      </c>
      <c r="I22" s="29">
        <v>1899</v>
      </c>
      <c r="J22" s="30"/>
    </row>
    <row r="23" spans="1:10" ht="14.25" hidden="1" customHeight="1">
      <c r="A23" s="27">
        <v>1.9</v>
      </c>
      <c r="B23" s="27">
        <v>1.8</v>
      </c>
      <c r="C23" s="28"/>
      <c r="D23" s="29">
        <v>100</v>
      </c>
      <c r="E23" s="29">
        <v>1900</v>
      </c>
      <c r="F23" s="29">
        <v>2449</v>
      </c>
      <c r="G23" s="29">
        <v>1900</v>
      </c>
      <c r="H23" s="29">
        <v>2449</v>
      </c>
      <c r="I23" s="29">
        <v>2449</v>
      </c>
      <c r="J23" s="30"/>
    </row>
    <row r="24" spans="1:10" ht="14.25" hidden="1" customHeight="1">
      <c r="A24" s="31">
        <v>2</v>
      </c>
      <c r="B24" s="31">
        <v>1.9</v>
      </c>
      <c r="C24" s="28" t="s">
        <v>17</v>
      </c>
      <c r="D24" s="32">
        <v>100</v>
      </c>
      <c r="E24" s="32">
        <v>1400</v>
      </c>
      <c r="F24" s="32">
        <v>1990</v>
      </c>
      <c r="G24" s="32">
        <v>1200</v>
      </c>
      <c r="H24" s="32">
        <v>1806</v>
      </c>
      <c r="I24" s="32">
        <v>1898</v>
      </c>
      <c r="J24" s="30"/>
    </row>
    <row r="25" spans="1:10" ht="14.25" hidden="1" customHeight="1">
      <c r="A25" s="27">
        <v>2.1</v>
      </c>
      <c r="B25" s="27">
        <v>2</v>
      </c>
      <c r="C25" s="28"/>
      <c r="D25" s="29">
        <v>100</v>
      </c>
      <c r="E25" s="29">
        <v>1700</v>
      </c>
      <c r="F25" s="29">
        <v>2265</v>
      </c>
      <c r="G25" s="29">
        <v>1200</v>
      </c>
      <c r="H25" s="29">
        <v>1806</v>
      </c>
      <c r="I25" s="29">
        <v>2036</v>
      </c>
      <c r="J25" s="30"/>
    </row>
    <row r="26" spans="1:10" ht="14.25" hidden="1" customHeight="1">
      <c r="A26" s="27">
        <v>2.2000000000000002</v>
      </c>
      <c r="B26" s="27">
        <v>2.1</v>
      </c>
      <c r="C26" s="28"/>
      <c r="D26" s="29">
        <v>100</v>
      </c>
      <c r="E26" s="29">
        <v>1800</v>
      </c>
      <c r="F26" s="29">
        <v>2357</v>
      </c>
      <c r="G26" s="29">
        <v>1500</v>
      </c>
      <c r="H26" s="29">
        <v>2082</v>
      </c>
      <c r="I26" s="29">
        <v>2220</v>
      </c>
      <c r="J26" s="30"/>
    </row>
    <row r="27" spans="1:10" ht="14.25" hidden="1" customHeight="1">
      <c r="A27" s="27">
        <v>2.2999999999999998</v>
      </c>
      <c r="B27" s="27">
        <v>2.2000000000000002</v>
      </c>
      <c r="C27" s="28"/>
      <c r="D27" s="29">
        <v>100</v>
      </c>
      <c r="E27" s="29">
        <v>1600</v>
      </c>
      <c r="F27" s="29">
        <v>2174</v>
      </c>
      <c r="G27" s="29">
        <v>1500</v>
      </c>
      <c r="H27" s="29">
        <v>2082</v>
      </c>
      <c r="I27" s="29">
        <v>2128</v>
      </c>
      <c r="J27" s="30"/>
    </row>
    <row r="28" spans="1:10" ht="14.25" hidden="1" customHeight="1">
      <c r="A28" s="27">
        <v>2.4</v>
      </c>
      <c r="B28" s="27">
        <v>2.2999999999999998</v>
      </c>
      <c r="C28" s="28"/>
      <c r="D28" s="29">
        <v>100</v>
      </c>
      <c r="E28" s="29">
        <v>1300</v>
      </c>
      <c r="F28" s="29">
        <v>1898</v>
      </c>
      <c r="G28" s="29">
        <v>1400</v>
      </c>
      <c r="H28" s="29">
        <v>1990</v>
      </c>
      <c r="I28" s="29">
        <v>1944</v>
      </c>
      <c r="J28" s="30"/>
    </row>
    <row r="29" spans="1:10" ht="14.25" hidden="1" customHeight="1">
      <c r="A29" s="27">
        <v>2.5</v>
      </c>
      <c r="B29" s="27">
        <v>2.4</v>
      </c>
      <c r="C29" s="28"/>
      <c r="D29" s="29">
        <v>100</v>
      </c>
      <c r="E29" s="29">
        <v>2000</v>
      </c>
      <c r="F29" s="217">
        <v>2541</v>
      </c>
      <c r="G29" s="29">
        <v>1600</v>
      </c>
      <c r="H29" s="29">
        <v>2174</v>
      </c>
      <c r="I29" s="29">
        <v>2358</v>
      </c>
      <c r="J29" s="30"/>
    </row>
    <row r="30" spans="1:10" ht="14.25" hidden="1" customHeight="1">
      <c r="A30" s="27">
        <v>2.6</v>
      </c>
      <c r="B30" s="27">
        <v>2.5</v>
      </c>
      <c r="C30" s="28"/>
      <c r="D30" s="29">
        <v>100</v>
      </c>
      <c r="E30" s="29">
        <v>1200</v>
      </c>
      <c r="F30" s="29">
        <v>1806</v>
      </c>
      <c r="G30" s="29">
        <v>1200</v>
      </c>
      <c r="H30" s="29">
        <v>1806</v>
      </c>
      <c r="I30" s="29">
        <v>1806</v>
      </c>
      <c r="J30" s="30"/>
    </row>
    <row r="31" spans="1:10" ht="14.25" hidden="1" customHeight="1">
      <c r="A31" s="27">
        <v>2.7</v>
      </c>
      <c r="B31" s="27">
        <v>2.6</v>
      </c>
      <c r="C31" s="28"/>
      <c r="D31" s="29">
        <v>100</v>
      </c>
      <c r="E31" s="29">
        <v>1500</v>
      </c>
      <c r="F31" s="29">
        <v>2082</v>
      </c>
      <c r="G31" s="29">
        <v>1800</v>
      </c>
      <c r="H31" s="29">
        <v>2357</v>
      </c>
      <c r="I31" s="29">
        <v>2220</v>
      </c>
      <c r="J31" s="30"/>
    </row>
    <row r="32" spans="1:10" ht="14.25" hidden="1" customHeight="1">
      <c r="A32" s="27">
        <v>2.8</v>
      </c>
      <c r="B32" s="27">
        <v>2.7</v>
      </c>
      <c r="C32" s="28"/>
      <c r="D32" s="29">
        <v>100</v>
      </c>
      <c r="E32" s="29">
        <v>1200</v>
      </c>
      <c r="F32" s="29">
        <v>1806</v>
      </c>
      <c r="G32" s="29">
        <v>1300</v>
      </c>
      <c r="H32" s="29">
        <v>1898</v>
      </c>
      <c r="I32" s="29">
        <v>1852</v>
      </c>
      <c r="J32" s="30"/>
    </row>
    <row r="33" spans="1:10" ht="14.25" hidden="1" customHeight="1">
      <c r="A33" s="27">
        <v>2.9</v>
      </c>
      <c r="B33" s="27">
        <v>2.8</v>
      </c>
      <c r="C33" s="28"/>
      <c r="D33" s="29">
        <v>100</v>
      </c>
      <c r="E33" s="29">
        <v>1100</v>
      </c>
      <c r="F33" s="29">
        <v>1715</v>
      </c>
      <c r="G33" s="29">
        <v>1200</v>
      </c>
      <c r="H33" s="29">
        <v>1806</v>
      </c>
      <c r="I33" s="29">
        <v>1761</v>
      </c>
      <c r="J33" s="30"/>
    </row>
    <row r="34" spans="1:10" ht="14.25" hidden="1" customHeight="1">
      <c r="A34" s="31">
        <v>3</v>
      </c>
      <c r="B34" s="31">
        <v>2.9</v>
      </c>
      <c r="C34" s="28" t="s">
        <v>17</v>
      </c>
      <c r="D34" s="32">
        <v>100</v>
      </c>
      <c r="E34" s="32">
        <v>1100</v>
      </c>
      <c r="F34" s="32">
        <v>1715</v>
      </c>
      <c r="G34" s="32">
        <v>1200</v>
      </c>
      <c r="H34" s="32">
        <v>1806</v>
      </c>
      <c r="I34" s="32">
        <v>1761</v>
      </c>
      <c r="J34" s="30"/>
    </row>
    <row r="35" spans="1:10" ht="14.25" hidden="1" customHeight="1">
      <c r="A35" s="27">
        <v>3.1</v>
      </c>
      <c r="B35" s="27">
        <v>3</v>
      </c>
      <c r="C35" s="30"/>
      <c r="D35" s="29">
        <v>100</v>
      </c>
      <c r="E35" s="29">
        <v>1900</v>
      </c>
      <c r="F35" s="29">
        <v>2449</v>
      </c>
      <c r="G35" s="29">
        <v>2000</v>
      </c>
      <c r="H35" s="29">
        <v>2541</v>
      </c>
      <c r="I35" s="29">
        <v>2495</v>
      </c>
      <c r="J35" s="30"/>
    </row>
    <row r="36" spans="1:10" ht="14.25" hidden="1" customHeight="1">
      <c r="A36" s="27">
        <v>3.2</v>
      </c>
      <c r="B36" s="27">
        <v>3.1</v>
      </c>
      <c r="C36" s="30"/>
      <c r="D36" s="29">
        <v>100</v>
      </c>
      <c r="E36" s="29">
        <v>1300</v>
      </c>
      <c r="F36" s="29">
        <v>1898</v>
      </c>
      <c r="G36" s="29">
        <v>1200</v>
      </c>
      <c r="H36" s="29">
        <v>1806</v>
      </c>
      <c r="I36" s="29">
        <v>1852</v>
      </c>
      <c r="J36" s="30"/>
    </row>
    <row r="37" spans="1:10" ht="14.25" hidden="1" customHeight="1">
      <c r="A37" s="27">
        <v>3.3</v>
      </c>
      <c r="B37" s="27">
        <v>3.2</v>
      </c>
      <c r="C37" s="30"/>
      <c r="D37" s="29">
        <v>100</v>
      </c>
      <c r="E37" s="29">
        <v>1400</v>
      </c>
      <c r="F37" s="29">
        <v>1990</v>
      </c>
      <c r="G37" s="29">
        <v>1400</v>
      </c>
      <c r="H37" s="29">
        <v>1990</v>
      </c>
      <c r="I37" s="29">
        <v>1990</v>
      </c>
      <c r="J37" s="30"/>
    </row>
    <row r="38" spans="1:10" ht="14.25" hidden="1" customHeight="1">
      <c r="A38" s="27">
        <v>3.4</v>
      </c>
      <c r="B38" s="27">
        <v>3.3</v>
      </c>
      <c r="C38" s="30"/>
      <c r="D38" s="29">
        <v>100</v>
      </c>
      <c r="E38" s="29">
        <v>3400</v>
      </c>
      <c r="F38" s="29">
        <v>3826</v>
      </c>
      <c r="G38" s="29">
        <v>1200</v>
      </c>
      <c r="H38" s="29">
        <v>1806</v>
      </c>
      <c r="I38" s="29">
        <v>2816</v>
      </c>
      <c r="J38" s="30"/>
    </row>
    <row r="39" spans="1:10" ht="14.25" hidden="1" customHeight="1">
      <c r="A39" s="27">
        <v>3.5</v>
      </c>
      <c r="B39" s="27">
        <v>3.4</v>
      </c>
      <c r="C39" s="30"/>
      <c r="D39" s="29">
        <v>100</v>
      </c>
      <c r="E39" s="29">
        <v>1700</v>
      </c>
      <c r="F39" s="29">
        <v>2265</v>
      </c>
      <c r="G39" s="29">
        <v>1800</v>
      </c>
      <c r="H39" s="29">
        <v>2357</v>
      </c>
      <c r="I39" s="29">
        <v>2311</v>
      </c>
      <c r="J39" s="30"/>
    </row>
    <row r="40" spans="1:10" ht="14.25" hidden="1" customHeight="1">
      <c r="A40" s="27">
        <v>3.6</v>
      </c>
      <c r="B40" s="27">
        <v>3.5</v>
      </c>
      <c r="C40" s="28"/>
      <c r="D40" s="29">
        <v>100</v>
      </c>
      <c r="E40" s="29">
        <v>1200</v>
      </c>
      <c r="F40" s="29">
        <v>1806</v>
      </c>
      <c r="G40" s="29">
        <v>1400</v>
      </c>
      <c r="H40" s="29">
        <v>1990</v>
      </c>
      <c r="I40" s="29">
        <v>1898</v>
      </c>
      <c r="J40" s="30"/>
    </row>
    <row r="41" spans="1:10" ht="14.25" hidden="1" customHeight="1">
      <c r="A41" s="27">
        <v>3.7</v>
      </c>
      <c r="B41" s="27">
        <v>3.6</v>
      </c>
      <c r="C41" s="28"/>
      <c r="D41" s="29">
        <v>100</v>
      </c>
      <c r="E41" s="29">
        <v>1300</v>
      </c>
      <c r="F41" s="29">
        <v>1898</v>
      </c>
      <c r="G41" s="29">
        <v>1100</v>
      </c>
      <c r="H41" s="29">
        <v>1715</v>
      </c>
      <c r="I41" s="29">
        <v>1807</v>
      </c>
      <c r="J41" s="30"/>
    </row>
    <row r="42" spans="1:10" ht="14.25" hidden="1" customHeight="1">
      <c r="A42" s="27">
        <v>3.8</v>
      </c>
      <c r="B42" s="27">
        <v>3.7</v>
      </c>
      <c r="C42" s="28"/>
      <c r="D42" s="29">
        <v>100</v>
      </c>
      <c r="E42" s="29">
        <v>3100</v>
      </c>
      <c r="F42" s="29">
        <v>3551</v>
      </c>
      <c r="G42" s="29">
        <v>1000</v>
      </c>
      <c r="H42" s="29">
        <v>1623</v>
      </c>
      <c r="I42" s="29">
        <v>2587</v>
      </c>
      <c r="J42" s="30"/>
    </row>
    <row r="43" spans="1:10" ht="14.25" hidden="1" customHeight="1">
      <c r="A43" s="27">
        <v>3.9</v>
      </c>
      <c r="B43" s="27">
        <v>3.8</v>
      </c>
      <c r="C43" s="28"/>
      <c r="D43" s="29">
        <v>100</v>
      </c>
      <c r="E43" s="29">
        <v>2400</v>
      </c>
      <c r="F43" s="29">
        <v>2908</v>
      </c>
      <c r="G43" s="29">
        <v>1500</v>
      </c>
      <c r="H43" s="29">
        <v>2082</v>
      </c>
      <c r="I43" s="29">
        <v>2495</v>
      </c>
      <c r="J43" s="30"/>
    </row>
    <row r="44" spans="1:10" ht="14.25" hidden="1" customHeight="1">
      <c r="A44" s="31">
        <v>4</v>
      </c>
      <c r="B44" s="31">
        <v>3.9</v>
      </c>
      <c r="C44" s="28" t="s">
        <v>17</v>
      </c>
      <c r="D44" s="32">
        <v>100</v>
      </c>
      <c r="E44" s="32">
        <v>2700</v>
      </c>
      <c r="F44" s="32">
        <v>3183</v>
      </c>
      <c r="G44" s="32">
        <v>2400</v>
      </c>
      <c r="H44" s="32">
        <v>2908</v>
      </c>
      <c r="I44" s="32">
        <v>3046</v>
      </c>
      <c r="J44" s="30"/>
    </row>
    <row r="45" spans="1:10" ht="14.25" hidden="1" customHeight="1">
      <c r="A45" s="27">
        <v>4.0999999999999996</v>
      </c>
      <c r="B45" s="27">
        <v>4</v>
      </c>
      <c r="C45" s="28"/>
      <c r="D45" s="29">
        <v>100</v>
      </c>
      <c r="E45" s="29">
        <v>2000</v>
      </c>
      <c r="F45" s="217">
        <v>2541</v>
      </c>
      <c r="G45" s="29">
        <v>1300</v>
      </c>
      <c r="H45" s="29">
        <v>1898</v>
      </c>
      <c r="I45" s="29">
        <v>2220</v>
      </c>
      <c r="J45" s="30"/>
    </row>
    <row r="46" spans="1:10" ht="14.25" hidden="1" customHeight="1">
      <c r="A46" s="27">
        <v>4.2</v>
      </c>
      <c r="B46" s="27">
        <v>4.0999999999999996</v>
      </c>
      <c r="C46" s="28"/>
      <c r="D46" s="29">
        <v>100</v>
      </c>
      <c r="E46" s="29">
        <v>1700</v>
      </c>
      <c r="F46" s="29">
        <v>2265</v>
      </c>
      <c r="G46" s="29">
        <v>2000</v>
      </c>
      <c r="H46" s="29">
        <v>2541</v>
      </c>
      <c r="I46" s="29">
        <v>2403</v>
      </c>
      <c r="J46" s="30"/>
    </row>
    <row r="47" spans="1:10" ht="14.25" hidden="1" customHeight="1">
      <c r="A47" s="27">
        <v>4.3</v>
      </c>
      <c r="B47" s="27">
        <v>4.2</v>
      </c>
      <c r="C47" s="28"/>
      <c r="D47" s="29">
        <v>100</v>
      </c>
      <c r="E47" s="29">
        <v>1500</v>
      </c>
      <c r="F47" s="29">
        <v>2082</v>
      </c>
      <c r="G47" s="29">
        <v>1400</v>
      </c>
      <c r="H47" s="29">
        <v>1990</v>
      </c>
      <c r="I47" s="29">
        <v>2036</v>
      </c>
      <c r="J47" s="30"/>
    </row>
    <row r="48" spans="1:10" ht="14.25" hidden="1" customHeight="1">
      <c r="A48" s="27">
        <v>4.4000000000000004</v>
      </c>
      <c r="B48" s="27">
        <v>4.3</v>
      </c>
      <c r="C48" s="28"/>
      <c r="D48" s="29">
        <v>100</v>
      </c>
      <c r="E48" s="29">
        <v>1600</v>
      </c>
      <c r="F48" s="29">
        <v>2174</v>
      </c>
      <c r="G48" s="29">
        <v>1000</v>
      </c>
      <c r="H48" s="29">
        <v>1623</v>
      </c>
      <c r="I48" s="29">
        <v>1899</v>
      </c>
      <c r="J48" s="30"/>
    </row>
    <row r="49" spans="1:10" ht="14.25" hidden="1" customHeight="1">
      <c r="A49" s="27">
        <v>4.5</v>
      </c>
      <c r="B49" s="27">
        <v>4.4000000000000004</v>
      </c>
      <c r="C49" s="28"/>
      <c r="D49" s="29">
        <v>100</v>
      </c>
      <c r="E49" s="29">
        <v>1700</v>
      </c>
      <c r="F49" s="29">
        <v>2265</v>
      </c>
      <c r="G49" s="29">
        <v>1000</v>
      </c>
      <c r="H49" s="29">
        <v>1623</v>
      </c>
      <c r="I49" s="29">
        <v>1944</v>
      </c>
      <c r="J49" s="30"/>
    </row>
    <row r="50" spans="1:10" ht="14.25" hidden="1" customHeight="1">
      <c r="A50" s="27">
        <v>4.5999999999999996</v>
      </c>
      <c r="B50" s="27">
        <v>4.5</v>
      </c>
      <c r="C50" s="28"/>
      <c r="D50" s="29">
        <v>100</v>
      </c>
      <c r="E50" s="29">
        <v>1400</v>
      </c>
      <c r="F50" s="29">
        <v>1990</v>
      </c>
      <c r="G50" s="29">
        <v>1300</v>
      </c>
      <c r="H50" s="29">
        <v>1898</v>
      </c>
      <c r="I50" s="29">
        <v>1944</v>
      </c>
      <c r="J50" s="30"/>
    </row>
    <row r="51" spans="1:10" ht="14.25" hidden="1" customHeight="1">
      <c r="A51" s="27">
        <v>4.7</v>
      </c>
      <c r="B51" s="27">
        <v>4.5999999999999996</v>
      </c>
      <c r="C51" s="28"/>
      <c r="D51" s="29">
        <v>100</v>
      </c>
      <c r="E51" s="29">
        <v>1100</v>
      </c>
      <c r="F51" s="29">
        <v>1715</v>
      </c>
      <c r="G51" s="29">
        <v>1200</v>
      </c>
      <c r="H51" s="29">
        <v>1806</v>
      </c>
      <c r="I51" s="29">
        <v>1761</v>
      </c>
      <c r="J51" s="30"/>
    </row>
    <row r="52" spans="1:10" ht="14.25" hidden="1" customHeight="1">
      <c r="A52" s="27">
        <v>4.8</v>
      </c>
      <c r="B52" s="27">
        <v>4.7</v>
      </c>
      <c r="C52" s="28"/>
      <c r="D52" s="29">
        <v>100</v>
      </c>
      <c r="E52" s="29">
        <v>1100</v>
      </c>
      <c r="F52" s="29">
        <v>1715</v>
      </c>
      <c r="G52" s="29">
        <v>1000</v>
      </c>
      <c r="H52" s="29">
        <v>1623</v>
      </c>
      <c r="I52" s="29">
        <v>1669</v>
      </c>
      <c r="J52" s="30"/>
    </row>
    <row r="53" spans="1:10" ht="14.25" hidden="1" customHeight="1">
      <c r="A53" s="27">
        <v>4.9000000000000004</v>
      </c>
      <c r="B53" s="27">
        <v>4.8</v>
      </c>
      <c r="C53" s="28"/>
      <c r="D53" s="29">
        <v>100</v>
      </c>
      <c r="E53" s="29">
        <v>1100</v>
      </c>
      <c r="F53" s="29">
        <v>1715</v>
      </c>
      <c r="G53" s="29">
        <v>1100</v>
      </c>
      <c r="H53" s="29">
        <v>1715</v>
      </c>
      <c r="I53" s="29">
        <v>1715</v>
      </c>
      <c r="J53" s="30"/>
    </row>
    <row r="54" spans="1:10" ht="14.25" hidden="1" customHeight="1">
      <c r="A54" s="31">
        <v>5</v>
      </c>
      <c r="B54" s="31">
        <v>4.9000000000000004</v>
      </c>
      <c r="C54" s="28" t="s">
        <v>17</v>
      </c>
      <c r="D54" s="32">
        <v>100</v>
      </c>
      <c r="E54" s="32">
        <v>1800</v>
      </c>
      <c r="F54" s="32">
        <v>2357</v>
      </c>
      <c r="G54" s="32">
        <v>1000</v>
      </c>
      <c r="H54" s="32">
        <v>1623</v>
      </c>
      <c r="I54" s="32">
        <v>1990</v>
      </c>
      <c r="J54" s="30"/>
    </row>
    <row r="55" spans="1:10" ht="14.25" hidden="1" customHeight="1">
      <c r="A55" s="27">
        <v>5.0999999999999996</v>
      </c>
      <c r="B55" s="27">
        <v>5</v>
      </c>
      <c r="C55" s="28"/>
      <c r="D55" s="29">
        <v>100</v>
      </c>
      <c r="E55" s="29">
        <v>1200</v>
      </c>
      <c r="F55" s="29">
        <v>1806</v>
      </c>
      <c r="G55" s="29">
        <v>1000</v>
      </c>
      <c r="H55" s="29">
        <v>1623</v>
      </c>
      <c r="I55" s="29">
        <v>1715</v>
      </c>
      <c r="J55" s="30"/>
    </row>
    <row r="56" spans="1:10" ht="14.25" hidden="1" customHeight="1">
      <c r="A56" s="27">
        <v>5.2</v>
      </c>
      <c r="B56" s="27">
        <v>5.0999999999999996</v>
      </c>
      <c r="C56" s="28"/>
      <c r="D56" s="29">
        <v>100</v>
      </c>
      <c r="E56" s="29">
        <v>1700</v>
      </c>
      <c r="F56" s="29">
        <v>2265</v>
      </c>
      <c r="G56" s="29">
        <v>1500</v>
      </c>
      <c r="H56" s="29">
        <v>2082</v>
      </c>
      <c r="I56" s="29">
        <v>2174</v>
      </c>
      <c r="J56" s="30"/>
    </row>
    <row r="57" spans="1:10" ht="14.25" hidden="1" customHeight="1">
      <c r="A57" s="27">
        <v>5.3</v>
      </c>
      <c r="B57" s="27">
        <v>5.2</v>
      </c>
      <c r="C57" s="28"/>
      <c r="D57" s="29">
        <v>100</v>
      </c>
      <c r="E57" s="29">
        <v>1600</v>
      </c>
      <c r="F57" s="29">
        <v>2174</v>
      </c>
      <c r="G57" s="29">
        <v>1000</v>
      </c>
      <c r="H57" s="29">
        <v>1623</v>
      </c>
      <c r="I57" s="29">
        <v>1899</v>
      </c>
      <c r="J57" s="30"/>
    </row>
    <row r="58" spans="1:10" ht="14.25" hidden="1" customHeight="1">
      <c r="A58" s="27">
        <v>5.4</v>
      </c>
      <c r="B58" s="27">
        <v>5.3</v>
      </c>
      <c r="C58" s="28"/>
      <c r="D58" s="29">
        <v>100</v>
      </c>
      <c r="E58" s="29">
        <v>1100</v>
      </c>
      <c r="F58" s="29">
        <v>1715</v>
      </c>
      <c r="G58" s="29">
        <v>1900</v>
      </c>
      <c r="H58" s="29">
        <v>2449</v>
      </c>
      <c r="I58" s="29">
        <v>2082</v>
      </c>
      <c r="J58" s="30"/>
    </row>
    <row r="59" spans="1:10" ht="14.25" hidden="1" customHeight="1">
      <c r="A59" s="27">
        <v>5.5</v>
      </c>
      <c r="B59" s="27">
        <v>5.4</v>
      </c>
      <c r="C59" s="28"/>
      <c r="D59" s="29">
        <v>100</v>
      </c>
      <c r="E59" s="29">
        <v>1400</v>
      </c>
      <c r="F59" s="29">
        <v>1990</v>
      </c>
      <c r="G59" s="29">
        <v>1300</v>
      </c>
      <c r="H59" s="29">
        <v>1898</v>
      </c>
      <c r="I59" s="29">
        <v>1944</v>
      </c>
      <c r="J59" s="30"/>
    </row>
    <row r="60" spans="1:10" ht="14.25" hidden="1" customHeight="1">
      <c r="A60" s="27">
        <v>5.6</v>
      </c>
      <c r="B60" s="27">
        <v>5.5</v>
      </c>
      <c r="C60" s="28"/>
      <c r="D60" s="29">
        <v>100</v>
      </c>
      <c r="E60" s="29">
        <v>1500</v>
      </c>
      <c r="F60" s="29">
        <v>2082</v>
      </c>
      <c r="G60" s="29">
        <v>1000</v>
      </c>
      <c r="H60" s="29">
        <v>1623</v>
      </c>
      <c r="I60" s="29">
        <v>1853</v>
      </c>
      <c r="J60" s="30"/>
    </row>
    <row r="61" spans="1:10" ht="14.25" hidden="1" customHeight="1">
      <c r="A61" s="27">
        <v>5.7</v>
      </c>
      <c r="B61" s="27">
        <v>5.6</v>
      </c>
      <c r="C61" s="28"/>
      <c r="D61" s="29">
        <v>100</v>
      </c>
      <c r="E61" s="29">
        <v>1700</v>
      </c>
      <c r="F61" s="29">
        <v>2265</v>
      </c>
      <c r="G61" s="29">
        <v>1500</v>
      </c>
      <c r="H61" s="29">
        <v>2082</v>
      </c>
      <c r="I61" s="29">
        <v>2174</v>
      </c>
      <c r="J61" s="30"/>
    </row>
    <row r="62" spans="1:10" ht="14.25" hidden="1" customHeight="1">
      <c r="A62" s="27">
        <v>5.8</v>
      </c>
      <c r="B62" s="27">
        <v>5.7</v>
      </c>
      <c r="C62" s="28"/>
      <c r="D62" s="29">
        <v>100</v>
      </c>
      <c r="E62" s="29">
        <v>1600</v>
      </c>
      <c r="F62" s="29">
        <v>2174</v>
      </c>
      <c r="G62" s="29">
        <v>1500</v>
      </c>
      <c r="H62" s="29">
        <v>2082</v>
      </c>
      <c r="I62" s="29">
        <v>2128</v>
      </c>
      <c r="J62" s="30"/>
    </row>
    <row r="63" spans="1:10" ht="14.25" hidden="1" customHeight="1">
      <c r="A63" s="27">
        <v>5.9</v>
      </c>
      <c r="B63" s="27">
        <v>5.8</v>
      </c>
      <c r="C63" s="28"/>
      <c r="D63" s="29">
        <v>100</v>
      </c>
      <c r="E63" s="29">
        <v>1000</v>
      </c>
      <c r="F63" s="29">
        <v>1623</v>
      </c>
      <c r="G63" s="29">
        <v>1200</v>
      </c>
      <c r="H63" s="29">
        <v>1806</v>
      </c>
      <c r="I63" s="29">
        <v>1715</v>
      </c>
      <c r="J63" s="30"/>
    </row>
    <row r="64" spans="1:10" ht="14.25" hidden="1" customHeight="1">
      <c r="A64" s="31">
        <v>6</v>
      </c>
      <c r="B64" s="31">
        <v>5.9</v>
      </c>
      <c r="C64" s="28" t="s">
        <v>17</v>
      </c>
      <c r="D64" s="32">
        <v>100</v>
      </c>
      <c r="E64" s="32">
        <v>1000</v>
      </c>
      <c r="F64" s="32">
        <v>1623</v>
      </c>
      <c r="G64" s="32">
        <v>1200</v>
      </c>
      <c r="H64" s="32">
        <v>1806</v>
      </c>
      <c r="I64" s="32">
        <v>1715</v>
      </c>
      <c r="J64" s="30"/>
    </row>
    <row r="65" spans="1:10" ht="14.25" hidden="1" customHeight="1">
      <c r="A65" s="27">
        <v>6.1</v>
      </c>
      <c r="B65" s="27">
        <v>6</v>
      </c>
      <c r="C65" s="28"/>
      <c r="D65" s="29">
        <v>100</v>
      </c>
      <c r="E65" s="29">
        <v>1400</v>
      </c>
      <c r="F65" s="29">
        <v>1990</v>
      </c>
      <c r="G65" s="29">
        <v>1300</v>
      </c>
      <c r="H65" s="29">
        <v>1898</v>
      </c>
      <c r="I65" s="29">
        <v>1944</v>
      </c>
      <c r="J65" s="30"/>
    </row>
    <row r="66" spans="1:10" ht="14.25" hidden="1" customHeight="1">
      <c r="A66" s="27">
        <v>6.2</v>
      </c>
      <c r="B66" s="27">
        <v>6.1</v>
      </c>
      <c r="C66" s="28"/>
      <c r="D66" s="29">
        <v>100</v>
      </c>
      <c r="E66" s="29">
        <v>1300</v>
      </c>
      <c r="F66" s="29">
        <v>1898</v>
      </c>
      <c r="G66" s="29">
        <v>1400</v>
      </c>
      <c r="H66" s="29">
        <v>1990</v>
      </c>
      <c r="I66" s="29">
        <v>1944</v>
      </c>
      <c r="J66" s="30"/>
    </row>
    <row r="67" spans="1:10" ht="14.25" hidden="1" customHeight="1">
      <c r="A67" s="27">
        <v>6.3</v>
      </c>
      <c r="B67" s="27">
        <v>6.2</v>
      </c>
      <c r="C67" s="28"/>
      <c r="D67" s="29">
        <v>100</v>
      </c>
      <c r="E67" s="29">
        <v>1400</v>
      </c>
      <c r="F67" s="29">
        <v>1990</v>
      </c>
      <c r="G67" s="29">
        <v>1300</v>
      </c>
      <c r="H67" s="29">
        <v>1898</v>
      </c>
      <c r="I67" s="29">
        <v>1944</v>
      </c>
      <c r="J67" s="30"/>
    </row>
    <row r="68" spans="1:10" ht="14.25" hidden="1" customHeight="1">
      <c r="A68" s="27">
        <v>6.4</v>
      </c>
      <c r="B68" s="27">
        <v>6.3</v>
      </c>
      <c r="C68" s="28"/>
      <c r="D68" s="29">
        <v>100</v>
      </c>
      <c r="E68" s="29">
        <v>1000</v>
      </c>
      <c r="F68" s="29">
        <v>1623</v>
      </c>
      <c r="G68" s="29">
        <v>1000</v>
      </c>
      <c r="H68" s="29">
        <v>1623</v>
      </c>
      <c r="I68" s="29">
        <v>1623</v>
      </c>
      <c r="J68" s="30"/>
    </row>
    <row r="69" spans="1:10" ht="14.25" hidden="1" customHeight="1">
      <c r="A69" s="27">
        <v>6.5</v>
      </c>
      <c r="B69" s="27">
        <v>6.4</v>
      </c>
      <c r="C69" s="28"/>
      <c r="D69" s="29">
        <v>100</v>
      </c>
      <c r="E69" s="29">
        <v>1100</v>
      </c>
      <c r="F69" s="29">
        <v>1715</v>
      </c>
      <c r="G69" s="29">
        <v>1000</v>
      </c>
      <c r="H69" s="29">
        <v>1623</v>
      </c>
      <c r="I69" s="29">
        <v>1669</v>
      </c>
      <c r="J69" s="30"/>
    </row>
    <row r="70" spans="1:10" ht="14.25" hidden="1" customHeight="1">
      <c r="A70" s="27">
        <v>6.6</v>
      </c>
      <c r="B70" s="27">
        <v>6.5</v>
      </c>
      <c r="C70" s="28"/>
      <c r="D70" s="29">
        <v>100</v>
      </c>
      <c r="E70" s="29">
        <v>1300</v>
      </c>
      <c r="F70" s="29">
        <v>1898</v>
      </c>
      <c r="G70" s="29">
        <v>1400</v>
      </c>
      <c r="H70" s="29">
        <v>1990</v>
      </c>
      <c r="I70" s="29">
        <v>1944</v>
      </c>
      <c r="J70" s="30"/>
    </row>
    <row r="71" spans="1:10" ht="14.25" hidden="1" customHeight="1">
      <c r="A71" s="27">
        <v>6.7</v>
      </c>
      <c r="B71" s="27">
        <v>6.6</v>
      </c>
      <c r="C71" s="28"/>
      <c r="D71" s="29">
        <v>100</v>
      </c>
      <c r="E71" s="29">
        <v>1100</v>
      </c>
      <c r="F71" s="29">
        <v>1715</v>
      </c>
      <c r="G71" s="29">
        <v>1200</v>
      </c>
      <c r="H71" s="29">
        <v>1806</v>
      </c>
      <c r="I71" s="29">
        <v>1761</v>
      </c>
      <c r="J71" s="30"/>
    </row>
    <row r="72" spans="1:10" ht="14.25" hidden="1" customHeight="1">
      <c r="A72" s="27">
        <v>6.8</v>
      </c>
      <c r="B72" s="27">
        <v>6.7</v>
      </c>
      <c r="C72" s="28"/>
      <c r="D72" s="29">
        <v>100</v>
      </c>
      <c r="E72" s="29">
        <v>1800</v>
      </c>
      <c r="F72" s="29">
        <v>2357</v>
      </c>
      <c r="G72" s="29">
        <v>1500</v>
      </c>
      <c r="H72" s="29">
        <v>2082</v>
      </c>
      <c r="I72" s="29">
        <v>2220</v>
      </c>
      <c r="J72" s="30"/>
    </row>
    <row r="73" spans="1:10" ht="14.25" hidden="1" customHeight="1">
      <c r="A73" s="27">
        <v>6.9</v>
      </c>
      <c r="B73" s="27">
        <v>6.8</v>
      </c>
      <c r="C73" s="28"/>
      <c r="D73" s="29">
        <v>100</v>
      </c>
      <c r="E73" s="29">
        <v>1700</v>
      </c>
      <c r="F73" s="29">
        <v>2265</v>
      </c>
      <c r="G73" s="29">
        <v>1600</v>
      </c>
      <c r="H73" s="29">
        <v>2174</v>
      </c>
      <c r="I73" s="29">
        <v>2220</v>
      </c>
      <c r="J73" s="30"/>
    </row>
    <row r="74" spans="1:10" ht="14.25" hidden="1" customHeight="1">
      <c r="A74" s="31">
        <v>7</v>
      </c>
      <c r="B74" s="31">
        <v>6.9</v>
      </c>
      <c r="C74" s="28" t="s">
        <v>17</v>
      </c>
      <c r="D74" s="32">
        <v>100</v>
      </c>
      <c r="E74" s="32">
        <v>1000</v>
      </c>
      <c r="F74" s="32">
        <v>1623</v>
      </c>
      <c r="G74" s="32">
        <v>1200</v>
      </c>
      <c r="H74" s="32">
        <v>1806</v>
      </c>
      <c r="I74" s="32">
        <v>1715</v>
      </c>
      <c r="J74" s="30"/>
    </row>
    <row r="75" spans="1:10" ht="14.25" hidden="1" customHeight="1">
      <c r="A75" s="27">
        <v>7.1</v>
      </c>
      <c r="B75" s="27">
        <v>7</v>
      </c>
      <c r="C75" s="28"/>
      <c r="D75" s="29">
        <v>100</v>
      </c>
      <c r="E75" s="29">
        <v>1800</v>
      </c>
      <c r="F75" s="29">
        <v>2357</v>
      </c>
      <c r="G75" s="29">
        <v>1500</v>
      </c>
      <c r="H75" s="29">
        <v>2082</v>
      </c>
      <c r="I75" s="29">
        <v>2220</v>
      </c>
      <c r="J75" s="30"/>
    </row>
    <row r="76" spans="1:10" ht="14.25" hidden="1" customHeight="1">
      <c r="A76" s="27">
        <v>7.2</v>
      </c>
      <c r="B76" s="27">
        <v>7.1</v>
      </c>
      <c r="C76" s="28"/>
      <c r="D76" s="29">
        <v>100</v>
      </c>
      <c r="E76" s="29">
        <v>1400</v>
      </c>
      <c r="F76" s="29">
        <v>1990</v>
      </c>
      <c r="G76" s="29">
        <v>1300</v>
      </c>
      <c r="H76" s="29">
        <v>1898</v>
      </c>
      <c r="I76" s="29">
        <v>1944</v>
      </c>
      <c r="J76" s="30"/>
    </row>
    <row r="77" spans="1:10" ht="14.25" hidden="1" customHeight="1">
      <c r="A77" s="27">
        <v>7.3</v>
      </c>
      <c r="B77" s="27">
        <v>7.2</v>
      </c>
      <c r="C77" s="28"/>
      <c r="D77" s="29">
        <v>100</v>
      </c>
      <c r="E77" s="29">
        <v>1800</v>
      </c>
      <c r="F77" s="29">
        <v>2357</v>
      </c>
      <c r="G77" s="29">
        <v>1400</v>
      </c>
      <c r="H77" s="29">
        <v>1990</v>
      </c>
      <c r="I77" s="29">
        <v>2174</v>
      </c>
      <c r="J77" s="30"/>
    </row>
    <row r="78" spans="1:10" ht="14.25" hidden="1" customHeight="1">
      <c r="A78" s="27">
        <v>7.4</v>
      </c>
      <c r="B78" s="27">
        <v>7.3</v>
      </c>
      <c r="C78" s="28"/>
      <c r="D78" s="29">
        <v>100</v>
      </c>
      <c r="E78" s="29">
        <v>1400</v>
      </c>
      <c r="F78" s="29">
        <v>1990</v>
      </c>
      <c r="G78" s="29">
        <v>1600</v>
      </c>
      <c r="H78" s="29">
        <v>2174</v>
      </c>
      <c r="I78" s="29">
        <v>2082</v>
      </c>
      <c r="J78" s="30"/>
    </row>
    <row r="79" spans="1:10" ht="14.25" hidden="1" customHeight="1">
      <c r="A79" s="27">
        <v>7.5</v>
      </c>
      <c r="B79" s="27">
        <v>7.4</v>
      </c>
      <c r="C79" s="28"/>
      <c r="D79" s="29">
        <v>100</v>
      </c>
      <c r="E79" s="29">
        <v>3000</v>
      </c>
      <c r="F79" s="29">
        <v>3459</v>
      </c>
      <c r="G79" s="29">
        <v>2500</v>
      </c>
      <c r="H79" s="29">
        <v>3000</v>
      </c>
      <c r="I79" s="29">
        <v>3230</v>
      </c>
      <c r="J79" s="30"/>
    </row>
    <row r="80" spans="1:10" ht="14.25" hidden="1" customHeight="1">
      <c r="A80" s="27">
        <v>7.6</v>
      </c>
      <c r="B80" s="27">
        <v>7.5</v>
      </c>
      <c r="C80" s="28"/>
      <c r="D80" s="29">
        <v>100</v>
      </c>
      <c r="E80" s="29">
        <v>2000</v>
      </c>
      <c r="F80" s="217">
        <v>2541</v>
      </c>
      <c r="G80" s="29">
        <v>1500</v>
      </c>
      <c r="H80" s="29">
        <v>2082</v>
      </c>
      <c r="I80" s="29">
        <v>2312</v>
      </c>
      <c r="J80" s="30"/>
    </row>
    <row r="81" spans="1:10" ht="14.25" hidden="1" customHeight="1">
      <c r="A81" s="27">
        <v>7.7</v>
      </c>
      <c r="B81" s="27">
        <v>7.6</v>
      </c>
      <c r="C81" s="28"/>
      <c r="D81" s="29">
        <v>100</v>
      </c>
      <c r="E81" s="29">
        <v>2500</v>
      </c>
      <c r="F81" s="29">
        <v>3000</v>
      </c>
      <c r="G81" s="29">
        <v>2000</v>
      </c>
      <c r="H81" s="29">
        <v>2541</v>
      </c>
      <c r="I81" s="29">
        <v>2771</v>
      </c>
      <c r="J81" s="30"/>
    </row>
    <row r="82" spans="1:10" ht="14.25" hidden="1" customHeight="1">
      <c r="A82" s="27">
        <v>7.8</v>
      </c>
      <c r="B82" s="27">
        <v>7.7</v>
      </c>
      <c r="C82" s="28"/>
      <c r="D82" s="29">
        <v>100</v>
      </c>
      <c r="E82" s="29">
        <v>2300</v>
      </c>
      <c r="F82" s="29">
        <v>2816</v>
      </c>
      <c r="G82" s="29">
        <v>2000</v>
      </c>
      <c r="H82" s="29">
        <v>2541</v>
      </c>
      <c r="I82" s="29">
        <v>2679</v>
      </c>
      <c r="J82" s="30"/>
    </row>
    <row r="83" spans="1:10" ht="14.25" hidden="1" customHeight="1">
      <c r="A83" s="27">
        <v>7.9</v>
      </c>
      <c r="B83" s="27">
        <v>7.8</v>
      </c>
      <c r="C83" s="28"/>
      <c r="D83" s="29">
        <v>100</v>
      </c>
      <c r="E83" s="29">
        <v>3400</v>
      </c>
      <c r="F83" s="29">
        <v>3826</v>
      </c>
      <c r="G83" s="29">
        <v>3000</v>
      </c>
      <c r="H83" s="29">
        <v>3459</v>
      </c>
      <c r="I83" s="29">
        <v>3643</v>
      </c>
      <c r="J83" s="30"/>
    </row>
    <row r="84" spans="1:10" ht="14.25" hidden="1" customHeight="1">
      <c r="A84" s="31">
        <v>8</v>
      </c>
      <c r="B84" s="31">
        <v>7.9</v>
      </c>
      <c r="C84" s="28" t="s">
        <v>17</v>
      </c>
      <c r="D84" s="32">
        <v>100</v>
      </c>
      <c r="E84" s="32">
        <v>2700</v>
      </c>
      <c r="F84" s="32">
        <v>3183</v>
      </c>
      <c r="G84" s="32">
        <v>2000</v>
      </c>
      <c r="H84" s="32">
        <v>2541</v>
      </c>
      <c r="I84" s="32">
        <v>2862</v>
      </c>
      <c r="J84" s="30"/>
    </row>
    <row r="85" spans="1:10" ht="14.25" hidden="1" customHeight="1">
      <c r="A85" s="27">
        <v>8.1</v>
      </c>
      <c r="B85" s="27">
        <v>8</v>
      </c>
      <c r="C85" s="28"/>
      <c r="D85" s="29">
        <v>100</v>
      </c>
      <c r="E85" s="29">
        <v>1600</v>
      </c>
      <c r="F85" s="29">
        <v>2174</v>
      </c>
      <c r="G85" s="29">
        <v>1500</v>
      </c>
      <c r="H85" s="29">
        <v>2082</v>
      </c>
      <c r="I85" s="29">
        <v>2128</v>
      </c>
      <c r="J85" s="30"/>
    </row>
    <row r="86" spans="1:10" ht="14.25" hidden="1" customHeight="1">
      <c r="A86" s="27">
        <v>8.1999999999999993</v>
      </c>
      <c r="B86" s="27">
        <v>8.1</v>
      </c>
      <c r="C86" s="28"/>
      <c r="D86" s="29">
        <v>100</v>
      </c>
      <c r="E86" s="29">
        <v>2200</v>
      </c>
      <c r="F86" s="217">
        <v>2724</v>
      </c>
      <c r="G86" s="29">
        <v>2000</v>
      </c>
      <c r="H86" s="29">
        <v>2541</v>
      </c>
      <c r="I86" s="29">
        <v>2633</v>
      </c>
      <c r="J86" s="30"/>
    </row>
    <row r="87" spans="1:10" ht="14.25" hidden="1" customHeight="1">
      <c r="A87" s="27">
        <v>8.3000000000000007</v>
      </c>
      <c r="B87" s="27">
        <v>8.1999999999999993</v>
      </c>
      <c r="C87" s="28"/>
      <c r="D87" s="29">
        <v>100</v>
      </c>
      <c r="E87" s="29">
        <v>2000</v>
      </c>
      <c r="F87" s="217">
        <v>2541</v>
      </c>
      <c r="G87" s="29">
        <v>1900</v>
      </c>
      <c r="H87" s="29">
        <v>2449</v>
      </c>
      <c r="I87" s="29">
        <v>2495</v>
      </c>
      <c r="J87" s="30"/>
    </row>
    <row r="88" spans="1:10" ht="14.25" hidden="1" customHeight="1">
      <c r="A88" s="27">
        <v>8.4</v>
      </c>
      <c r="B88" s="27">
        <v>8.3000000000000007</v>
      </c>
      <c r="C88" s="28"/>
      <c r="D88" s="29">
        <v>100</v>
      </c>
      <c r="E88" s="29">
        <v>1800</v>
      </c>
      <c r="F88" s="29">
        <v>2357</v>
      </c>
      <c r="G88" s="29">
        <v>1600</v>
      </c>
      <c r="H88" s="29">
        <v>2174</v>
      </c>
      <c r="I88" s="29">
        <v>2266</v>
      </c>
      <c r="J88" s="30"/>
    </row>
    <row r="89" spans="1:10" ht="14.25" hidden="1" customHeight="1">
      <c r="A89" s="27">
        <v>8.5</v>
      </c>
      <c r="B89" s="27">
        <v>8.4</v>
      </c>
      <c r="C89" s="28"/>
      <c r="D89" s="29">
        <v>100</v>
      </c>
      <c r="E89" s="29">
        <v>1600</v>
      </c>
      <c r="F89" s="29">
        <v>2174</v>
      </c>
      <c r="G89" s="29">
        <v>1500</v>
      </c>
      <c r="H89" s="29">
        <v>2082</v>
      </c>
      <c r="I89" s="29">
        <v>2128</v>
      </c>
      <c r="J89" s="30"/>
    </row>
    <row r="90" spans="1:10" ht="14.25" hidden="1" customHeight="1">
      <c r="A90" s="27">
        <v>8.6</v>
      </c>
      <c r="B90" s="27">
        <v>8.5</v>
      </c>
      <c r="C90" s="28"/>
      <c r="D90" s="29">
        <v>100</v>
      </c>
      <c r="E90" s="29">
        <v>1200</v>
      </c>
      <c r="F90" s="29">
        <v>1806</v>
      </c>
      <c r="G90" s="29">
        <v>1100</v>
      </c>
      <c r="H90" s="29">
        <v>1715</v>
      </c>
      <c r="I90" s="29">
        <v>1761</v>
      </c>
      <c r="J90" s="30"/>
    </row>
    <row r="91" spans="1:10" ht="14.25" hidden="1" customHeight="1">
      <c r="A91" s="27">
        <v>8.6999999999999993</v>
      </c>
      <c r="B91" s="27">
        <v>8.6</v>
      </c>
      <c r="C91" s="28"/>
      <c r="D91" s="29">
        <v>100</v>
      </c>
      <c r="E91" s="29">
        <v>1700</v>
      </c>
      <c r="F91" s="29">
        <v>2265</v>
      </c>
      <c r="G91" s="29">
        <v>1300</v>
      </c>
      <c r="H91" s="29">
        <v>1898</v>
      </c>
      <c r="I91" s="29">
        <v>2082</v>
      </c>
      <c r="J91" s="30"/>
    </row>
    <row r="92" spans="1:10" ht="14.25" hidden="1" customHeight="1">
      <c r="A92" s="27">
        <v>8.8000000000000007</v>
      </c>
      <c r="B92" s="27">
        <v>8.6999999999999993</v>
      </c>
      <c r="C92" s="28"/>
      <c r="D92" s="29">
        <v>100</v>
      </c>
      <c r="E92" s="29">
        <v>1600</v>
      </c>
      <c r="F92" s="29">
        <v>2174</v>
      </c>
      <c r="G92" s="29">
        <v>1200</v>
      </c>
      <c r="H92" s="29">
        <v>1806</v>
      </c>
      <c r="I92" s="29">
        <v>1990</v>
      </c>
      <c r="J92" s="30"/>
    </row>
    <row r="93" spans="1:10" ht="14.25" hidden="1" customHeight="1">
      <c r="A93" s="27">
        <v>8.9</v>
      </c>
      <c r="B93" s="27">
        <v>8.8000000000000007</v>
      </c>
      <c r="C93" s="28"/>
      <c r="D93" s="29">
        <v>100</v>
      </c>
      <c r="E93" s="29">
        <v>3100</v>
      </c>
      <c r="F93" s="29">
        <v>3551</v>
      </c>
      <c r="G93" s="29">
        <v>3000</v>
      </c>
      <c r="H93" s="29">
        <v>3459</v>
      </c>
      <c r="I93" s="29">
        <v>3505</v>
      </c>
      <c r="J93" s="30"/>
    </row>
    <row r="94" spans="1:10" ht="14.25" hidden="1" customHeight="1">
      <c r="A94" s="31">
        <v>9</v>
      </c>
      <c r="B94" s="31">
        <v>8.9</v>
      </c>
      <c r="C94" s="28" t="s">
        <v>17</v>
      </c>
      <c r="D94" s="32">
        <v>100</v>
      </c>
      <c r="E94" s="32">
        <v>1500</v>
      </c>
      <c r="F94" s="32">
        <v>2082</v>
      </c>
      <c r="G94" s="32">
        <v>2200</v>
      </c>
      <c r="H94" s="32">
        <v>2724</v>
      </c>
      <c r="I94" s="32">
        <v>2403</v>
      </c>
      <c r="J94" s="30"/>
    </row>
    <row r="95" spans="1:10" ht="14.25" hidden="1" customHeight="1">
      <c r="A95" s="27">
        <v>9.1</v>
      </c>
      <c r="B95" s="27">
        <v>9</v>
      </c>
      <c r="C95" s="28"/>
      <c r="D95" s="29">
        <v>100</v>
      </c>
      <c r="E95" s="29">
        <v>1600</v>
      </c>
      <c r="F95" s="29">
        <v>2174</v>
      </c>
      <c r="G95" s="29">
        <v>2200</v>
      </c>
      <c r="H95" s="29">
        <v>2724</v>
      </c>
      <c r="I95" s="29">
        <v>2449</v>
      </c>
      <c r="J95" s="30"/>
    </row>
    <row r="96" spans="1:10" ht="14.25" hidden="1" customHeight="1">
      <c r="A96" s="27">
        <v>9.1999999999999993</v>
      </c>
      <c r="B96" s="27">
        <v>9.1</v>
      </c>
      <c r="C96" s="28"/>
      <c r="D96" s="29">
        <v>100</v>
      </c>
      <c r="E96" s="29">
        <v>3000</v>
      </c>
      <c r="F96" s="29">
        <v>3459</v>
      </c>
      <c r="G96" s="29">
        <v>2400</v>
      </c>
      <c r="H96" s="29">
        <v>2908</v>
      </c>
      <c r="I96" s="29">
        <v>3184</v>
      </c>
      <c r="J96" s="30"/>
    </row>
    <row r="97" spans="1:10" ht="14.25" hidden="1" customHeight="1">
      <c r="A97" s="27">
        <v>9.3000000000000007</v>
      </c>
      <c r="B97" s="27">
        <v>9.1999999999999993</v>
      </c>
      <c r="C97" s="28"/>
      <c r="D97" s="29">
        <v>100</v>
      </c>
      <c r="E97" s="29">
        <v>1600</v>
      </c>
      <c r="F97" s="29">
        <v>2174</v>
      </c>
      <c r="G97" s="29">
        <v>1400</v>
      </c>
      <c r="H97" s="29">
        <v>1990</v>
      </c>
      <c r="I97" s="29">
        <v>2082</v>
      </c>
      <c r="J97" s="30"/>
    </row>
    <row r="98" spans="1:10" ht="14.25" hidden="1" customHeight="1">
      <c r="A98" s="27">
        <v>9.4</v>
      </c>
      <c r="B98" s="27">
        <v>9.3000000000000007</v>
      </c>
      <c r="C98" s="28"/>
      <c r="D98" s="29">
        <v>100</v>
      </c>
      <c r="E98" s="29">
        <v>1200</v>
      </c>
      <c r="F98" s="29">
        <v>1806</v>
      </c>
      <c r="G98" s="29">
        <v>1300</v>
      </c>
      <c r="H98" s="29">
        <v>1898</v>
      </c>
      <c r="I98" s="29">
        <v>1852</v>
      </c>
      <c r="J98" s="30"/>
    </row>
    <row r="99" spans="1:10" ht="14.25" hidden="1" customHeight="1">
      <c r="A99" s="27">
        <v>9.5</v>
      </c>
      <c r="B99" s="27">
        <v>9.4</v>
      </c>
      <c r="C99" s="28"/>
      <c r="D99" s="29">
        <v>100</v>
      </c>
      <c r="E99" s="29">
        <v>1300</v>
      </c>
      <c r="F99" s="29">
        <v>1898</v>
      </c>
      <c r="G99" s="29">
        <v>1500</v>
      </c>
      <c r="H99" s="29">
        <v>2082</v>
      </c>
      <c r="I99" s="29">
        <v>1990</v>
      </c>
      <c r="J99" s="30"/>
    </row>
    <row r="100" spans="1:10" ht="14.25" hidden="1" customHeight="1">
      <c r="A100" s="27">
        <v>9.6</v>
      </c>
      <c r="B100" s="27">
        <v>9.5</v>
      </c>
      <c r="C100" s="28"/>
      <c r="D100" s="29">
        <v>100</v>
      </c>
      <c r="E100" s="29">
        <v>1600</v>
      </c>
      <c r="F100" s="29">
        <v>2174</v>
      </c>
      <c r="G100" s="29">
        <v>1600</v>
      </c>
      <c r="H100" s="29">
        <v>2174</v>
      </c>
      <c r="I100" s="29">
        <v>2174</v>
      </c>
      <c r="J100" s="30"/>
    </row>
    <row r="101" spans="1:10" ht="14.25" hidden="1" customHeight="1">
      <c r="A101" s="27">
        <v>9.6999999999999993</v>
      </c>
      <c r="B101" s="27">
        <v>9.6</v>
      </c>
      <c r="C101" s="28"/>
      <c r="D101" s="29">
        <v>100</v>
      </c>
      <c r="E101" s="29">
        <v>1400</v>
      </c>
      <c r="F101" s="29">
        <v>1990</v>
      </c>
      <c r="G101" s="29">
        <v>1500</v>
      </c>
      <c r="H101" s="29">
        <v>2082</v>
      </c>
      <c r="I101" s="29">
        <v>2036</v>
      </c>
      <c r="J101" s="30"/>
    </row>
    <row r="102" spans="1:10" ht="14.25" hidden="1" customHeight="1">
      <c r="A102" s="27">
        <v>9.8000000000000007</v>
      </c>
      <c r="B102" s="27">
        <v>9.6999999999999993</v>
      </c>
      <c r="C102" s="28"/>
      <c r="D102" s="29">
        <v>100</v>
      </c>
      <c r="E102" s="29">
        <v>1900</v>
      </c>
      <c r="F102" s="29">
        <v>2449</v>
      </c>
      <c r="G102" s="29">
        <v>2000</v>
      </c>
      <c r="H102" s="29">
        <v>2541</v>
      </c>
      <c r="I102" s="29">
        <v>2495</v>
      </c>
      <c r="J102" s="30"/>
    </row>
    <row r="103" spans="1:10" ht="14.25" hidden="1" customHeight="1">
      <c r="A103" s="27">
        <v>9.9</v>
      </c>
      <c r="B103" s="27">
        <v>9.8000000000000007</v>
      </c>
      <c r="C103" s="28"/>
      <c r="D103" s="29">
        <v>100</v>
      </c>
      <c r="E103" s="29">
        <v>1200</v>
      </c>
      <c r="F103" s="29">
        <v>1806</v>
      </c>
      <c r="G103" s="29">
        <v>1000</v>
      </c>
      <c r="H103" s="29">
        <v>1623</v>
      </c>
      <c r="I103" s="29">
        <v>1715</v>
      </c>
      <c r="J103" s="30"/>
    </row>
    <row r="104" spans="1:10" ht="14.25" hidden="1" customHeight="1">
      <c r="A104" s="31">
        <v>10</v>
      </c>
      <c r="B104" s="31">
        <v>9.9</v>
      </c>
      <c r="C104" s="28" t="s">
        <v>17</v>
      </c>
      <c r="D104" s="32">
        <v>100</v>
      </c>
      <c r="E104" s="32">
        <v>1000</v>
      </c>
      <c r="F104" s="32">
        <v>1623</v>
      </c>
      <c r="G104" s="32">
        <v>1300</v>
      </c>
      <c r="H104" s="32">
        <v>1898</v>
      </c>
      <c r="I104" s="32">
        <v>1761</v>
      </c>
      <c r="J104" s="30"/>
    </row>
    <row r="105" spans="1:10" ht="14.25" hidden="1" customHeight="1">
      <c r="A105" s="27">
        <v>10.1</v>
      </c>
      <c r="B105" s="27">
        <v>10</v>
      </c>
      <c r="C105" s="30"/>
      <c r="D105" s="29">
        <v>100</v>
      </c>
      <c r="E105" s="29">
        <v>1400</v>
      </c>
      <c r="F105" s="29">
        <v>1990</v>
      </c>
      <c r="G105" s="29">
        <v>1000</v>
      </c>
      <c r="H105" s="29">
        <v>1623</v>
      </c>
      <c r="I105" s="29">
        <v>1807</v>
      </c>
      <c r="J105" s="30"/>
    </row>
    <row r="106" spans="1:10" ht="14.25" hidden="1" customHeight="1">
      <c r="A106" s="27">
        <v>10.199999999999999</v>
      </c>
      <c r="B106" s="27">
        <v>10.1</v>
      </c>
      <c r="C106" s="30"/>
      <c r="D106" s="29">
        <v>100</v>
      </c>
      <c r="E106" s="29">
        <v>1300</v>
      </c>
      <c r="F106" s="29">
        <v>1898</v>
      </c>
      <c r="G106" s="29">
        <v>1100</v>
      </c>
      <c r="H106" s="29">
        <v>1715</v>
      </c>
      <c r="I106" s="29">
        <v>1807</v>
      </c>
      <c r="J106" s="30"/>
    </row>
    <row r="107" spans="1:10" ht="14.25" hidden="1" customHeight="1">
      <c r="A107" s="27">
        <v>10.3</v>
      </c>
      <c r="B107" s="27">
        <v>10.199999999999999</v>
      </c>
      <c r="C107" s="30"/>
      <c r="D107" s="29">
        <v>100</v>
      </c>
      <c r="E107" s="29">
        <v>1700</v>
      </c>
      <c r="F107" s="29">
        <v>2265</v>
      </c>
      <c r="G107" s="29">
        <v>1600</v>
      </c>
      <c r="H107" s="29">
        <v>2174</v>
      </c>
      <c r="I107" s="29">
        <v>2220</v>
      </c>
      <c r="J107" s="30"/>
    </row>
    <row r="108" spans="1:10" ht="14.25" hidden="1" customHeight="1">
      <c r="A108" s="27">
        <v>10.4</v>
      </c>
      <c r="B108" s="27">
        <v>10.3</v>
      </c>
      <c r="C108" s="30"/>
      <c r="D108" s="29">
        <v>100</v>
      </c>
      <c r="E108" s="29">
        <v>1300</v>
      </c>
      <c r="F108" s="29">
        <v>1898</v>
      </c>
      <c r="G108" s="29">
        <v>1000</v>
      </c>
      <c r="H108" s="29">
        <v>1623</v>
      </c>
      <c r="I108" s="29">
        <v>1761</v>
      </c>
      <c r="J108" s="30"/>
    </row>
    <row r="109" spans="1:10" ht="14.25" hidden="1" customHeight="1">
      <c r="A109" s="27">
        <v>10.5</v>
      </c>
      <c r="B109" s="27">
        <v>10.4</v>
      </c>
      <c r="C109" s="30"/>
      <c r="D109" s="29">
        <v>100</v>
      </c>
      <c r="E109" s="29">
        <v>1400</v>
      </c>
      <c r="F109" s="29">
        <v>1990</v>
      </c>
      <c r="G109" s="29">
        <v>1000</v>
      </c>
      <c r="H109" s="29">
        <v>1623</v>
      </c>
      <c r="I109" s="29">
        <v>1807</v>
      </c>
      <c r="J109" s="30"/>
    </row>
    <row r="110" spans="1:10" ht="14.25" hidden="1" customHeight="1">
      <c r="A110" s="27">
        <v>10.6</v>
      </c>
      <c r="B110" s="27">
        <v>10.5</v>
      </c>
      <c r="C110" s="28"/>
      <c r="D110" s="29">
        <v>100</v>
      </c>
      <c r="E110" s="29">
        <v>1300</v>
      </c>
      <c r="F110" s="29">
        <v>1898</v>
      </c>
      <c r="G110" s="29">
        <v>1300</v>
      </c>
      <c r="H110" s="29">
        <v>1898</v>
      </c>
      <c r="I110" s="29">
        <v>1898</v>
      </c>
      <c r="J110" s="30"/>
    </row>
    <row r="111" spans="1:10" ht="14.25" hidden="1" customHeight="1">
      <c r="A111" s="27">
        <v>10.7</v>
      </c>
      <c r="B111" s="27">
        <v>10.6</v>
      </c>
      <c r="C111" s="28"/>
      <c r="D111" s="29">
        <v>100</v>
      </c>
      <c r="E111" s="29">
        <v>1300</v>
      </c>
      <c r="F111" s="29">
        <v>1898</v>
      </c>
      <c r="G111" s="29">
        <v>1400</v>
      </c>
      <c r="H111" s="29">
        <v>1990</v>
      </c>
      <c r="I111" s="29">
        <v>1944</v>
      </c>
      <c r="J111" s="30"/>
    </row>
    <row r="112" spans="1:10" ht="14.25" hidden="1" customHeight="1">
      <c r="A112" s="27">
        <v>10.8</v>
      </c>
      <c r="B112" s="27">
        <v>10.7</v>
      </c>
      <c r="C112" s="28"/>
      <c r="D112" s="29">
        <v>100</v>
      </c>
      <c r="E112" s="29">
        <v>2900</v>
      </c>
      <c r="F112" s="29">
        <v>3367</v>
      </c>
      <c r="G112" s="29">
        <v>1700</v>
      </c>
      <c r="H112" s="29">
        <v>2265</v>
      </c>
      <c r="I112" s="29">
        <v>2816</v>
      </c>
      <c r="J112" s="30"/>
    </row>
    <row r="113" spans="1:10" ht="14.25" hidden="1" customHeight="1">
      <c r="A113" s="27">
        <v>10.9</v>
      </c>
      <c r="B113" s="27">
        <v>10.8</v>
      </c>
      <c r="C113" s="28"/>
      <c r="D113" s="29">
        <v>100</v>
      </c>
      <c r="E113" s="29">
        <v>1700</v>
      </c>
      <c r="F113" s="29">
        <v>2265</v>
      </c>
      <c r="G113" s="29">
        <v>1400</v>
      </c>
      <c r="H113" s="29">
        <v>1990</v>
      </c>
      <c r="I113" s="29">
        <v>2128</v>
      </c>
      <c r="J113" s="30"/>
    </row>
    <row r="114" spans="1:10" ht="14.25" hidden="1" customHeight="1">
      <c r="A114" s="31">
        <v>11</v>
      </c>
      <c r="B114" s="31">
        <v>10.9</v>
      </c>
      <c r="C114" s="28" t="s">
        <v>17</v>
      </c>
      <c r="D114" s="32">
        <v>100</v>
      </c>
      <c r="E114" s="32">
        <v>1600</v>
      </c>
      <c r="F114" s="32">
        <v>2174</v>
      </c>
      <c r="G114" s="32">
        <v>1200</v>
      </c>
      <c r="H114" s="32">
        <v>1806</v>
      </c>
      <c r="I114" s="32">
        <v>1990</v>
      </c>
      <c r="J114" s="30"/>
    </row>
    <row r="115" spans="1:10" ht="14.25" hidden="1" customHeight="1">
      <c r="A115" s="27">
        <v>11.1</v>
      </c>
      <c r="B115" s="27">
        <v>11</v>
      </c>
      <c r="C115" s="28"/>
      <c r="D115" s="29">
        <v>100</v>
      </c>
      <c r="E115" s="29">
        <v>1800</v>
      </c>
      <c r="F115" s="29">
        <v>2357</v>
      </c>
      <c r="G115" s="29">
        <v>1600</v>
      </c>
      <c r="H115" s="29">
        <v>2174</v>
      </c>
      <c r="I115" s="29">
        <v>2266</v>
      </c>
      <c r="J115" s="30"/>
    </row>
    <row r="116" spans="1:10" ht="14.25" hidden="1" customHeight="1">
      <c r="A116" s="27">
        <v>11.2</v>
      </c>
      <c r="B116" s="27">
        <v>11.1</v>
      </c>
      <c r="C116" s="28"/>
      <c r="D116" s="29">
        <v>100</v>
      </c>
      <c r="E116" s="29">
        <v>2500</v>
      </c>
      <c r="F116" s="29">
        <v>3000</v>
      </c>
      <c r="G116" s="29">
        <v>2300</v>
      </c>
      <c r="H116" s="29">
        <v>2816</v>
      </c>
      <c r="I116" s="29">
        <v>2908</v>
      </c>
      <c r="J116" s="30"/>
    </row>
    <row r="117" spans="1:10" ht="14.25" hidden="1" customHeight="1">
      <c r="A117" s="27">
        <v>11.3</v>
      </c>
      <c r="B117" s="27">
        <v>11.2</v>
      </c>
      <c r="C117" s="28"/>
      <c r="D117" s="29">
        <v>100</v>
      </c>
      <c r="E117" s="29">
        <v>1300</v>
      </c>
      <c r="F117" s="29">
        <v>1898</v>
      </c>
      <c r="G117" s="29">
        <v>2300</v>
      </c>
      <c r="H117" s="29">
        <v>2816</v>
      </c>
      <c r="I117" s="29">
        <v>2357</v>
      </c>
      <c r="J117" s="30"/>
    </row>
    <row r="118" spans="1:10" ht="14.25" hidden="1" customHeight="1">
      <c r="A118" s="27">
        <v>11.4</v>
      </c>
      <c r="B118" s="27">
        <v>11.3</v>
      </c>
      <c r="C118" s="28"/>
      <c r="D118" s="29">
        <v>100</v>
      </c>
      <c r="E118" s="29">
        <v>1400</v>
      </c>
      <c r="F118" s="29">
        <v>1990</v>
      </c>
      <c r="G118" s="29">
        <v>1800</v>
      </c>
      <c r="H118" s="29">
        <v>2357</v>
      </c>
      <c r="I118" s="29">
        <v>2174</v>
      </c>
      <c r="J118" s="30"/>
    </row>
    <row r="119" spans="1:10" ht="14.25" hidden="1" customHeight="1">
      <c r="A119" s="27">
        <v>11.5</v>
      </c>
      <c r="B119" s="27">
        <v>11.4</v>
      </c>
      <c r="C119" s="28"/>
      <c r="D119" s="29">
        <v>100</v>
      </c>
      <c r="E119" s="29">
        <v>2300</v>
      </c>
      <c r="F119" s="29">
        <v>2816</v>
      </c>
      <c r="G119" s="29">
        <v>2100</v>
      </c>
      <c r="H119" s="29">
        <v>2633</v>
      </c>
      <c r="I119" s="29">
        <v>2725</v>
      </c>
      <c r="J119" s="30"/>
    </row>
    <row r="120" spans="1:10" ht="14.25" hidden="1" customHeight="1">
      <c r="A120" s="27">
        <v>11.6</v>
      </c>
      <c r="B120" s="27">
        <v>11.5</v>
      </c>
      <c r="C120" s="28"/>
      <c r="D120" s="29">
        <v>100</v>
      </c>
      <c r="E120" s="29">
        <v>1600</v>
      </c>
      <c r="F120" s="29">
        <v>2174</v>
      </c>
      <c r="G120" s="29">
        <v>1000</v>
      </c>
      <c r="H120" s="29">
        <v>1623</v>
      </c>
      <c r="I120" s="29">
        <v>1899</v>
      </c>
      <c r="J120" s="30"/>
    </row>
    <row r="121" spans="1:10" ht="14.25" hidden="1" customHeight="1">
      <c r="A121" s="27">
        <v>11.7</v>
      </c>
      <c r="B121" s="27">
        <v>11.6</v>
      </c>
      <c r="C121" s="28"/>
      <c r="D121" s="29">
        <v>100</v>
      </c>
      <c r="E121" s="29">
        <v>1100</v>
      </c>
      <c r="F121" s="29">
        <v>1715</v>
      </c>
      <c r="G121" s="29">
        <v>1200</v>
      </c>
      <c r="H121" s="29">
        <v>1806</v>
      </c>
      <c r="I121" s="29">
        <v>1761</v>
      </c>
      <c r="J121" s="30"/>
    </row>
    <row r="122" spans="1:10" ht="14.25" hidden="1" customHeight="1">
      <c r="A122" s="27">
        <v>11.8</v>
      </c>
      <c r="B122" s="27">
        <v>11.7</v>
      </c>
      <c r="C122" s="28"/>
      <c r="D122" s="29">
        <v>100</v>
      </c>
      <c r="E122" s="29">
        <v>1000</v>
      </c>
      <c r="F122" s="29">
        <v>1623</v>
      </c>
      <c r="G122" s="29">
        <v>1000</v>
      </c>
      <c r="H122" s="29">
        <v>1623</v>
      </c>
      <c r="I122" s="29">
        <v>1623</v>
      </c>
      <c r="J122" s="30"/>
    </row>
    <row r="123" spans="1:10" ht="14.25" hidden="1" customHeight="1">
      <c r="A123" s="27">
        <v>11.9</v>
      </c>
      <c r="B123" s="27">
        <v>11.8</v>
      </c>
      <c r="C123" s="28"/>
      <c r="D123" s="29">
        <v>100</v>
      </c>
      <c r="E123" s="29">
        <v>1200</v>
      </c>
      <c r="F123" s="29">
        <v>1806</v>
      </c>
      <c r="G123" s="29">
        <v>1000</v>
      </c>
      <c r="H123" s="29">
        <v>1623</v>
      </c>
      <c r="I123" s="29">
        <v>1715</v>
      </c>
      <c r="J123" s="30"/>
    </row>
    <row r="124" spans="1:10" ht="14.25" hidden="1" customHeight="1">
      <c r="A124" s="31">
        <v>12</v>
      </c>
      <c r="B124" s="31">
        <v>11.9</v>
      </c>
      <c r="C124" s="28" t="s">
        <v>17</v>
      </c>
      <c r="D124" s="32">
        <v>100</v>
      </c>
      <c r="E124" s="32">
        <v>1400</v>
      </c>
      <c r="F124" s="32">
        <v>1990</v>
      </c>
      <c r="G124" s="32">
        <v>1000</v>
      </c>
      <c r="H124" s="32">
        <v>1623</v>
      </c>
      <c r="I124" s="32">
        <v>1807</v>
      </c>
      <c r="J124" s="30"/>
    </row>
    <row r="125" spans="1:10" ht="14.25" hidden="1" customHeight="1">
      <c r="A125" s="27">
        <v>12.1</v>
      </c>
      <c r="B125" s="27">
        <v>12</v>
      </c>
      <c r="C125" s="28"/>
      <c r="D125" s="29">
        <v>100</v>
      </c>
      <c r="E125" s="29">
        <v>1800</v>
      </c>
      <c r="F125" s="29">
        <v>2357</v>
      </c>
      <c r="G125" s="29">
        <v>1300</v>
      </c>
      <c r="H125" s="29">
        <v>1898</v>
      </c>
      <c r="I125" s="29">
        <v>2128</v>
      </c>
      <c r="J125" s="30"/>
    </row>
    <row r="126" spans="1:10" ht="14.25" hidden="1" customHeight="1">
      <c r="A126" s="27">
        <v>12.2</v>
      </c>
      <c r="B126" s="27">
        <v>12.1</v>
      </c>
      <c r="C126" s="28"/>
      <c r="D126" s="29">
        <v>100</v>
      </c>
      <c r="E126" s="29">
        <v>1500</v>
      </c>
      <c r="F126" s="29">
        <v>2082</v>
      </c>
      <c r="G126" s="29">
        <v>1000</v>
      </c>
      <c r="H126" s="29">
        <v>1623</v>
      </c>
      <c r="I126" s="29">
        <v>1853</v>
      </c>
      <c r="J126" s="30"/>
    </row>
    <row r="127" spans="1:10" ht="14.25" hidden="1" customHeight="1">
      <c r="A127" s="27">
        <v>12.3</v>
      </c>
      <c r="B127" s="27">
        <v>12.2</v>
      </c>
      <c r="C127" s="28"/>
      <c r="D127" s="29">
        <v>100</v>
      </c>
      <c r="E127" s="29">
        <v>1200</v>
      </c>
      <c r="F127" s="29">
        <v>1806</v>
      </c>
      <c r="G127" s="29">
        <v>1300</v>
      </c>
      <c r="H127" s="29">
        <v>1898</v>
      </c>
      <c r="I127" s="29">
        <v>1852</v>
      </c>
      <c r="J127" s="30"/>
    </row>
    <row r="128" spans="1:10" ht="14.25" hidden="1" customHeight="1">
      <c r="A128" s="27">
        <v>12.4</v>
      </c>
      <c r="B128" s="27">
        <v>12.3</v>
      </c>
      <c r="C128" s="28"/>
      <c r="D128" s="29">
        <v>100</v>
      </c>
      <c r="E128" s="29">
        <v>1100</v>
      </c>
      <c r="F128" s="29">
        <v>1715</v>
      </c>
      <c r="G128" s="29">
        <v>1200</v>
      </c>
      <c r="H128" s="29">
        <v>1806</v>
      </c>
      <c r="I128" s="29">
        <v>1761</v>
      </c>
      <c r="J128" s="30"/>
    </row>
    <row r="129" spans="1:10" ht="14.25" hidden="1" customHeight="1">
      <c r="A129" s="27">
        <v>12.5</v>
      </c>
      <c r="B129" s="27">
        <v>12.4</v>
      </c>
      <c r="C129" s="28"/>
      <c r="D129" s="29">
        <v>100</v>
      </c>
      <c r="E129" s="29">
        <v>1100</v>
      </c>
      <c r="F129" s="29">
        <v>1715</v>
      </c>
      <c r="G129" s="29">
        <v>1500</v>
      </c>
      <c r="H129" s="29">
        <v>2082</v>
      </c>
      <c r="I129" s="29">
        <v>1899</v>
      </c>
      <c r="J129" s="30"/>
    </row>
    <row r="130" spans="1:10" ht="14.25" hidden="1" customHeight="1">
      <c r="A130" s="27">
        <v>12.6</v>
      </c>
      <c r="B130" s="27">
        <v>12.5</v>
      </c>
      <c r="C130" s="28"/>
      <c r="D130" s="29">
        <v>100</v>
      </c>
      <c r="E130" s="29">
        <v>1000</v>
      </c>
      <c r="F130" s="29">
        <v>1623</v>
      </c>
      <c r="G130" s="29">
        <v>1000</v>
      </c>
      <c r="H130" s="29">
        <v>1623</v>
      </c>
      <c r="I130" s="29">
        <v>1623</v>
      </c>
      <c r="J130" s="30"/>
    </row>
    <row r="131" spans="1:10" ht="14.25" hidden="1" customHeight="1">
      <c r="A131" s="27">
        <v>12.7</v>
      </c>
      <c r="B131" s="27">
        <v>12.6</v>
      </c>
      <c r="C131" s="28"/>
      <c r="D131" s="29">
        <v>100</v>
      </c>
      <c r="E131" s="29">
        <v>1200</v>
      </c>
      <c r="F131" s="29">
        <v>1806</v>
      </c>
      <c r="G131" s="29">
        <v>1300</v>
      </c>
      <c r="H131" s="29">
        <v>1898</v>
      </c>
      <c r="I131" s="29">
        <v>1852</v>
      </c>
      <c r="J131" s="30"/>
    </row>
    <row r="132" spans="1:10" ht="14.25" hidden="1" customHeight="1">
      <c r="A132" s="27">
        <v>12.8</v>
      </c>
      <c r="B132" s="27">
        <v>12.7</v>
      </c>
      <c r="C132" s="28"/>
      <c r="D132" s="29">
        <v>100</v>
      </c>
      <c r="E132" s="29">
        <v>1000</v>
      </c>
      <c r="F132" s="29">
        <v>1623</v>
      </c>
      <c r="G132" s="29">
        <v>1200</v>
      </c>
      <c r="H132" s="29">
        <v>1806</v>
      </c>
      <c r="I132" s="29">
        <v>1715</v>
      </c>
      <c r="J132" s="30"/>
    </row>
    <row r="133" spans="1:10" ht="14.25" hidden="1" customHeight="1">
      <c r="A133" s="27">
        <v>12.9</v>
      </c>
      <c r="B133" s="27">
        <v>12.8</v>
      </c>
      <c r="C133" s="28"/>
      <c r="D133" s="29">
        <v>100</v>
      </c>
      <c r="E133" s="29">
        <v>1000</v>
      </c>
      <c r="F133" s="29">
        <v>1623</v>
      </c>
      <c r="G133" s="29">
        <v>1200</v>
      </c>
      <c r="H133" s="29">
        <v>1806</v>
      </c>
      <c r="I133" s="29">
        <v>1715</v>
      </c>
      <c r="J133" s="30"/>
    </row>
    <row r="134" spans="1:10" ht="14.25" hidden="1" customHeight="1">
      <c r="A134" s="31">
        <v>13</v>
      </c>
      <c r="B134" s="31">
        <v>12.9</v>
      </c>
      <c r="C134" s="28" t="s">
        <v>17</v>
      </c>
      <c r="D134" s="32">
        <v>100</v>
      </c>
      <c r="E134" s="32">
        <v>1200</v>
      </c>
      <c r="F134" s="32">
        <v>1806</v>
      </c>
      <c r="G134" s="32">
        <v>1100</v>
      </c>
      <c r="H134" s="32">
        <v>1715</v>
      </c>
      <c r="I134" s="32">
        <v>1761</v>
      </c>
      <c r="J134" s="30"/>
    </row>
    <row r="135" spans="1:10" ht="14.25" hidden="1" customHeight="1">
      <c r="A135" s="27">
        <v>13.1</v>
      </c>
      <c r="B135" s="27">
        <v>13</v>
      </c>
      <c r="C135" s="28"/>
      <c r="D135" s="29">
        <v>100</v>
      </c>
      <c r="E135" s="29">
        <v>1000</v>
      </c>
      <c r="F135" s="29">
        <v>1623</v>
      </c>
      <c r="G135" s="29">
        <v>1200</v>
      </c>
      <c r="H135" s="29">
        <v>1806</v>
      </c>
      <c r="I135" s="29">
        <v>1715</v>
      </c>
      <c r="J135" s="30"/>
    </row>
    <row r="136" spans="1:10" ht="14.25" hidden="1" customHeight="1">
      <c r="A136" s="27">
        <v>13.2</v>
      </c>
      <c r="B136" s="27">
        <v>13.1</v>
      </c>
      <c r="C136" s="28"/>
      <c r="D136" s="29">
        <v>100</v>
      </c>
      <c r="E136" s="29">
        <v>1100</v>
      </c>
      <c r="F136" s="29">
        <v>1715</v>
      </c>
      <c r="G136" s="29">
        <v>1200</v>
      </c>
      <c r="H136" s="29">
        <v>1806</v>
      </c>
      <c r="I136" s="29">
        <v>1761</v>
      </c>
      <c r="J136" s="30"/>
    </row>
    <row r="137" spans="1:10" ht="14.25" hidden="1" customHeight="1">
      <c r="A137" s="27">
        <v>13.3</v>
      </c>
      <c r="B137" s="27">
        <v>13.2</v>
      </c>
      <c r="C137" s="28"/>
      <c r="D137" s="29">
        <v>100</v>
      </c>
      <c r="E137" s="29">
        <v>1800</v>
      </c>
      <c r="F137" s="29">
        <v>2357</v>
      </c>
      <c r="G137" s="29">
        <v>1700</v>
      </c>
      <c r="H137" s="29">
        <v>2265</v>
      </c>
      <c r="I137" s="29">
        <v>2311</v>
      </c>
      <c r="J137" s="30"/>
    </row>
    <row r="138" spans="1:10" ht="14.25" hidden="1" customHeight="1">
      <c r="A138" s="27">
        <v>13.4</v>
      </c>
      <c r="B138" s="27">
        <v>13.3</v>
      </c>
      <c r="C138" s="28"/>
      <c r="D138" s="29">
        <v>100</v>
      </c>
      <c r="E138" s="29">
        <v>1700</v>
      </c>
      <c r="F138" s="29">
        <v>2265</v>
      </c>
      <c r="G138" s="29">
        <v>1300</v>
      </c>
      <c r="H138" s="29">
        <v>1898</v>
      </c>
      <c r="I138" s="29">
        <v>2082</v>
      </c>
      <c r="J138" s="30"/>
    </row>
    <row r="139" spans="1:10" ht="14.25" hidden="1" customHeight="1">
      <c r="A139" s="27">
        <v>13.5</v>
      </c>
      <c r="B139" s="27">
        <v>13.4</v>
      </c>
      <c r="C139" s="28"/>
      <c r="D139" s="29">
        <v>100</v>
      </c>
      <c r="E139" s="29">
        <v>1600</v>
      </c>
      <c r="F139" s="29">
        <v>2174</v>
      </c>
      <c r="G139" s="29">
        <v>1400</v>
      </c>
      <c r="H139" s="29">
        <v>1990</v>
      </c>
      <c r="I139" s="29">
        <v>2082</v>
      </c>
      <c r="J139" s="30"/>
    </row>
    <row r="140" spans="1:10" ht="14.25" hidden="1" customHeight="1">
      <c r="A140" s="27">
        <v>13.6</v>
      </c>
      <c r="B140" s="27">
        <v>13.5</v>
      </c>
      <c r="C140" s="28"/>
      <c r="D140" s="29">
        <v>100</v>
      </c>
      <c r="E140" s="29">
        <v>2000</v>
      </c>
      <c r="F140" s="217">
        <v>2541</v>
      </c>
      <c r="G140" s="29">
        <v>1000</v>
      </c>
      <c r="H140" s="29">
        <v>1623</v>
      </c>
      <c r="I140" s="29">
        <v>2082</v>
      </c>
      <c r="J140" s="30"/>
    </row>
    <row r="141" spans="1:10" ht="14.25" hidden="1" customHeight="1">
      <c r="A141" s="27">
        <v>13.7</v>
      </c>
      <c r="B141" s="27">
        <v>13.6</v>
      </c>
      <c r="C141" s="28"/>
      <c r="D141" s="29">
        <v>100</v>
      </c>
      <c r="E141" s="29">
        <v>1000</v>
      </c>
      <c r="F141" s="29">
        <v>1623</v>
      </c>
      <c r="G141" s="29">
        <v>1100</v>
      </c>
      <c r="H141" s="29">
        <v>1715</v>
      </c>
      <c r="I141" s="29">
        <v>1669</v>
      </c>
      <c r="J141" s="30"/>
    </row>
    <row r="142" spans="1:10" ht="14.25" hidden="1" customHeight="1">
      <c r="A142" s="27">
        <v>13.8</v>
      </c>
      <c r="B142" s="27">
        <v>13.7</v>
      </c>
      <c r="C142" s="28"/>
      <c r="D142" s="29">
        <v>100</v>
      </c>
      <c r="E142" s="29">
        <v>1100</v>
      </c>
      <c r="F142" s="29">
        <v>1715</v>
      </c>
      <c r="G142" s="29">
        <v>1200</v>
      </c>
      <c r="H142" s="29">
        <v>1806</v>
      </c>
      <c r="I142" s="29">
        <v>1761</v>
      </c>
      <c r="J142" s="30"/>
    </row>
    <row r="143" spans="1:10" ht="14.25" hidden="1" customHeight="1">
      <c r="A143" s="27">
        <v>13.9</v>
      </c>
      <c r="B143" s="27">
        <v>13.8</v>
      </c>
      <c r="C143" s="28"/>
      <c r="D143" s="29">
        <v>100</v>
      </c>
      <c r="E143" s="29">
        <v>2700</v>
      </c>
      <c r="F143" s="29">
        <v>3183</v>
      </c>
      <c r="G143" s="29">
        <v>2100</v>
      </c>
      <c r="H143" s="29">
        <v>2633</v>
      </c>
      <c r="I143" s="29">
        <v>2908</v>
      </c>
      <c r="J143" s="30"/>
    </row>
    <row r="144" spans="1:10" ht="14.25" hidden="1" customHeight="1">
      <c r="A144" s="31">
        <v>14</v>
      </c>
      <c r="B144" s="31">
        <v>13.9</v>
      </c>
      <c r="C144" s="28" t="s">
        <v>17</v>
      </c>
      <c r="D144" s="32">
        <v>100</v>
      </c>
      <c r="E144" s="32">
        <v>2700</v>
      </c>
      <c r="F144" s="32">
        <v>3183</v>
      </c>
      <c r="G144" s="32">
        <v>2000</v>
      </c>
      <c r="H144" s="32">
        <v>2541</v>
      </c>
      <c r="I144" s="32">
        <v>2862</v>
      </c>
      <c r="J144" s="30"/>
    </row>
    <row r="145" spans="1:10" ht="14.25" hidden="1" customHeight="1">
      <c r="A145" s="27">
        <v>14.1</v>
      </c>
      <c r="B145" s="27">
        <v>14</v>
      </c>
      <c r="C145" s="28"/>
      <c r="D145" s="29">
        <v>100</v>
      </c>
      <c r="E145" s="29">
        <v>3200</v>
      </c>
      <c r="F145" s="29">
        <v>3642</v>
      </c>
      <c r="G145" s="29">
        <v>2600</v>
      </c>
      <c r="H145" s="29">
        <v>3092</v>
      </c>
      <c r="I145" s="29">
        <v>3367</v>
      </c>
      <c r="J145" s="30"/>
    </row>
    <row r="146" spans="1:10" ht="14.25" hidden="1" customHeight="1">
      <c r="A146" s="27">
        <v>14.2</v>
      </c>
      <c r="B146" s="27">
        <v>14.1</v>
      </c>
      <c r="C146" s="28"/>
      <c r="D146" s="29">
        <v>100</v>
      </c>
      <c r="E146" s="29">
        <v>3000</v>
      </c>
      <c r="F146" s="29">
        <v>3459</v>
      </c>
      <c r="G146" s="29">
        <v>1000</v>
      </c>
      <c r="H146" s="29">
        <v>1623</v>
      </c>
      <c r="I146" s="29">
        <v>2541</v>
      </c>
      <c r="J146" s="30"/>
    </row>
    <row r="147" spans="1:10" ht="14.25" hidden="1" customHeight="1">
      <c r="A147" s="27">
        <v>14.3</v>
      </c>
      <c r="B147" s="27">
        <v>14.2</v>
      </c>
      <c r="C147" s="28"/>
      <c r="D147" s="29">
        <v>100</v>
      </c>
      <c r="E147" s="29">
        <v>1500</v>
      </c>
      <c r="F147" s="29">
        <v>2082</v>
      </c>
      <c r="G147" s="29">
        <v>1000</v>
      </c>
      <c r="H147" s="29">
        <v>1623</v>
      </c>
      <c r="I147" s="29">
        <v>1853</v>
      </c>
      <c r="J147" s="30"/>
    </row>
    <row r="148" spans="1:10" ht="14.25" hidden="1" customHeight="1">
      <c r="A148" s="27">
        <v>14.4</v>
      </c>
      <c r="B148" s="27">
        <v>14.3</v>
      </c>
      <c r="C148" s="28"/>
      <c r="D148" s="29">
        <v>100</v>
      </c>
      <c r="E148" s="29">
        <v>2200</v>
      </c>
      <c r="F148" s="217">
        <v>2724</v>
      </c>
      <c r="G148" s="29">
        <v>2100</v>
      </c>
      <c r="H148" s="29">
        <v>2633</v>
      </c>
      <c r="I148" s="29">
        <v>2679</v>
      </c>
      <c r="J148" s="30"/>
    </row>
    <row r="149" spans="1:10" ht="14.25" hidden="1" customHeight="1">
      <c r="A149" s="27">
        <v>14.5</v>
      </c>
      <c r="B149" s="27">
        <v>14.4</v>
      </c>
      <c r="C149" s="28"/>
      <c r="D149" s="29">
        <v>100</v>
      </c>
      <c r="E149" s="29">
        <v>1300</v>
      </c>
      <c r="F149" s="29">
        <v>1898</v>
      </c>
      <c r="G149" s="29">
        <v>1400</v>
      </c>
      <c r="H149" s="29">
        <v>1990</v>
      </c>
      <c r="I149" s="29">
        <v>1944</v>
      </c>
      <c r="J149" s="30"/>
    </row>
    <row r="150" spans="1:10" ht="14.25" hidden="1" customHeight="1">
      <c r="A150" s="27">
        <v>14.6</v>
      </c>
      <c r="B150" s="27">
        <v>14.5</v>
      </c>
      <c r="C150" s="28"/>
      <c r="D150" s="29">
        <v>100</v>
      </c>
      <c r="E150" s="29">
        <v>1700</v>
      </c>
      <c r="F150" s="29">
        <v>2265</v>
      </c>
      <c r="G150" s="29">
        <v>1000</v>
      </c>
      <c r="H150" s="29">
        <v>1623</v>
      </c>
      <c r="I150" s="29">
        <v>1944</v>
      </c>
      <c r="J150" s="30"/>
    </row>
    <row r="151" spans="1:10" ht="14.25" hidden="1" customHeight="1">
      <c r="A151" s="27">
        <v>14.7</v>
      </c>
      <c r="B151" s="27">
        <v>14.6</v>
      </c>
      <c r="C151" s="28"/>
      <c r="D151" s="29">
        <v>100</v>
      </c>
      <c r="E151" s="29">
        <v>1200</v>
      </c>
      <c r="F151" s="29">
        <v>1806</v>
      </c>
      <c r="G151" s="29">
        <v>1100</v>
      </c>
      <c r="H151" s="29">
        <v>1715</v>
      </c>
      <c r="I151" s="29">
        <v>1761</v>
      </c>
      <c r="J151" s="30"/>
    </row>
    <row r="152" spans="1:10" ht="14.25" hidden="1" customHeight="1">
      <c r="A152" s="27">
        <v>14.8</v>
      </c>
      <c r="B152" s="27">
        <v>14.7</v>
      </c>
      <c r="C152" s="28"/>
      <c r="D152" s="29">
        <v>100</v>
      </c>
      <c r="E152" s="29">
        <v>1400</v>
      </c>
      <c r="F152" s="29">
        <v>1990</v>
      </c>
      <c r="G152" s="29">
        <v>1300</v>
      </c>
      <c r="H152" s="29">
        <v>1898</v>
      </c>
      <c r="I152" s="29">
        <v>1944</v>
      </c>
      <c r="J152" s="30"/>
    </row>
    <row r="153" spans="1:10" ht="14.25" hidden="1" customHeight="1">
      <c r="A153" s="27">
        <v>14.9</v>
      </c>
      <c r="B153" s="27">
        <v>14.8</v>
      </c>
      <c r="C153" s="28"/>
      <c r="D153" s="29">
        <v>100</v>
      </c>
      <c r="E153" s="29">
        <v>1400</v>
      </c>
      <c r="F153" s="29">
        <v>1990</v>
      </c>
      <c r="G153" s="29">
        <v>1200</v>
      </c>
      <c r="H153" s="29">
        <v>1806</v>
      </c>
      <c r="I153" s="29">
        <v>1898</v>
      </c>
      <c r="J153" s="30"/>
    </row>
    <row r="154" spans="1:10" ht="14.25" hidden="1" customHeight="1">
      <c r="A154" s="27">
        <v>15</v>
      </c>
      <c r="B154" s="27">
        <v>14.9</v>
      </c>
      <c r="C154" s="28" t="s">
        <v>17</v>
      </c>
      <c r="D154" s="29">
        <v>100</v>
      </c>
      <c r="E154" s="29">
        <v>1200</v>
      </c>
      <c r="F154" s="29">
        <v>1806</v>
      </c>
      <c r="G154" s="29">
        <v>1300</v>
      </c>
      <c r="H154" s="29">
        <v>1898</v>
      </c>
      <c r="I154" s="29">
        <v>1852</v>
      </c>
      <c r="J154" s="30"/>
    </row>
    <row r="155" spans="1:10" ht="14.25" hidden="1" customHeight="1">
      <c r="A155" s="27">
        <v>15.1</v>
      </c>
      <c r="B155" s="27">
        <v>15</v>
      </c>
      <c r="C155" s="28"/>
      <c r="D155" s="29">
        <v>100</v>
      </c>
      <c r="E155" s="29">
        <v>1100</v>
      </c>
      <c r="F155" s="29">
        <v>1715</v>
      </c>
      <c r="G155" s="29">
        <v>1000</v>
      </c>
      <c r="H155" s="29">
        <v>1623</v>
      </c>
      <c r="I155" s="29">
        <v>1669</v>
      </c>
      <c r="J155" s="30"/>
    </row>
    <row r="156" spans="1:10" ht="14.25" hidden="1" customHeight="1">
      <c r="A156" s="27">
        <v>15.2</v>
      </c>
      <c r="B156" s="27">
        <v>15.1</v>
      </c>
      <c r="C156" s="28"/>
      <c r="D156" s="29">
        <v>100</v>
      </c>
      <c r="E156" s="29">
        <v>1900</v>
      </c>
      <c r="F156" s="29">
        <v>2449</v>
      </c>
      <c r="G156" s="29">
        <v>1600</v>
      </c>
      <c r="H156" s="29">
        <v>2174</v>
      </c>
      <c r="I156" s="29">
        <v>2312</v>
      </c>
      <c r="J156" s="30"/>
    </row>
    <row r="157" spans="1:10" ht="14.25" hidden="1" customHeight="1">
      <c r="A157" s="27">
        <v>15.3</v>
      </c>
      <c r="B157" s="27">
        <v>15.2</v>
      </c>
      <c r="C157" s="28"/>
      <c r="D157" s="29">
        <v>100</v>
      </c>
      <c r="E157" s="29">
        <v>2100</v>
      </c>
      <c r="F157" s="217">
        <v>2633</v>
      </c>
      <c r="G157" s="29">
        <v>2100</v>
      </c>
      <c r="H157" s="29">
        <v>2633</v>
      </c>
      <c r="I157" s="29">
        <v>2633</v>
      </c>
      <c r="J157" s="30"/>
    </row>
    <row r="158" spans="1:10" ht="14.25" hidden="1" customHeight="1">
      <c r="A158" s="27">
        <v>15.4</v>
      </c>
      <c r="B158" s="27">
        <v>15.3</v>
      </c>
      <c r="C158" s="28"/>
      <c r="D158" s="29">
        <v>100</v>
      </c>
      <c r="E158" s="29">
        <v>1800</v>
      </c>
      <c r="F158" s="29">
        <v>2357</v>
      </c>
      <c r="G158" s="29">
        <v>2100</v>
      </c>
      <c r="H158" s="29">
        <v>2633</v>
      </c>
      <c r="I158" s="29">
        <v>2495</v>
      </c>
      <c r="J158" s="30"/>
    </row>
    <row r="159" spans="1:10" ht="14.25" hidden="1" customHeight="1">
      <c r="A159" s="27">
        <v>15.5</v>
      </c>
      <c r="B159" s="27">
        <v>15.4</v>
      </c>
      <c r="C159" s="28"/>
      <c r="D159" s="29">
        <v>100</v>
      </c>
      <c r="E159" s="29">
        <v>2000</v>
      </c>
      <c r="F159" s="217">
        <v>2541</v>
      </c>
      <c r="G159" s="29">
        <v>2200</v>
      </c>
      <c r="H159" s="29">
        <v>2724</v>
      </c>
      <c r="I159" s="29">
        <v>2633</v>
      </c>
      <c r="J159" s="30"/>
    </row>
    <row r="160" spans="1:10" ht="14.25" hidden="1" customHeight="1">
      <c r="A160" s="27">
        <v>15.6</v>
      </c>
      <c r="B160" s="27">
        <v>15.5</v>
      </c>
      <c r="C160" s="28"/>
      <c r="D160" s="29">
        <v>100</v>
      </c>
      <c r="E160" s="29">
        <v>2300</v>
      </c>
      <c r="F160" s="29">
        <v>2816</v>
      </c>
      <c r="G160" s="29">
        <v>1900</v>
      </c>
      <c r="H160" s="29">
        <v>2449</v>
      </c>
      <c r="I160" s="29">
        <v>2633</v>
      </c>
      <c r="J160" s="30"/>
    </row>
    <row r="161" spans="1:10" ht="14.25" hidden="1" customHeight="1">
      <c r="A161" s="27">
        <v>15.7</v>
      </c>
      <c r="B161" s="27">
        <v>15.6</v>
      </c>
      <c r="C161" s="28"/>
      <c r="D161" s="29">
        <v>100</v>
      </c>
      <c r="E161" s="29">
        <v>2200</v>
      </c>
      <c r="F161" s="217">
        <v>2724</v>
      </c>
      <c r="G161" s="29">
        <v>1800</v>
      </c>
      <c r="H161" s="29">
        <v>2357</v>
      </c>
      <c r="I161" s="29">
        <v>2541</v>
      </c>
      <c r="J161" s="30"/>
    </row>
    <row r="162" spans="1:10" ht="14.25" hidden="1" customHeight="1">
      <c r="A162" s="27">
        <v>15.8</v>
      </c>
      <c r="B162" s="27">
        <v>15.7</v>
      </c>
      <c r="C162" s="28"/>
      <c r="D162" s="29">
        <v>100</v>
      </c>
      <c r="E162" s="29">
        <v>1800</v>
      </c>
      <c r="F162" s="29">
        <v>2357</v>
      </c>
      <c r="G162" s="29">
        <v>2100</v>
      </c>
      <c r="H162" s="29">
        <v>2633</v>
      </c>
      <c r="I162" s="29">
        <v>2495</v>
      </c>
      <c r="J162" s="30"/>
    </row>
    <row r="163" spans="1:10" ht="14.25" hidden="1" customHeight="1">
      <c r="A163" s="27">
        <v>15.9</v>
      </c>
      <c r="B163" s="27">
        <v>15.8</v>
      </c>
      <c r="C163" s="28"/>
      <c r="D163" s="29">
        <v>100</v>
      </c>
      <c r="E163" s="29">
        <v>1500</v>
      </c>
      <c r="F163" s="29">
        <v>2082</v>
      </c>
      <c r="G163" s="29">
        <v>1200</v>
      </c>
      <c r="H163" s="29">
        <v>1806</v>
      </c>
      <c r="I163" s="29">
        <v>1944</v>
      </c>
      <c r="J163" s="30"/>
    </row>
    <row r="164" spans="1:10" ht="14.25" hidden="1" customHeight="1">
      <c r="A164" s="27">
        <v>16</v>
      </c>
      <c r="B164" s="27">
        <v>15.9</v>
      </c>
      <c r="C164" s="28" t="s">
        <v>17</v>
      </c>
      <c r="D164" s="29">
        <v>100</v>
      </c>
      <c r="E164" s="29">
        <v>1000</v>
      </c>
      <c r="F164" s="29">
        <v>1623</v>
      </c>
      <c r="G164" s="29">
        <v>1200</v>
      </c>
      <c r="H164" s="29">
        <v>1806</v>
      </c>
      <c r="I164" s="29">
        <v>1715</v>
      </c>
      <c r="J164" s="30"/>
    </row>
    <row r="165" spans="1:10" ht="14.25" hidden="1" customHeight="1">
      <c r="A165" s="27">
        <v>16.100000000000001</v>
      </c>
      <c r="B165" s="27">
        <v>16</v>
      </c>
      <c r="C165" s="28"/>
      <c r="D165" s="29">
        <v>100</v>
      </c>
      <c r="E165" s="29">
        <v>1100</v>
      </c>
      <c r="F165" s="29">
        <v>1715</v>
      </c>
      <c r="G165" s="29">
        <v>1200</v>
      </c>
      <c r="H165" s="29">
        <v>1806</v>
      </c>
      <c r="I165" s="29">
        <v>1761</v>
      </c>
      <c r="J165" s="30"/>
    </row>
    <row r="166" spans="1:10" ht="14.25" hidden="1" customHeight="1">
      <c r="A166" s="27">
        <v>16.2</v>
      </c>
      <c r="B166" s="27">
        <v>16.100000000000001</v>
      </c>
      <c r="C166" s="28"/>
      <c r="D166" s="29">
        <v>100</v>
      </c>
      <c r="E166" s="29">
        <v>1300</v>
      </c>
      <c r="F166" s="29">
        <v>1898</v>
      </c>
      <c r="G166" s="29">
        <v>1700</v>
      </c>
      <c r="H166" s="29">
        <v>2265</v>
      </c>
      <c r="I166" s="29">
        <v>2082</v>
      </c>
      <c r="J166" s="30"/>
    </row>
    <row r="167" spans="1:10" ht="14.25" hidden="1" customHeight="1">
      <c r="A167" s="27">
        <v>16.3</v>
      </c>
      <c r="B167" s="27">
        <v>16.2</v>
      </c>
      <c r="C167" s="28"/>
      <c r="D167" s="29">
        <v>100</v>
      </c>
      <c r="E167" s="29">
        <v>1400</v>
      </c>
      <c r="F167" s="29">
        <v>1990</v>
      </c>
      <c r="G167" s="29">
        <v>1300</v>
      </c>
      <c r="H167" s="29">
        <v>1898</v>
      </c>
      <c r="I167" s="29">
        <v>1944</v>
      </c>
      <c r="J167" s="30"/>
    </row>
    <row r="168" spans="1:10" ht="14.25" hidden="1" customHeight="1">
      <c r="A168" s="27">
        <v>16.399999999999999</v>
      </c>
      <c r="B168" s="27">
        <v>16.3</v>
      </c>
      <c r="C168" s="28"/>
      <c r="D168" s="29">
        <v>100</v>
      </c>
      <c r="E168" s="29">
        <v>1500</v>
      </c>
      <c r="F168" s="29">
        <v>2082</v>
      </c>
      <c r="G168" s="29">
        <v>1900</v>
      </c>
      <c r="H168" s="29">
        <v>2449</v>
      </c>
      <c r="I168" s="29">
        <v>2266</v>
      </c>
      <c r="J168" s="30"/>
    </row>
    <row r="169" spans="1:10" ht="14.25" hidden="1" customHeight="1">
      <c r="A169" s="27">
        <v>16.5</v>
      </c>
      <c r="B169" s="27">
        <v>16.399999999999999</v>
      </c>
      <c r="C169" s="28"/>
      <c r="D169" s="29">
        <v>100</v>
      </c>
      <c r="E169" s="29">
        <v>2300</v>
      </c>
      <c r="F169" s="29">
        <v>2816</v>
      </c>
      <c r="G169" s="29">
        <v>2700</v>
      </c>
      <c r="H169" s="29">
        <v>3183</v>
      </c>
      <c r="I169" s="29">
        <v>3000</v>
      </c>
      <c r="J169" s="30"/>
    </row>
    <row r="170" spans="1:10" ht="14.25" hidden="1" customHeight="1">
      <c r="A170" s="27">
        <v>16.600000000000001</v>
      </c>
      <c r="B170" s="27">
        <v>16.5</v>
      </c>
      <c r="C170" s="28"/>
      <c r="D170" s="29">
        <v>100</v>
      </c>
      <c r="E170" s="29">
        <v>1500</v>
      </c>
      <c r="F170" s="29">
        <v>2082</v>
      </c>
      <c r="G170" s="29">
        <v>1100</v>
      </c>
      <c r="H170" s="29">
        <v>1715</v>
      </c>
      <c r="I170" s="29">
        <v>1899</v>
      </c>
      <c r="J170" s="30"/>
    </row>
    <row r="171" spans="1:10" ht="14.25" hidden="1" customHeight="1">
      <c r="A171" s="27">
        <v>16.7</v>
      </c>
      <c r="B171" s="27">
        <v>16.600000000000001</v>
      </c>
      <c r="C171" s="28"/>
      <c r="D171" s="29">
        <v>100</v>
      </c>
      <c r="E171" s="29">
        <v>1900</v>
      </c>
      <c r="F171" s="29">
        <v>2449</v>
      </c>
      <c r="G171" s="29">
        <v>1400</v>
      </c>
      <c r="H171" s="29">
        <v>1990</v>
      </c>
      <c r="I171" s="29">
        <v>2220</v>
      </c>
      <c r="J171" s="30"/>
    </row>
    <row r="172" spans="1:10" ht="14.25" hidden="1" customHeight="1">
      <c r="A172" s="27">
        <v>16.8</v>
      </c>
      <c r="B172" s="27">
        <v>16.7</v>
      </c>
      <c r="C172" s="28"/>
      <c r="D172" s="29">
        <v>100</v>
      </c>
      <c r="E172" s="29">
        <v>1100</v>
      </c>
      <c r="F172" s="29">
        <v>1715</v>
      </c>
      <c r="G172" s="29">
        <v>1100</v>
      </c>
      <c r="H172" s="29">
        <v>1715</v>
      </c>
      <c r="I172" s="29">
        <v>1715</v>
      </c>
      <c r="J172" s="30"/>
    </row>
    <row r="173" spans="1:10" ht="14.25" hidden="1" customHeight="1">
      <c r="A173" s="27">
        <v>16.899999999999999</v>
      </c>
      <c r="B173" s="27">
        <v>16.8</v>
      </c>
      <c r="C173" s="28"/>
      <c r="D173" s="29">
        <v>100</v>
      </c>
      <c r="E173" s="29">
        <v>1900</v>
      </c>
      <c r="F173" s="29">
        <v>2449</v>
      </c>
      <c r="G173" s="29">
        <v>1200</v>
      </c>
      <c r="H173" s="29">
        <v>1806</v>
      </c>
      <c r="I173" s="29">
        <v>2128</v>
      </c>
      <c r="J173" s="30"/>
    </row>
    <row r="174" spans="1:10" ht="14.25" hidden="1" customHeight="1">
      <c r="A174" s="31">
        <v>17</v>
      </c>
      <c r="B174" s="31">
        <v>16.899999999999999</v>
      </c>
      <c r="C174" s="28" t="s">
        <v>17</v>
      </c>
      <c r="D174" s="32">
        <v>100</v>
      </c>
      <c r="E174" s="32">
        <v>1700</v>
      </c>
      <c r="F174" s="32">
        <v>2265</v>
      </c>
      <c r="G174" s="32">
        <v>2100</v>
      </c>
      <c r="H174" s="32">
        <v>2633</v>
      </c>
      <c r="I174" s="32">
        <v>2449</v>
      </c>
      <c r="J174" s="30"/>
    </row>
    <row r="175" spans="1:10" ht="14.25" hidden="1" customHeight="1">
      <c r="A175" s="27">
        <v>17.100000000000001</v>
      </c>
      <c r="B175" s="27">
        <v>17</v>
      </c>
      <c r="C175" s="30"/>
      <c r="D175" s="29">
        <v>100</v>
      </c>
      <c r="E175" s="29">
        <v>1200</v>
      </c>
      <c r="F175" s="29">
        <v>1806</v>
      </c>
      <c r="G175" s="29">
        <v>1300</v>
      </c>
      <c r="H175" s="29">
        <v>1898</v>
      </c>
      <c r="I175" s="29">
        <v>1852</v>
      </c>
      <c r="J175" s="30"/>
    </row>
    <row r="176" spans="1:10" ht="14.25" hidden="1" customHeight="1">
      <c r="A176" s="27">
        <v>17.2</v>
      </c>
      <c r="B176" s="27">
        <v>17.100000000000001</v>
      </c>
      <c r="C176" s="30"/>
      <c r="D176" s="29">
        <v>100</v>
      </c>
      <c r="E176" s="29">
        <v>1800</v>
      </c>
      <c r="F176" s="29">
        <v>2357</v>
      </c>
      <c r="G176" s="29">
        <v>1500</v>
      </c>
      <c r="H176" s="29">
        <v>2082</v>
      </c>
      <c r="I176" s="29">
        <v>2220</v>
      </c>
      <c r="J176" s="30"/>
    </row>
    <row r="177" spans="1:10" ht="14.25" hidden="1" customHeight="1">
      <c r="A177" s="27">
        <v>17.3</v>
      </c>
      <c r="B177" s="27">
        <v>17.2</v>
      </c>
      <c r="C177" s="30"/>
      <c r="D177" s="29">
        <v>100</v>
      </c>
      <c r="E177" s="29">
        <v>1500</v>
      </c>
      <c r="F177" s="29">
        <v>2082</v>
      </c>
      <c r="G177" s="29">
        <v>2200</v>
      </c>
      <c r="H177" s="29">
        <v>2724</v>
      </c>
      <c r="I177" s="29">
        <v>2403</v>
      </c>
      <c r="J177" s="30"/>
    </row>
    <row r="178" spans="1:10" ht="14.25" hidden="1" customHeight="1">
      <c r="A178" s="27">
        <v>17.399999999999999</v>
      </c>
      <c r="B178" s="27">
        <v>17.3</v>
      </c>
      <c r="C178" s="30"/>
      <c r="D178" s="29">
        <v>100</v>
      </c>
      <c r="E178" s="29">
        <v>1900</v>
      </c>
      <c r="F178" s="29">
        <v>2449</v>
      </c>
      <c r="G178" s="29">
        <v>1700</v>
      </c>
      <c r="H178" s="29">
        <v>2265</v>
      </c>
      <c r="I178" s="29">
        <v>2357</v>
      </c>
      <c r="J178" s="30"/>
    </row>
    <row r="179" spans="1:10" ht="14.25" hidden="1" customHeight="1">
      <c r="A179" s="27">
        <v>17.5</v>
      </c>
      <c r="B179" s="27">
        <v>17.399999999999999</v>
      </c>
      <c r="C179" s="30"/>
      <c r="D179" s="29">
        <v>100</v>
      </c>
      <c r="E179" s="29">
        <v>1600</v>
      </c>
      <c r="F179" s="29">
        <v>2174</v>
      </c>
      <c r="G179" s="29">
        <v>1300</v>
      </c>
      <c r="H179" s="29">
        <v>1898</v>
      </c>
      <c r="I179" s="29">
        <v>2036</v>
      </c>
      <c r="J179" s="30"/>
    </row>
    <row r="180" spans="1:10" ht="14.25" hidden="1" customHeight="1">
      <c r="A180" s="27">
        <v>17.600000000000001</v>
      </c>
      <c r="B180" s="27">
        <v>17.5</v>
      </c>
      <c r="C180" s="28"/>
      <c r="D180" s="29">
        <v>100</v>
      </c>
      <c r="E180" s="29">
        <v>1800</v>
      </c>
      <c r="F180" s="29">
        <v>2357</v>
      </c>
      <c r="G180" s="29">
        <v>1100</v>
      </c>
      <c r="H180" s="29">
        <v>1715</v>
      </c>
      <c r="I180" s="29">
        <v>2036</v>
      </c>
      <c r="J180" s="30"/>
    </row>
    <row r="181" spans="1:10" ht="14.25" hidden="1" customHeight="1">
      <c r="A181" s="27">
        <v>17.7</v>
      </c>
      <c r="B181" s="27">
        <v>17.600000000000001</v>
      </c>
      <c r="C181" s="28"/>
      <c r="D181" s="29">
        <v>100</v>
      </c>
      <c r="E181" s="29">
        <v>1100</v>
      </c>
      <c r="F181" s="29">
        <v>1715</v>
      </c>
      <c r="G181" s="29">
        <v>1500</v>
      </c>
      <c r="H181" s="29">
        <v>2082</v>
      </c>
      <c r="I181" s="29">
        <v>1899</v>
      </c>
      <c r="J181" s="30"/>
    </row>
    <row r="182" spans="1:10" ht="14.25" hidden="1" customHeight="1">
      <c r="A182" s="27">
        <v>17.8</v>
      </c>
      <c r="B182" s="27">
        <v>17.7</v>
      </c>
      <c r="C182" s="28"/>
      <c r="D182" s="29">
        <v>100</v>
      </c>
      <c r="E182" s="29">
        <v>1100</v>
      </c>
      <c r="F182" s="29">
        <v>1715</v>
      </c>
      <c r="G182" s="29">
        <v>1600</v>
      </c>
      <c r="H182" s="29">
        <v>2174</v>
      </c>
      <c r="I182" s="29">
        <v>1945</v>
      </c>
      <c r="J182" s="30"/>
    </row>
    <row r="183" spans="1:10" ht="14.25" hidden="1" customHeight="1">
      <c r="A183" s="27">
        <v>17.899999999999999</v>
      </c>
      <c r="B183" s="27">
        <v>17.8</v>
      </c>
      <c r="C183" s="28"/>
      <c r="D183" s="29">
        <v>100</v>
      </c>
      <c r="E183" s="29">
        <v>1000</v>
      </c>
      <c r="F183" s="29">
        <v>1623</v>
      </c>
      <c r="G183" s="29">
        <v>1300</v>
      </c>
      <c r="H183" s="29">
        <v>1898</v>
      </c>
      <c r="I183" s="29">
        <v>1761</v>
      </c>
      <c r="J183" s="30"/>
    </row>
    <row r="184" spans="1:10" ht="14.25" hidden="1" customHeight="1">
      <c r="A184" s="31">
        <v>18</v>
      </c>
      <c r="B184" s="31">
        <v>17.899999999999999</v>
      </c>
      <c r="C184" s="28" t="s">
        <v>17</v>
      </c>
      <c r="D184" s="32">
        <v>100</v>
      </c>
      <c r="E184" s="32">
        <v>1200</v>
      </c>
      <c r="F184" s="32">
        <v>1806</v>
      </c>
      <c r="G184" s="32">
        <v>1100</v>
      </c>
      <c r="H184" s="32">
        <v>1715</v>
      </c>
      <c r="I184" s="32">
        <v>1761</v>
      </c>
      <c r="J184" s="30"/>
    </row>
    <row r="185" spans="1:10" ht="14.25" hidden="1" customHeight="1">
      <c r="A185" s="27">
        <v>18.100000000000001</v>
      </c>
      <c r="B185" s="27">
        <v>18</v>
      </c>
      <c r="C185" s="28"/>
      <c r="D185" s="29">
        <v>100</v>
      </c>
      <c r="E185" s="29">
        <v>1200</v>
      </c>
      <c r="F185" s="29">
        <v>1806</v>
      </c>
      <c r="G185" s="29">
        <v>1000</v>
      </c>
      <c r="H185" s="29">
        <v>1623</v>
      </c>
      <c r="I185" s="29">
        <v>1715</v>
      </c>
      <c r="J185" s="30"/>
    </row>
    <row r="186" spans="1:10" ht="14.25" hidden="1" customHeight="1">
      <c r="A186" s="27">
        <v>18.2</v>
      </c>
      <c r="B186" s="27">
        <v>18.100000000000001</v>
      </c>
      <c r="C186" s="28"/>
      <c r="D186" s="29">
        <v>100</v>
      </c>
      <c r="E186" s="29">
        <v>1000</v>
      </c>
      <c r="F186" s="29">
        <v>1623</v>
      </c>
      <c r="G186" s="29">
        <v>1200</v>
      </c>
      <c r="H186" s="29">
        <v>1806</v>
      </c>
      <c r="I186" s="29">
        <v>1715</v>
      </c>
      <c r="J186" s="30"/>
    </row>
    <row r="187" spans="1:10" ht="14.25" hidden="1" customHeight="1">
      <c r="A187" s="27">
        <v>18.3</v>
      </c>
      <c r="B187" s="27">
        <v>18.2</v>
      </c>
      <c r="C187" s="28"/>
      <c r="D187" s="29">
        <v>100</v>
      </c>
      <c r="E187" s="29">
        <v>1200</v>
      </c>
      <c r="F187" s="29">
        <v>1806</v>
      </c>
      <c r="G187" s="29">
        <v>1100</v>
      </c>
      <c r="H187" s="29">
        <v>1715</v>
      </c>
      <c r="I187" s="29">
        <v>1761</v>
      </c>
      <c r="J187" s="30"/>
    </row>
    <row r="188" spans="1:10" ht="14.25" hidden="1" customHeight="1">
      <c r="A188" s="27">
        <v>18.399999999999999</v>
      </c>
      <c r="B188" s="27">
        <v>18.3</v>
      </c>
      <c r="C188" s="28"/>
      <c r="D188" s="29">
        <v>100</v>
      </c>
      <c r="E188" s="29">
        <v>1700</v>
      </c>
      <c r="F188" s="29">
        <v>2265</v>
      </c>
      <c r="G188" s="29">
        <v>1300</v>
      </c>
      <c r="H188" s="29">
        <v>1898</v>
      </c>
      <c r="I188" s="29">
        <v>2082</v>
      </c>
      <c r="J188" s="30"/>
    </row>
    <row r="189" spans="1:10" ht="14.25" hidden="1" customHeight="1">
      <c r="A189" s="27">
        <v>18.5</v>
      </c>
      <c r="B189" s="27">
        <v>18.399999999999999</v>
      </c>
      <c r="C189" s="28"/>
      <c r="D189" s="29">
        <v>100</v>
      </c>
      <c r="E189" s="29">
        <v>1200</v>
      </c>
      <c r="F189" s="29">
        <v>1806</v>
      </c>
      <c r="G189" s="29">
        <v>1200</v>
      </c>
      <c r="H189" s="29">
        <v>1806</v>
      </c>
      <c r="I189" s="29">
        <v>1806</v>
      </c>
      <c r="J189" s="30"/>
    </row>
    <row r="190" spans="1:10" ht="14.25" hidden="1" customHeight="1">
      <c r="A190" s="27">
        <v>18.600000000000001</v>
      </c>
      <c r="B190" s="27">
        <v>18.5</v>
      </c>
      <c r="C190" s="28"/>
      <c r="D190" s="29">
        <v>100</v>
      </c>
      <c r="E190" s="29">
        <v>1100</v>
      </c>
      <c r="F190" s="29">
        <v>1715</v>
      </c>
      <c r="G190" s="29">
        <v>1400</v>
      </c>
      <c r="H190" s="29">
        <v>1990</v>
      </c>
      <c r="I190" s="29">
        <v>1853</v>
      </c>
      <c r="J190" s="30"/>
    </row>
    <row r="191" spans="1:10" ht="14.25" hidden="1" customHeight="1">
      <c r="A191" s="27">
        <v>18.7</v>
      </c>
      <c r="B191" s="27">
        <v>18.600000000000001</v>
      </c>
      <c r="C191" s="28"/>
      <c r="D191" s="29">
        <v>100</v>
      </c>
      <c r="E191" s="29">
        <v>1200</v>
      </c>
      <c r="F191" s="29">
        <v>1806</v>
      </c>
      <c r="G191" s="29">
        <v>2100</v>
      </c>
      <c r="H191" s="29">
        <v>2633</v>
      </c>
      <c r="I191" s="29">
        <v>2220</v>
      </c>
      <c r="J191" s="30"/>
    </row>
    <row r="192" spans="1:10" ht="14.25" hidden="1" customHeight="1">
      <c r="A192" s="27">
        <v>18.8</v>
      </c>
      <c r="B192" s="27">
        <v>18.7</v>
      </c>
      <c r="C192" s="28"/>
      <c r="D192" s="29">
        <v>100</v>
      </c>
      <c r="E192" s="29">
        <v>1400</v>
      </c>
      <c r="F192" s="29">
        <v>1990</v>
      </c>
      <c r="G192" s="29">
        <v>1800</v>
      </c>
      <c r="H192" s="29">
        <v>2357</v>
      </c>
      <c r="I192" s="29">
        <v>2174</v>
      </c>
      <c r="J192" s="30"/>
    </row>
    <row r="193" spans="1:10" ht="14.25" hidden="1" customHeight="1">
      <c r="A193" s="27">
        <v>18.899999999999999</v>
      </c>
      <c r="B193" s="27">
        <v>18.8</v>
      </c>
      <c r="C193" s="28"/>
      <c r="D193" s="29">
        <v>100</v>
      </c>
      <c r="E193" s="29">
        <v>1500</v>
      </c>
      <c r="F193" s="29">
        <v>2082</v>
      </c>
      <c r="G193" s="29">
        <v>2300</v>
      </c>
      <c r="H193" s="29">
        <v>2816</v>
      </c>
      <c r="I193" s="29">
        <v>2449</v>
      </c>
      <c r="J193" s="30"/>
    </row>
    <row r="194" spans="1:10" ht="14.25" hidden="1" customHeight="1">
      <c r="A194" s="31">
        <v>19</v>
      </c>
      <c r="B194" s="31">
        <v>18.899999999999999</v>
      </c>
      <c r="C194" s="28" t="s">
        <v>17</v>
      </c>
      <c r="D194" s="32">
        <v>100</v>
      </c>
      <c r="E194" s="32">
        <v>2400</v>
      </c>
      <c r="F194" s="32">
        <v>2908</v>
      </c>
      <c r="G194" s="32">
        <v>2200</v>
      </c>
      <c r="H194" s="32">
        <v>2724</v>
      </c>
      <c r="I194" s="32">
        <v>2816</v>
      </c>
      <c r="J194" s="30"/>
    </row>
    <row r="195" spans="1:10" ht="14.25" hidden="1" customHeight="1">
      <c r="A195" s="27">
        <v>19.100000000000001</v>
      </c>
      <c r="B195" s="27">
        <v>19</v>
      </c>
      <c r="C195" s="28"/>
      <c r="D195" s="29">
        <v>100</v>
      </c>
      <c r="E195" s="29">
        <v>1600</v>
      </c>
      <c r="F195" s="29">
        <v>2174</v>
      </c>
      <c r="G195" s="29">
        <v>1300</v>
      </c>
      <c r="H195" s="29">
        <v>1898</v>
      </c>
      <c r="I195" s="29">
        <v>2036</v>
      </c>
      <c r="J195" s="30"/>
    </row>
    <row r="196" spans="1:10" ht="14.25" hidden="1" customHeight="1">
      <c r="A196" s="27">
        <v>19.2</v>
      </c>
      <c r="B196" s="27">
        <v>19.100000000000001</v>
      </c>
      <c r="C196" s="28"/>
      <c r="D196" s="29">
        <v>100</v>
      </c>
      <c r="E196" s="29">
        <v>1200</v>
      </c>
      <c r="F196" s="29">
        <v>1806</v>
      </c>
      <c r="G196" s="29">
        <v>1800</v>
      </c>
      <c r="H196" s="29">
        <v>2357</v>
      </c>
      <c r="I196" s="29">
        <v>2082</v>
      </c>
      <c r="J196" s="30"/>
    </row>
    <row r="197" spans="1:10" ht="14.25" hidden="1" customHeight="1">
      <c r="A197" s="27">
        <v>19.3</v>
      </c>
      <c r="B197" s="27">
        <v>19.2</v>
      </c>
      <c r="C197" s="28"/>
      <c r="D197" s="29">
        <v>100</v>
      </c>
      <c r="E197" s="29">
        <v>1000</v>
      </c>
      <c r="F197" s="29">
        <v>1623</v>
      </c>
      <c r="G197" s="29">
        <v>1100</v>
      </c>
      <c r="H197" s="29">
        <v>1715</v>
      </c>
      <c r="I197" s="29">
        <v>1669</v>
      </c>
      <c r="J197" s="30"/>
    </row>
    <row r="198" spans="1:10" ht="14.25" hidden="1" customHeight="1">
      <c r="A198" s="27">
        <v>19.399999999999999</v>
      </c>
      <c r="B198" s="27">
        <v>19.3</v>
      </c>
      <c r="C198" s="28"/>
      <c r="D198" s="29">
        <v>100</v>
      </c>
      <c r="E198" s="29">
        <v>1100</v>
      </c>
      <c r="F198" s="29">
        <v>1715</v>
      </c>
      <c r="G198" s="29">
        <v>1200</v>
      </c>
      <c r="H198" s="29">
        <v>1806</v>
      </c>
      <c r="I198" s="29">
        <v>1761</v>
      </c>
      <c r="J198" s="30"/>
    </row>
    <row r="199" spans="1:10" ht="14.25" hidden="1" customHeight="1">
      <c r="A199" s="27">
        <v>19.5</v>
      </c>
      <c r="B199" s="27">
        <v>19.399999999999999</v>
      </c>
      <c r="C199" s="28"/>
      <c r="D199" s="29">
        <v>100</v>
      </c>
      <c r="E199" s="29">
        <v>1100</v>
      </c>
      <c r="F199" s="29">
        <v>1715</v>
      </c>
      <c r="G199" s="29">
        <v>1100</v>
      </c>
      <c r="H199" s="29">
        <v>1715</v>
      </c>
      <c r="I199" s="29">
        <v>1715</v>
      </c>
      <c r="J199" s="30"/>
    </row>
    <row r="200" spans="1:10" ht="14.25" hidden="1" customHeight="1">
      <c r="A200" s="27">
        <v>19.600000000000001</v>
      </c>
      <c r="B200" s="27">
        <v>19.5</v>
      </c>
      <c r="C200" s="28"/>
      <c r="D200" s="29">
        <v>100</v>
      </c>
      <c r="E200" s="29">
        <v>1900</v>
      </c>
      <c r="F200" s="29">
        <v>2449</v>
      </c>
      <c r="G200" s="29">
        <v>1600</v>
      </c>
      <c r="H200" s="29">
        <v>2174</v>
      </c>
      <c r="I200" s="29">
        <v>2312</v>
      </c>
      <c r="J200" s="30"/>
    </row>
    <row r="201" spans="1:10" ht="14.25" hidden="1" customHeight="1">
      <c r="A201" s="27">
        <v>19.7</v>
      </c>
      <c r="B201" s="27">
        <v>19.600000000000001</v>
      </c>
      <c r="C201" s="28"/>
      <c r="D201" s="29">
        <v>100</v>
      </c>
      <c r="E201" s="29">
        <v>1300</v>
      </c>
      <c r="F201" s="29">
        <v>1898</v>
      </c>
      <c r="G201" s="29">
        <v>1700</v>
      </c>
      <c r="H201" s="29">
        <v>2265</v>
      </c>
      <c r="I201" s="29">
        <v>2082</v>
      </c>
      <c r="J201" s="30"/>
    </row>
    <row r="202" spans="1:10" ht="14.25" hidden="1" customHeight="1">
      <c r="A202" s="27">
        <v>19.8</v>
      </c>
      <c r="B202" s="27">
        <v>19.7</v>
      </c>
      <c r="C202" s="28"/>
      <c r="D202" s="29">
        <v>100</v>
      </c>
      <c r="E202" s="29">
        <v>1200</v>
      </c>
      <c r="F202" s="29">
        <v>1806</v>
      </c>
      <c r="G202" s="29">
        <v>1300</v>
      </c>
      <c r="H202" s="29">
        <v>1898</v>
      </c>
      <c r="I202" s="29">
        <v>1852</v>
      </c>
      <c r="J202" s="30"/>
    </row>
    <row r="203" spans="1:10" ht="14.25" hidden="1" customHeight="1">
      <c r="A203" s="27">
        <v>19.899999999999999</v>
      </c>
      <c r="B203" s="27">
        <v>19.8</v>
      </c>
      <c r="C203" s="28"/>
      <c r="D203" s="29">
        <v>100</v>
      </c>
      <c r="E203" s="29">
        <v>1500</v>
      </c>
      <c r="F203" s="29">
        <v>2082</v>
      </c>
      <c r="G203" s="29">
        <v>1200</v>
      </c>
      <c r="H203" s="29">
        <v>1806</v>
      </c>
      <c r="I203" s="29">
        <v>1944</v>
      </c>
      <c r="J203" s="30"/>
    </row>
    <row r="204" spans="1:10" ht="14.25" hidden="1" customHeight="1">
      <c r="A204" s="31">
        <v>20</v>
      </c>
      <c r="B204" s="31">
        <v>19.899999999999999</v>
      </c>
      <c r="C204" s="28" t="s">
        <v>17</v>
      </c>
      <c r="D204" s="32">
        <v>100</v>
      </c>
      <c r="E204" s="32">
        <v>1300</v>
      </c>
      <c r="F204" s="32">
        <v>1898</v>
      </c>
      <c r="G204" s="32">
        <v>1100</v>
      </c>
      <c r="H204" s="32">
        <v>1715</v>
      </c>
      <c r="I204" s="32">
        <v>1807</v>
      </c>
      <c r="J204" s="30"/>
    </row>
    <row r="205" spans="1:10" ht="14.25" hidden="1" customHeight="1">
      <c r="A205" s="27">
        <v>20.100000000000001</v>
      </c>
      <c r="B205" s="27">
        <v>20</v>
      </c>
      <c r="C205" s="28"/>
      <c r="D205" s="29">
        <v>100</v>
      </c>
      <c r="E205" s="29">
        <v>1700</v>
      </c>
      <c r="F205" s="29">
        <v>2265</v>
      </c>
      <c r="G205" s="29">
        <v>1300</v>
      </c>
      <c r="H205" s="29">
        <v>1898</v>
      </c>
      <c r="I205" s="29">
        <v>2082</v>
      </c>
      <c r="J205" s="30"/>
    </row>
    <row r="206" spans="1:10" ht="14.25" hidden="1" customHeight="1">
      <c r="A206" s="27">
        <v>20.2</v>
      </c>
      <c r="B206" s="27">
        <v>20.100000000000001</v>
      </c>
      <c r="C206" s="28"/>
      <c r="D206" s="29">
        <v>100</v>
      </c>
      <c r="E206" s="29">
        <v>1000</v>
      </c>
      <c r="F206" s="29">
        <v>1623</v>
      </c>
      <c r="G206" s="29">
        <v>1200</v>
      </c>
      <c r="H206" s="29">
        <v>1806</v>
      </c>
      <c r="I206" s="29">
        <v>1715</v>
      </c>
      <c r="J206" s="30"/>
    </row>
    <row r="207" spans="1:10" ht="14.25" hidden="1" customHeight="1">
      <c r="A207" s="27">
        <v>20.3</v>
      </c>
      <c r="B207" s="27">
        <v>20.2</v>
      </c>
      <c r="C207" s="28"/>
      <c r="D207" s="29">
        <v>100</v>
      </c>
      <c r="E207" s="29">
        <v>1200</v>
      </c>
      <c r="F207" s="29">
        <v>1806</v>
      </c>
      <c r="G207" s="29">
        <v>1300</v>
      </c>
      <c r="H207" s="29">
        <v>1898</v>
      </c>
      <c r="I207" s="29">
        <v>1852</v>
      </c>
      <c r="J207" s="30"/>
    </row>
    <row r="208" spans="1:10" ht="14.25" hidden="1" customHeight="1">
      <c r="A208" s="27">
        <v>20.399999999999999</v>
      </c>
      <c r="B208" s="27">
        <v>20.3</v>
      </c>
      <c r="C208" s="28"/>
      <c r="D208" s="29">
        <v>100</v>
      </c>
      <c r="E208" s="29">
        <v>1300</v>
      </c>
      <c r="F208" s="29">
        <v>1898</v>
      </c>
      <c r="G208" s="29">
        <v>1600</v>
      </c>
      <c r="H208" s="29">
        <v>2174</v>
      </c>
      <c r="I208" s="29">
        <v>2036</v>
      </c>
      <c r="J208" s="30"/>
    </row>
    <row r="209" spans="1:10" ht="14.25" hidden="1" customHeight="1">
      <c r="A209" s="27">
        <v>20.5</v>
      </c>
      <c r="B209" s="27">
        <v>20.399999999999999</v>
      </c>
      <c r="C209" s="28"/>
      <c r="D209" s="29">
        <v>100</v>
      </c>
      <c r="E209" s="29">
        <v>1500</v>
      </c>
      <c r="F209" s="29">
        <v>2082</v>
      </c>
      <c r="G209" s="29">
        <v>1500</v>
      </c>
      <c r="H209" s="29">
        <v>2082</v>
      </c>
      <c r="I209" s="29">
        <v>2082</v>
      </c>
      <c r="J209" s="30"/>
    </row>
    <row r="210" spans="1:10" ht="14.25" hidden="1" customHeight="1">
      <c r="A210" s="27">
        <v>20.6</v>
      </c>
      <c r="B210" s="27">
        <v>20.5</v>
      </c>
      <c r="C210" s="28"/>
      <c r="D210" s="29">
        <v>100</v>
      </c>
      <c r="E210" s="29">
        <v>2400</v>
      </c>
      <c r="F210" s="29">
        <v>2908</v>
      </c>
      <c r="G210" s="29">
        <v>1100</v>
      </c>
      <c r="H210" s="29">
        <v>1715</v>
      </c>
      <c r="I210" s="29">
        <v>2312</v>
      </c>
      <c r="J210" s="30"/>
    </row>
    <row r="211" spans="1:10" ht="14.25" hidden="1" customHeight="1">
      <c r="A211" s="27">
        <v>20.7</v>
      </c>
      <c r="B211" s="27">
        <v>20.6</v>
      </c>
      <c r="C211" s="28"/>
      <c r="D211" s="29">
        <v>100</v>
      </c>
      <c r="E211" s="29">
        <v>3500</v>
      </c>
      <c r="F211" s="29">
        <v>3918</v>
      </c>
      <c r="G211" s="29">
        <v>2200</v>
      </c>
      <c r="H211" s="29">
        <v>2724</v>
      </c>
      <c r="I211" s="29">
        <v>3321</v>
      </c>
      <c r="J211" s="30"/>
    </row>
    <row r="212" spans="1:10" ht="14.25" hidden="1" customHeight="1">
      <c r="A212" s="27">
        <v>20.8</v>
      </c>
      <c r="B212" s="27">
        <v>20.7</v>
      </c>
      <c r="C212" s="28"/>
      <c r="D212" s="29">
        <v>100</v>
      </c>
      <c r="E212" s="29">
        <v>1000</v>
      </c>
      <c r="F212" s="29">
        <v>1623</v>
      </c>
      <c r="G212" s="29">
        <v>1700</v>
      </c>
      <c r="H212" s="29">
        <v>2265</v>
      </c>
      <c r="I212" s="29">
        <v>1944</v>
      </c>
      <c r="J212" s="30"/>
    </row>
    <row r="213" spans="1:10" ht="14.25" hidden="1" customHeight="1">
      <c r="A213" s="27">
        <v>20.9</v>
      </c>
      <c r="B213" s="27">
        <v>20.8</v>
      </c>
      <c r="C213" s="28"/>
      <c r="D213" s="29">
        <v>100</v>
      </c>
      <c r="E213" s="29">
        <v>2400</v>
      </c>
      <c r="F213" s="29">
        <v>2908</v>
      </c>
      <c r="G213" s="29">
        <v>2200</v>
      </c>
      <c r="H213" s="29">
        <v>2724</v>
      </c>
      <c r="I213" s="29">
        <v>2816</v>
      </c>
      <c r="J213" s="30"/>
    </row>
    <row r="214" spans="1:10" ht="14.25" hidden="1" customHeight="1">
      <c r="A214" s="31">
        <v>21</v>
      </c>
      <c r="B214" s="31">
        <v>20.9</v>
      </c>
      <c r="C214" s="28" t="s">
        <v>17</v>
      </c>
      <c r="D214" s="32">
        <v>100</v>
      </c>
      <c r="E214" s="32">
        <v>1100</v>
      </c>
      <c r="F214" s="32">
        <v>1715</v>
      </c>
      <c r="G214" s="32">
        <v>1200</v>
      </c>
      <c r="H214" s="32">
        <v>1806</v>
      </c>
      <c r="I214" s="32">
        <v>1761</v>
      </c>
      <c r="J214" s="30"/>
    </row>
    <row r="215" spans="1:10" ht="14.25" hidden="1" customHeight="1">
      <c r="A215" s="27">
        <v>21.1</v>
      </c>
      <c r="B215" s="27">
        <v>21</v>
      </c>
      <c r="C215" s="28"/>
      <c r="D215" s="29">
        <v>100</v>
      </c>
      <c r="E215" s="29">
        <v>1800</v>
      </c>
      <c r="F215" s="29">
        <v>2357</v>
      </c>
      <c r="G215" s="29">
        <v>1400</v>
      </c>
      <c r="H215" s="29">
        <v>1990</v>
      </c>
      <c r="I215" s="29">
        <v>2174</v>
      </c>
      <c r="J215" s="30"/>
    </row>
    <row r="216" spans="1:10" ht="14.25" hidden="1" customHeight="1">
      <c r="A216" s="27">
        <v>21.2</v>
      </c>
      <c r="B216" s="27">
        <v>21.1</v>
      </c>
      <c r="C216" s="28"/>
      <c r="D216" s="29">
        <v>100</v>
      </c>
      <c r="E216" s="29">
        <v>1600</v>
      </c>
      <c r="F216" s="29">
        <v>2174</v>
      </c>
      <c r="G216" s="29">
        <v>1700</v>
      </c>
      <c r="H216" s="29">
        <v>2265</v>
      </c>
      <c r="I216" s="29">
        <v>2220</v>
      </c>
      <c r="J216" s="30"/>
    </row>
    <row r="217" spans="1:10" ht="14.25" hidden="1" customHeight="1">
      <c r="A217" s="27">
        <v>21.3</v>
      </c>
      <c r="B217" s="27">
        <v>21.2</v>
      </c>
      <c r="C217" s="28"/>
      <c r="D217" s="29">
        <v>100</v>
      </c>
      <c r="E217" s="29">
        <v>1300</v>
      </c>
      <c r="F217" s="29">
        <v>1898</v>
      </c>
      <c r="G217" s="29">
        <v>1400</v>
      </c>
      <c r="H217" s="29">
        <v>1990</v>
      </c>
      <c r="I217" s="29">
        <v>1944</v>
      </c>
      <c r="J217" s="30"/>
    </row>
    <row r="218" spans="1:10" ht="14.25" hidden="1" customHeight="1">
      <c r="A218" s="27">
        <v>21.4</v>
      </c>
      <c r="B218" s="27">
        <v>21.3</v>
      </c>
      <c r="C218" s="28"/>
      <c r="D218" s="29">
        <v>100</v>
      </c>
      <c r="E218" s="29">
        <v>1200</v>
      </c>
      <c r="F218" s="29">
        <v>1806</v>
      </c>
      <c r="G218" s="29">
        <v>1300</v>
      </c>
      <c r="H218" s="29">
        <v>1898</v>
      </c>
      <c r="I218" s="29">
        <v>1852</v>
      </c>
      <c r="J218" s="30"/>
    </row>
    <row r="219" spans="1:10" ht="14.25" hidden="1" customHeight="1">
      <c r="A219" s="27">
        <v>21.5</v>
      </c>
      <c r="B219" s="27">
        <v>21.4</v>
      </c>
      <c r="C219" s="28"/>
      <c r="D219" s="29">
        <v>100</v>
      </c>
      <c r="E219" s="29">
        <v>1100</v>
      </c>
      <c r="F219" s="29">
        <v>1715</v>
      </c>
      <c r="G219" s="29">
        <v>1100</v>
      </c>
      <c r="H219" s="29">
        <v>1715</v>
      </c>
      <c r="I219" s="29">
        <v>1715</v>
      </c>
      <c r="J219" s="30"/>
    </row>
    <row r="220" spans="1:10" ht="14.25" hidden="1" customHeight="1">
      <c r="A220" s="27">
        <v>21.6</v>
      </c>
      <c r="B220" s="27">
        <v>21.5</v>
      </c>
      <c r="C220" s="28"/>
      <c r="D220" s="29">
        <v>100</v>
      </c>
      <c r="E220" s="29">
        <v>1600</v>
      </c>
      <c r="F220" s="29">
        <v>2174</v>
      </c>
      <c r="G220" s="29">
        <v>1900</v>
      </c>
      <c r="H220" s="29">
        <v>2449</v>
      </c>
      <c r="I220" s="29">
        <v>2312</v>
      </c>
      <c r="J220" s="30"/>
    </row>
    <row r="221" spans="1:10" ht="14.25" hidden="1" customHeight="1">
      <c r="A221" s="27">
        <v>21.7</v>
      </c>
      <c r="B221" s="27">
        <v>21.6</v>
      </c>
      <c r="C221" s="28"/>
      <c r="D221" s="29">
        <v>100</v>
      </c>
      <c r="E221" s="29">
        <v>1200</v>
      </c>
      <c r="F221" s="29">
        <v>1806</v>
      </c>
      <c r="G221" s="29">
        <v>1500</v>
      </c>
      <c r="H221" s="29">
        <v>2082</v>
      </c>
      <c r="I221" s="29">
        <v>1944</v>
      </c>
      <c r="J221" s="30"/>
    </row>
    <row r="222" spans="1:10" ht="14.25" hidden="1" customHeight="1">
      <c r="A222" s="27">
        <v>21.8</v>
      </c>
      <c r="B222" s="27">
        <v>21.7</v>
      </c>
      <c r="C222" s="28"/>
      <c r="D222" s="29">
        <v>100</v>
      </c>
      <c r="E222" s="29">
        <v>2800</v>
      </c>
      <c r="F222" s="29">
        <v>3275</v>
      </c>
      <c r="G222" s="29">
        <v>2100</v>
      </c>
      <c r="H222" s="29">
        <v>2633</v>
      </c>
      <c r="I222" s="29">
        <v>2954</v>
      </c>
      <c r="J222" s="30"/>
    </row>
    <row r="223" spans="1:10" ht="14.25" hidden="1" customHeight="1">
      <c r="A223" s="27">
        <v>21.9</v>
      </c>
      <c r="B223" s="27">
        <v>21.8</v>
      </c>
      <c r="C223" s="28"/>
      <c r="D223" s="29">
        <v>100</v>
      </c>
      <c r="E223" s="29">
        <v>1700</v>
      </c>
      <c r="F223" s="29">
        <v>2265</v>
      </c>
      <c r="G223" s="29">
        <v>1500</v>
      </c>
      <c r="H223" s="29">
        <v>2082</v>
      </c>
      <c r="I223" s="29">
        <v>2174</v>
      </c>
      <c r="J223" s="30"/>
    </row>
    <row r="224" spans="1:10" ht="14.25" hidden="1" customHeight="1">
      <c r="A224" s="27">
        <v>22</v>
      </c>
      <c r="B224" s="27">
        <v>21.9</v>
      </c>
      <c r="C224" s="28" t="s">
        <v>17</v>
      </c>
      <c r="D224" s="29">
        <v>100</v>
      </c>
      <c r="E224" s="29">
        <v>1100</v>
      </c>
      <c r="F224" s="29">
        <v>1715</v>
      </c>
      <c r="G224" s="29">
        <v>1600</v>
      </c>
      <c r="H224" s="29">
        <v>2174</v>
      </c>
      <c r="I224" s="29">
        <v>1945</v>
      </c>
      <c r="J224" s="30"/>
    </row>
    <row r="225" spans="1:10" ht="14.25" hidden="1" customHeight="1">
      <c r="A225" s="27">
        <v>22.1</v>
      </c>
      <c r="B225" s="27">
        <v>22</v>
      </c>
      <c r="C225" s="28"/>
      <c r="D225" s="29">
        <v>100</v>
      </c>
      <c r="E225" s="29">
        <v>1400</v>
      </c>
      <c r="F225" s="29">
        <v>1990</v>
      </c>
      <c r="G225" s="29">
        <v>1100</v>
      </c>
      <c r="H225" s="29">
        <v>1715</v>
      </c>
      <c r="I225" s="29">
        <v>1853</v>
      </c>
      <c r="J225" s="30"/>
    </row>
    <row r="226" spans="1:10" ht="14.25" hidden="1" customHeight="1">
      <c r="A226" s="27">
        <v>22.2</v>
      </c>
      <c r="B226" s="27">
        <v>22.1</v>
      </c>
      <c r="C226" s="28"/>
      <c r="D226" s="29">
        <v>100</v>
      </c>
      <c r="E226" s="29">
        <v>2000</v>
      </c>
      <c r="F226" s="217">
        <v>2541</v>
      </c>
      <c r="G226" s="29">
        <v>1400</v>
      </c>
      <c r="H226" s="29">
        <v>1990</v>
      </c>
      <c r="I226" s="29">
        <v>2266</v>
      </c>
      <c r="J226" s="30"/>
    </row>
    <row r="227" spans="1:10" ht="14.25" hidden="1" customHeight="1">
      <c r="A227" s="27">
        <v>22.3</v>
      </c>
      <c r="B227" s="27">
        <v>22.2</v>
      </c>
      <c r="C227" s="28"/>
      <c r="D227" s="29">
        <v>100</v>
      </c>
      <c r="E227" s="29">
        <v>2800</v>
      </c>
      <c r="F227" s="29">
        <v>3275</v>
      </c>
      <c r="G227" s="29">
        <v>1800</v>
      </c>
      <c r="H227" s="29">
        <v>2357</v>
      </c>
      <c r="I227" s="29">
        <v>2816</v>
      </c>
      <c r="J227" s="30"/>
    </row>
    <row r="228" spans="1:10" ht="14.25" hidden="1" customHeight="1">
      <c r="A228" s="27">
        <v>22.4</v>
      </c>
      <c r="B228" s="27">
        <v>22.3</v>
      </c>
      <c r="C228" s="28"/>
      <c r="D228" s="29">
        <v>100</v>
      </c>
      <c r="E228" s="29">
        <v>1300</v>
      </c>
      <c r="F228" s="29">
        <v>1898</v>
      </c>
      <c r="G228" s="29">
        <v>1300</v>
      </c>
      <c r="H228" s="29">
        <v>1898</v>
      </c>
      <c r="I228" s="29">
        <v>1898</v>
      </c>
      <c r="J228" s="30"/>
    </row>
    <row r="229" spans="1:10" ht="14.25" hidden="1" customHeight="1">
      <c r="A229" s="27">
        <v>22.5</v>
      </c>
      <c r="B229" s="27">
        <v>22.4</v>
      </c>
      <c r="C229" s="28"/>
      <c r="D229" s="29">
        <v>100</v>
      </c>
      <c r="E229" s="29">
        <v>1700</v>
      </c>
      <c r="F229" s="29">
        <v>2265</v>
      </c>
      <c r="G229" s="29">
        <v>1100</v>
      </c>
      <c r="H229" s="29">
        <v>1715</v>
      </c>
      <c r="I229" s="29">
        <v>1990</v>
      </c>
      <c r="J229" s="30"/>
    </row>
    <row r="230" spans="1:10" ht="14.25" hidden="1" customHeight="1">
      <c r="A230" s="27">
        <v>22.6</v>
      </c>
      <c r="B230" s="27">
        <v>22.5</v>
      </c>
      <c r="C230" s="28"/>
      <c r="D230" s="29">
        <v>100</v>
      </c>
      <c r="E230" s="29">
        <v>2200</v>
      </c>
      <c r="F230" s="217">
        <v>2724</v>
      </c>
      <c r="G230" s="29">
        <v>1300</v>
      </c>
      <c r="H230" s="29">
        <v>1898</v>
      </c>
      <c r="I230" s="29">
        <v>2311</v>
      </c>
      <c r="J230" s="30"/>
    </row>
    <row r="231" spans="1:10" ht="14.25" hidden="1" customHeight="1">
      <c r="A231" s="27">
        <v>22.7</v>
      </c>
      <c r="B231" s="27">
        <v>22.6</v>
      </c>
      <c r="C231" s="28"/>
      <c r="D231" s="29">
        <v>100</v>
      </c>
      <c r="E231" s="29">
        <v>2500</v>
      </c>
      <c r="F231" s="29">
        <v>3000</v>
      </c>
      <c r="G231" s="29">
        <v>1100</v>
      </c>
      <c r="H231" s="29">
        <v>1715</v>
      </c>
      <c r="I231" s="29">
        <v>2358</v>
      </c>
      <c r="J231" s="30"/>
    </row>
    <row r="232" spans="1:10" ht="14.25" hidden="1" customHeight="1">
      <c r="A232" s="27">
        <v>22.8</v>
      </c>
      <c r="B232" s="27">
        <v>22.7</v>
      </c>
      <c r="C232" s="28"/>
      <c r="D232" s="29">
        <v>100</v>
      </c>
      <c r="E232" s="29">
        <v>1400</v>
      </c>
      <c r="F232" s="29">
        <v>1990</v>
      </c>
      <c r="G232" s="29">
        <v>1100</v>
      </c>
      <c r="H232" s="29">
        <v>1715</v>
      </c>
      <c r="I232" s="29">
        <v>1853</v>
      </c>
      <c r="J232" s="30"/>
    </row>
    <row r="233" spans="1:10" ht="14.25" hidden="1" customHeight="1">
      <c r="A233" s="27">
        <v>22.9</v>
      </c>
      <c r="B233" s="27">
        <v>22.8</v>
      </c>
      <c r="C233" s="28"/>
      <c r="D233" s="29">
        <v>100</v>
      </c>
      <c r="E233" s="29">
        <v>2600</v>
      </c>
      <c r="F233" s="29">
        <v>3092</v>
      </c>
      <c r="G233" s="29">
        <v>1800</v>
      </c>
      <c r="H233" s="29">
        <v>2357</v>
      </c>
      <c r="I233" s="29">
        <v>2725</v>
      </c>
      <c r="J233" s="30"/>
    </row>
    <row r="234" spans="1:10" ht="14.25" hidden="1" customHeight="1">
      <c r="A234" s="31">
        <v>23</v>
      </c>
      <c r="B234" s="31">
        <v>22.9</v>
      </c>
      <c r="C234" s="28" t="s">
        <v>17</v>
      </c>
      <c r="D234" s="32">
        <v>100</v>
      </c>
      <c r="E234" s="32">
        <v>3500</v>
      </c>
      <c r="F234" s="32">
        <v>3918</v>
      </c>
      <c r="G234" s="32">
        <v>3500</v>
      </c>
      <c r="H234" s="32">
        <v>3918</v>
      </c>
      <c r="I234" s="32">
        <v>3918</v>
      </c>
      <c r="J234" s="30"/>
    </row>
    <row r="235" spans="1:10" ht="14.25" hidden="1" customHeight="1">
      <c r="A235" s="27">
        <v>23.1</v>
      </c>
      <c r="B235" s="27">
        <v>23</v>
      </c>
      <c r="C235" s="28"/>
      <c r="D235" s="29">
        <v>100</v>
      </c>
      <c r="E235" s="29">
        <v>2000</v>
      </c>
      <c r="F235" s="217">
        <v>2541</v>
      </c>
      <c r="G235" s="29">
        <v>1800</v>
      </c>
      <c r="H235" s="29">
        <v>2357</v>
      </c>
      <c r="I235" s="29">
        <v>2449</v>
      </c>
      <c r="J235" s="30"/>
    </row>
    <row r="236" spans="1:10" ht="14.25" hidden="1" customHeight="1">
      <c r="A236" s="27">
        <v>23.2</v>
      </c>
      <c r="B236" s="27">
        <v>23.1</v>
      </c>
      <c r="C236" s="28"/>
      <c r="D236" s="29">
        <v>100</v>
      </c>
      <c r="E236" s="29">
        <v>1900</v>
      </c>
      <c r="F236" s="29">
        <v>2449</v>
      </c>
      <c r="G236" s="29">
        <v>1700</v>
      </c>
      <c r="H236" s="29">
        <v>2265</v>
      </c>
      <c r="I236" s="29">
        <v>2357</v>
      </c>
      <c r="J236" s="30"/>
    </row>
    <row r="237" spans="1:10" ht="14.25" hidden="1" customHeight="1">
      <c r="A237" s="27">
        <v>23.3</v>
      </c>
      <c r="B237" s="27">
        <v>23.2</v>
      </c>
      <c r="C237" s="28"/>
      <c r="D237" s="29">
        <v>100</v>
      </c>
      <c r="E237" s="29">
        <v>1700</v>
      </c>
      <c r="F237" s="29">
        <v>2265</v>
      </c>
      <c r="G237" s="29">
        <v>1300</v>
      </c>
      <c r="H237" s="29">
        <v>1898</v>
      </c>
      <c r="I237" s="29">
        <v>2082</v>
      </c>
      <c r="J237" s="30"/>
    </row>
    <row r="238" spans="1:10" ht="14.25" hidden="1" customHeight="1">
      <c r="A238" s="27">
        <v>23.4</v>
      </c>
      <c r="B238" s="27">
        <v>23.3</v>
      </c>
      <c r="C238" s="28"/>
      <c r="D238" s="29">
        <v>100</v>
      </c>
      <c r="E238" s="29">
        <v>1500</v>
      </c>
      <c r="F238" s="29">
        <v>2082</v>
      </c>
      <c r="G238" s="29">
        <v>1400</v>
      </c>
      <c r="H238" s="29">
        <v>1990</v>
      </c>
      <c r="I238" s="29">
        <v>2036</v>
      </c>
      <c r="J238" s="30"/>
    </row>
    <row r="239" spans="1:10" ht="14.25" hidden="1" customHeight="1">
      <c r="A239" s="27">
        <v>23.5</v>
      </c>
      <c r="B239" s="27">
        <v>23.4</v>
      </c>
      <c r="C239" s="28"/>
      <c r="D239" s="29">
        <v>100</v>
      </c>
      <c r="E239" s="29">
        <v>1500</v>
      </c>
      <c r="F239" s="29">
        <v>2082</v>
      </c>
      <c r="G239" s="29">
        <v>1800</v>
      </c>
      <c r="H239" s="29">
        <v>2357</v>
      </c>
      <c r="I239" s="29">
        <v>2220</v>
      </c>
      <c r="J239" s="30"/>
    </row>
    <row r="240" spans="1:10" ht="14.25" hidden="1" customHeight="1">
      <c r="A240" s="27">
        <v>23.6</v>
      </c>
      <c r="B240" s="27">
        <v>23.5</v>
      </c>
      <c r="C240" s="28"/>
      <c r="D240" s="29">
        <v>100</v>
      </c>
      <c r="E240" s="29">
        <v>1600</v>
      </c>
      <c r="F240" s="29">
        <v>2174</v>
      </c>
      <c r="G240" s="29">
        <v>1500</v>
      </c>
      <c r="H240" s="29">
        <v>2082</v>
      </c>
      <c r="I240" s="29">
        <v>2128</v>
      </c>
      <c r="J240" s="30"/>
    </row>
    <row r="241" spans="1:10" ht="14.25" hidden="1" customHeight="1">
      <c r="A241" s="27">
        <v>23.7</v>
      </c>
      <c r="B241" s="27">
        <v>23.6</v>
      </c>
      <c r="C241" s="28"/>
      <c r="D241" s="29">
        <v>100</v>
      </c>
      <c r="E241" s="29">
        <v>1600</v>
      </c>
      <c r="F241" s="29">
        <v>2174</v>
      </c>
      <c r="G241" s="29">
        <v>1700</v>
      </c>
      <c r="H241" s="29">
        <v>2265</v>
      </c>
      <c r="I241" s="29">
        <v>2220</v>
      </c>
      <c r="J241" s="30"/>
    </row>
    <row r="242" spans="1:10" ht="14.25" hidden="1" customHeight="1">
      <c r="A242" s="27">
        <v>23.8</v>
      </c>
      <c r="B242" s="27">
        <v>23.7</v>
      </c>
      <c r="C242" s="28"/>
      <c r="D242" s="29">
        <v>100</v>
      </c>
      <c r="E242" s="29">
        <v>1300</v>
      </c>
      <c r="F242" s="29">
        <v>1898</v>
      </c>
      <c r="G242" s="29">
        <v>1500</v>
      </c>
      <c r="H242" s="29">
        <v>2082</v>
      </c>
      <c r="I242" s="29">
        <v>1990</v>
      </c>
      <c r="J242" s="30"/>
    </row>
    <row r="243" spans="1:10" ht="14.25" hidden="1" customHeight="1">
      <c r="A243" s="27">
        <v>23.9</v>
      </c>
      <c r="B243" s="27">
        <v>23.8</v>
      </c>
      <c r="C243" s="28"/>
      <c r="D243" s="29">
        <v>100</v>
      </c>
      <c r="E243" s="29">
        <v>2500</v>
      </c>
      <c r="F243" s="29">
        <v>3000</v>
      </c>
      <c r="G243" s="29">
        <v>1500</v>
      </c>
      <c r="H243" s="29">
        <v>2082</v>
      </c>
      <c r="I243" s="29">
        <v>2541</v>
      </c>
      <c r="J243" s="30"/>
    </row>
    <row r="244" spans="1:10" ht="14.25" hidden="1" customHeight="1">
      <c r="A244" s="31">
        <v>24</v>
      </c>
      <c r="B244" s="31">
        <v>23.9</v>
      </c>
      <c r="C244" s="28" t="s">
        <v>17</v>
      </c>
      <c r="D244" s="32">
        <v>100</v>
      </c>
      <c r="E244" s="32">
        <v>3900</v>
      </c>
      <c r="F244" s="32">
        <v>4285</v>
      </c>
      <c r="G244" s="32">
        <v>2600</v>
      </c>
      <c r="H244" s="32">
        <v>3092</v>
      </c>
      <c r="I244" s="32">
        <v>3689</v>
      </c>
      <c r="J244" s="30"/>
    </row>
    <row r="245" spans="1:10" ht="14.25" hidden="1" customHeight="1">
      <c r="A245" s="27">
        <v>24.1</v>
      </c>
      <c r="B245" s="27">
        <v>24</v>
      </c>
      <c r="C245" s="30"/>
      <c r="D245" s="29">
        <v>100</v>
      </c>
      <c r="E245" s="29">
        <v>5000</v>
      </c>
      <c r="F245" s="29">
        <v>5295</v>
      </c>
      <c r="G245" s="29">
        <v>4300</v>
      </c>
      <c r="H245" s="29">
        <v>4652</v>
      </c>
      <c r="I245" s="29">
        <v>4974</v>
      </c>
      <c r="J245" s="30"/>
    </row>
    <row r="246" spans="1:10" ht="14.25" hidden="1" customHeight="1">
      <c r="A246" s="27">
        <v>24.2</v>
      </c>
      <c r="B246" s="27">
        <v>24.1</v>
      </c>
      <c r="C246" s="30"/>
      <c r="D246" s="29">
        <v>100</v>
      </c>
      <c r="E246" s="29">
        <v>1700</v>
      </c>
      <c r="F246" s="29">
        <v>2265</v>
      </c>
      <c r="G246" s="29">
        <v>4700</v>
      </c>
      <c r="H246" s="29">
        <v>5019</v>
      </c>
      <c r="I246" s="29">
        <v>3642</v>
      </c>
      <c r="J246" s="30"/>
    </row>
    <row r="247" spans="1:10" ht="14.25" hidden="1" customHeight="1">
      <c r="A247" s="27">
        <v>24.3</v>
      </c>
      <c r="B247" s="27">
        <v>24.2</v>
      </c>
      <c r="C247" s="30"/>
      <c r="D247" s="29">
        <v>100</v>
      </c>
      <c r="E247" s="29">
        <v>2600</v>
      </c>
      <c r="F247" s="29">
        <v>3092</v>
      </c>
      <c r="G247" s="29">
        <v>2900</v>
      </c>
      <c r="H247" s="29">
        <v>3367</v>
      </c>
      <c r="I247" s="29">
        <v>3230</v>
      </c>
      <c r="J247" s="30"/>
    </row>
    <row r="248" spans="1:10" ht="14.25" hidden="1" customHeight="1">
      <c r="A248" s="27">
        <v>24.4</v>
      </c>
      <c r="B248" s="27">
        <v>24.3</v>
      </c>
      <c r="C248" s="30"/>
      <c r="D248" s="29">
        <v>100</v>
      </c>
      <c r="E248" s="29">
        <v>2000</v>
      </c>
      <c r="F248" s="217">
        <v>2541</v>
      </c>
      <c r="G248" s="29">
        <v>2200</v>
      </c>
      <c r="H248" s="29">
        <v>2724</v>
      </c>
      <c r="I248" s="29">
        <v>2633</v>
      </c>
      <c r="J248" s="30"/>
    </row>
    <row r="249" spans="1:10" ht="14.25" hidden="1" customHeight="1">
      <c r="A249" s="27">
        <v>24.5</v>
      </c>
      <c r="B249" s="27">
        <v>24.4</v>
      </c>
      <c r="C249" s="30"/>
      <c r="D249" s="29">
        <v>100</v>
      </c>
      <c r="E249" s="29">
        <v>1600</v>
      </c>
      <c r="F249" s="29">
        <v>2174</v>
      </c>
      <c r="G249" s="29">
        <v>1500</v>
      </c>
      <c r="H249" s="29">
        <v>2082</v>
      </c>
      <c r="I249" s="29">
        <v>2128</v>
      </c>
      <c r="J249" s="30"/>
    </row>
    <row r="250" spans="1:10" ht="14.25" hidden="1" customHeight="1">
      <c r="A250" s="27">
        <v>24.6</v>
      </c>
      <c r="B250" s="27">
        <v>24.5</v>
      </c>
      <c r="C250" s="28"/>
      <c r="D250" s="29">
        <v>100</v>
      </c>
      <c r="E250" s="29">
        <v>1600</v>
      </c>
      <c r="F250" s="29">
        <v>2174</v>
      </c>
      <c r="G250" s="29">
        <v>1200</v>
      </c>
      <c r="H250" s="29">
        <v>1806</v>
      </c>
      <c r="I250" s="29">
        <v>1990</v>
      </c>
      <c r="J250" s="30"/>
    </row>
    <row r="251" spans="1:10" ht="14.25" hidden="1" customHeight="1">
      <c r="A251" s="27">
        <v>24.7</v>
      </c>
      <c r="B251" s="27">
        <v>24.6</v>
      </c>
      <c r="C251" s="28"/>
      <c r="D251" s="29">
        <v>100</v>
      </c>
      <c r="E251" s="29">
        <v>1000</v>
      </c>
      <c r="F251" s="29">
        <v>1623</v>
      </c>
      <c r="G251" s="29">
        <v>1300</v>
      </c>
      <c r="H251" s="29">
        <v>1898</v>
      </c>
      <c r="I251" s="29">
        <v>1761</v>
      </c>
      <c r="J251" s="30"/>
    </row>
    <row r="252" spans="1:10" ht="14.25" hidden="1" customHeight="1">
      <c r="A252" s="27">
        <v>24.8</v>
      </c>
      <c r="B252" s="27">
        <v>24.7</v>
      </c>
      <c r="C252" s="28"/>
      <c r="D252" s="29">
        <v>100</v>
      </c>
      <c r="E252" s="29">
        <v>1900</v>
      </c>
      <c r="F252" s="29">
        <v>2449</v>
      </c>
      <c r="G252" s="29">
        <v>1000</v>
      </c>
      <c r="H252" s="29">
        <v>1623</v>
      </c>
      <c r="I252" s="29">
        <v>2036</v>
      </c>
      <c r="J252" s="30"/>
    </row>
    <row r="253" spans="1:10" ht="14.25" hidden="1" customHeight="1">
      <c r="A253" s="27">
        <v>24.9</v>
      </c>
      <c r="B253" s="27">
        <v>24.8</v>
      </c>
      <c r="C253" s="28"/>
      <c r="D253" s="29">
        <v>100</v>
      </c>
      <c r="E253" s="29">
        <v>1800</v>
      </c>
      <c r="F253" s="29">
        <v>2357</v>
      </c>
      <c r="G253" s="29">
        <v>1700</v>
      </c>
      <c r="H253" s="29">
        <v>2265</v>
      </c>
      <c r="I253" s="29">
        <v>2311</v>
      </c>
      <c r="J253" s="30"/>
    </row>
    <row r="254" spans="1:10" ht="14.25" hidden="1" customHeight="1">
      <c r="A254" s="31">
        <v>25</v>
      </c>
      <c r="B254" s="31">
        <v>24.9</v>
      </c>
      <c r="C254" s="28" t="s">
        <v>17</v>
      </c>
      <c r="D254" s="32">
        <v>100</v>
      </c>
      <c r="E254" s="32">
        <v>1400</v>
      </c>
      <c r="F254" s="32">
        <v>1990</v>
      </c>
      <c r="G254" s="32">
        <v>1600</v>
      </c>
      <c r="H254" s="32">
        <v>2174</v>
      </c>
      <c r="I254" s="32">
        <v>2082</v>
      </c>
      <c r="J254" s="30"/>
    </row>
    <row r="255" spans="1:10" ht="14.25" hidden="1" customHeight="1">
      <c r="A255" s="27">
        <v>25.1</v>
      </c>
      <c r="B255" s="27">
        <v>25</v>
      </c>
      <c r="C255" s="28"/>
      <c r="D255" s="29">
        <v>100</v>
      </c>
      <c r="E255" s="29">
        <v>1200</v>
      </c>
      <c r="F255" s="29">
        <v>1806</v>
      </c>
      <c r="G255" s="29">
        <v>1100</v>
      </c>
      <c r="H255" s="29">
        <v>1715</v>
      </c>
      <c r="I255" s="29">
        <v>1761</v>
      </c>
      <c r="J255" s="30"/>
    </row>
    <row r="256" spans="1:10" ht="14.25" hidden="1" customHeight="1">
      <c r="A256" s="27">
        <v>25.2</v>
      </c>
      <c r="B256" s="27">
        <v>25.1</v>
      </c>
      <c r="C256" s="28"/>
      <c r="D256" s="29">
        <v>100</v>
      </c>
      <c r="E256" s="29">
        <v>1000</v>
      </c>
      <c r="F256" s="29">
        <v>1623</v>
      </c>
      <c r="G256" s="29">
        <v>1200</v>
      </c>
      <c r="H256" s="29">
        <v>1806</v>
      </c>
      <c r="I256" s="29">
        <v>1715</v>
      </c>
      <c r="J256" s="30"/>
    </row>
    <row r="257" spans="1:10" ht="14.25" hidden="1" customHeight="1">
      <c r="A257" s="27">
        <v>25.3</v>
      </c>
      <c r="B257" s="27">
        <v>25.2</v>
      </c>
      <c r="C257" s="28"/>
      <c r="D257" s="29">
        <v>100</v>
      </c>
      <c r="E257" s="29">
        <v>1000</v>
      </c>
      <c r="F257" s="29">
        <v>1623</v>
      </c>
      <c r="G257" s="29">
        <v>1100</v>
      </c>
      <c r="H257" s="29">
        <v>1715</v>
      </c>
      <c r="I257" s="29">
        <v>1669</v>
      </c>
      <c r="J257" s="30"/>
    </row>
    <row r="258" spans="1:10" ht="14.25" hidden="1" customHeight="1">
      <c r="A258" s="27">
        <v>25.4</v>
      </c>
      <c r="B258" s="27">
        <v>25.3</v>
      </c>
      <c r="C258" s="28"/>
      <c r="D258" s="29">
        <v>100</v>
      </c>
      <c r="E258" s="29">
        <v>2100</v>
      </c>
      <c r="F258" s="217">
        <v>2633</v>
      </c>
      <c r="G258" s="29">
        <v>1000</v>
      </c>
      <c r="H258" s="29">
        <v>1623</v>
      </c>
      <c r="I258" s="29">
        <v>2128</v>
      </c>
      <c r="J258" s="30"/>
    </row>
    <row r="259" spans="1:10" ht="14.25" hidden="1" customHeight="1">
      <c r="A259" s="27">
        <v>25.5</v>
      </c>
      <c r="B259" s="27">
        <v>25.4</v>
      </c>
      <c r="C259" s="28"/>
      <c r="D259" s="29">
        <v>100</v>
      </c>
      <c r="E259" s="29">
        <v>1400</v>
      </c>
      <c r="F259" s="29">
        <v>1990</v>
      </c>
      <c r="G259" s="29">
        <v>1300</v>
      </c>
      <c r="H259" s="29">
        <v>1898</v>
      </c>
      <c r="I259" s="29">
        <v>1944</v>
      </c>
      <c r="J259" s="30"/>
    </row>
    <row r="260" spans="1:10" ht="14.25" hidden="1" customHeight="1">
      <c r="A260" s="27">
        <v>25.6</v>
      </c>
      <c r="B260" s="27">
        <v>25.5</v>
      </c>
      <c r="C260" s="28"/>
      <c r="D260" s="29">
        <v>100</v>
      </c>
      <c r="E260" s="29">
        <v>2300</v>
      </c>
      <c r="F260" s="29">
        <v>2816</v>
      </c>
      <c r="G260" s="29">
        <v>1500</v>
      </c>
      <c r="H260" s="29">
        <v>2082</v>
      </c>
      <c r="I260" s="29">
        <v>2449</v>
      </c>
      <c r="J260" s="30"/>
    </row>
    <row r="261" spans="1:10" ht="14.25" hidden="1" customHeight="1">
      <c r="A261" s="27">
        <v>25.7</v>
      </c>
      <c r="B261" s="27">
        <v>25.6</v>
      </c>
      <c r="C261" s="28"/>
      <c r="D261" s="29">
        <v>100</v>
      </c>
      <c r="E261" s="29">
        <v>1300</v>
      </c>
      <c r="F261" s="29">
        <v>1898</v>
      </c>
      <c r="G261" s="29">
        <v>1100</v>
      </c>
      <c r="H261" s="29">
        <v>1715</v>
      </c>
      <c r="I261" s="29">
        <v>1807</v>
      </c>
      <c r="J261" s="30"/>
    </row>
    <row r="262" spans="1:10" ht="14.25" hidden="1" customHeight="1">
      <c r="A262" s="27">
        <v>25.8</v>
      </c>
      <c r="B262" s="27">
        <v>25.7</v>
      </c>
      <c r="C262" s="28"/>
      <c r="D262" s="29">
        <v>100</v>
      </c>
      <c r="E262" s="29">
        <v>1800</v>
      </c>
      <c r="F262" s="29">
        <v>2357</v>
      </c>
      <c r="G262" s="29">
        <v>1200</v>
      </c>
      <c r="H262" s="29">
        <v>1806</v>
      </c>
      <c r="I262" s="29">
        <v>2082</v>
      </c>
      <c r="J262" s="30"/>
    </row>
    <row r="263" spans="1:10" ht="14.25" hidden="1" customHeight="1">
      <c r="A263" s="27">
        <v>25.9</v>
      </c>
      <c r="B263" s="27">
        <v>25.8</v>
      </c>
      <c r="C263" s="28"/>
      <c r="D263" s="29">
        <v>100</v>
      </c>
      <c r="E263" s="29">
        <v>1400</v>
      </c>
      <c r="F263" s="29">
        <v>1990</v>
      </c>
      <c r="G263" s="29">
        <v>1000</v>
      </c>
      <c r="H263" s="29">
        <v>1623</v>
      </c>
      <c r="I263" s="29">
        <v>1807</v>
      </c>
      <c r="J263" s="30"/>
    </row>
    <row r="264" spans="1:10" ht="14.25" hidden="1" customHeight="1">
      <c r="A264" s="31">
        <v>26</v>
      </c>
      <c r="B264" s="31">
        <v>25.9</v>
      </c>
      <c r="C264" s="28" t="s">
        <v>17</v>
      </c>
      <c r="D264" s="32">
        <v>100</v>
      </c>
      <c r="E264" s="32">
        <v>1200</v>
      </c>
      <c r="F264" s="32">
        <v>1806</v>
      </c>
      <c r="G264" s="32">
        <v>1700</v>
      </c>
      <c r="H264" s="32">
        <v>2265</v>
      </c>
      <c r="I264" s="32">
        <v>2036</v>
      </c>
      <c r="J264" s="30"/>
    </row>
    <row r="265" spans="1:10" ht="14.25" hidden="1" customHeight="1">
      <c r="A265" s="27">
        <v>26.1</v>
      </c>
      <c r="B265" s="27">
        <v>26</v>
      </c>
      <c r="C265" s="28"/>
      <c r="D265" s="29">
        <v>100</v>
      </c>
      <c r="E265" s="29">
        <v>1100</v>
      </c>
      <c r="F265" s="29">
        <v>1715</v>
      </c>
      <c r="G265" s="29">
        <v>1400</v>
      </c>
      <c r="H265" s="29">
        <v>1990</v>
      </c>
      <c r="I265" s="29">
        <v>1853</v>
      </c>
      <c r="J265" s="30"/>
    </row>
    <row r="266" spans="1:10" ht="14.25" hidden="1" customHeight="1">
      <c r="A266" s="27">
        <v>26.2</v>
      </c>
      <c r="B266" s="27">
        <v>26.1</v>
      </c>
      <c r="C266" s="28"/>
      <c r="D266" s="29">
        <v>100</v>
      </c>
      <c r="E266" s="29">
        <v>1300</v>
      </c>
      <c r="F266" s="29">
        <v>1898</v>
      </c>
      <c r="G266" s="29">
        <v>1400</v>
      </c>
      <c r="H266" s="29">
        <v>1990</v>
      </c>
      <c r="I266" s="29">
        <v>1944</v>
      </c>
      <c r="J266" s="30"/>
    </row>
    <row r="267" spans="1:10" ht="14.25" hidden="1" customHeight="1">
      <c r="A267" s="27">
        <v>26.3</v>
      </c>
      <c r="B267" s="27">
        <v>26.2</v>
      </c>
      <c r="C267" s="28"/>
      <c r="D267" s="29">
        <v>100</v>
      </c>
      <c r="E267" s="29">
        <v>1000</v>
      </c>
      <c r="F267" s="29">
        <v>1623</v>
      </c>
      <c r="G267" s="29">
        <v>1000</v>
      </c>
      <c r="H267" s="29">
        <v>1623</v>
      </c>
      <c r="I267" s="29">
        <v>1623</v>
      </c>
      <c r="J267" s="30"/>
    </row>
    <row r="268" spans="1:10" ht="14.25" hidden="1" customHeight="1">
      <c r="A268" s="27">
        <v>26.4</v>
      </c>
      <c r="B268" s="27">
        <v>26.3</v>
      </c>
      <c r="C268" s="28"/>
      <c r="D268" s="29">
        <v>100</v>
      </c>
      <c r="E268" s="29">
        <v>1300</v>
      </c>
      <c r="F268" s="29">
        <v>1898</v>
      </c>
      <c r="G268" s="29">
        <v>1500</v>
      </c>
      <c r="H268" s="29">
        <v>2082</v>
      </c>
      <c r="I268" s="29">
        <v>1990</v>
      </c>
      <c r="J268" s="30"/>
    </row>
    <row r="269" spans="1:10" ht="14.25" hidden="1" customHeight="1">
      <c r="A269" s="27">
        <v>26.5</v>
      </c>
      <c r="B269" s="27">
        <v>26.4</v>
      </c>
      <c r="C269" s="28"/>
      <c r="D269" s="29">
        <v>100</v>
      </c>
      <c r="E269" s="29">
        <v>1500</v>
      </c>
      <c r="F269" s="29">
        <v>2082</v>
      </c>
      <c r="G269" s="29">
        <v>1400</v>
      </c>
      <c r="H269" s="29">
        <v>1990</v>
      </c>
      <c r="I269" s="29">
        <v>2036</v>
      </c>
      <c r="J269" s="30"/>
    </row>
    <row r="270" spans="1:10" ht="14.25" hidden="1" customHeight="1">
      <c r="A270" s="27">
        <v>26.6</v>
      </c>
      <c r="B270" s="27">
        <v>26.5</v>
      </c>
      <c r="C270" s="28"/>
      <c r="D270" s="29">
        <v>100</v>
      </c>
      <c r="E270" s="29">
        <v>1100</v>
      </c>
      <c r="F270" s="29">
        <v>1715</v>
      </c>
      <c r="G270" s="29">
        <v>1200</v>
      </c>
      <c r="H270" s="29">
        <v>1806</v>
      </c>
      <c r="I270" s="29">
        <v>1761</v>
      </c>
      <c r="J270" s="30"/>
    </row>
    <row r="271" spans="1:10" ht="14.25" hidden="1" customHeight="1">
      <c r="A271" s="27">
        <v>26.7</v>
      </c>
      <c r="B271" s="27">
        <v>26.6</v>
      </c>
      <c r="C271" s="28"/>
      <c r="D271" s="29">
        <v>100</v>
      </c>
      <c r="E271" s="29">
        <v>1600</v>
      </c>
      <c r="F271" s="29">
        <v>2174</v>
      </c>
      <c r="G271" s="29">
        <v>1500</v>
      </c>
      <c r="H271" s="29">
        <v>2082</v>
      </c>
      <c r="I271" s="29">
        <v>2128</v>
      </c>
      <c r="J271" s="30"/>
    </row>
    <row r="272" spans="1:10" ht="14.25" hidden="1" customHeight="1">
      <c r="A272" s="27">
        <v>26.8</v>
      </c>
      <c r="B272" s="27">
        <v>26.7</v>
      </c>
      <c r="C272" s="28"/>
      <c r="D272" s="29">
        <v>100</v>
      </c>
      <c r="E272" s="29">
        <v>1600</v>
      </c>
      <c r="F272" s="29">
        <v>2174</v>
      </c>
      <c r="G272" s="29">
        <v>1100</v>
      </c>
      <c r="H272" s="29">
        <v>1715</v>
      </c>
      <c r="I272" s="29">
        <v>1945</v>
      </c>
      <c r="J272" s="30"/>
    </row>
    <row r="273" spans="1:10" ht="14.25" hidden="1" customHeight="1">
      <c r="A273" s="27">
        <v>26.9</v>
      </c>
      <c r="B273" s="27">
        <v>26.8</v>
      </c>
      <c r="C273" s="28"/>
      <c r="D273" s="29">
        <v>100</v>
      </c>
      <c r="E273" s="29">
        <v>1800</v>
      </c>
      <c r="F273" s="29">
        <v>2357</v>
      </c>
      <c r="G273" s="29">
        <v>2100</v>
      </c>
      <c r="H273" s="29">
        <v>2633</v>
      </c>
      <c r="I273" s="29">
        <v>2495</v>
      </c>
      <c r="J273" s="30"/>
    </row>
    <row r="274" spans="1:10" ht="14.25" hidden="1" customHeight="1">
      <c r="A274" s="31">
        <v>27</v>
      </c>
      <c r="B274" s="31">
        <v>26.9</v>
      </c>
      <c r="C274" s="28" t="s">
        <v>17</v>
      </c>
      <c r="D274" s="32">
        <v>100</v>
      </c>
      <c r="E274" s="32">
        <v>1600</v>
      </c>
      <c r="F274" s="32">
        <v>2174</v>
      </c>
      <c r="G274" s="32">
        <v>1400</v>
      </c>
      <c r="H274" s="32">
        <v>1990</v>
      </c>
      <c r="I274" s="32">
        <v>2082</v>
      </c>
      <c r="J274" s="30"/>
    </row>
    <row r="275" spans="1:10" ht="14.25" hidden="1" customHeight="1">
      <c r="A275" s="27">
        <v>27.1</v>
      </c>
      <c r="B275" s="27">
        <v>27</v>
      </c>
      <c r="C275" s="28"/>
      <c r="D275" s="29">
        <v>100</v>
      </c>
      <c r="E275" s="29">
        <v>1300</v>
      </c>
      <c r="F275" s="29">
        <v>1898</v>
      </c>
      <c r="G275" s="29">
        <v>1000</v>
      </c>
      <c r="H275" s="29">
        <v>1623</v>
      </c>
      <c r="I275" s="29">
        <v>1761</v>
      </c>
      <c r="J275" s="30"/>
    </row>
    <row r="276" spans="1:10" ht="14.25" hidden="1" customHeight="1">
      <c r="A276" s="27">
        <v>27.2</v>
      </c>
      <c r="B276" s="27">
        <v>27.1</v>
      </c>
      <c r="C276" s="28"/>
      <c r="D276" s="29">
        <v>100</v>
      </c>
      <c r="E276" s="29">
        <v>1400</v>
      </c>
      <c r="F276" s="29">
        <v>1990</v>
      </c>
      <c r="G276" s="29">
        <v>1300</v>
      </c>
      <c r="H276" s="29">
        <v>1898</v>
      </c>
      <c r="I276" s="29">
        <v>1944</v>
      </c>
      <c r="J276" s="30"/>
    </row>
    <row r="277" spans="1:10" ht="14.25" hidden="1" customHeight="1">
      <c r="A277" s="27">
        <v>27.3</v>
      </c>
      <c r="B277" s="27">
        <v>27.2</v>
      </c>
      <c r="C277" s="28"/>
      <c r="D277" s="29">
        <v>100</v>
      </c>
      <c r="E277" s="29">
        <v>1200</v>
      </c>
      <c r="F277" s="29">
        <v>1806</v>
      </c>
      <c r="G277" s="29">
        <v>1400</v>
      </c>
      <c r="H277" s="29">
        <v>1990</v>
      </c>
      <c r="I277" s="29">
        <v>1898</v>
      </c>
      <c r="J277" s="30"/>
    </row>
    <row r="278" spans="1:10" ht="14.25" hidden="1" customHeight="1">
      <c r="A278" s="27">
        <v>27.4</v>
      </c>
      <c r="B278" s="27">
        <v>27.3</v>
      </c>
      <c r="C278" s="28"/>
      <c r="D278" s="29">
        <v>100</v>
      </c>
      <c r="E278" s="29">
        <v>1400</v>
      </c>
      <c r="F278" s="29">
        <v>1990</v>
      </c>
      <c r="G278" s="29">
        <v>1300</v>
      </c>
      <c r="H278" s="29">
        <v>1898</v>
      </c>
      <c r="I278" s="29">
        <v>1944</v>
      </c>
      <c r="J278" s="30"/>
    </row>
    <row r="279" spans="1:10" ht="14.25" hidden="1" customHeight="1">
      <c r="A279" s="27">
        <v>27.5</v>
      </c>
      <c r="B279" s="27">
        <v>27.4</v>
      </c>
      <c r="C279" s="28"/>
      <c r="D279" s="29">
        <v>100</v>
      </c>
      <c r="E279" s="29">
        <v>1400</v>
      </c>
      <c r="F279" s="29">
        <v>1990</v>
      </c>
      <c r="G279" s="29">
        <v>1300</v>
      </c>
      <c r="H279" s="29">
        <v>1898</v>
      </c>
      <c r="I279" s="29">
        <v>1944</v>
      </c>
      <c r="J279" s="30"/>
    </row>
    <row r="280" spans="1:10" ht="14.25" hidden="1" customHeight="1">
      <c r="A280" s="27">
        <v>27.6</v>
      </c>
      <c r="B280" s="27">
        <v>27.5</v>
      </c>
      <c r="C280" s="28"/>
      <c r="D280" s="29">
        <v>100</v>
      </c>
      <c r="E280" s="29">
        <v>1000</v>
      </c>
      <c r="F280" s="29">
        <v>1623</v>
      </c>
      <c r="G280" s="29">
        <v>1000</v>
      </c>
      <c r="H280" s="29">
        <v>1623</v>
      </c>
      <c r="I280" s="29">
        <v>1623</v>
      </c>
      <c r="J280" s="30"/>
    </row>
    <row r="281" spans="1:10" ht="14.25" hidden="1" customHeight="1">
      <c r="A281" s="27">
        <v>27.7</v>
      </c>
      <c r="B281" s="27">
        <v>27.6</v>
      </c>
      <c r="C281" s="28"/>
      <c r="D281" s="29">
        <v>100</v>
      </c>
      <c r="E281" s="29">
        <v>1200</v>
      </c>
      <c r="F281" s="29">
        <v>1806</v>
      </c>
      <c r="G281" s="29">
        <v>1400</v>
      </c>
      <c r="H281" s="29">
        <v>1990</v>
      </c>
      <c r="I281" s="29">
        <v>1898</v>
      </c>
      <c r="J281" s="30"/>
    </row>
    <row r="282" spans="1:10" ht="14.25" hidden="1" customHeight="1">
      <c r="A282" s="27">
        <v>27.8</v>
      </c>
      <c r="B282" s="27">
        <v>27.7</v>
      </c>
      <c r="C282" s="28"/>
      <c r="D282" s="29">
        <v>100</v>
      </c>
      <c r="E282" s="29">
        <v>1000</v>
      </c>
      <c r="F282" s="29">
        <v>1623</v>
      </c>
      <c r="G282" s="29">
        <v>1100</v>
      </c>
      <c r="H282" s="29">
        <v>1715</v>
      </c>
      <c r="I282" s="29">
        <v>1669</v>
      </c>
      <c r="J282" s="30"/>
    </row>
    <row r="283" spans="1:10" ht="14.25" hidden="1" customHeight="1">
      <c r="A283" s="27">
        <v>27.9</v>
      </c>
      <c r="B283" s="27">
        <v>27.8</v>
      </c>
      <c r="C283" s="28"/>
      <c r="D283" s="29">
        <v>100</v>
      </c>
      <c r="E283" s="29">
        <v>1300</v>
      </c>
      <c r="F283" s="29">
        <v>1898</v>
      </c>
      <c r="G283" s="29">
        <v>1400</v>
      </c>
      <c r="H283" s="29">
        <v>1990</v>
      </c>
      <c r="I283" s="29">
        <v>1944</v>
      </c>
      <c r="J283" s="30"/>
    </row>
    <row r="284" spans="1:10" ht="14.25" hidden="1" customHeight="1">
      <c r="A284" s="31">
        <v>28</v>
      </c>
      <c r="B284" s="31">
        <v>27.9</v>
      </c>
      <c r="C284" s="28" t="s">
        <v>17</v>
      </c>
      <c r="D284" s="32">
        <v>100</v>
      </c>
      <c r="E284" s="32">
        <v>1500</v>
      </c>
      <c r="F284" s="32">
        <v>2082</v>
      </c>
      <c r="G284" s="32">
        <v>1400</v>
      </c>
      <c r="H284" s="32">
        <v>1990</v>
      </c>
      <c r="I284" s="32">
        <v>2036</v>
      </c>
      <c r="J284" s="30"/>
    </row>
    <row r="285" spans="1:10" ht="14.25" hidden="1" customHeight="1">
      <c r="A285" s="27">
        <v>28.1</v>
      </c>
      <c r="B285" s="27">
        <v>28</v>
      </c>
      <c r="C285" s="28"/>
      <c r="D285" s="29">
        <v>100</v>
      </c>
      <c r="E285" s="29">
        <v>1300</v>
      </c>
      <c r="F285" s="29">
        <v>1898</v>
      </c>
      <c r="G285" s="29">
        <v>1400</v>
      </c>
      <c r="H285" s="29">
        <v>1990</v>
      </c>
      <c r="I285" s="29">
        <v>1944</v>
      </c>
      <c r="J285" s="33"/>
    </row>
    <row r="286" spans="1:10" ht="14.25" hidden="1" customHeight="1">
      <c r="A286" s="27">
        <v>28.2</v>
      </c>
      <c r="B286" s="27">
        <v>28.1</v>
      </c>
      <c r="C286" s="28"/>
      <c r="D286" s="29">
        <v>100</v>
      </c>
      <c r="E286" s="29">
        <v>1200</v>
      </c>
      <c r="F286" s="29">
        <v>1806</v>
      </c>
      <c r="G286" s="29">
        <v>1100</v>
      </c>
      <c r="H286" s="29">
        <v>1715</v>
      </c>
      <c r="I286" s="29">
        <v>1761</v>
      </c>
      <c r="J286" s="34"/>
    </row>
    <row r="287" spans="1:10" ht="14.25" hidden="1" customHeight="1">
      <c r="A287" s="27">
        <v>28.3</v>
      </c>
      <c r="B287" s="27">
        <v>28.2</v>
      </c>
      <c r="C287" s="28"/>
      <c r="D287" s="29">
        <v>100</v>
      </c>
      <c r="E287" s="29">
        <v>1000</v>
      </c>
      <c r="F287" s="29">
        <v>1623</v>
      </c>
      <c r="G287" s="29">
        <v>1200</v>
      </c>
      <c r="H287" s="29">
        <v>1806</v>
      </c>
      <c r="I287" s="29">
        <v>1715</v>
      </c>
      <c r="J287" s="34"/>
    </row>
    <row r="288" spans="1:10" ht="14.25" hidden="1" customHeight="1">
      <c r="A288" s="27">
        <v>28.4</v>
      </c>
      <c r="B288" s="27">
        <v>28.3</v>
      </c>
      <c r="C288" s="28"/>
      <c r="D288" s="29">
        <v>100</v>
      </c>
      <c r="E288" s="34"/>
      <c r="F288" s="34"/>
      <c r="G288" s="34"/>
      <c r="H288" s="34"/>
      <c r="I288" s="34"/>
      <c r="J288" s="28" t="s">
        <v>18</v>
      </c>
    </row>
    <row r="289" spans="1:10" ht="14.25" hidden="1" customHeight="1">
      <c r="A289" s="27">
        <v>28.5</v>
      </c>
      <c r="B289" s="27">
        <v>28.4</v>
      </c>
      <c r="C289" s="28"/>
      <c r="D289" s="29">
        <v>100</v>
      </c>
      <c r="E289" s="34"/>
      <c r="F289" s="34"/>
      <c r="G289" s="34"/>
      <c r="H289" s="34"/>
      <c r="I289" s="34"/>
      <c r="J289" s="28" t="s">
        <v>18</v>
      </c>
    </row>
    <row r="290" spans="1:10" ht="14.25" hidden="1" customHeight="1">
      <c r="A290" s="27">
        <v>28.6</v>
      </c>
      <c r="B290" s="27">
        <v>28.5</v>
      </c>
      <c r="C290" s="28"/>
      <c r="D290" s="29">
        <v>100</v>
      </c>
      <c r="E290" s="34"/>
      <c r="F290" s="34"/>
      <c r="G290" s="34"/>
      <c r="H290" s="34"/>
      <c r="I290" s="34"/>
      <c r="J290" s="28" t="s">
        <v>18</v>
      </c>
    </row>
    <row r="291" spans="1:10" ht="14.25" hidden="1" customHeight="1">
      <c r="A291" s="27">
        <v>28.7</v>
      </c>
      <c r="B291" s="27">
        <v>28.6</v>
      </c>
      <c r="C291" s="28"/>
      <c r="D291" s="29">
        <v>100</v>
      </c>
      <c r="E291" s="34"/>
      <c r="F291" s="34"/>
      <c r="G291" s="34"/>
      <c r="H291" s="34"/>
      <c r="I291" s="34"/>
      <c r="J291" s="28" t="s">
        <v>18</v>
      </c>
    </row>
    <row r="292" spans="1:10" ht="14.25" hidden="1" customHeight="1">
      <c r="A292" s="27">
        <v>28.8</v>
      </c>
      <c r="B292" s="27">
        <v>28.7</v>
      </c>
      <c r="C292" s="28"/>
      <c r="D292" s="29">
        <v>100</v>
      </c>
      <c r="E292" s="34"/>
      <c r="F292" s="34"/>
      <c r="G292" s="34"/>
      <c r="H292" s="34"/>
      <c r="I292" s="34"/>
      <c r="J292" s="28" t="s">
        <v>18</v>
      </c>
    </row>
    <row r="293" spans="1:10" ht="14.25" hidden="1" customHeight="1">
      <c r="A293" s="27">
        <v>28.9</v>
      </c>
      <c r="B293" s="27">
        <v>28.8</v>
      </c>
      <c r="C293" s="28"/>
      <c r="D293" s="29">
        <v>100</v>
      </c>
      <c r="E293" s="29">
        <v>1400</v>
      </c>
      <c r="F293" s="29">
        <v>1990</v>
      </c>
      <c r="G293" s="29">
        <v>1600</v>
      </c>
      <c r="H293" s="29">
        <v>2174</v>
      </c>
      <c r="I293" s="29">
        <v>2082</v>
      </c>
      <c r="J293" s="34"/>
    </row>
    <row r="294" spans="1:10" ht="14.25" hidden="1" customHeight="1">
      <c r="A294" s="27">
        <v>29</v>
      </c>
      <c r="B294" s="27">
        <v>28.9</v>
      </c>
      <c r="C294" s="28" t="s">
        <v>17</v>
      </c>
      <c r="D294" s="29">
        <v>100</v>
      </c>
      <c r="E294" s="29">
        <v>1600</v>
      </c>
      <c r="F294" s="29">
        <v>2174</v>
      </c>
      <c r="G294" s="29">
        <v>1400</v>
      </c>
      <c r="H294" s="29">
        <v>1990</v>
      </c>
      <c r="I294" s="29">
        <v>2082</v>
      </c>
      <c r="J294" s="33"/>
    </row>
    <row r="295" spans="1:10" ht="14.25" hidden="1" customHeight="1">
      <c r="A295" s="27">
        <v>29.1</v>
      </c>
      <c r="B295" s="27">
        <v>29</v>
      </c>
      <c r="C295" s="28"/>
      <c r="D295" s="29">
        <v>100</v>
      </c>
      <c r="E295" s="29">
        <v>2300</v>
      </c>
      <c r="F295" s="29">
        <v>2816</v>
      </c>
      <c r="G295" s="29">
        <v>1900</v>
      </c>
      <c r="H295" s="29">
        <v>2449</v>
      </c>
      <c r="I295" s="29">
        <v>2633</v>
      </c>
      <c r="J295" s="30"/>
    </row>
    <row r="296" spans="1:10" ht="14.25" customHeight="1">
      <c r="A296" s="27">
        <v>29.2</v>
      </c>
      <c r="B296" s="27">
        <v>29.1</v>
      </c>
      <c r="C296" s="28"/>
      <c r="D296" s="29">
        <v>100</v>
      </c>
      <c r="E296" s="29">
        <v>2000</v>
      </c>
      <c r="F296" s="217">
        <v>2541</v>
      </c>
      <c r="G296" s="29">
        <v>2400</v>
      </c>
      <c r="H296" s="29">
        <v>2908</v>
      </c>
      <c r="I296" s="29">
        <v>2725</v>
      </c>
      <c r="J296" s="30"/>
    </row>
    <row r="297" spans="1:10" ht="14.25" customHeight="1">
      <c r="A297" s="27">
        <v>29.3</v>
      </c>
      <c r="B297" s="27">
        <v>29.2</v>
      </c>
      <c r="C297" s="28"/>
      <c r="D297" s="29">
        <v>100</v>
      </c>
      <c r="E297" s="29">
        <v>2000</v>
      </c>
      <c r="F297" s="217">
        <v>2541</v>
      </c>
      <c r="G297" s="29">
        <v>1700</v>
      </c>
      <c r="H297" s="29">
        <v>2265</v>
      </c>
      <c r="I297" s="29">
        <v>2403</v>
      </c>
      <c r="J297" s="30"/>
    </row>
    <row r="298" spans="1:10" ht="14.25" hidden="1" customHeight="1">
      <c r="A298" s="27">
        <v>29.4</v>
      </c>
      <c r="B298" s="27">
        <v>29.3</v>
      </c>
      <c r="C298" s="28"/>
      <c r="D298" s="29">
        <v>100</v>
      </c>
      <c r="E298" s="29">
        <v>1200</v>
      </c>
      <c r="F298" s="29">
        <v>1806</v>
      </c>
      <c r="G298" s="29">
        <v>1300</v>
      </c>
      <c r="H298" s="29">
        <v>1898</v>
      </c>
      <c r="I298" s="29">
        <v>1852</v>
      </c>
      <c r="J298" s="30"/>
    </row>
    <row r="299" spans="1:10" ht="14.25" hidden="1" customHeight="1">
      <c r="A299" s="27">
        <v>29.5</v>
      </c>
      <c r="B299" s="27">
        <v>29.4</v>
      </c>
      <c r="C299" s="28"/>
      <c r="D299" s="29">
        <v>100</v>
      </c>
      <c r="E299" s="29">
        <v>1400</v>
      </c>
      <c r="F299" s="29">
        <v>1990</v>
      </c>
      <c r="G299" s="29">
        <v>1300</v>
      </c>
      <c r="H299" s="29">
        <v>1898</v>
      </c>
      <c r="I299" s="29">
        <v>1944</v>
      </c>
      <c r="J299" s="30"/>
    </row>
    <row r="300" spans="1:10" ht="14.25" hidden="1" customHeight="1">
      <c r="A300" s="27">
        <v>29.6</v>
      </c>
      <c r="B300" s="27">
        <v>29.5</v>
      </c>
      <c r="C300" s="28"/>
      <c r="D300" s="29">
        <v>100</v>
      </c>
      <c r="E300" s="29">
        <v>1000</v>
      </c>
      <c r="F300" s="29">
        <v>1623</v>
      </c>
      <c r="G300" s="29">
        <v>1100</v>
      </c>
      <c r="H300" s="29">
        <v>1715</v>
      </c>
      <c r="I300" s="29">
        <v>1669</v>
      </c>
      <c r="J300" s="30"/>
    </row>
    <row r="301" spans="1:10" ht="14.25" hidden="1" customHeight="1">
      <c r="A301" s="27">
        <v>29.7</v>
      </c>
      <c r="B301" s="27">
        <v>29.6</v>
      </c>
      <c r="C301" s="28"/>
      <c r="D301" s="29">
        <v>100</v>
      </c>
      <c r="E301" s="29">
        <v>1000</v>
      </c>
      <c r="F301" s="29">
        <v>1623</v>
      </c>
      <c r="G301" s="29">
        <v>1000</v>
      </c>
      <c r="H301" s="29">
        <v>1623</v>
      </c>
      <c r="I301" s="29">
        <v>1623</v>
      </c>
      <c r="J301" s="30"/>
    </row>
    <row r="302" spans="1:10" ht="14.25" hidden="1" customHeight="1">
      <c r="A302" s="27">
        <v>29.8</v>
      </c>
      <c r="B302" s="27">
        <v>29.7</v>
      </c>
      <c r="C302" s="28"/>
      <c r="D302" s="29">
        <v>100</v>
      </c>
      <c r="E302" s="29">
        <v>1100</v>
      </c>
      <c r="F302" s="29">
        <v>1715</v>
      </c>
      <c r="G302" s="29">
        <v>1500</v>
      </c>
      <c r="H302" s="29">
        <v>2082</v>
      </c>
      <c r="I302" s="29">
        <v>1899</v>
      </c>
      <c r="J302" s="30"/>
    </row>
    <row r="303" spans="1:10" ht="14.25" hidden="1" customHeight="1">
      <c r="A303" s="27">
        <v>29.9</v>
      </c>
      <c r="B303" s="27">
        <v>29.8</v>
      </c>
      <c r="C303" s="28"/>
      <c r="D303" s="29">
        <v>100</v>
      </c>
      <c r="E303" s="29">
        <v>1300</v>
      </c>
      <c r="F303" s="29">
        <v>1898</v>
      </c>
      <c r="G303" s="29">
        <v>1000</v>
      </c>
      <c r="H303" s="29">
        <v>1623</v>
      </c>
      <c r="I303" s="29">
        <v>1761</v>
      </c>
      <c r="J303" s="30"/>
    </row>
    <row r="304" spans="1:10" ht="14.25" hidden="1" customHeight="1">
      <c r="A304" s="31">
        <v>30</v>
      </c>
      <c r="B304" s="31">
        <v>29.9</v>
      </c>
      <c r="C304" s="28" t="s">
        <v>17</v>
      </c>
      <c r="D304" s="32">
        <v>100</v>
      </c>
      <c r="E304" s="32">
        <v>1300</v>
      </c>
      <c r="F304" s="32">
        <v>1898</v>
      </c>
      <c r="G304" s="32">
        <v>1400</v>
      </c>
      <c r="H304" s="32">
        <v>1990</v>
      </c>
      <c r="I304" s="32">
        <v>1944</v>
      </c>
      <c r="J304" s="30"/>
    </row>
    <row r="305" spans="1:10" ht="14.25" hidden="1" customHeight="1">
      <c r="A305" s="27">
        <v>30.1</v>
      </c>
      <c r="B305" s="27">
        <v>30</v>
      </c>
      <c r="C305" s="28"/>
      <c r="D305" s="29">
        <v>100</v>
      </c>
      <c r="E305" s="29">
        <v>1200</v>
      </c>
      <c r="F305" s="29">
        <v>1806</v>
      </c>
      <c r="G305" s="29">
        <v>1900</v>
      </c>
      <c r="H305" s="29">
        <v>2449</v>
      </c>
      <c r="I305" s="29">
        <v>2128</v>
      </c>
      <c r="J305" s="30"/>
    </row>
    <row r="306" spans="1:10" ht="14.25" hidden="1" customHeight="1">
      <c r="A306" s="27">
        <v>30.2</v>
      </c>
      <c r="B306" s="27">
        <v>30.1</v>
      </c>
      <c r="C306" s="28"/>
      <c r="D306" s="29">
        <v>100</v>
      </c>
      <c r="E306" s="29">
        <v>1100</v>
      </c>
      <c r="F306" s="29">
        <v>1715</v>
      </c>
      <c r="G306" s="29">
        <v>1600</v>
      </c>
      <c r="H306" s="29">
        <v>2174</v>
      </c>
      <c r="I306" s="29">
        <v>1945</v>
      </c>
      <c r="J306" s="30"/>
    </row>
    <row r="307" spans="1:10" ht="14.25" hidden="1" customHeight="1">
      <c r="A307" s="27">
        <v>30.3</v>
      </c>
      <c r="B307" s="27">
        <v>30.2</v>
      </c>
      <c r="C307" s="28"/>
      <c r="D307" s="29">
        <v>100</v>
      </c>
      <c r="E307" s="29">
        <v>1200</v>
      </c>
      <c r="F307" s="29">
        <v>1806</v>
      </c>
      <c r="G307" s="29">
        <v>1400</v>
      </c>
      <c r="H307" s="29">
        <v>1990</v>
      </c>
      <c r="I307" s="29">
        <v>1898</v>
      </c>
      <c r="J307" s="30"/>
    </row>
    <row r="308" spans="1:10" ht="14.25" hidden="1" customHeight="1">
      <c r="A308" s="27">
        <v>30.4</v>
      </c>
      <c r="B308" s="27">
        <v>30.3</v>
      </c>
      <c r="C308" s="28"/>
      <c r="D308" s="29">
        <v>100</v>
      </c>
      <c r="E308" s="29">
        <v>1100</v>
      </c>
      <c r="F308" s="29">
        <v>1715</v>
      </c>
      <c r="G308" s="29">
        <v>1000</v>
      </c>
      <c r="H308" s="29">
        <v>1623</v>
      </c>
      <c r="I308" s="29">
        <v>1669</v>
      </c>
      <c r="J308" s="30"/>
    </row>
    <row r="309" spans="1:10" ht="14.25" hidden="1" customHeight="1">
      <c r="A309" s="27">
        <v>30.5</v>
      </c>
      <c r="B309" s="27">
        <v>30.4</v>
      </c>
      <c r="C309" s="28"/>
      <c r="D309" s="29">
        <v>100</v>
      </c>
      <c r="E309" s="29">
        <v>1100</v>
      </c>
      <c r="F309" s="29">
        <v>1715</v>
      </c>
      <c r="G309" s="29">
        <v>1200</v>
      </c>
      <c r="H309" s="29">
        <v>1806</v>
      </c>
      <c r="I309" s="29">
        <v>1761</v>
      </c>
      <c r="J309" s="30"/>
    </row>
    <row r="310" spans="1:10" ht="14.25" hidden="1" customHeight="1">
      <c r="A310" s="27">
        <v>30.6</v>
      </c>
      <c r="B310" s="27">
        <v>30.5</v>
      </c>
      <c r="C310" s="28"/>
      <c r="D310" s="29">
        <v>100</v>
      </c>
      <c r="E310" s="29">
        <v>1500</v>
      </c>
      <c r="F310" s="29">
        <v>2082</v>
      </c>
      <c r="G310" s="29">
        <v>1500</v>
      </c>
      <c r="H310" s="29">
        <v>2082</v>
      </c>
      <c r="I310" s="29">
        <v>2082</v>
      </c>
      <c r="J310" s="30"/>
    </row>
    <row r="311" spans="1:10" ht="14.25" hidden="1" customHeight="1">
      <c r="A311" s="27">
        <v>30.7</v>
      </c>
      <c r="B311" s="27">
        <v>30.6</v>
      </c>
      <c r="C311" s="28"/>
      <c r="D311" s="29">
        <v>100</v>
      </c>
      <c r="E311" s="29">
        <v>1400</v>
      </c>
      <c r="F311" s="29">
        <v>1990</v>
      </c>
      <c r="G311" s="29">
        <v>1300</v>
      </c>
      <c r="H311" s="29">
        <v>1898</v>
      </c>
      <c r="I311" s="29">
        <v>1944</v>
      </c>
      <c r="J311" s="30"/>
    </row>
    <row r="312" spans="1:10" ht="14.25" hidden="1" customHeight="1">
      <c r="A312" s="27">
        <v>30.8</v>
      </c>
      <c r="B312" s="27">
        <v>30.7</v>
      </c>
      <c r="C312" s="28"/>
      <c r="D312" s="29">
        <v>100</v>
      </c>
      <c r="E312" s="29">
        <v>1400</v>
      </c>
      <c r="F312" s="29">
        <v>1990</v>
      </c>
      <c r="G312" s="29">
        <v>1200</v>
      </c>
      <c r="H312" s="29">
        <v>1806</v>
      </c>
      <c r="I312" s="29">
        <v>1898</v>
      </c>
      <c r="J312" s="30"/>
    </row>
    <row r="313" spans="1:10" ht="14.25" hidden="1" customHeight="1">
      <c r="A313" s="27">
        <v>30.9</v>
      </c>
      <c r="B313" s="27">
        <v>30.8</v>
      </c>
      <c r="C313" s="28"/>
      <c r="D313" s="29">
        <v>100</v>
      </c>
      <c r="E313" s="29">
        <v>1100</v>
      </c>
      <c r="F313" s="29">
        <v>1715</v>
      </c>
      <c r="G313" s="29">
        <v>1200</v>
      </c>
      <c r="H313" s="29">
        <v>1806</v>
      </c>
      <c r="I313" s="29">
        <v>1761</v>
      </c>
      <c r="J313" s="30"/>
    </row>
    <row r="314" spans="1:10" ht="14.25" hidden="1" customHeight="1">
      <c r="A314" s="31">
        <v>31</v>
      </c>
      <c r="B314" s="31">
        <v>30.9</v>
      </c>
      <c r="C314" s="28" t="s">
        <v>17</v>
      </c>
      <c r="D314" s="32">
        <v>100</v>
      </c>
      <c r="E314" s="32">
        <v>1500</v>
      </c>
      <c r="F314" s="32">
        <v>2082</v>
      </c>
      <c r="G314" s="32">
        <v>1400</v>
      </c>
      <c r="H314" s="32">
        <v>1990</v>
      </c>
      <c r="I314" s="32">
        <v>2036</v>
      </c>
      <c r="J314" s="30"/>
    </row>
    <row r="315" spans="1:10" ht="14.25" hidden="1" customHeight="1">
      <c r="A315" s="27">
        <v>31.1</v>
      </c>
      <c r="B315" s="27">
        <v>31</v>
      </c>
      <c r="C315" s="30"/>
      <c r="D315" s="29">
        <v>100</v>
      </c>
      <c r="E315" s="29">
        <v>1700</v>
      </c>
      <c r="F315" s="29">
        <v>2265</v>
      </c>
      <c r="G315" s="29">
        <v>1300</v>
      </c>
      <c r="H315" s="29">
        <v>1898</v>
      </c>
      <c r="I315" s="29">
        <v>2082</v>
      </c>
      <c r="J315" s="30"/>
    </row>
    <row r="316" spans="1:10" ht="14.25" hidden="1" customHeight="1">
      <c r="A316" s="27">
        <v>31.2</v>
      </c>
      <c r="B316" s="27">
        <v>31.1</v>
      </c>
      <c r="C316" s="30"/>
      <c r="D316" s="29">
        <v>100</v>
      </c>
      <c r="E316" s="29">
        <v>1600</v>
      </c>
      <c r="F316" s="29">
        <v>2174</v>
      </c>
      <c r="G316" s="29">
        <v>1600</v>
      </c>
      <c r="H316" s="29">
        <v>2174</v>
      </c>
      <c r="I316" s="29">
        <v>2174</v>
      </c>
      <c r="J316" s="30"/>
    </row>
    <row r="317" spans="1:10" ht="14.25" hidden="1" customHeight="1">
      <c r="A317" s="27">
        <v>31.3</v>
      </c>
      <c r="B317" s="27">
        <v>31.2</v>
      </c>
      <c r="C317" s="30"/>
      <c r="D317" s="29">
        <v>100</v>
      </c>
      <c r="E317" s="29">
        <v>1500</v>
      </c>
      <c r="F317" s="29">
        <v>2082</v>
      </c>
      <c r="G317" s="29">
        <v>1700</v>
      </c>
      <c r="H317" s="29">
        <v>2265</v>
      </c>
      <c r="I317" s="29">
        <v>2174</v>
      </c>
      <c r="J317" s="30"/>
    </row>
    <row r="318" spans="1:10" ht="14.25" hidden="1" customHeight="1">
      <c r="A318" s="27">
        <v>31.4</v>
      </c>
      <c r="B318" s="27">
        <v>31.3</v>
      </c>
      <c r="C318" s="30"/>
      <c r="D318" s="29">
        <v>100</v>
      </c>
      <c r="E318" s="29">
        <v>1600</v>
      </c>
      <c r="F318" s="29">
        <v>2174</v>
      </c>
      <c r="G318" s="29">
        <v>1500</v>
      </c>
      <c r="H318" s="29">
        <v>2082</v>
      </c>
      <c r="I318" s="29">
        <v>2128</v>
      </c>
      <c r="J318" s="30"/>
    </row>
    <row r="319" spans="1:10" ht="14.25" hidden="1" customHeight="1">
      <c r="A319" s="27">
        <v>31.5</v>
      </c>
      <c r="B319" s="27">
        <v>31.4</v>
      </c>
      <c r="C319" s="30"/>
      <c r="D319" s="29">
        <v>100</v>
      </c>
      <c r="E319" s="29">
        <v>1300</v>
      </c>
      <c r="F319" s="29">
        <v>1898</v>
      </c>
      <c r="G319" s="29">
        <v>1300</v>
      </c>
      <c r="H319" s="29">
        <v>1898</v>
      </c>
      <c r="I319" s="29">
        <v>1898</v>
      </c>
      <c r="J319" s="30"/>
    </row>
    <row r="320" spans="1:10" ht="14.25" hidden="1" customHeight="1">
      <c r="A320" s="27">
        <v>31.6</v>
      </c>
      <c r="B320" s="27">
        <v>31.5</v>
      </c>
      <c r="C320" s="28"/>
      <c r="D320" s="29">
        <v>100</v>
      </c>
      <c r="E320" s="29">
        <v>1500</v>
      </c>
      <c r="F320" s="29">
        <v>2082</v>
      </c>
      <c r="G320" s="29">
        <v>1400</v>
      </c>
      <c r="H320" s="29">
        <v>1990</v>
      </c>
      <c r="I320" s="29">
        <v>2036</v>
      </c>
      <c r="J320" s="30"/>
    </row>
    <row r="321" spans="1:10" ht="14.25" hidden="1" customHeight="1">
      <c r="A321" s="27">
        <v>31.7</v>
      </c>
      <c r="B321" s="27">
        <v>31.6</v>
      </c>
      <c r="C321" s="28"/>
      <c r="D321" s="29">
        <v>100</v>
      </c>
      <c r="E321" s="29">
        <v>1900</v>
      </c>
      <c r="F321" s="29">
        <v>2449</v>
      </c>
      <c r="G321" s="29">
        <v>1600</v>
      </c>
      <c r="H321" s="29">
        <v>2174</v>
      </c>
      <c r="I321" s="29">
        <v>2312</v>
      </c>
      <c r="J321" s="30"/>
    </row>
    <row r="322" spans="1:10" ht="14.25" customHeight="1">
      <c r="A322" s="27">
        <v>31.8</v>
      </c>
      <c r="B322" s="27">
        <v>31.7</v>
      </c>
      <c r="C322" s="28"/>
      <c r="D322" s="29">
        <v>100</v>
      </c>
      <c r="E322" s="29">
        <v>2000</v>
      </c>
      <c r="F322" s="217">
        <v>2541</v>
      </c>
      <c r="G322" s="29">
        <v>1300</v>
      </c>
      <c r="H322" s="29">
        <v>1898</v>
      </c>
      <c r="I322" s="29">
        <v>2220</v>
      </c>
      <c r="J322" s="30"/>
    </row>
    <row r="323" spans="1:10" ht="14.25" hidden="1" customHeight="1">
      <c r="A323" s="27">
        <v>31.9</v>
      </c>
      <c r="B323" s="27">
        <v>31.8</v>
      </c>
      <c r="C323" s="28"/>
      <c r="D323" s="29">
        <v>100</v>
      </c>
      <c r="E323" s="29">
        <v>1400</v>
      </c>
      <c r="F323" s="29">
        <v>1990</v>
      </c>
      <c r="G323" s="29">
        <v>1600</v>
      </c>
      <c r="H323" s="29">
        <v>2174</v>
      </c>
      <c r="I323" s="29">
        <v>2082</v>
      </c>
      <c r="J323" s="30"/>
    </row>
    <row r="324" spans="1:10" ht="14.25" hidden="1" customHeight="1">
      <c r="A324" s="31">
        <v>32</v>
      </c>
      <c r="B324" s="31">
        <v>31.9</v>
      </c>
      <c r="C324" s="28" t="s">
        <v>17</v>
      </c>
      <c r="D324" s="32">
        <v>100</v>
      </c>
      <c r="E324" s="32">
        <v>1700</v>
      </c>
      <c r="F324" s="32">
        <v>2265</v>
      </c>
      <c r="G324" s="32">
        <v>1100</v>
      </c>
      <c r="H324" s="32">
        <v>1715</v>
      </c>
      <c r="I324" s="32">
        <v>1990</v>
      </c>
      <c r="J324" s="30"/>
    </row>
    <row r="325" spans="1:10" ht="14.25" hidden="1" customHeight="1">
      <c r="A325" s="27">
        <v>32.1</v>
      </c>
      <c r="B325" s="27">
        <v>32</v>
      </c>
      <c r="C325" s="28"/>
      <c r="D325" s="29">
        <v>100</v>
      </c>
      <c r="E325" s="29">
        <v>1400</v>
      </c>
      <c r="F325" s="29">
        <v>1990</v>
      </c>
      <c r="G325" s="29">
        <v>1200</v>
      </c>
      <c r="H325" s="29">
        <v>1806</v>
      </c>
      <c r="I325" s="29">
        <v>1898</v>
      </c>
      <c r="J325" s="30"/>
    </row>
    <row r="326" spans="1:10" ht="14.25" hidden="1" customHeight="1">
      <c r="A326" s="27">
        <v>32.200000000000003</v>
      </c>
      <c r="B326" s="27">
        <v>32.1</v>
      </c>
      <c r="C326" s="28"/>
      <c r="D326" s="29">
        <v>100</v>
      </c>
      <c r="E326" s="29">
        <v>1100</v>
      </c>
      <c r="F326" s="29">
        <v>1715</v>
      </c>
      <c r="G326" s="29">
        <v>1100</v>
      </c>
      <c r="H326" s="29">
        <v>1715</v>
      </c>
      <c r="I326" s="29">
        <v>1715</v>
      </c>
      <c r="J326" s="30"/>
    </row>
    <row r="327" spans="1:10" ht="14.25" hidden="1" customHeight="1">
      <c r="A327" s="27">
        <v>32.299999999999997</v>
      </c>
      <c r="B327" s="27">
        <v>32.200000000000003</v>
      </c>
      <c r="C327" s="28"/>
      <c r="D327" s="29">
        <v>100</v>
      </c>
      <c r="E327" s="29">
        <v>1300</v>
      </c>
      <c r="F327" s="29">
        <v>1898</v>
      </c>
      <c r="G327" s="29">
        <v>1200</v>
      </c>
      <c r="H327" s="29">
        <v>1806</v>
      </c>
      <c r="I327" s="29">
        <v>1852</v>
      </c>
      <c r="J327" s="30"/>
    </row>
    <row r="328" spans="1:10" ht="14.25" hidden="1" customHeight="1">
      <c r="A328" s="27">
        <v>32.4</v>
      </c>
      <c r="B328" s="27">
        <v>32.299999999999997</v>
      </c>
      <c r="C328" s="28"/>
      <c r="D328" s="29">
        <v>100</v>
      </c>
      <c r="E328" s="29">
        <v>1200</v>
      </c>
      <c r="F328" s="29">
        <v>1806</v>
      </c>
      <c r="G328" s="29">
        <v>1400</v>
      </c>
      <c r="H328" s="29">
        <v>1990</v>
      </c>
      <c r="I328" s="29">
        <v>1898</v>
      </c>
      <c r="J328" s="30"/>
    </row>
    <row r="329" spans="1:10" ht="14.25" hidden="1" customHeight="1">
      <c r="A329" s="27">
        <v>32.5</v>
      </c>
      <c r="B329" s="27">
        <v>32.4</v>
      </c>
      <c r="C329" s="28"/>
      <c r="D329" s="29">
        <v>100</v>
      </c>
      <c r="E329" s="29">
        <v>1200</v>
      </c>
      <c r="F329" s="29">
        <v>1806</v>
      </c>
      <c r="G329" s="29">
        <v>1300</v>
      </c>
      <c r="H329" s="29">
        <v>1898</v>
      </c>
      <c r="I329" s="29">
        <v>1852</v>
      </c>
      <c r="J329" s="30"/>
    </row>
    <row r="330" spans="1:10" ht="14.25" hidden="1" customHeight="1">
      <c r="A330" s="27">
        <v>32.6</v>
      </c>
      <c r="B330" s="27">
        <v>32.5</v>
      </c>
      <c r="C330" s="28"/>
      <c r="D330" s="29">
        <v>100</v>
      </c>
      <c r="E330" s="29">
        <v>1000</v>
      </c>
      <c r="F330" s="29">
        <v>1623</v>
      </c>
      <c r="G330" s="29">
        <v>1700</v>
      </c>
      <c r="H330" s="29">
        <v>2265</v>
      </c>
      <c r="I330" s="29">
        <v>1944</v>
      </c>
      <c r="J330" s="30"/>
    </row>
    <row r="331" spans="1:10" ht="14.25" hidden="1" customHeight="1">
      <c r="A331" s="27">
        <v>32.700000000000003</v>
      </c>
      <c r="B331" s="27">
        <v>32.6</v>
      </c>
      <c r="C331" s="28"/>
      <c r="D331" s="29">
        <v>100</v>
      </c>
      <c r="E331" s="29">
        <v>1400</v>
      </c>
      <c r="F331" s="29">
        <v>1990</v>
      </c>
      <c r="G331" s="29">
        <v>1900</v>
      </c>
      <c r="H331" s="29">
        <v>2449</v>
      </c>
      <c r="I331" s="29">
        <v>2220</v>
      </c>
      <c r="J331" s="30"/>
    </row>
    <row r="332" spans="1:10" ht="14.25" hidden="1" customHeight="1">
      <c r="A332" s="27">
        <v>32.799999999999997</v>
      </c>
      <c r="B332" s="27">
        <v>32.700000000000003</v>
      </c>
      <c r="C332" s="28"/>
      <c r="D332" s="29">
        <v>100</v>
      </c>
      <c r="E332" s="29">
        <v>1100</v>
      </c>
      <c r="F332" s="29">
        <v>1715</v>
      </c>
      <c r="G332" s="29">
        <v>1300</v>
      </c>
      <c r="H332" s="29">
        <v>1898</v>
      </c>
      <c r="I332" s="29">
        <v>1807</v>
      </c>
      <c r="J332" s="30"/>
    </row>
    <row r="333" spans="1:10" ht="14.25" hidden="1" customHeight="1">
      <c r="A333" s="27">
        <v>32.9</v>
      </c>
      <c r="B333" s="27">
        <v>32.799999999999997</v>
      </c>
      <c r="C333" s="28"/>
      <c r="D333" s="29">
        <v>100</v>
      </c>
      <c r="E333" s="29">
        <v>1700</v>
      </c>
      <c r="F333" s="29">
        <v>2265</v>
      </c>
      <c r="G333" s="29">
        <v>1200</v>
      </c>
      <c r="H333" s="29">
        <v>1806</v>
      </c>
      <c r="I333" s="29">
        <v>2036</v>
      </c>
      <c r="J333" s="30"/>
    </row>
    <row r="334" spans="1:10" ht="14.25" hidden="1" customHeight="1">
      <c r="A334" s="31">
        <v>33</v>
      </c>
      <c r="B334" s="31">
        <v>32.9</v>
      </c>
      <c r="C334" s="28" t="s">
        <v>17</v>
      </c>
      <c r="D334" s="32">
        <v>100</v>
      </c>
      <c r="E334" s="32">
        <v>1200</v>
      </c>
      <c r="F334" s="32">
        <v>1806</v>
      </c>
      <c r="G334" s="32">
        <v>1400</v>
      </c>
      <c r="H334" s="32">
        <v>1990</v>
      </c>
      <c r="I334" s="32">
        <v>1898</v>
      </c>
      <c r="J334" s="30"/>
    </row>
    <row r="335" spans="1:10" ht="14.25" hidden="1" customHeight="1">
      <c r="A335" s="27">
        <v>33.1</v>
      </c>
      <c r="B335" s="27">
        <v>33</v>
      </c>
      <c r="C335" s="28"/>
      <c r="D335" s="29">
        <v>100</v>
      </c>
      <c r="E335" s="29">
        <v>1300</v>
      </c>
      <c r="F335" s="29">
        <v>1898</v>
      </c>
      <c r="G335" s="29">
        <v>1400</v>
      </c>
      <c r="H335" s="29">
        <v>1990</v>
      </c>
      <c r="I335" s="29">
        <v>1944</v>
      </c>
      <c r="J335" s="30"/>
    </row>
    <row r="336" spans="1:10" ht="14.25" hidden="1" customHeight="1">
      <c r="A336" s="27">
        <v>33.200000000000003</v>
      </c>
      <c r="B336" s="27">
        <v>33.1</v>
      </c>
      <c r="C336" s="28"/>
      <c r="D336" s="29">
        <v>100</v>
      </c>
      <c r="E336" s="29">
        <v>1900</v>
      </c>
      <c r="F336" s="29">
        <v>2449</v>
      </c>
      <c r="G336" s="29">
        <v>1900</v>
      </c>
      <c r="H336" s="29">
        <v>2449</v>
      </c>
      <c r="I336" s="29">
        <v>2449</v>
      </c>
      <c r="J336" s="30"/>
    </row>
    <row r="337" spans="1:10" ht="14.25" hidden="1" customHeight="1">
      <c r="A337" s="27">
        <v>33.299999999999997</v>
      </c>
      <c r="B337" s="27">
        <v>33.200000000000003</v>
      </c>
      <c r="C337" s="28"/>
      <c r="D337" s="29">
        <v>100</v>
      </c>
      <c r="E337" s="29">
        <v>1800</v>
      </c>
      <c r="F337" s="29">
        <v>2357</v>
      </c>
      <c r="G337" s="29">
        <v>1700</v>
      </c>
      <c r="H337" s="29">
        <v>2265</v>
      </c>
      <c r="I337" s="29">
        <v>2311</v>
      </c>
      <c r="J337" s="30"/>
    </row>
    <row r="338" spans="1:10" ht="14.25" hidden="1" customHeight="1">
      <c r="A338" s="27">
        <v>33.4</v>
      </c>
      <c r="B338" s="27">
        <v>33.299999999999997</v>
      </c>
      <c r="C338" s="28"/>
      <c r="D338" s="29">
        <v>100</v>
      </c>
      <c r="E338" s="29">
        <v>1900</v>
      </c>
      <c r="F338" s="29">
        <v>2449</v>
      </c>
      <c r="G338" s="29">
        <v>1900</v>
      </c>
      <c r="H338" s="29">
        <v>2449</v>
      </c>
      <c r="I338" s="29">
        <v>2449</v>
      </c>
      <c r="J338" s="30"/>
    </row>
    <row r="339" spans="1:10" ht="14.25" hidden="1" customHeight="1">
      <c r="A339" s="27">
        <v>33.5</v>
      </c>
      <c r="B339" s="27">
        <v>33.4</v>
      </c>
      <c r="C339" s="28"/>
      <c r="D339" s="29">
        <v>100</v>
      </c>
      <c r="E339" s="29">
        <v>1600</v>
      </c>
      <c r="F339" s="29">
        <v>2174</v>
      </c>
      <c r="G339" s="29">
        <v>1500</v>
      </c>
      <c r="H339" s="29">
        <v>2082</v>
      </c>
      <c r="I339" s="29">
        <v>2128</v>
      </c>
      <c r="J339" s="30"/>
    </row>
    <row r="340" spans="1:10" ht="14.25" hidden="1" customHeight="1">
      <c r="A340" s="27">
        <v>33.6</v>
      </c>
      <c r="B340" s="27">
        <v>33.5</v>
      </c>
      <c r="C340" s="28"/>
      <c r="D340" s="29">
        <v>100</v>
      </c>
      <c r="E340" s="29">
        <v>2500</v>
      </c>
      <c r="F340" s="29">
        <v>3000</v>
      </c>
      <c r="G340" s="29">
        <v>2200</v>
      </c>
      <c r="H340" s="29">
        <v>2724</v>
      </c>
      <c r="I340" s="29">
        <v>2862</v>
      </c>
      <c r="J340" s="30"/>
    </row>
    <row r="341" spans="1:10" ht="14.25" hidden="1" customHeight="1">
      <c r="A341" s="27">
        <v>33.700000000000003</v>
      </c>
      <c r="B341" s="27">
        <v>33.6</v>
      </c>
      <c r="C341" s="28"/>
      <c r="D341" s="29">
        <v>100</v>
      </c>
      <c r="E341" s="29">
        <v>1400</v>
      </c>
      <c r="F341" s="29">
        <v>1990</v>
      </c>
      <c r="G341" s="29">
        <v>1100</v>
      </c>
      <c r="H341" s="29">
        <v>1715</v>
      </c>
      <c r="I341" s="29">
        <v>1853</v>
      </c>
      <c r="J341" s="30"/>
    </row>
    <row r="342" spans="1:10" ht="14.25" hidden="1" customHeight="1">
      <c r="A342" s="27">
        <v>33.799999999999997</v>
      </c>
      <c r="B342" s="27">
        <v>33.700000000000003</v>
      </c>
      <c r="C342" s="28"/>
      <c r="D342" s="29">
        <v>100</v>
      </c>
      <c r="E342" s="29">
        <v>1300</v>
      </c>
      <c r="F342" s="29">
        <v>1898</v>
      </c>
      <c r="G342" s="29">
        <v>1400</v>
      </c>
      <c r="H342" s="29">
        <v>1990</v>
      </c>
      <c r="I342" s="29">
        <v>1944</v>
      </c>
      <c r="J342" s="30"/>
    </row>
    <row r="343" spans="1:10" ht="14.25" hidden="1" customHeight="1">
      <c r="A343" s="27">
        <v>33.9</v>
      </c>
      <c r="B343" s="27">
        <v>33.799999999999997</v>
      </c>
      <c r="C343" s="28"/>
      <c r="D343" s="29">
        <v>100</v>
      </c>
      <c r="E343" s="29">
        <v>1500</v>
      </c>
      <c r="F343" s="29">
        <v>2082</v>
      </c>
      <c r="G343" s="29">
        <v>1900</v>
      </c>
      <c r="H343" s="29">
        <v>2449</v>
      </c>
      <c r="I343" s="29">
        <v>2266</v>
      </c>
      <c r="J343" s="30"/>
    </row>
    <row r="344" spans="1:10" ht="14.25" hidden="1" customHeight="1">
      <c r="A344" s="31">
        <v>34</v>
      </c>
      <c r="B344" s="31">
        <v>33.9</v>
      </c>
      <c r="C344" s="28" t="s">
        <v>17</v>
      </c>
      <c r="D344" s="32">
        <v>100</v>
      </c>
      <c r="E344" s="32">
        <v>1400</v>
      </c>
      <c r="F344" s="32">
        <v>1990</v>
      </c>
      <c r="G344" s="32">
        <v>1500</v>
      </c>
      <c r="H344" s="32">
        <v>2082</v>
      </c>
      <c r="I344" s="32">
        <v>2036</v>
      </c>
      <c r="J344" s="30"/>
    </row>
    <row r="345" spans="1:10" ht="14.25" hidden="1" customHeight="1">
      <c r="A345" s="27">
        <v>34.1</v>
      </c>
      <c r="B345" s="27">
        <v>34</v>
      </c>
      <c r="C345" s="28"/>
      <c r="D345" s="29">
        <v>100</v>
      </c>
      <c r="E345" s="29">
        <v>1700</v>
      </c>
      <c r="F345" s="29">
        <v>2265</v>
      </c>
      <c r="G345" s="29">
        <v>1600</v>
      </c>
      <c r="H345" s="29">
        <v>2174</v>
      </c>
      <c r="I345" s="29">
        <v>2220</v>
      </c>
      <c r="J345" s="30"/>
    </row>
    <row r="346" spans="1:10" ht="14.25" customHeight="1">
      <c r="A346" s="27">
        <v>34.200000000000003</v>
      </c>
      <c r="B346" s="27">
        <v>34.1</v>
      </c>
      <c r="C346" s="28"/>
      <c r="D346" s="29">
        <v>100</v>
      </c>
      <c r="E346" s="29">
        <v>2200</v>
      </c>
      <c r="F346" s="217">
        <v>2724</v>
      </c>
      <c r="G346" s="29">
        <v>1700</v>
      </c>
      <c r="H346" s="29">
        <v>2265</v>
      </c>
      <c r="I346" s="29">
        <v>2495</v>
      </c>
      <c r="J346" s="30"/>
    </row>
    <row r="347" spans="1:10" ht="14.25" hidden="1" customHeight="1">
      <c r="A347" s="27">
        <v>34.299999999999997</v>
      </c>
      <c r="B347" s="27">
        <v>34.200000000000003</v>
      </c>
      <c r="C347" s="28"/>
      <c r="D347" s="29">
        <v>100</v>
      </c>
      <c r="E347" s="29">
        <v>1200</v>
      </c>
      <c r="F347" s="29">
        <v>1806</v>
      </c>
      <c r="G347" s="29">
        <v>1000</v>
      </c>
      <c r="H347" s="29">
        <v>1623</v>
      </c>
      <c r="I347" s="29">
        <v>1715</v>
      </c>
      <c r="J347" s="30"/>
    </row>
    <row r="348" spans="1:10" ht="14.25" hidden="1" customHeight="1">
      <c r="A348" s="27">
        <v>34.4</v>
      </c>
      <c r="B348" s="27">
        <v>34.299999999999997</v>
      </c>
      <c r="C348" s="28"/>
      <c r="D348" s="29">
        <v>100</v>
      </c>
      <c r="E348" s="29">
        <v>1600</v>
      </c>
      <c r="F348" s="29">
        <v>2174</v>
      </c>
      <c r="G348" s="29">
        <v>1400</v>
      </c>
      <c r="H348" s="29">
        <v>1990</v>
      </c>
      <c r="I348" s="29">
        <v>2082</v>
      </c>
      <c r="J348" s="30"/>
    </row>
    <row r="349" spans="1:10" ht="14.25" hidden="1" customHeight="1">
      <c r="A349" s="27">
        <v>34.5</v>
      </c>
      <c r="B349" s="27">
        <v>34.4</v>
      </c>
      <c r="C349" s="28"/>
      <c r="D349" s="29">
        <v>100</v>
      </c>
      <c r="E349" s="29">
        <v>1400</v>
      </c>
      <c r="F349" s="29">
        <v>1990</v>
      </c>
      <c r="G349" s="29">
        <v>1400</v>
      </c>
      <c r="H349" s="29">
        <v>1990</v>
      </c>
      <c r="I349" s="29">
        <v>1990</v>
      </c>
      <c r="J349" s="30"/>
    </row>
    <row r="350" spans="1:10" ht="14.25" hidden="1" customHeight="1">
      <c r="A350" s="27">
        <v>34.6</v>
      </c>
      <c r="B350" s="27">
        <v>34.5</v>
      </c>
      <c r="C350" s="28"/>
      <c r="D350" s="29">
        <v>100</v>
      </c>
      <c r="E350" s="29">
        <v>1200</v>
      </c>
      <c r="F350" s="29">
        <v>1806</v>
      </c>
      <c r="G350" s="29">
        <v>2000</v>
      </c>
      <c r="H350" s="29">
        <v>2541</v>
      </c>
      <c r="I350" s="29">
        <v>2174</v>
      </c>
      <c r="J350" s="30"/>
    </row>
    <row r="351" spans="1:10" ht="14.25" customHeight="1">
      <c r="A351" s="27">
        <v>34.700000000000003</v>
      </c>
      <c r="B351" s="27">
        <v>34.6</v>
      </c>
      <c r="C351" s="28"/>
      <c r="D351" s="29">
        <v>100</v>
      </c>
      <c r="E351" s="29">
        <v>2200</v>
      </c>
      <c r="F351" s="217">
        <v>2724</v>
      </c>
      <c r="G351" s="29">
        <v>1300</v>
      </c>
      <c r="H351" s="29">
        <v>1898</v>
      </c>
      <c r="I351" s="29">
        <v>2311</v>
      </c>
      <c r="J351" s="30"/>
    </row>
    <row r="352" spans="1:10" ht="14.25" hidden="1" customHeight="1">
      <c r="A352" s="27">
        <v>34.799999999999997</v>
      </c>
      <c r="B352" s="27">
        <v>34.700000000000003</v>
      </c>
      <c r="C352" s="28"/>
      <c r="D352" s="29">
        <v>100</v>
      </c>
      <c r="E352" s="29">
        <v>1100</v>
      </c>
      <c r="F352" s="29">
        <v>1715</v>
      </c>
      <c r="G352" s="29">
        <v>1100</v>
      </c>
      <c r="H352" s="29">
        <v>1715</v>
      </c>
      <c r="I352" s="29">
        <v>1715</v>
      </c>
      <c r="J352" s="30"/>
    </row>
    <row r="353" spans="1:10" ht="14.25" hidden="1" customHeight="1">
      <c r="A353" s="27">
        <v>34.9</v>
      </c>
      <c r="B353" s="27">
        <v>34.799999999999997</v>
      </c>
      <c r="C353" s="28"/>
      <c r="D353" s="29">
        <v>100</v>
      </c>
      <c r="E353" s="29">
        <v>1400</v>
      </c>
      <c r="F353" s="29">
        <v>1990</v>
      </c>
      <c r="G353" s="29">
        <v>1300</v>
      </c>
      <c r="H353" s="29">
        <v>1898</v>
      </c>
      <c r="I353" s="29">
        <v>1944</v>
      </c>
      <c r="J353" s="30"/>
    </row>
    <row r="354" spans="1:10" ht="14.25" hidden="1" customHeight="1">
      <c r="A354" s="31">
        <v>35</v>
      </c>
      <c r="B354" s="31">
        <v>34.9</v>
      </c>
      <c r="C354" s="28" t="s">
        <v>17</v>
      </c>
      <c r="D354" s="32">
        <v>100</v>
      </c>
      <c r="E354" s="32">
        <v>1400</v>
      </c>
      <c r="F354" s="32">
        <v>1990</v>
      </c>
      <c r="G354" s="32">
        <v>1200</v>
      </c>
      <c r="H354" s="32">
        <v>1806</v>
      </c>
      <c r="I354" s="32">
        <v>1898</v>
      </c>
      <c r="J354" s="30"/>
    </row>
    <row r="355" spans="1:10" ht="14.25" hidden="1" customHeight="1">
      <c r="A355" s="27">
        <v>35.1</v>
      </c>
      <c r="B355" s="27">
        <v>35</v>
      </c>
      <c r="C355" s="28"/>
      <c r="D355" s="29">
        <v>100</v>
      </c>
      <c r="E355" s="29">
        <v>1400</v>
      </c>
      <c r="F355" s="29">
        <v>1990</v>
      </c>
      <c r="G355" s="29">
        <v>1200</v>
      </c>
      <c r="H355" s="29">
        <v>1806</v>
      </c>
      <c r="I355" s="29">
        <v>1898</v>
      </c>
      <c r="J355" s="30"/>
    </row>
    <row r="356" spans="1:10" ht="14.25" hidden="1" customHeight="1">
      <c r="A356" s="27">
        <v>35.200000000000003</v>
      </c>
      <c r="B356" s="27">
        <v>35.1</v>
      </c>
      <c r="C356" s="28"/>
      <c r="D356" s="29">
        <v>100</v>
      </c>
      <c r="E356" s="29">
        <v>1000</v>
      </c>
      <c r="F356" s="29">
        <v>1623</v>
      </c>
      <c r="G356" s="29">
        <v>1100</v>
      </c>
      <c r="H356" s="29">
        <v>1715</v>
      </c>
      <c r="I356" s="29">
        <v>1669</v>
      </c>
      <c r="J356" s="30"/>
    </row>
    <row r="357" spans="1:10" ht="14.25" hidden="1" customHeight="1">
      <c r="A357" s="27">
        <v>35.299999999999997</v>
      </c>
      <c r="B357" s="27">
        <v>35.200000000000003</v>
      </c>
      <c r="C357" s="28"/>
      <c r="D357" s="29">
        <v>100</v>
      </c>
      <c r="E357" s="29">
        <v>1700</v>
      </c>
      <c r="F357" s="29">
        <v>2265</v>
      </c>
      <c r="G357" s="29">
        <v>1400</v>
      </c>
      <c r="H357" s="29">
        <v>1990</v>
      </c>
      <c r="I357" s="29">
        <v>2128</v>
      </c>
      <c r="J357" s="30"/>
    </row>
    <row r="358" spans="1:10" ht="14.25" hidden="1" customHeight="1">
      <c r="A358" s="27">
        <v>35.4</v>
      </c>
      <c r="B358" s="27">
        <v>35.299999999999997</v>
      </c>
      <c r="C358" s="28"/>
      <c r="D358" s="29">
        <v>100</v>
      </c>
      <c r="E358" s="29">
        <v>1600</v>
      </c>
      <c r="F358" s="29">
        <v>2174</v>
      </c>
      <c r="G358" s="29">
        <v>1500</v>
      </c>
      <c r="H358" s="29">
        <v>2082</v>
      </c>
      <c r="I358" s="29">
        <v>2128</v>
      </c>
      <c r="J358" s="30"/>
    </row>
    <row r="359" spans="1:10" ht="14.25" hidden="1" customHeight="1">
      <c r="A359" s="27">
        <v>35.5</v>
      </c>
      <c r="B359" s="27">
        <v>35.4</v>
      </c>
      <c r="C359" s="28"/>
      <c r="D359" s="29">
        <v>100</v>
      </c>
      <c r="E359" s="29">
        <v>1800</v>
      </c>
      <c r="F359" s="29">
        <v>2357</v>
      </c>
      <c r="G359" s="29">
        <v>1100</v>
      </c>
      <c r="H359" s="29">
        <v>1715</v>
      </c>
      <c r="I359" s="29">
        <v>2036</v>
      </c>
      <c r="J359" s="30"/>
    </row>
    <row r="360" spans="1:10" ht="14.25" hidden="1" customHeight="1">
      <c r="A360" s="27">
        <v>35.6</v>
      </c>
      <c r="B360" s="27">
        <v>35.5</v>
      </c>
      <c r="C360" s="28"/>
      <c r="D360" s="29">
        <v>100</v>
      </c>
      <c r="E360" s="29">
        <v>1300</v>
      </c>
      <c r="F360" s="29">
        <v>1898</v>
      </c>
      <c r="G360" s="29">
        <v>1100</v>
      </c>
      <c r="H360" s="29">
        <v>1715</v>
      </c>
      <c r="I360" s="29">
        <v>1807</v>
      </c>
      <c r="J360" s="30"/>
    </row>
    <row r="361" spans="1:10" ht="14.25" hidden="1" customHeight="1">
      <c r="A361" s="27">
        <v>35.700000000000003</v>
      </c>
      <c r="B361" s="27">
        <v>35.6</v>
      </c>
      <c r="C361" s="28"/>
      <c r="D361" s="29">
        <v>100</v>
      </c>
      <c r="E361" s="29">
        <v>1700</v>
      </c>
      <c r="F361" s="29">
        <v>2265</v>
      </c>
      <c r="G361" s="29">
        <v>1600</v>
      </c>
      <c r="H361" s="29">
        <v>2174</v>
      </c>
      <c r="I361" s="29">
        <v>2220</v>
      </c>
      <c r="J361" s="30"/>
    </row>
    <row r="362" spans="1:10" ht="14.25" hidden="1" customHeight="1">
      <c r="A362" s="27">
        <v>35.799999999999997</v>
      </c>
      <c r="B362" s="27">
        <v>35.700000000000003</v>
      </c>
      <c r="C362" s="28"/>
      <c r="D362" s="29">
        <v>100</v>
      </c>
      <c r="E362" s="29">
        <v>1800</v>
      </c>
      <c r="F362" s="29">
        <v>2357</v>
      </c>
      <c r="G362" s="29">
        <v>2500</v>
      </c>
      <c r="H362" s="29">
        <v>3000</v>
      </c>
      <c r="I362" s="29">
        <v>2679</v>
      </c>
      <c r="J362" s="30"/>
    </row>
    <row r="363" spans="1:10" ht="14.25" hidden="1" customHeight="1">
      <c r="A363" s="27">
        <v>35.9</v>
      </c>
      <c r="B363" s="27">
        <v>35.799999999999997</v>
      </c>
      <c r="C363" s="28"/>
      <c r="D363" s="29">
        <v>100</v>
      </c>
      <c r="E363" s="29">
        <v>1700</v>
      </c>
      <c r="F363" s="29">
        <v>2265</v>
      </c>
      <c r="G363" s="29">
        <v>1200</v>
      </c>
      <c r="H363" s="29">
        <v>1806</v>
      </c>
      <c r="I363" s="29">
        <v>2036</v>
      </c>
      <c r="J363" s="30"/>
    </row>
    <row r="364" spans="1:10" ht="14.25" hidden="1" customHeight="1">
      <c r="A364" s="27">
        <v>36</v>
      </c>
      <c r="B364" s="27">
        <v>35.9</v>
      </c>
      <c r="C364" s="28" t="s">
        <v>17</v>
      </c>
      <c r="D364" s="29">
        <v>100</v>
      </c>
      <c r="E364" s="29">
        <v>1700</v>
      </c>
      <c r="F364" s="29">
        <v>2265</v>
      </c>
      <c r="G364" s="29">
        <v>1500</v>
      </c>
      <c r="H364" s="29">
        <v>2082</v>
      </c>
      <c r="I364" s="29">
        <v>2174</v>
      </c>
      <c r="J364" s="30"/>
    </row>
    <row r="365" spans="1:10" ht="14.25" hidden="1" customHeight="1">
      <c r="A365" s="27">
        <v>36.1</v>
      </c>
      <c r="B365" s="27">
        <v>36</v>
      </c>
      <c r="C365" s="28"/>
      <c r="D365" s="29">
        <v>100</v>
      </c>
      <c r="E365" s="29">
        <v>1600</v>
      </c>
      <c r="F365" s="29">
        <v>2174</v>
      </c>
      <c r="G365" s="29">
        <v>1200</v>
      </c>
      <c r="H365" s="29">
        <v>1806</v>
      </c>
      <c r="I365" s="29">
        <v>1990</v>
      </c>
      <c r="J365" s="30"/>
    </row>
    <row r="366" spans="1:10" ht="14.25" hidden="1" customHeight="1">
      <c r="A366" s="27">
        <v>36.200000000000003</v>
      </c>
      <c r="B366" s="27">
        <v>36.1</v>
      </c>
      <c r="C366" s="28"/>
      <c r="D366" s="29">
        <v>100</v>
      </c>
      <c r="E366" s="29">
        <v>1400</v>
      </c>
      <c r="F366" s="29">
        <v>1990</v>
      </c>
      <c r="G366" s="29">
        <v>1100</v>
      </c>
      <c r="H366" s="29">
        <v>1715</v>
      </c>
      <c r="I366" s="29">
        <v>1853</v>
      </c>
      <c r="J366" s="30"/>
    </row>
    <row r="367" spans="1:10" ht="14.25" hidden="1" customHeight="1">
      <c r="A367" s="27">
        <v>36.299999999999997</v>
      </c>
      <c r="B367" s="27">
        <v>36.200000000000003</v>
      </c>
      <c r="C367" s="28"/>
      <c r="D367" s="29">
        <v>100</v>
      </c>
      <c r="E367" s="29">
        <v>1700</v>
      </c>
      <c r="F367" s="29">
        <v>2265</v>
      </c>
      <c r="G367" s="29">
        <v>1400</v>
      </c>
      <c r="H367" s="29">
        <v>1990</v>
      </c>
      <c r="I367" s="29">
        <v>2128</v>
      </c>
      <c r="J367" s="30"/>
    </row>
    <row r="368" spans="1:10" ht="14.25" hidden="1" customHeight="1">
      <c r="A368" s="27">
        <v>36.4</v>
      </c>
      <c r="B368" s="27">
        <v>36.299999999999997</v>
      </c>
      <c r="C368" s="28"/>
      <c r="D368" s="29">
        <v>100</v>
      </c>
      <c r="E368" s="29">
        <v>1600</v>
      </c>
      <c r="F368" s="29">
        <v>2174</v>
      </c>
      <c r="G368" s="29">
        <v>1900</v>
      </c>
      <c r="H368" s="29">
        <v>2449</v>
      </c>
      <c r="I368" s="29">
        <v>2312</v>
      </c>
      <c r="J368" s="30"/>
    </row>
    <row r="369" spans="1:10" ht="14.25" hidden="1" customHeight="1">
      <c r="A369" s="27">
        <v>36.5</v>
      </c>
      <c r="B369" s="27">
        <v>36.4</v>
      </c>
      <c r="C369" s="28"/>
      <c r="D369" s="29">
        <v>100</v>
      </c>
      <c r="E369" s="29">
        <v>2300</v>
      </c>
      <c r="F369" s="29">
        <v>2816</v>
      </c>
      <c r="G369" s="29">
        <v>2000</v>
      </c>
      <c r="H369" s="29">
        <v>2541</v>
      </c>
      <c r="I369" s="29">
        <v>2679</v>
      </c>
      <c r="J369" s="30"/>
    </row>
    <row r="370" spans="1:10" ht="14.25" hidden="1" customHeight="1">
      <c r="A370" s="27">
        <v>36.6</v>
      </c>
      <c r="B370" s="27">
        <v>36.5</v>
      </c>
      <c r="C370" s="28"/>
      <c r="D370" s="29">
        <v>100</v>
      </c>
      <c r="E370" s="29">
        <v>1100</v>
      </c>
      <c r="F370" s="29">
        <v>1715</v>
      </c>
      <c r="G370" s="29">
        <v>1200</v>
      </c>
      <c r="H370" s="29">
        <v>1806</v>
      </c>
      <c r="I370" s="29">
        <v>1761</v>
      </c>
      <c r="J370" s="30"/>
    </row>
    <row r="371" spans="1:10" ht="14.25" hidden="1" customHeight="1">
      <c r="A371" s="27">
        <v>36.700000000000003</v>
      </c>
      <c r="B371" s="27">
        <v>36.6</v>
      </c>
      <c r="C371" s="28"/>
      <c r="D371" s="29">
        <v>100</v>
      </c>
      <c r="E371" s="29">
        <v>1600</v>
      </c>
      <c r="F371" s="29">
        <v>2174</v>
      </c>
      <c r="G371" s="29">
        <v>1400</v>
      </c>
      <c r="H371" s="29">
        <v>1990</v>
      </c>
      <c r="I371" s="29">
        <v>2082</v>
      </c>
      <c r="J371" s="30"/>
    </row>
    <row r="372" spans="1:10" ht="14.25" hidden="1" customHeight="1">
      <c r="A372" s="27">
        <v>36.799999999999997</v>
      </c>
      <c r="B372" s="27">
        <v>36.700000000000003</v>
      </c>
      <c r="C372" s="28"/>
      <c r="D372" s="29">
        <v>100</v>
      </c>
      <c r="E372" s="29">
        <v>1200</v>
      </c>
      <c r="F372" s="29">
        <v>1806</v>
      </c>
      <c r="G372" s="29">
        <v>1000</v>
      </c>
      <c r="H372" s="29">
        <v>1623</v>
      </c>
      <c r="I372" s="29">
        <v>1715</v>
      </c>
      <c r="J372" s="30"/>
    </row>
    <row r="373" spans="1:10" ht="14.25" hidden="1" customHeight="1">
      <c r="A373" s="27">
        <v>36.9</v>
      </c>
      <c r="B373" s="27">
        <v>36.799999999999997</v>
      </c>
      <c r="C373" s="28"/>
      <c r="D373" s="29">
        <v>100</v>
      </c>
      <c r="E373" s="29">
        <v>1500</v>
      </c>
      <c r="F373" s="29">
        <v>2082</v>
      </c>
      <c r="G373" s="29">
        <v>1000</v>
      </c>
      <c r="H373" s="29">
        <v>1623</v>
      </c>
      <c r="I373" s="29">
        <v>1853</v>
      </c>
      <c r="J373" s="30"/>
    </row>
    <row r="374" spans="1:10" ht="14.25" hidden="1" customHeight="1">
      <c r="A374" s="31">
        <v>37</v>
      </c>
      <c r="B374" s="31">
        <v>36.9</v>
      </c>
      <c r="C374" s="28" t="s">
        <v>17</v>
      </c>
      <c r="D374" s="32">
        <v>100</v>
      </c>
      <c r="E374" s="32">
        <v>1200</v>
      </c>
      <c r="F374" s="32">
        <v>1806</v>
      </c>
      <c r="G374" s="32">
        <v>1100</v>
      </c>
      <c r="H374" s="32">
        <v>1715</v>
      </c>
      <c r="I374" s="32">
        <v>1761</v>
      </c>
      <c r="J374" s="30"/>
    </row>
    <row r="375" spans="1:10" ht="14.25" hidden="1" customHeight="1">
      <c r="A375" s="27">
        <v>37.1</v>
      </c>
      <c r="B375" s="27">
        <v>37</v>
      </c>
      <c r="C375" s="28"/>
      <c r="D375" s="29">
        <v>100</v>
      </c>
      <c r="E375" s="29">
        <v>1300</v>
      </c>
      <c r="F375" s="29">
        <v>1898</v>
      </c>
      <c r="G375" s="29">
        <v>1200</v>
      </c>
      <c r="H375" s="29">
        <v>1806</v>
      </c>
      <c r="I375" s="29">
        <v>1852</v>
      </c>
      <c r="J375" s="30"/>
    </row>
    <row r="376" spans="1:10" ht="14.25" hidden="1" customHeight="1">
      <c r="A376" s="27">
        <v>37.200000000000003</v>
      </c>
      <c r="B376" s="27">
        <v>37.1</v>
      </c>
      <c r="C376" s="28"/>
      <c r="D376" s="29">
        <v>100</v>
      </c>
      <c r="E376" s="29">
        <v>1400</v>
      </c>
      <c r="F376" s="29">
        <v>1990</v>
      </c>
      <c r="G376" s="29">
        <v>1300</v>
      </c>
      <c r="H376" s="29">
        <v>1898</v>
      </c>
      <c r="I376" s="29">
        <v>1944</v>
      </c>
      <c r="J376" s="30"/>
    </row>
    <row r="377" spans="1:10" ht="14.25" hidden="1" customHeight="1">
      <c r="A377" s="27">
        <v>37.299999999999997</v>
      </c>
      <c r="B377" s="27">
        <v>37.200000000000003</v>
      </c>
      <c r="C377" s="28"/>
      <c r="D377" s="29">
        <v>100</v>
      </c>
      <c r="E377" s="29">
        <v>1500</v>
      </c>
      <c r="F377" s="29">
        <v>2082</v>
      </c>
      <c r="G377" s="29">
        <v>1200</v>
      </c>
      <c r="H377" s="29">
        <v>1806</v>
      </c>
      <c r="I377" s="29">
        <v>1944</v>
      </c>
      <c r="J377" s="30"/>
    </row>
    <row r="378" spans="1:10" ht="14.25" hidden="1" customHeight="1">
      <c r="A378" s="27">
        <v>37.4</v>
      </c>
      <c r="B378" s="27">
        <v>37.299999999999997</v>
      </c>
      <c r="C378" s="28"/>
      <c r="D378" s="29">
        <v>100</v>
      </c>
      <c r="E378" s="29">
        <v>1100</v>
      </c>
      <c r="F378" s="29">
        <v>1715</v>
      </c>
      <c r="G378" s="29">
        <v>1200</v>
      </c>
      <c r="H378" s="29">
        <v>1806</v>
      </c>
      <c r="I378" s="29">
        <v>1761</v>
      </c>
      <c r="J378" s="30"/>
    </row>
    <row r="379" spans="1:10" ht="14.25" hidden="1" customHeight="1">
      <c r="A379" s="27">
        <v>37.5</v>
      </c>
      <c r="B379" s="27">
        <v>37.4</v>
      </c>
      <c r="C379" s="28"/>
      <c r="D379" s="29">
        <v>100</v>
      </c>
      <c r="E379" s="29">
        <v>1200</v>
      </c>
      <c r="F379" s="29">
        <v>1806</v>
      </c>
      <c r="G379" s="29">
        <v>1100</v>
      </c>
      <c r="H379" s="29">
        <v>1715</v>
      </c>
      <c r="I379" s="29">
        <v>1761</v>
      </c>
      <c r="J379" s="30"/>
    </row>
    <row r="380" spans="1:10" ht="14.25" hidden="1" customHeight="1">
      <c r="A380" s="27">
        <v>37.6</v>
      </c>
      <c r="B380" s="27">
        <v>37.5</v>
      </c>
      <c r="C380" s="28"/>
      <c r="D380" s="29">
        <v>100</v>
      </c>
      <c r="E380" s="29">
        <v>1100</v>
      </c>
      <c r="F380" s="29">
        <v>1715</v>
      </c>
      <c r="G380" s="29">
        <v>1200</v>
      </c>
      <c r="H380" s="29">
        <v>1806</v>
      </c>
      <c r="I380" s="29">
        <v>1761</v>
      </c>
      <c r="J380" s="30"/>
    </row>
    <row r="381" spans="1:10" ht="14.25" hidden="1" customHeight="1">
      <c r="A381" s="27">
        <v>37.700000000000003</v>
      </c>
      <c r="B381" s="27">
        <v>37.6</v>
      </c>
      <c r="C381" s="28"/>
      <c r="D381" s="29">
        <v>100</v>
      </c>
      <c r="E381" s="29">
        <v>1700</v>
      </c>
      <c r="F381" s="29">
        <v>2265</v>
      </c>
      <c r="G381" s="29">
        <v>1500</v>
      </c>
      <c r="H381" s="29">
        <v>2082</v>
      </c>
      <c r="I381" s="29">
        <v>2174</v>
      </c>
      <c r="J381" s="30"/>
    </row>
    <row r="382" spans="1:10" ht="14.25" hidden="1" customHeight="1">
      <c r="A382" s="27">
        <v>37.799999999999997</v>
      </c>
      <c r="B382" s="27">
        <v>37.700000000000003</v>
      </c>
      <c r="C382" s="28"/>
      <c r="D382" s="29">
        <v>100</v>
      </c>
      <c r="E382" s="29">
        <v>1300</v>
      </c>
      <c r="F382" s="29">
        <v>1898</v>
      </c>
      <c r="G382" s="29">
        <v>1400</v>
      </c>
      <c r="H382" s="29">
        <v>1990</v>
      </c>
      <c r="I382" s="29">
        <v>1944</v>
      </c>
      <c r="J382" s="30"/>
    </row>
    <row r="383" spans="1:10" ht="14.25" hidden="1" customHeight="1">
      <c r="A383" s="27">
        <v>37.9</v>
      </c>
      <c r="B383" s="27">
        <v>37.799999999999997</v>
      </c>
      <c r="C383" s="28"/>
      <c r="D383" s="29">
        <v>100</v>
      </c>
      <c r="E383" s="29">
        <v>1300</v>
      </c>
      <c r="F383" s="29">
        <v>1898</v>
      </c>
      <c r="G383" s="29">
        <v>1000</v>
      </c>
      <c r="H383" s="29">
        <v>1623</v>
      </c>
      <c r="I383" s="29">
        <v>1761</v>
      </c>
      <c r="J383" s="30"/>
    </row>
    <row r="384" spans="1:10" ht="14.25" customHeight="1">
      <c r="A384" s="31">
        <v>38</v>
      </c>
      <c r="B384" s="31">
        <v>37.9</v>
      </c>
      <c r="C384" s="28" t="s">
        <v>17</v>
      </c>
      <c r="D384" s="32">
        <v>100</v>
      </c>
      <c r="E384" s="32">
        <v>2000</v>
      </c>
      <c r="F384" s="216">
        <v>2541</v>
      </c>
      <c r="G384" s="32">
        <v>1900</v>
      </c>
      <c r="H384" s="32">
        <v>2449</v>
      </c>
      <c r="I384" s="32">
        <v>2495</v>
      </c>
      <c r="J384" s="30"/>
    </row>
    <row r="385" spans="1:10" ht="14.25" hidden="1" customHeight="1">
      <c r="A385" s="27">
        <v>38.1</v>
      </c>
      <c r="B385" s="27">
        <v>38</v>
      </c>
      <c r="C385" s="30"/>
      <c r="D385" s="29">
        <v>100</v>
      </c>
      <c r="E385" s="29">
        <v>1700</v>
      </c>
      <c r="F385" s="29">
        <v>2265</v>
      </c>
      <c r="G385" s="29">
        <v>1500</v>
      </c>
      <c r="H385" s="29">
        <v>2082</v>
      </c>
      <c r="I385" s="29">
        <v>2174</v>
      </c>
      <c r="J385" s="30"/>
    </row>
    <row r="386" spans="1:10" ht="14.25" hidden="1" customHeight="1">
      <c r="A386" s="27">
        <v>38.200000000000003</v>
      </c>
      <c r="B386" s="27">
        <v>38.1</v>
      </c>
      <c r="C386" s="30"/>
      <c r="D386" s="29">
        <v>100</v>
      </c>
      <c r="E386" s="29">
        <v>1200</v>
      </c>
      <c r="F386" s="29">
        <v>1806</v>
      </c>
      <c r="G386" s="29">
        <v>1100</v>
      </c>
      <c r="H386" s="29">
        <v>1715</v>
      </c>
      <c r="I386" s="29">
        <v>1761</v>
      </c>
      <c r="J386" s="30"/>
    </row>
    <row r="387" spans="1:10" ht="14.25" hidden="1" customHeight="1">
      <c r="A387" s="27">
        <v>38.299999999999997</v>
      </c>
      <c r="B387" s="27">
        <v>38.200000000000003</v>
      </c>
      <c r="C387" s="30"/>
      <c r="D387" s="29">
        <v>100</v>
      </c>
      <c r="E387" s="29">
        <v>1300</v>
      </c>
      <c r="F387" s="29">
        <v>1898</v>
      </c>
      <c r="G387" s="29">
        <v>1400</v>
      </c>
      <c r="H387" s="29">
        <v>1990</v>
      </c>
      <c r="I387" s="29">
        <v>1944</v>
      </c>
      <c r="J387" s="30"/>
    </row>
    <row r="388" spans="1:10" ht="14.25" hidden="1" customHeight="1">
      <c r="A388" s="27">
        <v>38.4</v>
      </c>
      <c r="B388" s="27">
        <v>38.299999999999997</v>
      </c>
      <c r="C388" s="30"/>
      <c r="D388" s="29">
        <v>100</v>
      </c>
      <c r="E388" s="29">
        <v>1800</v>
      </c>
      <c r="F388" s="29">
        <v>2357</v>
      </c>
      <c r="G388" s="29">
        <v>1600</v>
      </c>
      <c r="H388" s="29">
        <v>2174</v>
      </c>
      <c r="I388" s="29">
        <v>2266</v>
      </c>
      <c r="J388" s="30"/>
    </row>
    <row r="389" spans="1:10" ht="14.25" hidden="1" customHeight="1">
      <c r="A389" s="27">
        <v>38.5</v>
      </c>
      <c r="B389" s="27">
        <v>38.4</v>
      </c>
      <c r="C389" s="30"/>
      <c r="D389" s="29">
        <v>100</v>
      </c>
      <c r="E389" s="29">
        <v>1800</v>
      </c>
      <c r="F389" s="29">
        <v>2357</v>
      </c>
      <c r="G389" s="29">
        <v>1600</v>
      </c>
      <c r="H389" s="29">
        <v>2174</v>
      </c>
      <c r="I389" s="29">
        <v>2266</v>
      </c>
      <c r="J389" s="30"/>
    </row>
    <row r="390" spans="1:10" ht="14.25" hidden="1" customHeight="1">
      <c r="A390" s="27">
        <v>38.6</v>
      </c>
      <c r="B390" s="27">
        <v>38.5</v>
      </c>
      <c r="C390" s="28"/>
      <c r="D390" s="29">
        <v>100</v>
      </c>
      <c r="E390" s="29">
        <v>1700</v>
      </c>
      <c r="F390" s="29">
        <v>2265</v>
      </c>
      <c r="G390" s="29">
        <v>2200</v>
      </c>
      <c r="H390" s="29">
        <v>2724</v>
      </c>
      <c r="I390" s="29">
        <v>2495</v>
      </c>
      <c r="J390" s="30"/>
    </row>
    <row r="391" spans="1:10" ht="14.25" customHeight="1">
      <c r="A391" s="27">
        <v>38.700000000000003</v>
      </c>
      <c r="B391" s="27">
        <v>38.6</v>
      </c>
      <c r="C391" s="28"/>
      <c r="D391" s="29">
        <v>100</v>
      </c>
      <c r="E391" s="29">
        <v>2000</v>
      </c>
      <c r="F391" s="217">
        <v>2541</v>
      </c>
      <c r="G391" s="29">
        <v>1800</v>
      </c>
      <c r="H391" s="29">
        <v>2357</v>
      </c>
      <c r="I391" s="29">
        <v>2449</v>
      </c>
      <c r="J391" s="30"/>
    </row>
    <row r="392" spans="1:10" ht="14.25" hidden="1" customHeight="1">
      <c r="A392" s="27">
        <v>38.799999999999997</v>
      </c>
      <c r="B392" s="27">
        <v>38.700000000000003</v>
      </c>
      <c r="C392" s="28"/>
      <c r="D392" s="29">
        <v>100</v>
      </c>
      <c r="E392" s="29">
        <v>1700</v>
      </c>
      <c r="F392" s="29">
        <v>2265</v>
      </c>
      <c r="G392" s="29">
        <v>1500</v>
      </c>
      <c r="H392" s="29">
        <v>2082</v>
      </c>
      <c r="I392" s="29">
        <v>2174</v>
      </c>
      <c r="J392" s="30"/>
    </row>
    <row r="393" spans="1:10" ht="14.25" hidden="1" customHeight="1">
      <c r="A393" s="27">
        <v>38.9</v>
      </c>
      <c r="B393" s="27">
        <v>38.799999999999997</v>
      </c>
      <c r="C393" s="28"/>
      <c r="D393" s="29">
        <v>100</v>
      </c>
      <c r="E393" s="29">
        <v>1900</v>
      </c>
      <c r="F393" s="29">
        <v>2449</v>
      </c>
      <c r="G393" s="29">
        <v>2200</v>
      </c>
      <c r="H393" s="29">
        <v>2724</v>
      </c>
      <c r="I393" s="29">
        <v>2587</v>
      </c>
      <c r="J393" s="30"/>
    </row>
    <row r="394" spans="1:10" ht="14.25" customHeight="1">
      <c r="A394" s="31">
        <v>39</v>
      </c>
      <c r="B394" s="31">
        <v>38.9</v>
      </c>
      <c r="C394" s="28" t="s">
        <v>17</v>
      </c>
      <c r="D394" s="32">
        <v>100</v>
      </c>
      <c r="E394" s="32">
        <v>2200</v>
      </c>
      <c r="F394" s="216">
        <v>2724</v>
      </c>
      <c r="G394" s="32">
        <v>1700</v>
      </c>
      <c r="H394" s="32">
        <v>2265</v>
      </c>
      <c r="I394" s="32">
        <v>2495</v>
      </c>
      <c r="J394" s="30"/>
    </row>
    <row r="395" spans="1:10" ht="14.25" hidden="1" customHeight="1">
      <c r="A395" s="27">
        <v>39.1</v>
      </c>
      <c r="B395" s="27">
        <v>39</v>
      </c>
      <c r="C395" s="28"/>
      <c r="D395" s="29">
        <v>100</v>
      </c>
      <c r="E395" s="29">
        <v>1300</v>
      </c>
      <c r="F395" s="29">
        <v>1898</v>
      </c>
      <c r="G395" s="29">
        <v>1200</v>
      </c>
      <c r="H395" s="29">
        <v>1806</v>
      </c>
      <c r="I395" s="29">
        <v>1852</v>
      </c>
      <c r="J395" s="30"/>
    </row>
    <row r="396" spans="1:10" ht="14.25" hidden="1" customHeight="1">
      <c r="A396" s="27">
        <v>39.200000000000003</v>
      </c>
      <c r="B396" s="27">
        <v>39.1</v>
      </c>
      <c r="C396" s="28"/>
      <c r="D396" s="29">
        <v>100</v>
      </c>
      <c r="E396" s="29">
        <v>1400</v>
      </c>
      <c r="F396" s="29">
        <v>1990</v>
      </c>
      <c r="G396" s="29">
        <v>1200</v>
      </c>
      <c r="H396" s="29">
        <v>1806</v>
      </c>
      <c r="I396" s="29">
        <v>1898</v>
      </c>
      <c r="J396" s="30"/>
    </row>
    <row r="397" spans="1:10" ht="14.25" hidden="1" customHeight="1">
      <c r="A397" s="27">
        <v>39.299999999999997</v>
      </c>
      <c r="B397" s="27">
        <v>39.200000000000003</v>
      </c>
      <c r="C397" s="28"/>
      <c r="D397" s="29">
        <v>100</v>
      </c>
      <c r="E397" s="29">
        <v>1100</v>
      </c>
      <c r="F397" s="29">
        <v>1715</v>
      </c>
      <c r="G397" s="29">
        <v>1100</v>
      </c>
      <c r="H397" s="29">
        <v>1715</v>
      </c>
      <c r="I397" s="29">
        <v>1715</v>
      </c>
      <c r="J397" s="30"/>
    </row>
    <row r="398" spans="1:10" ht="14.25" hidden="1" customHeight="1">
      <c r="A398" s="27">
        <v>39.4</v>
      </c>
      <c r="B398" s="27">
        <v>39.299999999999997</v>
      </c>
      <c r="C398" s="28"/>
      <c r="D398" s="29">
        <v>100</v>
      </c>
      <c r="E398" s="29">
        <v>1000</v>
      </c>
      <c r="F398" s="29">
        <v>1623</v>
      </c>
      <c r="G398" s="29">
        <v>1300</v>
      </c>
      <c r="H398" s="29">
        <v>1898</v>
      </c>
      <c r="I398" s="29">
        <v>1761</v>
      </c>
      <c r="J398" s="30"/>
    </row>
    <row r="399" spans="1:10" ht="14.25" hidden="1" customHeight="1">
      <c r="A399" s="27">
        <v>39.5</v>
      </c>
      <c r="B399" s="27">
        <v>39.4</v>
      </c>
      <c r="C399" s="28"/>
      <c r="D399" s="29">
        <v>100</v>
      </c>
      <c r="E399" s="29">
        <v>1700</v>
      </c>
      <c r="F399" s="29">
        <v>2265</v>
      </c>
      <c r="G399" s="29">
        <v>2100</v>
      </c>
      <c r="H399" s="29">
        <v>2633</v>
      </c>
      <c r="I399" s="29">
        <v>2449</v>
      </c>
      <c r="J399" s="30"/>
    </row>
    <row r="400" spans="1:10" ht="14.25" hidden="1" customHeight="1">
      <c r="A400" s="27">
        <v>39.6</v>
      </c>
      <c r="B400" s="27">
        <v>39.5</v>
      </c>
      <c r="C400" s="28"/>
      <c r="D400" s="29">
        <v>100</v>
      </c>
      <c r="E400" s="29">
        <v>1900</v>
      </c>
      <c r="F400" s="29">
        <v>2449</v>
      </c>
      <c r="G400" s="29">
        <v>1800</v>
      </c>
      <c r="H400" s="29">
        <v>2357</v>
      </c>
      <c r="I400" s="29">
        <v>2403</v>
      </c>
      <c r="J400" s="30"/>
    </row>
    <row r="401" spans="1:10" ht="14.25" hidden="1" customHeight="1">
      <c r="A401" s="27">
        <v>39.700000000000003</v>
      </c>
      <c r="B401" s="27">
        <v>39.6</v>
      </c>
      <c r="C401" s="28"/>
      <c r="D401" s="29">
        <v>100</v>
      </c>
      <c r="E401" s="29">
        <v>1300</v>
      </c>
      <c r="F401" s="29">
        <v>1898</v>
      </c>
      <c r="G401" s="29">
        <v>1200</v>
      </c>
      <c r="H401" s="29">
        <v>1806</v>
      </c>
      <c r="I401" s="29">
        <v>1852</v>
      </c>
      <c r="J401" s="30"/>
    </row>
    <row r="402" spans="1:10" ht="14.25" hidden="1" customHeight="1">
      <c r="A402" s="27">
        <v>39.799999999999997</v>
      </c>
      <c r="B402" s="27">
        <v>39.700000000000003</v>
      </c>
      <c r="C402" s="28"/>
      <c r="D402" s="29">
        <v>100</v>
      </c>
      <c r="E402" s="29">
        <v>1200</v>
      </c>
      <c r="F402" s="29">
        <v>1806</v>
      </c>
      <c r="G402" s="29">
        <v>1100</v>
      </c>
      <c r="H402" s="29">
        <v>1715</v>
      </c>
      <c r="I402" s="29">
        <v>1761</v>
      </c>
      <c r="J402" s="30"/>
    </row>
    <row r="403" spans="1:10" ht="14.25" hidden="1" customHeight="1">
      <c r="A403" s="27">
        <v>39.9</v>
      </c>
      <c r="B403" s="27">
        <v>39.799999999999997</v>
      </c>
      <c r="C403" s="28"/>
      <c r="D403" s="29">
        <v>100</v>
      </c>
      <c r="E403" s="29">
        <v>1000</v>
      </c>
      <c r="F403" s="29">
        <v>1623</v>
      </c>
      <c r="G403" s="29">
        <v>1200</v>
      </c>
      <c r="H403" s="29">
        <v>1806</v>
      </c>
      <c r="I403" s="29">
        <v>1715</v>
      </c>
      <c r="J403" s="30"/>
    </row>
    <row r="404" spans="1:10" ht="14.25" hidden="1" customHeight="1">
      <c r="A404" s="31">
        <v>40</v>
      </c>
      <c r="B404" s="31">
        <v>39.9</v>
      </c>
      <c r="C404" s="28" t="s">
        <v>17</v>
      </c>
      <c r="D404" s="32">
        <v>100</v>
      </c>
      <c r="E404" s="32">
        <v>1600</v>
      </c>
      <c r="F404" s="32">
        <v>2174</v>
      </c>
      <c r="G404" s="32">
        <v>1500</v>
      </c>
      <c r="H404" s="32">
        <v>2082</v>
      </c>
      <c r="I404" s="32">
        <v>2128</v>
      </c>
      <c r="J404" s="30"/>
    </row>
    <row r="405" spans="1:10" ht="14.25" hidden="1" customHeight="1">
      <c r="A405" s="27">
        <v>40.1</v>
      </c>
      <c r="B405" s="27">
        <v>40</v>
      </c>
      <c r="C405" s="28"/>
      <c r="D405" s="29">
        <v>100</v>
      </c>
      <c r="E405" s="29">
        <v>1600</v>
      </c>
      <c r="F405" s="29">
        <v>2174</v>
      </c>
      <c r="G405" s="29">
        <v>1500</v>
      </c>
      <c r="H405" s="29">
        <v>2082</v>
      </c>
      <c r="I405" s="29">
        <v>2128</v>
      </c>
      <c r="J405" s="30"/>
    </row>
    <row r="406" spans="1:10" ht="14.25" hidden="1" customHeight="1">
      <c r="A406" s="27">
        <v>40.200000000000003</v>
      </c>
      <c r="B406" s="27">
        <v>40.1</v>
      </c>
      <c r="C406" s="28"/>
      <c r="D406" s="29">
        <v>100</v>
      </c>
      <c r="E406" s="29">
        <v>1600</v>
      </c>
      <c r="F406" s="29">
        <v>2174</v>
      </c>
      <c r="G406" s="29">
        <v>1400</v>
      </c>
      <c r="H406" s="29">
        <v>1990</v>
      </c>
      <c r="I406" s="29">
        <v>2082</v>
      </c>
      <c r="J406" s="30"/>
    </row>
    <row r="407" spans="1:10" ht="14.25" hidden="1" customHeight="1">
      <c r="A407" s="27">
        <v>40.299999999999997</v>
      </c>
      <c r="B407" s="27">
        <v>40.200000000000003</v>
      </c>
      <c r="C407" s="28"/>
      <c r="D407" s="29">
        <v>100</v>
      </c>
      <c r="E407" s="29">
        <v>1700</v>
      </c>
      <c r="F407" s="29">
        <v>2265</v>
      </c>
      <c r="G407" s="29">
        <v>1500</v>
      </c>
      <c r="H407" s="29">
        <v>2082</v>
      </c>
      <c r="I407" s="29">
        <v>2174</v>
      </c>
      <c r="J407" s="30"/>
    </row>
    <row r="408" spans="1:10" ht="14.25" hidden="1" customHeight="1">
      <c r="A408" s="27">
        <v>40.4</v>
      </c>
      <c r="B408" s="27">
        <v>40.299999999999997</v>
      </c>
      <c r="C408" s="28"/>
      <c r="D408" s="29">
        <v>100</v>
      </c>
      <c r="E408" s="29">
        <v>1400</v>
      </c>
      <c r="F408" s="29">
        <v>1990</v>
      </c>
      <c r="G408" s="29">
        <v>1400</v>
      </c>
      <c r="H408" s="29">
        <v>1990</v>
      </c>
      <c r="I408" s="29">
        <v>1990</v>
      </c>
      <c r="J408" s="30"/>
    </row>
    <row r="409" spans="1:10" ht="14.25" hidden="1" customHeight="1">
      <c r="A409" s="27">
        <v>40.5</v>
      </c>
      <c r="B409" s="27">
        <v>40.4</v>
      </c>
      <c r="C409" s="28"/>
      <c r="D409" s="29">
        <v>100</v>
      </c>
      <c r="E409" s="29">
        <v>1200</v>
      </c>
      <c r="F409" s="29">
        <v>1806</v>
      </c>
      <c r="G409" s="29">
        <v>1300</v>
      </c>
      <c r="H409" s="29">
        <v>1898</v>
      </c>
      <c r="I409" s="29">
        <v>1852</v>
      </c>
      <c r="J409" s="30"/>
    </row>
    <row r="410" spans="1:10" ht="14.25" hidden="1" customHeight="1">
      <c r="A410" s="27">
        <v>40.6</v>
      </c>
      <c r="B410" s="27">
        <v>40.5</v>
      </c>
      <c r="C410" s="28"/>
      <c r="D410" s="29">
        <v>100</v>
      </c>
      <c r="E410" s="29">
        <v>1900</v>
      </c>
      <c r="F410" s="29">
        <v>2449</v>
      </c>
      <c r="G410" s="29">
        <v>1800</v>
      </c>
      <c r="H410" s="29">
        <v>2357</v>
      </c>
      <c r="I410" s="29">
        <v>2403</v>
      </c>
      <c r="J410" s="30"/>
    </row>
    <row r="411" spans="1:10" ht="14.25" hidden="1" customHeight="1">
      <c r="A411" s="27">
        <v>40.700000000000003</v>
      </c>
      <c r="B411" s="27">
        <v>40.6</v>
      </c>
      <c r="C411" s="28"/>
      <c r="D411" s="29">
        <v>100</v>
      </c>
      <c r="E411" s="29">
        <v>1400</v>
      </c>
      <c r="F411" s="29">
        <v>1990</v>
      </c>
      <c r="G411" s="29">
        <v>1400</v>
      </c>
      <c r="H411" s="29">
        <v>1990</v>
      </c>
      <c r="I411" s="29">
        <v>1990</v>
      </c>
      <c r="J411" s="30"/>
    </row>
    <row r="412" spans="1:10" ht="14.25" hidden="1" customHeight="1">
      <c r="A412" s="27">
        <v>40.799999999999997</v>
      </c>
      <c r="B412" s="27">
        <v>40.700000000000003</v>
      </c>
      <c r="C412" s="28"/>
      <c r="D412" s="29">
        <v>100</v>
      </c>
      <c r="E412" s="29">
        <v>1500</v>
      </c>
      <c r="F412" s="29">
        <v>2082</v>
      </c>
      <c r="G412" s="29">
        <v>1700</v>
      </c>
      <c r="H412" s="29">
        <v>2265</v>
      </c>
      <c r="I412" s="29">
        <v>2174</v>
      </c>
      <c r="J412" s="30"/>
    </row>
    <row r="413" spans="1:10" ht="14.25" hidden="1" customHeight="1">
      <c r="A413" s="27">
        <v>40.9</v>
      </c>
      <c r="B413" s="27">
        <v>40.799999999999997</v>
      </c>
      <c r="C413" s="28"/>
      <c r="D413" s="29">
        <v>100</v>
      </c>
      <c r="E413" s="29">
        <v>1400</v>
      </c>
      <c r="F413" s="29">
        <v>1990</v>
      </c>
      <c r="G413" s="29">
        <v>1200</v>
      </c>
      <c r="H413" s="29">
        <v>1806</v>
      </c>
      <c r="I413" s="29">
        <v>1898</v>
      </c>
      <c r="J413" s="30"/>
    </row>
    <row r="414" spans="1:10" ht="14.25" hidden="1" customHeight="1">
      <c r="A414" s="31">
        <v>41</v>
      </c>
      <c r="B414" s="31">
        <v>40.9</v>
      </c>
      <c r="C414" s="28" t="s">
        <v>17</v>
      </c>
      <c r="D414" s="32">
        <v>100</v>
      </c>
      <c r="E414" s="32">
        <v>1800</v>
      </c>
      <c r="F414" s="32">
        <v>2357</v>
      </c>
      <c r="G414" s="32">
        <v>2000</v>
      </c>
      <c r="H414" s="32">
        <v>2541</v>
      </c>
      <c r="I414" s="32">
        <v>2449</v>
      </c>
      <c r="J414" s="30"/>
    </row>
    <row r="415" spans="1:10" ht="14.25" hidden="1" customHeight="1">
      <c r="A415" s="27">
        <v>41.1</v>
      </c>
      <c r="B415" s="27">
        <v>41</v>
      </c>
      <c r="C415" s="28"/>
      <c r="D415" s="29">
        <v>100</v>
      </c>
      <c r="E415" s="29">
        <v>1300</v>
      </c>
      <c r="F415" s="29">
        <v>1898</v>
      </c>
      <c r="G415" s="29">
        <v>1100</v>
      </c>
      <c r="H415" s="29">
        <v>1715</v>
      </c>
      <c r="I415" s="29">
        <v>1807</v>
      </c>
      <c r="J415" s="30"/>
    </row>
    <row r="416" spans="1:10" ht="14.25" hidden="1" customHeight="1">
      <c r="A416" s="27">
        <v>41.2</v>
      </c>
      <c r="B416" s="27">
        <v>41.1</v>
      </c>
      <c r="C416" s="28"/>
      <c r="D416" s="29">
        <v>100</v>
      </c>
      <c r="E416" s="29">
        <v>1100</v>
      </c>
      <c r="F416" s="29">
        <v>1715</v>
      </c>
      <c r="G416" s="29">
        <v>1200</v>
      </c>
      <c r="H416" s="29">
        <v>1806</v>
      </c>
      <c r="I416" s="29">
        <v>1761</v>
      </c>
      <c r="J416" s="30"/>
    </row>
    <row r="417" spans="1:10" ht="14.25" hidden="1" customHeight="1">
      <c r="A417" s="27">
        <v>41.3</v>
      </c>
      <c r="B417" s="27">
        <v>41.2</v>
      </c>
      <c r="C417" s="28"/>
      <c r="D417" s="29">
        <v>100</v>
      </c>
      <c r="E417" s="29">
        <v>1700</v>
      </c>
      <c r="F417" s="29">
        <v>2265</v>
      </c>
      <c r="G417" s="29">
        <v>1600</v>
      </c>
      <c r="H417" s="29">
        <v>2174</v>
      </c>
      <c r="I417" s="29">
        <v>2220</v>
      </c>
      <c r="J417" s="30"/>
    </row>
    <row r="418" spans="1:10" ht="14.25" hidden="1" customHeight="1">
      <c r="A418" s="27">
        <v>41.4</v>
      </c>
      <c r="B418" s="27">
        <v>41.3</v>
      </c>
      <c r="C418" s="28"/>
      <c r="D418" s="29">
        <v>100</v>
      </c>
      <c r="E418" s="29">
        <v>1600</v>
      </c>
      <c r="F418" s="29">
        <v>2174</v>
      </c>
      <c r="G418" s="29">
        <v>1000</v>
      </c>
      <c r="H418" s="29">
        <v>1623</v>
      </c>
      <c r="I418" s="29">
        <v>1899</v>
      </c>
      <c r="J418" s="30"/>
    </row>
    <row r="419" spans="1:10" ht="14.25" hidden="1" customHeight="1">
      <c r="A419" s="27">
        <v>41.5</v>
      </c>
      <c r="B419" s="27">
        <v>41.4</v>
      </c>
      <c r="C419" s="28"/>
      <c r="D419" s="29">
        <v>100</v>
      </c>
      <c r="E419" s="29">
        <v>1200</v>
      </c>
      <c r="F419" s="29">
        <v>1806</v>
      </c>
      <c r="G419" s="29">
        <v>1300</v>
      </c>
      <c r="H419" s="29">
        <v>1898</v>
      </c>
      <c r="I419" s="29">
        <v>1852</v>
      </c>
      <c r="J419" s="30"/>
    </row>
    <row r="420" spans="1:10" ht="14.25" hidden="1" customHeight="1">
      <c r="A420" s="27">
        <v>41.6</v>
      </c>
      <c r="B420" s="27">
        <v>41.5</v>
      </c>
      <c r="C420" s="28"/>
      <c r="D420" s="29">
        <v>100</v>
      </c>
      <c r="E420" s="29">
        <v>1200</v>
      </c>
      <c r="F420" s="29">
        <v>1806</v>
      </c>
      <c r="G420" s="29">
        <v>1100</v>
      </c>
      <c r="H420" s="29">
        <v>1715</v>
      </c>
      <c r="I420" s="29">
        <v>1761</v>
      </c>
      <c r="J420" s="30"/>
    </row>
    <row r="421" spans="1:10" ht="14.25" hidden="1" customHeight="1">
      <c r="A421" s="27">
        <v>41.7</v>
      </c>
      <c r="B421" s="27">
        <v>41.6</v>
      </c>
      <c r="C421" s="28"/>
      <c r="D421" s="29">
        <v>100</v>
      </c>
      <c r="E421" s="29">
        <v>1000</v>
      </c>
      <c r="F421" s="29">
        <v>1623</v>
      </c>
      <c r="G421" s="29">
        <v>1000</v>
      </c>
      <c r="H421" s="29">
        <v>1623</v>
      </c>
      <c r="I421" s="29">
        <v>1623</v>
      </c>
      <c r="J421" s="30"/>
    </row>
    <row r="422" spans="1:10" ht="14.25" hidden="1" customHeight="1">
      <c r="A422" s="27">
        <v>41.8</v>
      </c>
      <c r="B422" s="27">
        <v>41.7</v>
      </c>
      <c r="C422" s="28"/>
      <c r="D422" s="29">
        <v>100</v>
      </c>
      <c r="E422" s="29">
        <v>1300</v>
      </c>
      <c r="F422" s="29">
        <v>1898</v>
      </c>
      <c r="G422" s="29">
        <v>1200</v>
      </c>
      <c r="H422" s="29">
        <v>1806</v>
      </c>
      <c r="I422" s="29">
        <v>1852</v>
      </c>
      <c r="J422" s="30"/>
    </row>
    <row r="423" spans="1:10" ht="14.25" hidden="1" customHeight="1">
      <c r="A423" s="27">
        <v>41.9</v>
      </c>
      <c r="B423" s="27">
        <v>41.8</v>
      </c>
      <c r="C423" s="28"/>
      <c r="D423" s="29">
        <v>100</v>
      </c>
      <c r="E423" s="29">
        <v>1400</v>
      </c>
      <c r="F423" s="29">
        <v>1990</v>
      </c>
      <c r="G423" s="29">
        <v>1000</v>
      </c>
      <c r="H423" s="29">
        <v>1623</v>
      </c>
      <c r="I423" s="29">
        <v>1807</v>
      </c>
      <c r="J423" s="30"/>
    </row>
    <row r="424" spans="1:10" ht="14.25" customHeight="1">
      <c r="A424" s="31">
        <v>42</v>
      </c>
      <c r="B424" s="31">
        <v>41.9</v>
      </c>
      <c r="C424" s="28" t="s">
        <v>17</v>
      </c>
      <c r="D424" s="32">
        <v>100</v>
      </c>
      <c r="E424" s="32">
        <v>2200</v>
      </c>
      <c r="F424" s="216">
        <v>2724</v>
      </c>
      <c r="G424" s="32">
        <v>2300</v>
      </c>
      <c r="H424" s="32">
        <v>2816</v>
      </c>
      <c r="I424" s="32">
        <v>2770</v>
      </c>
      <c r="J424" s="30"/>
    </row>
    <row r="425" spans="1:10" ht="14.25" hidden="1" customHeight="1">
      <c r="A425" s="27">
        <v>42.1</v>
      </c>
      <c r="B425" s="27">
        <v>42</v>
      </c>
      <c r="C425" s="28"/>
      <c r="D425" s="29">
        <v>100</v>
      </c>
      <c r="E425" s="29">
        <v>1300</v>
      </c>
      <c r="F425" s="29">
        <v>1898</v>
      </c>
      <c r="G425" s="29">
        <v>1200</v>
      </c>
      <c r="H425" s="29">
        <v>1806</v>
      </c>
      <c r="I425" s="29">
        <v>1852</v>
      </c>
      <c r="J425" s="30"/>
    </row>
    <row r="426" spans="1:10" ht="14.25" hidden="1" customHeight="1">
      <c r="A426" s="27">
        <v>42.2</v>
      </c>
      <c r="B426" s="27">
        <v>42.1</v>
      </c>
      <c r="C426" s="28"/>
      <c r="D426" s="29">
        <v>100</v>
      </c>
      <c r="E426" s="29">
        <v>1300</v>
      </c>
      <c r="F426" s="29">
        <v>1898</v>
      </c>
      <c r="G426" s="29">
        <v>1300</v>
      </c>
      <c r="H426" s="29">
        <v>1898</v>
      </c>
      <c r="I426" s="29">
        <v>1898</v>
      </c>
      <c r="J426" s="30"/>
    </row>
    <row r="427" spans="1:10" ht="14.25" hidden="1" customHeight="1">
      <c r="A427" s="27">
        <v>42.3</v>
      </c>
      <c r="B427" s="27">
        <v>42.2</v>
      </c>
      <c r="C427" s="28"/>
      <c r="D427" s="29">
        <v>100</v>
      </c>
      <c r="E427" s="29">
        <v>1600</v>
      </c>
      <c r="F427" s="29">
        <v>2174</v>
      </c>
      <c r="G427" s="29">
        <v>1500</v>
      </c>
      <c r="H427" s="29">
        <v>2082</v>
      </c>
      <c r="I427" s="29">
        <v>2128</v>
      </c>
      <c r="J427" s="30"/>
    </row>
    <row r="428" spans="1:10" ht="14.25" hidden="1" customHeight="1">
      <c r="A428" s="27">
        <v>42.4</v>
      </c>
      <c r="B428" s="27">
        <v>42.3</v>
      </c>
      <c r="C428" s="28"/>
      <c r="D428" s="29">
        <v>100</v>
      </c>
      <c r="E428" s="29">
        <v>1200</v>
      </c>
      <c r="F428" s="29">
        <v>1806</v>
      </c>
      <c r="G428" s="29">
        <v>1200</v>
      </c>
      <c r="H428" s="29">
        <v>1806</v>
      </c>
      <c r="I428" s="29">
        <v>1806</v>
      </c>
      <c r="J428" s="30"/>
    </row>
    <row r="429" spans="1:10" ht="14.25" hidden="1" customHeight="1">
      <c r="A429" s="27">
        <v>42.5</v>
      </c>
      <c r="B429" s="27">
        <v>42.4</v>
      </c>
      <c r="C429" s="28"/>
      <c r="D429" s="29">
        <v>100</v>
      </c>
      <c r="E429" s="29">
        <v>1600</v>
      </c>
      <c r="F429" s="29">
        <v>2174</v>
      </c>
      <c r="G429" s="29">
        <v>1500</v>
      </c>
      <c r="H429" s="29">
        <v>2082</v>
      </c>
      <c r="I429" s="29">
        <v>2128</v>
      </c>
      <c r="J429" s="30"/>
    </row>
    <row r="430" spans="1:10" ht="14.25" hidden="1" customHeight="1">
      <c r="A430" s="27">
        <v>42.6</v>
      </c>
      <c r="B430" s="27">
        <v>42.5</v>
      </c>
      <c r="C430" s="28"/>
      <c r="D430" s="29">
        <v>100</v>
      </c>
      <c r="E430" s="29">
        <v>1900</v>
      </c>
      <c r="F430" s="29">
        <v>2449</v>
      </c>
      <c r="G430" s="29">
        <v>1600</v>
      </c>
      <c r="H430" s="29">
        <v>2174</v>
      </c>
      <c r="I430" s="29">
        <v>2312</v>
      </c>
      <c r="J430" s="30"/>
    </row>
    <row r="431" spans="1:10" ht="14.25" hidden="1" customHeight="1">
      <c r="A431" s="27">
        <v>42.7</v>
      </c>
      <c r="B431" s="27">
        <v>42.6</v>
      </c>
      <c r="C431" s="28"/>
      <c r="D431" s="29">
        <v>100</v>
      </c>
      <c r="E431" s="29">
        <v>1400</v>
      </c>
      <c r="F431" s="29">
        <v>1990</v>
      </c>
      <c r="G431" s="29">
        <v>1400</v>
      </c>
      <c r="H431" s="29">
        <v>1990</v>
      </c>
      <c r="I431" s="29">
        <v>1990</v>
      </c>
      <c r="J431" s="30"/>
    </row>
    <row r="432" spans="1:10" ht="14.25" hidden="1" customHeight="1">
      <c r="A432" s="27">
        <v>42.8</v>
      </c>
      <c r="B432" s="27">
        <v>42.7</v>
      </c>
      <c r="C432" s="28"/>
      <c r="D432" s="29">
        <v>100</v>
      </c>
      <c r="E432" s="29">
        <v>1400</v>
      </c>
      <c r="F432" s="29">
        <v>1990</v>
      </c>
      <c r="G432" s="29">
        <v>1200</v>
      </c>
      <c r="H432" s="29">
        <v>1806</v>
      </c>
      <c r="I432" s="29">
        <v>1898</v>
      </c>
      <c r="J432" s="30"/>
    </row>
    <row r="433" spans="1:10" ht="14.25" hidden="1" customHeight="1">
      <c r="A433" s="27">
        <v>42.9</v>
      </c>
      <c r="B433" s="27">
        <v>42.8</v>
      </c>
      <c r="C433" s="28"/>
      <c r="D433" s="29">
        <v>100</v>
      </c>
      <c r="E433" s="29">
        <v>1500</v>
      </c>
      <c r="F433" s="29">
        <v>2082</v>
      </c>
      <c r="G433" s="29">
        <v>1500</v>
      </c>
      <c r="H433" s="29">
        <v>2082</v>
      </c>
      <c r="I433" s="29">
        <v>2082</v>
      </c>
      <c r="J433" s="30"/>
    </row>
    <row r="434" spans="1:10" ht="14.25" hidden="1" customHeight="1">
      <c r="A434" s="27">
        <v>43</v>
      </c>
      <c r="B434" s="27">
        <v>42.9</v>
      </c>
      <c r="C434" s="28" t="s">
        <v>17</v>
      </c>
      <c r="D434" s="29">
        <v>100</v>
      </c>
      <c r="E434" s="29">
        <v>1100</v>
      </c>
      <c r="F434" s="29">
        <v>1715</v>
      </c>
      <c r="G434" s="29">
        <v>1200</v>
      </c>
      <c r="H434" s="29">
        <v>1806</v>
      </c>
      <c r="I434" s="29">
        <v>1761</v>
      </c>
      <c r="J434" s="30"/>
    </row>
    <row r="435" spans="1:10" ht="14.25" customHeight="1">
      <c r="A435" s="27">
        <v>43.1</v>
      </c>
      <c r="B435" s="27">
        <v>43</v>
      </c>
      <c r="C435" s="28"/>
      <c r="D435" s="29">
        <v>100</v>
      </c>
      <c r="E435" s="29">
        <v>2100</v>
      </c>
      <c r="F435" s="217">
        <v>2633</v>
      </c>
      <c r="G435" s="29">
        <v>1600</v>
      </c>
      <c r="H435" s="29">
        <v>2174</v>
      </c>
      <c r="I435" s="29">
        <v>2404</v>
      </c>
      <c r="J435" s="30"/>
    </row>
    <row r="436" spans="1:10" ht="14.25" hidden="1" customHeight="1">
      <c r="A436" s="27">
        <v>43.2</v>
      </c>
      <c r="B436" s="27">
        <v>43.1</v>
      </c>
      <c r="C436" s="28"/>
      <c r="D436" s="29">
        <v>100</v>
      </c>
      <c r="E436" s="29">
        <v>1800</v>
      </c>
      <c r="F436" s="29">
        <v>2357</v>
      </c>
      <c r="G436" s="29">
        <v>1500</v>
      </c>
      <c r="H436" s="29">
        <v>2082</v>
      </c>
      <c r="I436" s="29">
        <v>2220</v>
      </c>
      <c r="J436" s="30"/>
    </row>
    <row r="437" spans="1:10" ht="14.25" hidden="1" customHeight="1">
      <c r="A437" s="27">
        <v>43.3</v>
      </c>
      <c r="B437" s="27">
        <v>43.2</v>
      </c>
      <c r="C437" s="28"/>
      <c r="D437" s="29">
        <v>100</v>
      </c>
      <c r="E437" s="29">
        <v>1500</v>
      </c>
      <c r="F437" s="29">
        <v>2082</v>
      </c>
      <c r="G437" s="29">
        <v>1300</v>
      </c>
      <c r="H437" s="29">
        <v>1898</v>
      </c>
      <c r="I437" s="29">
        <v>1990</v>
      </c>
      <c r="J437" s="30"/>
    </row>
    <row r="438" spans="1:10" ht="14.25" hidden="1" customHeight="1">
      <c r="A438" s="27">
        <v>43.4</v>
      </c>
      <c r="B438" s="27">
        <v>43.3</v>
      </c>
      <c r="C438" s="28"/>
      <c r="D438" s="29">
        <v>100</v>
      </c>
      <c r="E438" s="29">
        <v>1200</v>
      </c>
      <c r="F438" s="29">
        <v>1806</v>
      </c>
      <c r="G438" s="29">
        <v>1100</v>
      </c>
      <c r="H438" s="29">
        <v>1715</v>
      </c>
      <c r="I438" s="29">
        <v>1761</v>
      </c>
      <c r="J438" s="30"/>
    </row>
    <row r="439" spans="1:10" ht="14.25" hidden="1" customHeight="1">
      <c r="A439" s="27">
        <v>43.5</v>
      </c>
      <c r="B439" s="27">
        <v>43.4</v>
      </c>
      <c r="C439" s="28"/>
      <c r="D439" s="29">
        <v>100</v>
      </c>
      <c r="E439" s="29">
        <v>1600</v>
      </c>
      <c r="F439" s="29">
        <v>2174</v>
      </c>
      <c r="G439" s="29">
        <v>1100</v>
      </c>
      <c r="H439" s="29">
        <v>1715</v>
      </c>
      <c r="I439" s="29">
        <v>1945</v>
      </c>
      <c r="J439" s="30"/>
    </row>
    <row r="440" spans="1:10" ht="14.25" hidden="1" customHeight="1">
      <c r="A440" s="27">
        <v>43.6</v>
      </c>
      <c r="B440" s="27">
        <v>43.5</v>
      </c>
      <c r="C440" s="28"/>
      <c r="D440" s="29">
        <v>100</v>
      </c>
      <c r="E440" s="29">
        <v>1000</v>
      </c>
      <c r="F440" s="29">
        <v>1623</v>
      </c>
      <c r="G440" s="29">
        <v>1200</v>
      </c>
      <c r="H440" s="29">
        <v>1806</v>
      </c>
      <c r="I440" s="29">
        <v>1715</v>
      </c>
      <c r="J440" s="30"/>
    </row>
    <row r="441" spans="1:10" ht="14.25" hidden="1" customHeight="1">
      <c r="A441" s="27">
        <v>43.7</v>
      </c>
      <c r="B441" s="27">
        <v>43.6</v>
      </c>
      <c r="C441" s="28"/>
      <c r="D441" s="29">
        <v>100</v>
      </c>
      <c r="E441" s="29">
        <v>1200</v>
      </c>
      <c r="F441" s="29">
        <v>1806</v>
      </c>
      <c r="G441" s="29">
        <v>1300</v>
      </c>
      <c r="H441" s="29">
        <v>1898</v>
      </c>
      <c r="I441" s="29">
        <v>1852</v>
      </c>
      <c r="J441" s="30"/>
    </row>
    <row r="442" spans="1:10" ht="14.25" hidden="1" customHeight="1">
      <c r="A442" s="27">
        <v>43.8</v>
      </c>
      <c r="B442" s="27">
        <v>43.7</v>
      </c>
      <c r="C442" s="28"/>
      <c r="D442" s="29">
        <v>100</v>
      </c>
      <c r="E442" s="29">
        <v>1000</v>
      </c>
      <c r="F442" s="29">
        <v>1623</v>
      </c>
      <c r="G442" s="29">
        <v>1100</v>
      </c>
      <c r="H442" s="29">
        <v>1715</v>
      </c>
      <c r="I442" s="29">
        <v>1669</v>
      </c>
      <c r="J442" s="30"/>
    </row>
    <row r="443" spans="1:10" ht="14.25" hidden="1" customHeight="1">
      <c r="A443" s="27">
        <v>43.9</v>
      </c>
      <c r="B443" s="27">
        <v>43.8</v>
      </c>
      <c r="C443" s="28"/>
      <c r="D443" s="29">
        <v>100</v>
      </c>
      <c r="E443" s="29">
        <v>1500</v>
      </c>
      <c r="F443" s="29">
        <v>2082</v>
      </c>
      <c r="G443" s="29">
        <v>1300</v>
      </c>
      <c r="H443" s="29">
        <v>1898</v>
      </c>
      <c r="I443" s="29">
        <v>1990</v>
      </c>
      <c r="J443" s="30"/>
    </row>
    <row r="444" spans="1:10" ht="14.25" hidden="1" customHeight="1">
      <c r="A444" s="31">
        <v>44</v>
      </c>
      <c r="B444" s="31">
        <v>43.9</v>
      </c>
      <c r="C444" s="28" t="s">
        <v>17</v>
      </c>
      <c r="D444" s="32">
        <v>100</v>
      </c>
      <c r="E444" s="32">
        <v>1900</v>
      </c>
      <c r="F444" s="32">
        <v>2449</v>
      </c>
      <c r="G444" s="32">
        <v>1600</v>
      </c>
      <c r="H444" s="32">
        <v>2174</v>
      </c>
      <c r="I444" s="32">
        <v>2312</v>
      </c>
      <c r="J444" s="30"/>
    </row>
    <row r="445" spans="1:10" ht="14.25" hidden="1" customHeight="1">
      <c r="A445" s="27">
        <v>44.1</v>
      </c>
      <c r="B445" s="27">
        <v>44</v>
      </c>
      <c r="C445" s="28"/>
      <c r="D445" s="29">
        <v>100</v>
      </c>
      <c r="E445" s="29">
        <v>1400</v>
      </c>
      <c r="F445" s="29">
        <v>1990</v>
      </c>
      <c r="G445" s="29">
        <v>1300</v>
      </c>
      <c r="H445" s="29">
        <v>1898</v>
      </c>
      <c r="I445" s="29">
        <v>1944</v>
      </c>
      <c r="J445" s="30"/>
    </row>
    <row r="446" spans="1:10" ht="14.25" customHeight="1">
      <c r="A446" s="27">
        <v>44.2</v>
      </c>
      <c r="B446" s="27">
        <v>44.1</v>
      </c>
      <c r="C446" s="28"/>
      <c r="D446" s="29">
        <v>100</v>
      </c>
      <c r="E446" s="29">
        <v>2200</v>
      </c>
      <c r="F446" s="217">
        <v>2724</v>
      </c>
      <c r="G446" s="29">
        <v>1500</v>
      </c>
      <c r="H446" s="29">
        <v>2082</v>
      </c>
      <c r="I446" s="29">
        <v>2403</v>
      </c>
      <c r="J446" s="30"/>
    </row>
    <row r="447" spans="1:10" ht="14.25" hidden="1" customHeight="1">
      <c r="A447" s="27">
        <v>44.3</v>
      </c>
      <c r="B447" s="27">
        <v>44.2</v>
      </c>
      <c r="C447" s="28"/>
      <c r="D447" s="29">
        <v>100</v>
      </c>
      <c r="E447" s="29">
        <v>1500</v>
      </c>
      <c r="F447" s="29">
        <v>2082</v>
      </c>
      <c r="G447" s="29">
        <v>1600</v>
      </c>
      <c r="H447" s="29">
        <v>2174</v>
      </c>
      <c r="I447" s="29">
        <v>2128</v>
      </c>
      <c r="J447" s="30"/>
    </row>
    <row r="448" spans="1:10" ht="14.25" hidden="1" customHeight="1">
      <c r="A448" s="27">
        <v>44.4</v>
      </c>
      <c r="B448" s="27">
        <v>44.3</v>
      </c>
      <c r="C448" s="28"/>
      <c r="D448" s="29">
        <v>100</v>
      </c>
      <c r="E448" s="29">
        <v>1300</v>
      </c>
      <c r="F448" s="29">
        <v>1898</v>
      </c>
      <c r="G448" s="29">
        <v>1000</v>
      </c>
      <c r="H448" s="29">
        <v>1623</v>
      </c>
      <c r="I448" s="29">
        <v>1761</v>
      </c>
      <c r="J448" s="30"/>
    </row>
    <row r="449" spans="1:10" ht="14.25" hidden="1" customHeight="1">
      <c r="A449" s="27">
        <v>44.5</v>
      </c>
      <c r="B449" s="27">
        <v>44.4</v>
      </c>
      <c r="C449" s="28"/>
      <c r="D449" s="29">
        <v>100</v>
      </c>
      <c r="E449" s="29">
        <v>1200</v>
      </c>
      <c r="F449" s="29">
        <v>1806</v>
      </c>
      <c r="G449" s="29">
        <v>1200</v>
      </c>
      <c r="H449" s="29">
        <v>1806</v>
      </c>
      <c r="I449" s="29">
        <v>1806</v>
      </c>
      <c r="J449" s="30"/>
    </row>
    <row r="450" spans="1:10" ht="14.25" hidden="1" customHeight="1">
      <c r="A450" s="27">
        <v>44.6</v>
      </c>
      <c r="B450" s="27">
        <v>44.5</v>
      </c>
      <c r="C450" s="28"/>
      <c r="D450" s="29">
        <v>100</v>
      </c>
      <c r="E450" s="29">
        <v>1200</v>
      </c>
      <c r="F450" s="29">
        <v>1806</v>
      </c>
      <c r="G450" s="29">
        <v>1100</v>
      </c>
      <c r="H450" s="29">
        <v>1715</v>
      </c>
      <c r="I450" s="29">
        <v>1761</v>
      </c>
      <c r="J450" s="30"/>
    </row>
    <row r="451" spans="1:10" ht="14.25" hidden="1" customHeight="1">
      <c r="A451" s="27">
        <v>44.7</v>
      </c>
      <c r="B451" s="27">
        <v>44.6</v>
      </c>
      <c r="C451" s="28"/>
      <c r="D451" s="29">
        <v>100</v>
      </c>
      <c r="E451" s="29">
        <v>1000</v>
      </c>
      <c r="F451" s="29">
        <v>1623</v>
      </c>
      <c r="G451" s="29">
        <v>1000</v>
      </c>
      <c r="H451" s="29">
        <v>1623</v>
      </c>
      <c r="I451" s="29">
        <v>1623</v>
      </c>
      <c r="J451" s="30"/>
    </row>
    <row r="452" spans="1:10" ht="14.25" hidden="1" customHeight="1">
      <c r="A452" s="27">
        <v>44.8</v>
      </c>
      <c r="B452" s="27">
        <v>44.7</v>
      </c>
      <c r="C452" s="28"/>
      <c r="D452" s="29">
        <v>100</v>
      </c>
      <c r="E452" s="29">
        <v>1000</v>
      </c>
      <c r="F452" s="29">
        <v>1623</v>
      </c>
      <c r="G452" s="29">
        <v>1100</v>
      </c>
      <c r="H452" s="29">
        <v>1715</v>
      </c>
      <c r="I452" s="29">
        <v>1669</v>
      </c>
      <c r="J452" s="30"/>
    </row>
    <row r="453" spans="1:10" ht="14.25" hidden="1" customHeight="1">
      <c r="A453" s="27">
        <v>44.9</v>
      </c>
      <c r="B453" s="27">
        <v>44.8</v>
      </c>
      <c r="C453" s="28"/>
      <c r="D453" s="29">
        <v>100</v>
      </c>
      <c r="E453" s="29">
        <v>1200</v>
      </c>
      <c r="F453" s="29">
        <v>1806</v>
      </c>
      <c r="G453" s="29">
        <v>1000</v>
      </c>
      <c r="H453" s="29">
        <v>1623</v>
      </c>
      <c r="I453" s="29">
        <v>1715</v>
      </c>
      <c r="J453" s="30"/>
    </row>
    <row r="454" spans="1:10" ht="14.25" hidden="1" customHeight="1">
      <c r="A454" s="31">
        <v>45</v>
      </c>
      <c r="B454" s="31">
        <v>44.9</v>
      </c>
      <c r="C454" s="28" t="s">
        <v>17</v>
      </c>
      <c r="D454" s="32">
        <v>100</v>
      </c>
      <c r="E454" s="32">
        <v>1000</v>
      </c>
      <c r="F454" s="32">
        <v>1623</v>
      </c>
      <c r="G454" s="32">
        <v>1100</v>
      </c>
      <c r="H454" s="32">
        <v>1715</v>
      </c>
      <c r="I454" s="32">
        <v>1669</v>
      </c>
      <c r="J454" s="30"/>
    </row>
    <row r="455" spans="1:10" ht="14.25" hidden="1" customHeight="1">
      <c r="A455" s="27">
        <v>45.1</v>
      </c>
      <c r="B455" s="27">
        <v>45</v>
      </c>
      <c r="C455" s="30"/>
      <c r="D455" s="29">
        <v>100</v>
      </c>
      <c r="E455" s="29">
        <v>1000</v>
      </c>
      <c r="F455" s="29">
        <v>1623</v>
      </c>
      <c r="G455" s="29">
        <v>1000</v>
      </c>
      <c r="H455" s="29">
        <v>1623</v>
      </c>
      <c r="I455" s="29">
        <v>1623</v>
      </c>
      <c r="J455" s="30"/>
    </row>
    <row r="456" spans="1:10" ht="14.25" customHeight="1">
      <c r="A456" s="27">
        <v>45.2</v>
      </c>
      <c r="B456" s="27">
        <v>45.1</v>
      </c>
      <c r="C456" s="30"/>
      <c r="D456" s="29">
        <v>100</v>
      </c>
      <c r="E456" s="29">
        <v>2200</v>
      </c>
      <c r="F456" s="217">
        <v>2724</v>
      </c>
      <c r="G456" s="29">
        <v>1500</v>
      </c>
      <c r="H456" s="29">
        <v>2082</v>
      </c>
      <c r="I456" s="29">
        <v>2403</v>
      </c>
      <c r="J456" s="30"/>
    </row>
    <row r="457" spans="1:10" ht="14.25" hidden="1" customHeight="1">
      <c r="A457" s="27">
        <v>45.3</v>
      </c>
      <c r="B457" s="27">
        <v>45.2</v>
      </c>
      <c r="C457" s="30"/>
      <c r="D457" s="29">
        <v>100</v>
      </c>
      <c r="E457" s="29">
        <v>1200</v>
      </c>
      <c r="F457" s="29">
        <v>1806</v>
      </c>
      <c r="G457" s="29">
        <v>1300</v>
      </c>
      <c r="H457" s="29">
        <v>1898</v>
      </c>
      <c r="I457" s="29">
        <v>1852</v>
      </c>
      <c r="J457" s="30"/>
    </row>
    <row r="458" spans="1:10" ht="14.25" hidden="1" customHeight="1">
      <c r="A458" s="27">
        <v>45.4</v>
      </c>
      <c r="B458" s="27">
        <v>45.3</v>
      </c>
      <c r="C458" s="30"/>
      <c r="D458" s="29">
        <v>100</v>
      </c>
      <c r="E458" s="29">
        <v>1500</v>
      </c>
      <c r="F458" s="29">
        <v>2082</v>
      </c>
      <c r="G458" s="29">
        <v>1000</v>
      </c>
      <c r="H458" s="29">
        <v>1623</v>
      </c>
      <c r="I458" s="29">
        <v>1853</v>
      </c>
      <c r="J458" s="30"/>
    </row>
    <row r="459" spans="1:10" ht="14.25" hidden="1" customHeight="1">
      <c r="A459" s="27">
        <v>45.5</v>
      </c>
      <c r="B459" s="27">
        <v>45.4</v>
      </c>
      <c r="C459" s="30"/>
      <c r="D459" s="29">
        <v>100</v>
      </c>
      <c r="E459" s="29">
        <v>1500</v>
      </c>
      <c r="F459" s="29">
        <v>2082</v>
      </c>
      <c r="G459" s="29">
        <v>1100</v>
      </c>
      <c r="H459" s="29">
        <v>1715</v>
      </c>
      <c r="I459" s="29">
        <v>1899</v>
      </c>
      <c r="J459" s="30"/>
    </row>
    <row r="460" spans="1:10" ht="14.25" hidden="1" customHeight="1">
      <c r="A460" s="27">
        <v>45.6</v>
      </c>
      <c r="B460" s="27">
        <v>45.5</v>
      </c>
      <c r="C460" s="28"/>
      <c r="D460" s="29">
        <v>100</v>
      </c>
      <c r="E460" s="29">
        <v>1500</v>
      </c>
      <c r="F460" s="29">
        <v>2082</v>
      </c>
      <c r="G460" s="29">
        <v>1100</v>
      </c>
      <c r="H460" s="29">
        <v>1715</v>
      </c>
      <c r="I460" s="29">
        <v>1899</v>
      </c>
      <c r="J460" s="30"/>
    </row>
    <row r="461" spans="1:10" ht="14.25" hidden="1" customHeight="1">
      <c r="A461" s="27">
        <v>45.7</v>
      </c>
      <c r="B461" s="27">
        <v>45.6</v>
      </c>
      <c r="C461" s="28"/>
      <c r="D461" s="29">
        <v>100</v>
      </c>
      <c r="E461" s="29">
        <v>1400</v>
      </c>
      <c r="F461" s="29">
        <v>1990</v>
      </c>
      <c r="G461" s="29">
        <v>1200</v>
      </c>
      <c r="H461" s="29">
        <v>1806</v>
      </c>
      <c r="I461" s="29">
        <v>1898</v>
      </c>
      <c r="J461" s="30"/>
    </row>
    <row r="462" spans="1:10" ht="14.25" hidden="1" customHeight="1">
      <c r="A462" s="27">
        <v>45.8</v>
      </c>
      <c r="B462" s="27">
        <v>45.7</v>
      </c>
      <c r="C462" s="28"/>
      <c r="D462" s="29">
        <v>100</v>
      </c>
      <c r="E462" s="29">
        <v>1100</v>
      </c>
      <c r="F462" s="29">
        <v>1715</v>
      </c>
      <c r="G462" s="29">
        <v>1500</v>
      </c>
      <c r="H462" s="29">
        <v>2082</v>
      </c>
      <c r="I462" s="29">
        <v>1899</v>
      </c>
      <c r="J462" s="30"/>
    </row>
    <row r="463" spans="1:10" ht="14.25" hidden="1" customHeight="1">
      <c r="A463" s="27">
        <v>45.9</v>
      </c>
      <c r="B463" s="27">
        <v>45.8</v>
      </c>
      <c r="C463" s="28"/>
      <c r="D463" s="29">
        <v>100</v>
      </c>
      <c r="E463" s="29">
        <v>1100</v>
      </c>
      <c r="F463" s="29">
        <v>1715</v>
      </c>
      <c r="G463" s="29">
        <v>1000</v>
      </c>
      <c r="H463" s="29">
        <v>1623</v>
      </c>
      <c r="I463" s="29">
        <v>1669</v>
      </c>
      <c r="J463" s="30"/>
    </row>
    <row r="464" spans="1:10" ht="14.25" hidden="1" customHeight="1">
      <c r="A464" s="31">
        <v>46</v>
      </c>
      <c r="B464" s="31">
        <v>45.9</v>
      </c>
      <c r="C464" s="28" t="s">
        <v>17</v>
      </c>
      <c r="D464" s="32">
        <v>100</v>
      </c>
      <c r="E464" s="32">
        <v>1200</v>
      </c>
      <c r="F464" s="32">
        <v>1806</v>
      </c>
      <c r="G464" s="32">
        <v>1100</v>
      </c>
      <c r="H464" s="32">
        <v>1715</v>
      </c>
      <c r="I464" s="32">
        <v>1761</v>
      </c>
      <c r="J464" s="30"/>
    </row>
    <row r="465" spans="1:10" ht="14.25" hidden="1" customHeight="1">
      <c r="A465" s="27">
        <v>46.1</v>
      </c>
      <c r="B465" s="27">
        <v>46</v>
      </c>
      <c r="C465" s="28"/>
      <c r="D465" s="29">
        <v>100</v>
      </c>
      <c r="E465" s="29">
        <v>1800</v>
      </c>
      <c r="F465" s="29">
        <v>2357</v>
      </c>
      <c r="G465" s="29">
        <v>1100</v>
      </c>
      <c r="H465" s="29">
        <v>1715</v>
      </c>
      <c r="I465" s="29">
        <v>2036</v>
      </c>
      <c r="J465" s="30"/>
    </row>
    <row r="466" spans="1:10" ht="14.25" hidden="1" customHeight="1">
      <c r="A466" s="27">
        <v>46.2</v>
      </c>
      <c r="B466" s="27">
        <v>46.1</v>
      </c>
      <c r="C466" s="28"/>
      <c r="D466" s="29">
        <v>100</v>
      </c>
      <c r="E466" s="29">
        <v>1700</v>
      </c>
      <c r="F466" s="29">
        <v>2265</v>
      </c>
      <c r="G466" s="29">
        <v>1500</v>
      </c>
      <c r="H466" s="29">
        <v>2082</v>
      </c>
      <c r="I466" s="29">
        <v>2174</v>
      </c>
      <c r="J466" s="30"/>
    </row>
    <row r="467" spans="1:10" ht="14.25" customHeight="1">
      <c r="A467" s="27">
        <v>46.3</v>
      </c>
      <c r="B467" s="27">
        <v>46.2</v>
      </c>
      <c r="C467" s="28"/>
      <c r="D467" s="29">
        <v>100</v>
      </c>
      <c r="E467" s="29">
        <v>2000</v>
      </c>
      <c r="F467" s="217">
        <v>2541</v>
      </c>
      <c r="G467" s="29">
        <v>2100</v>
      </c>
      <c r="H467" s="29">
        <v>2633</v>
      </c>
      <c r="I467" s="29">
        <v>2587</v>
      </c>
      <c r="J467" s="30"/>
    </row>
    <row r="468" spans="1:10" ht="14.25" hidden="1" customHeight="1">
      <c r="A468" s="27">
        <v>46.4</v>
      </c>
      <c r="B468" s="27">
        <v>46.3</v>
      </c>
      <c r="C468" s="28"/>
      <c r="D468" s="29">
        <v>100</v>
      </c>
      <c r="E468" s="29">
        <v>1100</v>
      </c>
      <c r="F468" s="29">
        <v>1715</v>
      </c>
      <c r="G468" s="29">
        <v>1000</v>
      </c>
      <c r="H468" s="29">
        <v>1623</v>
      </c>
      <c r="I468" s="29">
        <v>1669</v>
      </c>
      <c r="J468" s="30"/>
    </row>
    <row r="469" spans="1:10" ht="14.25" customHeight="1">
      <c r="A469" s="27">
        <v>46.5</v>
      </c>
      <c r="B469" s="27">
        <v>46.4</v>
      </c>
      <c r="C469" s="28"/>
      <c r="D469" s="29">
        <v>100</v>
      </c>
      <c r="E469" s="29">
        <v>2200</v>
      </c>
      <c r="F469" s="217">
        <v>2724</v>
      </c>
      <c r="G469" s="29">
        <v>1800</v>
      </c>
      <c r="H469" s="29">
        <v>2357</v>
      </c>
      <c r="I469" s="29">
        <v>2541</v>
      </c>
      <c r="J469" s="30"/>
    </row>
    <row r="470" spans="1:10" ht="14.25" hidden="1" customHeight="1">
      <c r="A470" s="27">
        <v>46.6</v>
      </c>
      <c r="B470" s="27">
        <v>46.5</v>
      </c>
      <c r="C470" s="28"/>
      <c r="D470" s="29">
        <v>100</v>
      </c>
      <c r="E470" s="29">
        <v>1600</v>
      </c>
      <c r="F470" s="29">
        <v>2174</v>
      </c>
      <c r="G470" s="29">
        <v>1500</v>
      </c>
      <c r="H470" s="29">
        <v>2082</v>
      </c>
      <c r="I470" s="29">
        <v>2128</v>
      </c>
      <c r="J470" s="30"/>
    </row>
    <row r="471" spans="1:10" ht="14.25" hidden="1" customHeight="1">
      <c r="A471" s="27">
        <v>46.7</v>
      </c>
      <c r="B471" s="27">
        <v>46.6</v>
      </c>
      <c r="C471" s="28"/>
      <c r="D471" s="29">
        <v>100</v>
      </c>
      <c r="E471" s="29">
        <v>1500</v>
      </c>
      <c r="F471" s="29">
        <v>2082</v>
      </c>
      <c r="G471" s="29">
        <v>1000</v>
      </c>
      <c r="H471" s="29">
        <v>1623</v>
      </c>
      <c r="I471" s="29">
        <v>1853</v>
      </c>
      <c r="J471" s="30"/>
    </row>
    <row r="472" spans="1:10" ht="14.25" hidden="1" customHeight="1">
      <c r="A472" s="27">
        <v>46.8</v>
      </c>
      <c r="B472" s="27">
        <v>46.7</v>
      </c>
      <c r="C472" s="28"/>
      <c r="D472" s="29">
        <v>100</v>
      </c>
      <c r="E472" s="29">
        <v>1200</v>
      </c>
      <c r="F472" s="29">
        <v>1806</v>
      </c>
      <c r="G472" s="29">
        <v>1300</v>
      </c>
      <c r="H472" s="29">
        <v>1898</v>
      </c>
      <c r="I472" s="29">
        <v>1852</v>
      </c>
      <c r="J472" s="30"/>
    </row>
    <row r="473" spans="1:10" ht="14.25" hidden="1" customHeight="1">
      <c r="A473" s="27">
        <v>46.9</v>
      </c>
      <c r="B473" s="27">
        <v>46.8</v>
      </c>
      <c r="C473" s="28"/>
      <c r="D473" s="29">
        <v>100</v>
      </c>
      <c r="E473" s="29">
        <v>1000</v>
      </c>
      <c r="F473" s="29">
        <v>1623</v>
      </c>
      <c r="G473" s="29">
        <v>1200</v>
      </c>
      <c r="H473" s="29">
        <v>1806</v>
      </c>
      <c r="I473" s="29">
        <v>1715</v>
      </c>
      <c r="J473" s="30"/>
    </row>
    <row r="474" spans="1:10" ht="14.25" hidden="1" customHeight="1">
      <c r="A474" s="31">
        <v>47</v>
      </c>
      <c r="B474" s="31">
        <v>46.9</v>
      </c>
      <c r="C474" s="28" t="s">
        <v>17</v>
      </c>
      <c r="D474" s="32">
        <v>100</v>
      </c>
      <c r="E474" s="32">
        <v>1500</v>
      </c>
      <c r="F474" s="32">
        <v>2082</v>
      </c>
      <c r="G474" s="32">
        <v>1000</v>
      </c>
      <c r="H474" s="32">
        <v>1623</v>
      </c>
      <c r="I474" s="32">
        <v>1853</v>
      </c>
      <c r="J474" s="30"/>
    </row>
    <row r="475" spans="1:10" ht="14.25" hidden="1" customHeight="1">
      <c r="A475" s="27">
        <v>47.1</v>
      </c>
      <c r="B475" s="27">
        <v>47</v>
      </c>
      <c r="C475" s="28"/>
      <c r="D475" s="29">
        <v>100</v>
      </c>
      <c r="E475" s="29">
        <v>1000</v>
      </c>
      <c r="F475" s="29">
        <v>1623</v>
      </c>
      <c r="G475" s="29">
        <v>1100</v>
      </c>
      <c r="H475" s="29">
        <v>1715</v>
      </c>
      <c r="I475" s="29">
        <v>1669</v>
      </c>
      <c r="J475" s="30"/>
    </row>
    <row r="476" spans="1:10" ht="14.25" hidden="1" customHeight="1">
      <c r="A476" s="27">
        <v>47.2</v>
      </c>
      <c r="B476" s="27">
        <v>47.1</v>
      </c>
      <c r="C476" s="28"/>
      <c r="D476" s="29">
        <v>100</v>
      </c>
      <c r="E476" s="29">
        <v>1400</v>
      </c>
      <c r="F476" s="29">
        <v>1990</v>
      </c>
      <c r="G476" s="29">
        <v>1100</v>
      </c>
      <c r="H476" s="29">
        <v>1715</v>
      </c>
      <c r="I476" s="29">
        <v>1853</v>
      </c>
      <c r="J476" s="30"/>
    </row>
    <row r="477" spans="1:10" ht="14.25" hidden="1" customHeight="1">
      <c r="A477" s="27">
        <v>47.3</v>
      </c>
      <c r="B477" s="27">
        <v>47.2</v>
      </c>
      <c r="C477" s="28"/>
      <c r="D477" s="29">
        <v>100</v>
      </c>
      <c r="E477" s="29">
        <v>1200</v>
      </c>
      <c r="F477" s="29">
        <v>1806</v>
      </c>
      <c r="G477" s="29">
        <v>1200</v>
      </c>
      <c r="H477" s="29">
        <v>1806</v>
      </c>
      <c r="I477" s="29">
        <v>1806</v>
      </c>
      <c r="J477" s="30"/>
    </row>
    <row r="478" spans="1:10" ht="14.25" hidden="1" customHeight="1">
      <c r="A478" s="27">
        <v>47.4</v>
      </c>
      <c r="B478" s="27">
        <v>47.3</v>
      </c>
      <c r="C478" s="28"/>
      <c r="D478" s="29">
        <v>100</v>
      </c>
      <c r="E478" s="29">
        <v>1300</v>
      </c>
      <c r="F478" s="29">
        <v>1898</v>
      </c>
      <c r="G478" s="29">
        <v>1100</v>
      </c>
      <c r="H478" s="29">
        <v>1715</v>
      </c>
      <c r="I478" s="29">
        <v>1807</v>
      </c>
      <c r="J478" s="30"/>
    </row>
    <row r="479" spans="1:10" ht="14.25" hidden="1" customHeight="1">
      <c r="A479" s="27">
        <v>47.5</v>
      </c>
      <c r="B479" s="27">
        <v>47.4</v>
      </c>
      <c r="C479" s="28"/>
      <c r="D479" s="29">
        <v>100</v>
      </c>
      <c r="E479" s="29">
        <v>1100</v>
      </c>
      <c r="F479" s="29">
        <v>1715</v>
      </c>
      <c r="G479" s="29">
        <v>1100</v>
      </c>
      <c r="H479" s="29">
        <v>1715</v>
      </c>
      <c r="I479" s="29">
        <v>1715</v>
      </c>
      <c r="J479" s="30"/>
    </row>
    <row r="480" spans="1:10" ht="14.25" hidden="1" customHeight="1">
      <c r="A480" s="27">
        <v>47.6</v>
      </c>
      <c r="B480" s="27">
        <v>47.5</v>
      </c>
      <c r="C480" s="28"/>
      <c r="D480" s="29">
        <v>100</v>
      </c>
      <c r="E480" s="29">
        <v>1200</v>
      </c>
      <c r="F480" s="29">
        <v>1806</v>
      </c>
      <c r="G480" s="29">
        <v>1200</v>
      </c>
      <c r="H480" s="29">
        <v>1806</v>
      </c>
      <c r="I480" s="29">
        <v>1806</v>
      </c>
      <c r="J480" s="30"/>
    </row>
    <row r="481" spans="1:10" ht="14.25" hidden="1" customHeight="1">
      <c r="A481" s="27">
        <v>47.7</v>
      </c>
      <c r="B481" s="27">
        <v>47.6</v>
      </c>
      <c r="C481" s="28"/>
      <c r="D481" s="29">
        <v>100</v>
      </c>
      <c r="E481" s="29">
        <v>1100</v>
      </c>
      <c r="F481" s="29">
        <v>1715</v>
      </c>
      <c r="G481" s="29">
        <v>1400</v>
      </c>
      <c r="H481" s="29">
        <v>1990</v>
      </c>
      <c r="I481" s="29">
        <v>1853</v>
      </c>
      <c r="J481" s="30"/>
    </row>
    <row r="482" spans="1:10" ht="14.25" hidden="1" customHeight="1">
      <c r="A482" s="27">
        <v>47.8</v>
      </c>
      <c r="B482" s="27">
        <v>47.7</v>
      </c>
      <c r="C482" s="28"/>
      <c r="D482" s="29">
        <v>100</v>
      </c>
      <c r="E482" s="29">
        <v>1300</v>
      </c>
      <c r="F482" s="29">
        <v>1898</v>
      </c>
      <c r="G482" s="29">
        <v>1300</v>
      </c>
      <c r="H482" s="29">
        <v>1898</v>
      </c>
      <c r="I482" s="29">
        <v>1898</v>
      </c>
      <c r="J482" s="30"/>
    </row>
    <row r="483" spans="1:10" ht="14.25" hidden="1" customHeight="1">
      <c r="A483" s="27">
        <v>47.9</v>
      </c>
      <c r="B483" s="27">
        <v>47.8</v>
      </c>
      <c r="C483" s="28"/>
      <c r="D483" s="29">
        <v>100</v>
      </c>
      <c r="E483" s="29">
        <v>1000</v>
      </c>
      <c r="F483" s="29">
        <v>1623</v>
      </c>
      <c r="G483" s="29">
        <v>1000</v>
      </c>
      <c r="H483" s="29">
        <v>1623</v>
      </c>
      <c r="I483" s="29">
        <v>1623</v>
      </c>
      <c r="J483" s="30"/>
    </row>
    <row r="484" spans="1:10" ht="14.25" hidden="1" customHeight="1">
      <c r="A484" s="31">
        <v>48</v>
      </c>
      <c r="B484" s="31">
        <v>47.9</v>
      </c>
      <c r="C484" s="28" t="s">
        <v>17</v>
      </c>
      <c r="D484" s="32">
        <v>100</v>
      </c>
      <c r="E484" s="32">
        <v>1000</v>
      </c>
      <c r="F484" s="32">
        <v>1623</v>
      </c>
      <c r="G484" s="32">
        <v>1300</v>
      </c>
      <c r="H484" s="32">
        <v>1898</v>
      </c>
      <c r="I484" s="32">
        <v>1761</v>
      </c>
      <c r="J484" s="30"/>
    </row>
    <row r="485" spans="1:10" ht="14.25" hidden="1" customHeight="1">
      <c r="A485" s="27">
        <v>48.1</v>
      </c>
      <c r="B485" s="27">
        <v>48</v>
      </c>
      <c r="C485" s="28"/>
      <c r="D485" s="29">
        <v>100</v>
      </c>
      <c r="E485" s="29">
        <v>1100</v>
      </c>
      <c r="F485" s="29">
        <v>1715</v>
      </c>
      <c r="G485" s="29">
        <v>1200</v>
      </c>
      <c r="H485" s="29">
        <v>1806</v>
      </c>
      <c r="I485" s="29">
        <v>1761</v>
      </c>
      <c r="J485" s="30"/>
    </row>
    <row r="486" spans="1:10" ht="14.25" hidden="1" customHeight="1">
      <c r="A486" s="27">
        <v>48.2</v>
      </c>
      <c r="B486" s="27">
        <v>48.1</v>
      </c>
      <c r="C486" s="28"/>
      <c r="D486" s="29">
        <v>100</v>
      </c>
      <c r="E486" s="29">
        <v>1200</v>
      </c>
      <c r="F486" s="29">
        <v>1806</v>
      </c>
      <c r="G486" s="29">
        <v>1200</v>
      </c>
      <c r="H486" s="29">
        <v>1806</v>
      </c>
      <c r="I486" s="29">
        <v>1806</v>
      </c>
      <c r="J486" s="30"/>
    </row>
    <row r="487" spans="1:10" ht="14.25" hidden="1" customHeight="1">
      <c r="A487" s="27">
        <v>48.3</v>
      </c>
      <c r="B487" s="27">
        <v>48.2</v>
      </c>
      <c r="C487" s="28"/>
      <c r="D487" s="29">
        <v>100</v>
      </c>
      <c r="E487" s="29">
        <v>1600</v>
      </c>
      <c r="F487" s="29">
        <v>2174</v>
      </c>
      <c r="G487" s="29">
        <v>1100</v>
      </c>
      <c r="H487" s="29">
        <v>1715</v>
      </c>
      <c r="I487" s="29">
        <v>1945</v>
      </c>
      <c r="J487" s="30"/>
    </row>
    <row r="488" spans="1:10" ht="14.25" customHeight="1">
      <c r="A488" s="27">
        <v>48.4</v>
      </c>
      <c r="B488" s="27">
        <v>48.3</v>
      </c>
      <c r="C488" s="28"/>
      <c r="D488" s="29">
        <v>100</v>
      </c>
      <c r="E488" s="29">
        <v>2200</v>
      </c>
      <c r="F488" s="217">
        <v>2724</v>
      </c>
      <c r="G488" s="29">
        <v>2100</v>
      </c>
      <c r="H488" s="29">
        <v>2633</v>
      </c>
      <c r="I488" s="29">
        <v>2679</v>
      </c>
      <c r="J488" s="30"/>
    </row>
    <row r="489" spans="1:10" ht="14.25" hidden="1" customHeight="1">
      <c r="A489" s="27">
        <v>48.5</v>
      </c>
      <c r="B489" s="27">
        <v>48.4</v>
      </c>
      <c r="C489" s="28"/>
      <c r="D489" s="29">
        <v>100</v>
      </c>
      <c r="E489" s="29">
        <v>1500</v>
      </c>
      <c r="F489" s="29">
        <v>2082</v>
      </c>
      <c r="G489" s="29">
        <v>2200</v>
      </c>
      <c r="H489" s="29">
        <v>2724</v>
      </c>
      <c r="I489" s="29">
        <v>2403</v>
      </c>
      <c r="J489" s="30"/>
    </row>
    <row r="490" spans="1:10" ht="14.25" hidden="1" customHeight="1">
      <c r="A490" s="27">
        <v>48.6</v>
      </c>
      <c r="B490" s="27">
        <v>48.5</v>
      </c>
      <c r="C490" s="28"/>
      <c r="D490" s="29">
        <v>100</v>
      </c>
      <c r="E490" s="29">
        <v>2300</v>
      </c>
      <c r="F490" s="29">
        <v>2816</v>
      </c>
      <c r="G490" s="29">
        <v>2800</v>
      </c>
      <c r="H490" s="29">
        <v>3275</v>
      </c>
      <c r="I490" s="29">
        <v>3046</v>
      </c>
      <c r="J490" s="30"/>
    </row>
    <row r="491" spans="1:10" ht="14.25" customHeight="1">
      <c r="A491" s="27">
        <v>48.7</v>
      </c>
      <c r="B491" s="27">
        <v>48.6</v>
      </c>
      <c r="C491" s="28"/>
      <c r="D491" s="29">
        <v>100</v>
      </c>
      <c r="E491" s="29">
        <v>2000</v>
      </c>
      <c r="F491" s="217">
        <v>2541</v>
      </c>
      <c r="G491" s="29">
        <v>1800</v>
      </c>
      <c r="H491" s="29">
        <v>2357</v>
      </c>
      <c r="I491" s="29">
        <v>2449</v>
      </c>
      <c r="J491" s="30"/>
    </row>
    <row r="492" spans="1:10" ht="14.25" hidden="1" customHeight="1">
      <c r="A492" s="27">
        <v>48.8</v>
      </c>
      <c r="B492" s="27">
        <v>48.7</v>
      </c>
      <c r="C492" s="28"/>
      <c r="D492" s="29">
        <v>100</v>
      </c>
      <c r="E492" s="29">
        <v>1300</v>
      </c>
      <c r="F492" s="29">
        <v>1898</v>
      </c>
      <c r="G492" s="29">
        <v>1600</v>
      </c>
      <c r="H492" s="29">
        <v>2174</v>
      </c>
      <c r="I492" s="29">
        <v>2036</v>
      </c>
      <c r="J492" s="30"/>
    </row>
    <row r="493" spans="1:10" ht="14.25" hidden="1" customHeight="1">
      <c r="A493" s="27">
        <v>48.9</v>
      </c>
      <c r="B493" s="27">
        <v>48.8</v>
      </c>
      <c r="C493" s="28"/>
      <c r="D493" s="29">
        <v>100</v>
      </c>
      <c r="E493" s="29">
        <v>1500</v>
      </c>
      <c r="F493" s="29">
        <v>2082</v>
      </c>
      <c r="G493" s="29">
        <v>1800</v>
      </c>
      <c r="H493" s="29">
        <v>2357</v>
      </c>
      <c r="I493" s="29">
        <v>2220</v>
      </c>
      <c r="J493" s="30"/>
    </row>
    <row r="494" spans="1:10" ht="14.25" hidden="1" customHeight="1">
      <c r="A494" s="31">
        <v>49</v>
      </c>
      <c r="B494" s="31">
        <v>48.9</v>
      </c>
      <c r="C494" s="28" t="s">
        <v>17</v>
      </c>
      <c r="D494" s="32">
        <v>100</v>
      </c>
      <c r="E494" s="32">
        <v>1900</v>
      </c>
      <c r="F494" s="32">
        <v>2449</v>
      </c>
      <c r="G494" s="32">
        <v>1900</v>
      </c>
      <c r="H494" s="32">
        <v>2449</v>
      </c>
      <c r="I494" s="32">
        <v>2449</v>
      </c>
      <c r="J494" s="30"/>
    </row>
    <row r="495" spans="1:10" ht="14.25" customHeight="1">
      <c r="A495" s="27">
        <v>49.1</v>
      </c>
      <c r="B495" s="27">
        <v>49</v>
      </c>
      <c r="C495" s="28"/>
      <c r="D495" s="29">
        <v>100</v>
      </c>
      <c r="E495" s="29">
        <v>2000</v>
      </c>
      <c r="F495" s="217">
        <v>2541</v>
      </c>
      <c r="G495" s="29">
        <v>1900</v>
      </c>
      <c r="H495" s="29">
        <v>2449</v>
      </c>
      <c r="I495" s="29">
        <v>2495</v>
      </c>
      <c r="J495" s="30"/>
    </row>
    <row r="496" spans="1:10" ht="14.25" hidden="1" customHeight="1">
      <c r="A496" s="27">
        <v>49.2</v>
      </c>
      <c r="B496" s="27">
        <v>49.1</v>
      </c>
      <c r="C496" s="28"/>
      <c r="D496" s="29">
        <v>100</v>
      </c>
      <c r="E496" s="29">
        <v>1500</v>
      </c>
      <c r="F496" s="29">
        <v>2082</v>
      </c>
      <c r="G496" s="29">
        <v>2200</v>
      </c>
      <c r="H496" s="29">
        <v>2724</v>
      </c>
      <c r="I496" s="29">
        <v>2403</v>
      </c>
      <c r="J496" s="30"/>
    </row>
    <row r="497" spans="1:10" ht="14.25" customHeight="1">
      <c r="A497" s="27">
        <v>49.3</v>
      </c>
      <c r="B497" s="27">
        <v>49.2</v>
      </c>
      <c r="C497" s="28"/>
      <c r="D497" s="29">
        <v>100</v>
      </c>
      <c r="E497" s="29">
        <v>2200</v>
      </c>
      <c r="F497" s="217">
        <v>2724</v>
      </c>
      <c r="G497" s="29">
        <v>2200</v>
      </c>
      <c r="H497" s="29">
        <v>2724</v>
      </c>
      <c r="I497" s="29">
        <v>2724</v>
      </c>
      <c r="J497" s="30"/>
    </row>
    <row r="498" spans="1:10" ht="14.25" hidden="1" customHeight="1">
      <c r="A498" s="27">
        <v>49.4</v>
      </c>
      <c r="B498" s="27">
        <v>49.3</v>
      </c>
      <c r="C498" s="28"/>
      <c r="D498" s="29">
        <v>100</v>
      </c>
      <c r="E498" s="29">
        <v>1700</v>
      </c>
      <c r="F498" s="29">
        <v>2265</v>
      </c>
      <c r="G498" s="29">
        <v>1800</v>
      </c>
      <c r="H498" s="29">
        <v>2357</v>
      </c>
      <c r="I498" s="29">
        <v>2311</v>
      </c>
      <c r="J498" s="30"/>
    </row>
    <row r="499" spans="1:10" ht="14.25" hidden="1" customHeight="1">
      <c r="A499" s="27">
        <v>49.5</v>
      </c>
      <c r="B499" s="27">
        <v>49.4</v>
      </c>
      <c r="C499" s="28"/>
      <c r="D499" s="29">
        <v>100</v>
      </c>
      <c r="E499" s="29">
        <v>1900</v>
      </c>
      <c r="F499" s="29">
        <v>2449</v>
      </c>
      <c r="G499" s="29">
        <v>1400</v>
      </c>
      <c r="H499" s="29">
        <v>1990</v>
      </c>
      <c r="I499" s="29">
        <v>2220</v>
      </c>
      <c r="J499" s="30"/>
    </row>
    <row r="500" spans="1:10" ht="14.25" hidden="1" customHeight="1">
      <c r="A500" s="27">
        <v>49.6</v>
      </c>
      <c r="B500" s="27">
        <v>49.5</v>
      </c>
      <c r="C500" s="28"/>
      <c r="D500" s="29">
        <v>100</v>
      </c>
      <c r="E500" s="29">
        <v>1200</v>
      </c>
      <c r="F500" s="29">
        <v>1806</v>
      </c>
      <c r="G500" s="29">
        <v>1200</v>
      </c>
      <c r="H500" s="29">
        <v>1806</v>
      </c>
      <c r="I500" s="29">
        <v>1806</v>
      </c>
      <c r="J500" s="30"/>
    </row>
    <row r="501" spans="1:10" ht="14.25" customHeight="1">
      <c r="A501" s="27">
        <v>49.7</v>
      </c>
      <c r="B501" s="27">
        <v>49.6</v>
      </c>
      <c r="C501" s="28"/>
      <c r="D501" s="29">
        <v>100</v>
      </c>
      <c r="E501" s="29">
        <v>2000</v>
      </c>
      <c r="F501" s="217">
        <v>2541</v>
      </c>
      <c r="G501" s="29">
        <v>1900</v>
      </c>
      <c r="H501" s="29">
        <v>2449</v>
      </c>
      <c r="I501" s="29">
        <v>2495</v>
      </c>
      <c r="J501" s="30"/>
    </row>
    <row r="502" spans="1:10" ht="14.25" hidden="1" customHeight="1">
      <c r="A502" s="27">
        <v>49.8</v>
      </c>
      <c r="B502" s="27">
        <v>49.7</v>
      </c>
      <c r="C502" s="28"/>
      <c r="D502" s="29">
        <v>100</v>
      </c>
      <c r="E502" s="29">
        <v>3400</v>
      </c>
      <c r="F502" s="29">
        <v>3826</v>
      </c>
      <c r="G502" s="29">
        <v>2600</v>
      </c>
      <c r="H502" s="29">
        <v>3092</v>
      </c>
      <c r="I502" s="29">
        <v>3459</v>
      </c>
      <c r="J502" s="30"/>
    </row>
    <row r="503" spans="1:10" ht="14.25" hidden="1" customHeight="1">
      <c r="A503" s="27">
        <v>49.9</v>
      </c>
      <c r="B503" s="27">
        <v>49.8</v>
      </c>
      <c r="C503" s="28"/>
      <c r="D503" s="29">
        <v>100</v>
      </c>
      <c r="E503" s="29">
        <v>2300</v>
      </c>
      <c r="F503" s="29">
        <v>2816</v>
      </c>
      <c r="G503" s="29">
        <v>1900</v>
      </c>
      <c r="H503" s="29">
        <v>2449</v>
      </c>
      <c r="I503" s="29">
        <v>2633</v>
      </c>
      <c r="J503" s="30"/>
    </row>
    <row r="504" spans="1:10" ht="14.25" hidden="1" customHeight="1">
      <c r="A504" s="27">
        <v>50</v>
      </c>
      <c r="B504" s="27">
        <v>49.9</v>
      </c>
      <c r="C504" s="28" t="s">
        <v>17</v>
      </c>
      <c r="D504" s="29">
        <v>100</v>
      </c>
      <c r="E504" s="29">
        <v>1600</v>
      </c>
      <c r="F504" s="29">
        <v>2174</v>
      </c>
      <c r="G504" s="29">
        <v>1500</v>
      </c>
      <c r="H504" s="29">
        <v>2082</v>
      </c>
      <c r="I504" s="29">
        <v>2128</v>
      </c>
      <c r="J504" s="30"/>
    </row>
    <row r="505" spans="1:10" ht="14.25" hidden="1" customHeight="1">
      <c r="A505" s="27">
        <v>50.1</v>
      </c>
      <c r="B505" s="27">
        <v>50</v>
      </c>
      <c r="C505" s="28"/>
      <c r="D505" s="29">
        <v>100</v>
      </c>
      <c r="E505" s="29">
        <v>1500</v>
      </c>
      <c r="F505" s="29">
        <v>2082</v>
      </c>
      <c r="G505" s="29">
        <v>1600</v>
      </c>
      <c r="H505" s="29">
        <v>2174</v>
      </c>
      <c r="I505" s="29">
        <v>2128</v>
      </c>
      <c r="J505" s="30"/>
    </row>
    <row r="506" spans="1:10" ht="14.25" hidden="1" customHeight="1">
      <c r="A506" s="27">
        <v>50.2</v>
      </c>
      <c r="B506" s="27">
        <v>50.1</v>
      </c>
      <c r="C506" s="28"/>
      <c r="D506" s="29">
        <v>100</v>
      </c>
      <c r="E506" s="29">
        <v>1500</v>
      </c>
      <c r="F506" s="29">
        <v>2082</v>
      </c>
      <c r="G506" s="29">
        <v>1700</v>
      </c>
      <c r="H506" s="29">
        <v>2265</v>
      </c>
      <c r="I506" s="29">
        <v>2174</v>
      </c>
      <c r="J506" s="30"/>
    </row>
    <row r="507" spans="1:10" ht="14.25" hidden="1" customHeight="1">
      <c r="A507" s="27">
        <v>50.3</v>
      </c>
      <c r="B507" s="27">
        <v>50.2</v>
      </c>
      <c r="C507" s="28"/>
      <c r="D507" s="29">
        <v>100</v>
      </c>
      <c r="E507" s="29">
        <v>1000</v>
      </c>
      <c r="F507" s="29">
        <v>1623</v>
      </c>
      <c r="G507" s="29">
        <v>1300</v>
      </c>
      <c r="H507" s="29">
        <v>1898</v>
      </c>
      <c r="I507" s="29">
        <v>1761</v>
      </c>
      <c r="J507" s="30"/>
    </row>
    <row r="508" spans="1:10" ht="14.25" hidden="1" customHeight="1">
      <c r="A508" s="27">
        <v>50.4</v>
      </c>
      <c r="B508" s="27">
        <v>50.3</v>
      </c>
      <c r="C508" s="28"/>
      <c r="D508" s="29">
        <v>100</v>
      </c>
      <c r="E508" s="29">
        <v>2600</v>
      </c>
      <c r="F508" s="29">
        <v>3092</v>
      </c>
      <c r="G508" s="29">
        <v>2000</v>
      </c>
      <c r="H508" s="29">
        <v>2541</v>
      </c>
      <c r="I508" s="29">
        <v>2817</v>
      </c>
      <c r="J508" s="30"/>
    </row>
    <row r="509" spans="1:10" ht="14.25" hidden="1" customHeight="1">
      <c r="A509" s="27">
        <v>50.5</v>
      </c>
      <c r="B509" s="27">
        <v>50.4</v>
      </c>
      <c r="C509" s="28"/>
      <c r="D509" s="29">
        <v>100</v>
      </c>
      <c r="E509" s="29">
        <v>1800</v>
      </c>
      <c r="F509" s="29">
        <v>2357</v>
      </c>
      <c r="G509" s="29">
        <v>1000</v>
      </c>
      <c r="H509" s="29">
        <v>1623</v>
      </c>
      <c r="I509" s="29">
        <v>1990</v>
      </c>
      <c r="J509" s="30"/>
    </row>
    <row r="510" spans="1:10" ht="14.25" hidden="1" customHeight="1">
      <c r="A510" s="27">
        <v>50.6</v>
      </c>
      <c r="B510" s="27">
        <v>50.5</v>
      </c>
      <c r="C510" s="28"/>
      <c r="D510" s="29">
        <v>100</v>
      </c>
      <c r="E510" s="29">
        <v>1400</v>
      </c>
      <c r="F510" s="29">
        <v>1990</v>
      </c>
      <c r="G510" s="29">
        <v>1300</v>
      </c>
      <c r="H510" s="29">
        <v>1898</v>
      </c>
      <c r="I510" s="29">
        <v>1944</v>
      </c>
      <c r="J510" s="30"/>
    </row>
    <row r="511" spans="1:10" ht="14.25" hidden="1" customHeight="1">
      <c r="A511" s="27">
        <v>50.7</v>
      </c>
      <c r="B511" s="27">
        <v>50.6</v>
      </c>
      <c r="C511" s="28"/>
      <c r="D511" s="29">
        <v>100</v>
      </c>
      <c r="E511" s="29">
        <v>1400</v>
      </c>
      <c r="F511" s="29">
        <v>1990</v>
      </c>
      <c r="G511" s="29">
        <v>1500</v>
      </c>
      <c r="H511" s="29">
        <v>2082</v>
      </c>
      <c r="I511" s="29">
        <v>2036</v>
      </c>
      <c r="J511" s="30"/>
    </row>
    <row r="512" spans="1:10" ht="14.25" customHeight="1">
      <c r="A512" s="27">
        <v>50.8</v>
      </c>
      <c r="B512" s="27">
        <v>50.7</v>
      </c>
      <c r="C512" s="28"/>
      <c r="D512" s="29">
        <v>100</v>
      </c>
      <c r="E512" s="29">
        <v>2100</v>
      </c>
      <c r="F512" s="217">
        <v>2633</v>
      </c>
      <c r="G512" s="29">
        <v>1600</v>
      </c>
      <c r="H512" s="29">
        <v>2174</v>
      </c>
      <c r="I512" s="29">
        <v>2404</v>
      </c>
      <c r="J512" s="30"/>
    </row>
    <row r="513" spans="1:10" ht="14.25" hidden="1" customHeight="1">
      <c r="A513" s="27">
        <v>50.9</v>
      </c>
      <c r="B513" s="27">
        <v>50.8</v>
      </c>
      <c r="C513" s="28"/>
      <c r="D513" s="29">
        <v>100</v>
      </c>
      <c r="E513" s="29">
        <v>1400</v>
      </c>
      <c r="F513" s="29">
        <v>1990</v>
      </c>
      <c r="G513" s="29">
        <v>1900</v>
      </c>
      <c r="H513" s="29">
        <v>2449</v>
      </c>
      <c r="I513" s="29">
        <v>2220</v>
      </c>
      <c r="J513" s="30"/>
    </row>
    <row r="514" spans="1:10" ht="14.25" customHeight="1">
      <c r="A514" s="31">
        <v>51</v>
      </c>
      <c r="B514" s="31">
        <v>50.9</v>
      </c>
      <c r="C514" s="28" t="s">
        <v>17</v>
      </c>
      <c r="D514" s="32">
        <v>100</v>
      </c>
      <c r="E514" s="32">
        <v>2000</v>
      </c>
      <c r="F514" s="216">
        <v>2541</v>
      </c>
      <c r="G514" s="32">
        <v>3200</v>
      </c>
      <c r="H514" s="32">
        <v>3642</v>
      </c>
      <c r="I514" s="32">
        <v>3092</v>
      </c>
      <c r="J514" s="30"/>
    </row>
    <row r="515" spans="1:10" ht="14.25" hidden="1" customHeight="1">
      <c r="A515" s="27">
        <v>51.1</v>
      </c>
      <c r="B515" s="27">
        <v>51</v>
      </c>
      <c r="C515" s="28"/>
      <c r="D515" s="29">
        <v>100</v>
      </c>
      <c r="E515" s="29">
        <v>2400</v>
      </c>
      <c r="F515" s="29">
        <v>2908</v>
      </c>
      <c r="G515" s="29">
        <v>1900</v>
      </c>
      <c r="H515" s="29">
        <v>2449</v>
      </c>
      <c r="I515" s="29">
        <v>2679</v>
      </c>
      <c r="J515" s="30"/>
    </row>
    <row r="516" spans="1:10" ht="14.25" hidden="1" customHeight="1">
      <c r="A516" s="27">
        <v>51.2</v>
      </c>
      <c r="B516" s="27">
        <v>51.1</v>
      </c>
      <c r="C516" s="28"/>
      <c r="D516" s="29">
        <v>100</v>
      </c>
      <c r="E516" s="29">
        <v>1700</v>
      </c>
      <c r="F516" s="29">
        <v>2265</v>
      </c>
      <c r="G516" s="29">
        <v>2400</v>
      </c>
      <c r="H516" s="29">
        <v>2908</v>
      </c>
      <c r="I516" s="29">
        <v>2587</v>
      </c>
      <c r="J516" s="30"/>
    </row>
    <row r="517" spans="1:10" ht="14.25" hidden="1" customHeight="1">
      <c r="A517" s="27">
        <v>51.3</v>
      </c>
      <c r="B517" s="27">
        <v>51.2</v>
      </c>
      <c r="C517" s="28"/>
      <c r="D517" s="29">
        <v>100</v>
      </c>
      <c r="E517" s="29">
        <v>1700</v>
      </c>
      <c r="F517" s="29">
        <v>2265</v>
      </c>
      <c r="G517" s="29">
        <v>1800</v>
      </c>
      <c r="H517" s="29">
        <v>2357</v>
      </c>
      <c r="I517" s="29">
        <v>2311</v>
      </c>
      <c r="J517" s="30"/>
    </row>
    <row r="518" spans="1:10" ht="14.25" hidden="1" customHeight="1">
      <c r="A518" s="27">
        <v>51.4</v>
      </c>
      <c r="B518" s="27">
        <v>51.3</v>
      </c>
      <c r="C518" s="28"/>
      <c r="D518" s="29">
        <v>100</v>
      </c>
      <c r="E518" s="29">
        <v>1500</v>
      </c>
      <c r="F518" s="29">
        <v>2082</v>
      </c>
      <c r="G518" s="29">
        <v>2100</v>
      </c>
      <c r="H518" s="29">
        <v>2633</v>
      </c>
      <c r="I518" s="29">
        <v>2358</v>
      </c>
      <c r="J518" s="30"/>
    </row>
    <row r="519" spans="1:10" ht="14.25" customHeight="1">
      <c r="A519" s="27">
        <v>51.5</v>
      </c>
      <c r="B519" s="27">
        <v>51.4</v>
      </c>
      <c r="C519" s="28"/>
      <c r="D519" s="29">
        <v>100</v>
      </c>
      <c r="E519" s="29">
        <v>2000</v>
      </c>
      <c r="F519" s="217">
        <v>2541</v>
      </c>
      <c r="G519" s="29">
        <v>2000</v>
      </c>
      <c r="H519" s="29">
        <v>2541</v>
      </c>
      <c r="I519" s="29">
        <v>2541</v>
      </c>
      <c r="J519" s="30"/>
    </row>
    <row r="520" spans="1:10" ht="14.25" hidden="1" customHeight="1">
      <c r="A520" s="27">
        <v>51.6</v>
      </c>
      <c r="B520" s="27">
        <v>51.5</v>
      </c>
      <c r="C520" s="28"/>
      <c r="D520" s="29">
        <v>100</v>
      </c>
      <c r="E520" s="29">
        <v>1200</v>
      </c>
      <c r="F520" s="29">
        <v>1806</v>
      </c>
      <c r="G520" s="29">
        <v>1800</v>
      </c>
      <c r="H520" s="29">
        <v>2357</v>
      </c>
      <c r="I520" s="29">
        <v>2082</v>
      </c>
      <c r="J520" s="30"/>
    </row>
    <row r="521" spans="1:10" ht="14.25" hidden="1" customHeight="1">
      <c r="A521" s="27">
        <v>51.7</v>
      </c>
      <c r="B521" s="27">
        <v>51.6</v>
      </c>
      <c r="C521" s="28"/>
      <c r="D521" s="29">
        <v>100</v>
      </c>
      <c r="E521" s="29">
        <v>1500</v>
      </c>
      <c r="F521" s="29">
        <v>2082</v>
      </c>
      <c r="G521" s="29">
        <v>1400</v>
      </c>
      <c r="H521" s="29">
        <v>1990</v>
      </c>
      <c r="I521" s="29">
        <v>2036</v>
      </c>
      <c r="J521" s="30"/>
    </row>
    <row r="522" spans="1:10" ht="14.25" hidden="1" customHeight="1">
      <c r="A522" s="27">
        <v>51.8</v>
      </c>
      <c r="B522" s="27">
        <v>51.7</v>
      </c>
      <c r="C522" s="28"/>
      <c r="D522" s="29">
        <v>100</v>
      </c>
      <c r="E522" s="29">
        <v>1700</v>
      </c>
      <c r="F522" s="29">
        <v>2265</v>
      </c>
      <c r="G522" s="29">
        <v>1700</v>
      </c>
      <c r="H522" s="29">
        <v>2265</v>
      </c>
      <c r="I522" s="29">
        <v>2265</v>
      </c>
      <c r="J522" s="30"/>
    </row>
    <row r="523" spans="1:10" ht="14.25" hidden="1" customHeight="1">
      <c r="A523" s="27">
        <v>51.9</v>
      </c>
      <c r="B523" s="27">
        <v>51.8</v>
      </c>
      <c r="C523" s="28"/>
      <c r="D523" s="29">
        <v>100</v>
      </c>
      <c r="E523" s="29">
        <v>2300</v>
      </c>
      <c r="F523" s="29">
        <v>2816</v>
      </c>
      <c r="G523" s="29">
        <v>2300</v>
      </c>
      <c r="H523" s="29">
        <v>2816</v>
      </c>
      <c r="I523" s="29">
        <v>2816</v>
      </c>
      <c r="J523" s="30"/>
    </row>
    <row r="524" spans="1:10" ht="14.25" hidden="1" customHeight="1">
      <c r="A524" s="31">
        <v>52</v>
      </c>
      <c r="B524" s="31">
        <v>51.9</v>
      </c>
      <c r="C524" s="28" t="s">
        <v>17</v>
      </c>
      <c r="D524" s="32">
        <v>100</v>
      </c>
      <c r="E524" s="32">
        <v>1900</v>
      </c>
      <c r="F524" s="32">
        <v>2449</v>
      </c>
      <c r="G524" s="32">
        <v>2000</v>
      </c>
      <c r="H524" s="32">
        <v>2541</v>
      </c>
      <c r="I524" s="32">
        <v>2495</v>
      </c>
      <c r="J524" s="30"/>
    </row>
    <row r="525" spans="1:10" ht="14.25" customHeight="1">
      <c r="A525" s="27">
        <v>52.1</v>
      </c>
      <c r="B525" s="27">
        <v>52</v>
      </c>
      <c r="C525" s="30"/>
      <c r="D525" s="29">
        <v>100</v>
      </c>
      <c r="E525" s="29">
        <v>2200</v>
      </c>
      <c r="F525" s="217">
        <v>2724</v>
      </c>
      <c r="G525" s="29">
        <v>1600</v>
      </c>
      <c r="H525" s="29">
        <v>2174</v>
      </c>
      <c r="I525" s="29">
        <v>2449</v>
      </c>
      <c r="J525" s="30"/>
    </row>
    <row r="526" spans="1:10" ht="14.25" hidden="1" customHeight="1">
      <c r="A526" s="27">
        <v>52.2</v>
      </c>
      <c r="B526" s="27">
        <v>52.1</v>
      </c>
      <c r="C526" s="30"/>
      <c r="D526" s="29">
        <v>100</v>
      </c>
      <c r="E526" s="29">
        <v>1900</v>
      </c>
      <c r="F526" s="29">
        <v>2449</v>
      </c>
      <c r="G526" s="29">
        <v>2000</v>
      </c>
      <c r="H526" s="29">
        <v>2541</v>
      </c>
      <c r="I526" s="29">
        <v>2495</v>
      </c>
      <c r="J526" s="30"/>
    </row>
    <row r="527" spans="1:10" ht="14.25" customHeight="1">
      <c r="A527" s="27">
        <v>52.3</v>
      </c>
      <c r="B527" s="27">
        <v>52.2</v>
      </c>
      <c r="C527" s="30"/>
      <c r="D527" s="29">
        <v>100</v>
      </c>
      <c r="E527" s="29">
        <v>2000</v>
      </c>
      <c r="F527" s="217">
        <v>2541</v>
      </c>
      <c r="G527" s="29">
        <v>2100</v>
      </c>
      <c r="H527" s="29">
        <v>2633</v>
      </c>
      <c r="I527" s="29">
        <v>2587</v>
      </c>
      <c r="J527" s="30"/>
    </row>
    <row r="528" spans="1:10" ht="14.25" hidden="1" customHeight="1">
      <c r="A528" s="27">
        <v>52.4</v>
      </c>
      <c r="B528" s="27">
        <v>52.3</v>
      </c>
      <c r="C528" s="30"/>
      <c r="D528" s="29">
        <v>100</v>
      </c>
      <c r="E528" s="29">
        <v>1800</v>
      </c>
      <c r="F528" s="29">
        <v>2357</v>
      </c>
      <c r="G528" s="29">
        <v>1700</v>
      </c>
      <c r="H528" s="29">
        <v>2265</v>
      </c>
      <c r="I528" s="29">
        <v>2311</v>
      </c>
      <c r="J528" s="30"/>
    </row>
    <row r="529" spans="1:10" ht="14.25" customHeight="1">
      <c r="A529" s="27">
        <v>52.5</v>
      </c>
      <c r="B529" s="27">
        <v>52.4</v>
      </c>
      <c r="C529" s="30"/>
      <c r="D529" s="29">
        <v>100</v>
      </c>
      <c r="E529" s="29">
        <v>2000</v>
      </c>
      <c r="F529" s="217">
        <v>2541</v>
      </c>
      <c r="G529" s="29">
        <v>2200</v>
      </c>
      <c r="H529" s="29">
        <v>2724</v>
      </c>
      <c r="I529" s="29">
        <v>2633</v>
      </c>
      <c r="J529" s="30"/>
    </row>
    <row r="530" spans="1:10" ht="14.25" hidden="1" customHeight="1">
      <c r="A530" s="27">
        <v>52.6</v>
      </c>
      <c r="B530" s="27">
        <v>52.5</v>
      </c>
      <c r="C530" s="28"/>
      <c r="D530" s="29">
        <v>100</v>
      </c>
      <c r="E530" s="29">
        <v>1900</v>
      </c>
      <c r="F530" s="29">
        <v>2449</v>
      </c>
      <c r="G530" s="29">
        <v>2400</v>
      </c>
      <c r="H530" s="29">
        <v>2908</v>
      </c>
      <c r="I530" s="29">
        <v>2679</v>
      </c>
      <c r="J530" s="30"/>
    </row>
    <row r="531" spans="1:10" ht="14.25" hidden="1" customHeight="1">
      <c r="A531" s="27">
        <v>52.7</v>
      </c>
      <c r="B531" s="27">
        <v>52.6</v>
      </c>
      <c r="C531" s="28"/>
      <c r="D531" s="29">
        <v>100</v>
      </c>
      <c r="E531" s="29">
        <v>2500</v>
      </c>
      <c r="F531" s="29">
        <v>3000</v>
      </c>
      <c r="G531" s="29">
        <v>2300</v>
      </c>
      <c r="H531" s="29">
        <v>2816</v>
      </c>
      <c r="I531" s="29">
        <v>2908</v>
      </c>
      <c r="J531" s="30"/>
    </row>
    <row r="532" spans="1:10" ht="14.25" customHeight="1">
      <c r="A532" s="27">
        <v>52.8</v>
      </c>
      <c r="B532" s="27">
        <v>52.7</v>
      </c>
      <c r="C532" s="28"/>
      <c r="D532" s="29">
        <v>100</v>
      </c>
      <c r="E532" s="29">
        <v>2000</v>
      </c>
      <c r="F532" s="217">
        <v>2541</v>
      </c>
      <c r="G532" s="29">
        <v>2100</v>
      </c>
      <c r="H532" s="29">
        <v>2633</v>
      </c>
      <c r="I532" s="29">
        <v>2587</v>
      </c>
      <c r="J532" s="30"/>
    </row>
    <row r="533" spans="1:10" ht="14.25" hidden="1" customHeight="1">
      <c r="A533" s="27">
        <v>52.9</v>
      </c>
      <c r="B533" s="27">
        <v>52.8</v>
      </c>
      <c r="C533" s="28"/>
      <c r="D533" s="29">
        <v>100</v>
      </c>
      <c r="E533" s="29">
        <v>1800</v>
      </c>
      <c r="F533" s="29">
        <v>2357</v>
      </c>
      <c r="G533" s="29">
        <v>1900</v>
      </c>
      <c r="H533" s="29">
        <v>2449</v>
      </c>
      <c r="I533" s="29">
        <v>2403</v>
      </c>
      <c r="J533" s="30"/>
    </row>
    <row r="534" spans="1:10" ht="14.25" hidden="1" customHeight="1">
      <c r="A534" s="31">
        <v>53</v>
      </c>
      <c r="B534" s="31">
        <v>52.9</v>
      </c>
      <c r="C534" s="28" t="s">
        <v>17</v>
      </c>
      <c r="D534" s="32">
        <v>100</v>
      </c>
      <c r="E534" s="32">
        <v>1000</v>
      </c>
      <c r="F534" s="32">
        <v>1623</v>
      </c>
      <c r="G534" s="32">
        <v>1400</v>
      </c>
      <c r="H534" s="32">
        <v>1990</v>
      </c>
      <c r="I534" s="32">
        <v>1807</v>
      </c>
      <c r="J534" s="30"/>
    </row>
    <row r="535" spans="1:10" ht="14.25" hidden="1" customHeight="1">
      <c r="A535" s="27">
        <v>53.1</v>
      </c>
      <c r="B535" s="27">
        <v>53</v>
      </c>
      <c r="C535" s="28"/>
      <c r="D535" s="29">
        <v>100</v>
      </c>
      <c r="E535" s="29">
        <v>1700</v>
      </c>
      <c r="F535" s="29">
        <v>2265</v>
      </c>
      <c r="G535" s="29">
        <v>1700</v>
      </c>
      <c r="H535" s="29">
        <v>2265</v>
      </c>
      <c r="I535" s="29">
        <v>2265</v>
      </c>
      <c r="J535" s="33"/>
    </row>
    <row r="536" spans="1:10" ht="14.25" hidden="1" customHeight="1">
      <c r="A536" s="27">
        <v>53.2</v>
      </c>
      <c r="B536" s="27">
        <v>53.1</v>
      </c>
      <c r="C536" s="28"/>
      <c r="D536" s="29">
        <v>100</v>
      </c>
      <c r="E536" s="29">
        <v>1200</v>
      </c>
      <c r="F536" s="29">
        <v>1806</v>
      </c>
      <c r="G536" s="29">
        <v>1500</v>
      </c>
      <c r="H536" s="29">
        <v>2082</v>
      </c>
      <c r="I536" s="29">
        <v>1944</v>
      </c>
      <c r="J536" s="34"/>
    </row>
    <row r="537" spans="1:10" ht="14.25" hidden="1" customHeight="1">
      <c r="A537" s="27">
        <v>53.3</v>
      </c>
      <c r="B537" s="27">
        <v>53.2</v>
      </c>
      <c r="C537" s="28"/>
      <c r="D537" s="29">
        <v>100</v>
      </c>
      <c r="E537" s="29">
        <v>1900</v>
      </c>
      <c r="F537" s="29">
        <v>2449</v>
      </c>
      <c r="G537" s="29">
        <v>1500</v>
      </c>
      <c r="H537" s="29">
        <v>2082</v>
      </c>
      <c r="I537" s="29">
        <v>2266</v>
      </c>
      <c r="J537" s="28" t="s">
        <v>19</v>
      </c>
    </row>
    <row r="538" spans="1:10" ht="14.25" customHeight="1">
      <c r="A538" s="27">
        <v>53.4</v>
      </c>
      <c r="B538" s="27">
        <v>53.3</v>
      </c>
      <c r="C538" s="28"/>
      <c r="D538" s="29">
        <v>100</v>
      </c>
      <c r="E538" s="29">
        <v>2200</v>
      </c>
      <c r="F538" s="217">
        <v>2724</v>
      </c>
      <c r="G538" s="29">
        <v>2500</v>
      </c>
      <c r="H538" s="29">
        <v>3000</v>
      </c>
      <c r="I538" s="29">
        <v>2862</v>
      </c>
      <c r="J538" s="28" t="s">
        <v>20</v>
      </c>
    </row>
    <row r="539" spans="1:10" ht="14.25" customHeight="1">
      <c r="A539" s="27">
        <v>53.5</v>
      </c>
      <c r="B539" s="27">
        <v>53.4</v>
      </c>
      <c r="C539" s="28"/>
      <c r="D539" s="29">
        <v>100</v>
      </c>
      <c r="E539" s="29">
        <v>2000</v>
      </c>
      <c r="F539" s="217">
        <v>2541</v>
      </c>
      <c r="G539" s="29">
        <v>1900</v>
      </c>
      <c r="H539" s="29">
        <v>2449</v>
      </c>
      <c r="I539" s="29">
        <v>2495</v>
      </c>
      <c r="J539" s="28" t="s">
        <v>20</v>
      </c>
    </row>
    <row r="540" spans="1:10" ht="14.25" hidden="1" customHeight="1">
      <c r="A540" s="27">
        <v>53.6</v>
      </c>
      <c r="B540" s="27">
        <v>53.5</v>
      </c>
      <c r="C540" s="28"/>
      <c r="D540" s="29">
        <v>100</v>
      </c>
      <c r="E540" s="29">
        <v>1500</v>
      </c>
      <c r="F540" s="29">
        <v>2082</v>
      </c>
      <c r="G540" s="29">
        <v>1300</v>
      </c>
      <c r="H540" s="29">
        <v>1898</v>
      </c>
      <c r="I540" s="29">
        <v>1990</v>
      </c>
      <c r="J540" s="28" t="s">
        <v>19</v>
      </c>
    </row>
    <row r="541" spans="1:10" ht="14.25" hidden="1" customHeight="1">
      <c r="A541" s="27">
        <v>53.7</v>
      </c>
      <c r="B541" s="27">
        <v>53.6</v>
      </c>
      <c r="C541" s="28"/>
      <c r="D541" s="29">
        <v>100</v>
      </c>
      <c r="E541" s="29">
        <v>1400</v>
      </c>
      <c r="F541" s="29">
        <v>1990</v>
      </c>
      <c r="G541" s="29">
        <v>1300</v>
      </c>
      <c r="H541" s="29">
        <v>1898</v>
      </c>
      <c r="I541" s="29">
        <v>1944</v>
      </c>
      <c r="J541" s="28" t="s">
        <v>19</v>
      </c>
    </row>
    <row r="542" spans="1:10" ht="14.25" hidden="1" customHeight="1">
      <c r="A542" s="27">
        <v>53.8</v>
      </c>
      <c r="B542" s="27">
        <v>53.7</v>
      </c>
      <c r="C542" s="28"/>
      <c r="D542" s="29">
        <v>100</v>
      </c>
      <c r="E542" s="29">
        <v>1400</v>
      </c>
      <c r="F542" s="29">
        <v>1990</v>
      </c>
      <c r="G542" s="29">
        <v>1200</v>
      </c>
      <c r="H542" s="29">
        <v>1806</v>
      </c>
      <c r="I542" s="29">
        <v>1898</v>
      </c>
      <c r="J542" s="28" t="s">
        <v>19</v>
      </c>
    </row>
    <row r="543" spans="1:10" ht="14.25" hidden="1" customHeight="1">
      <c r="A543" s="27">
        <v>53.9</v>
      </c>
      <c r="B543" s="27">
        <v>53.8</v>
      </c>
      <c r="C543" s="28"/>
      <c r="D543" s="29">
        <v>100</v>
      </c>
      <c r="E543" s="29">
        <v>1200</v>
      </c>
      <c r="F543" s="29">
        <v>1806</v>
      </c>
      <c r="G543" s="29">
        <v>1600</v>
      </c>
      <c r="H543" s="29">
        <v>2174</v>
      </c>
      <c r="I543" s="29">
        <v>1990</v>
      </c>
      <c r="J543" s="28" t="s">
        <v>19</v>
      </c>
    </row>
    <row r="544" spans="1:10" ht="14.25" hidden="1" customHeight="1">
      <c r="A544" s="31">
        <v>54</v>
      </c>
      <c r="B544" s="31">
        <v>53.9</v>
      </c>
      <c r="C544" s="28" t="s">
        <v>17</v>
      </c>
      <c r="D544" s="32">
        <v>100</v>
      </c>
      <c r="E544" s="32">
        <v>1400</v>
      </c>
      <c r="F544" s="32">
        <v>1990</v>
      </c>
      <c r="G544" s="32">
        <v>1700</v>
      </c>
      <c r="H544" s="32">
        <v>2265</v>
      </c>
      <c r="I544" s="32">
        <v>2128</v>
      </c>
      <c r="J544" s="33"/>
    </row>
    <row r="545" spans="1:10" ht="14.25" hidden="1" customHeight="1">
      <c r="A545" s="27">
        <v>54.1</v>
      </c>
      <c r="B545" s="27">
        <v>54</v>
      </c>
      <c r="C545" s="28"/>
      <c r="D545" s="29">
        <v>100</v>
      </c>
      <c r="E545" s="29">
        <v>2300</v>
      </c>
      <c r="F545" s="29">
        <v>2816</v>
      </c>
      <c r="G545" s="29">
        <v>1500</v>
      </c>
      <c r="H545" s="29">
        <v>2082</v>
      </c>
      <c r="I545" s="29">
        <v>2449</v>
      </c>
      <c r="J545" s="30"/>
    </row>
    <row r="546" spans="1:10" ht="14.25" hidden="1" customHeight="1">
      <c r="A546" s="27">
        <v>54.2</v>
      </c>
      <c r="B546" s="27">
        <v>54.1</v>
      </c>
      <c r="C546" s="28"/>
      <c r="D546" s="29">
        <v>100</v>
      </c>
      <c r="E546" s="29">
        <v>1900</v>
      </c>
      <c r="F546" s="29">
        <v>2449</v>
      </c>
      <c r="G546" s="29">
        <v>1000</v>
      </c>
      <c r="H546" s="29">
        <v>1623</v>
      </c>
      <c r="I546" s="29">
        <v>2036</v>
      </c>
      <c r="J546" s="30"/>
    </row>
    <row r="547" spans="1:10" ht="14.25" hidden="1" customHeight="1">
      <c r="A547" s="27">
        <v>54.3</v>
      </c>
      <c r="B547" s="27">
        <v>54.2</v>
      </c>
      <c r="C547" s="28"/>
      <c r="D547" s="29">
        <v>100</v>
      </c>
      <c r="E547" s="29">
        <v>1700</v>
      </c>
      <c r="F547" s="29">
        <v>2265</v>
      </c>
      <c r="G547" s="29">
        <v>1000</v>
      </c>
      <c r="H547" s="29">
        <v>1623</v>
      </c>
      <c r="I547" s="29">
        <v>1944</v>
      </c>
      <c r="J547" s="30"/>
    </row>
    <row r="548" spans="1:10" ht="14.25" customHeight="1">
      <c r="A548" s="27">
        <v>54.4</v>
      </c>
      <c r="B548" s="27">
        <v>54.3</v>
      </c>
      <c r="C548" s="28"/>
      <c r="D548" s="29">
        <v>100</v>
      </c>
      <c r="E548" s="29">
        <v>2200</v>
      </c>
      <c r="F548" s="217">
        <v>2724</v>
      </c>
      <c r="G548" s="29">
        <v>1800</v>
      </c>
      <c r="H548" s="29">
        <v>2357</v>
      </c>
      <c r="I548" s="29">
        <v>2541</v>
      </c>
      <c r="J548" s="30"/>
    </row>
    <row r="549" spans="1:10" ht="14.25" customHeight="1">
      <c r="A549" s="27">
        <v>54.5</v>
      </c>
      <c r="B549" s="27">
        <v>54.4</v>
      </c>
      <c r="C549" s="28"/>
      <c r="D549" s="29">
        <v>100</v>
      </c>
      <c r="E549" s="29">
        <v>2100</v>
      </c>
      <c r="F549" s="217">
        <v>2633</v>
      </c>
      <c r="G549" s="29">
        <v>1700</v>
      </c>
      <c r="H549" s="29">
        <v>2265</v>
      </c>
      <c r="I549" s="29">
        <v>2449</v>
      </c>
      <c r="J549" s="30"/>
    </row>
    <row r="550" spans="1:10" ht="14.25" hidden="1" customHeight="1">
      <c r="A550" s="27">
        <v>54.6</v>
      </c>
      <c r="B550" s="27">
        <v>54.5</v>
      </c>
      <c r="C550" s="28"/>
      <c r="D550" s="29">
        <v>100</v>
      </c>
      <c r="E550" s="29">
        <v>1200</v>
      </c>
      <c r="F550" s="29">
        <v>1806</v>
      </c>
      <c r="G550" s="29">
        <v>1100</v>
      </c>
      <c r="H550" s="29">
        <v>1715</v>
      </c>
      <c r="I550" s="29">
        <v>1761</v>
      </c>
      <c r="J550" s="30"/>
    </row>
    <row r="551" spans="1:10" ht="14.25" hidden="1" customHeight="1">
      <c r="A551" s="27">
        <v>54.7</v>
      </c>
      <c r="B551" s="27">
        <v>54.6</v>
      </c>
      <c r="C551" s="28"/>
      <c r="D551" s="29">
        <v>100</v>
      </c>
      <c r="E551" s="29">
        <v>1300</v>
      </c>
      <c r="F551" s="29">
        <v>1898</v>
      </c>
      <c r="G551" s="29">
        <v>1400</v>
      </c>
      <c r="H551" s="29">
        <v>1990</v>
      </c>
      <c r="I551" s="29">
        <v>1944</v>
      </c>
      <c r="J551" s="30"/>
    </row>
    <row r="552" spans="1:10" ht="14.25" hidden="1" customHeight="1">
      <c r="A552" s="27">
        <v>54.8</v>
      </c>
      <c r="B552" s="27">
        <v>54.7</v>
      </c>
      <c r="C552" s="28"/>
      <c r="D552" s="29">
        <v>100</v>
      </c>
      <c r="E552" s="29">
        <v>1600</v>
      </c>
      <c r="F552" s="29">
        <v>2174</v>
      </c>
      <c r="G552" s="29">
        <v>1500</v>
      </c>
      <c r="H552" s="29">
        <v>2082</v>
      </c>
      <c r="I552" s="29">
        <v>2128</v>
      </c>
      <c r="J552" s="30"/>
    </row>
    <row r="553" spans="1:10" ht="14.25" hidden="1" customHeight="1">
      <c r="A553" s="27">
        <v>54.9</v>
      </c>
      <c r="B553" s="27">
        <v>54.8</v>
      </c>
      <c r="C553" s="28"/>
      <c r="D553" s="29">
        <v>100</v>
      </c>
      <c r="E553" s="29">
        <v>1000</v>
      </c>
      <c r="F553" s="29">
        <v>1623</v>
      </c>
      <c r="G553" s="29">
        <v>1200</v>
      </c>
      <c r="H553" s="29">
        <v>1806</v>
      </c>
      <c r="I553" s="29">
        <v>1715</v>
      </c>
      <c r="J553" s="30"/>
    </row>
    <row r="554" spans="1:10" ht="14.25" hidden="1" customHeight="1">
      <c r="A554" s="31">
        <v>55</v>
      </c>
      <c r="B554" s="31">
        <v>54.9</v>
      </c>
      <c r="C554" s="28" t="s">
        <v>17</v>
      </c>
      <c r="D554" s="32">
        <v>100</v>
      </c>
      <c r="E554" s="32">
        <v>1200</v>
      </c>
      <c r="F554" s="32">
        <v>1806</v>
      </c>
      <c r="G554" s="32">
        <v>1100</v>
      </c>
      <c r="H554" s="32">
        <v>1715</v>
      </c>
      <c r="I554" s="32">
        <v>1761</v>
      </c>
      <c r="J554" s="30"/>
    </row>
    <row r="555" spans="1:10" ht="14.25" hidden="1" customHeight="1">
      <c r="A555" s="27">
        <v>55.1</v>
      </c>
      <c r="B555" s="27">
        <v>55</v>
      </c>
      <c r="C555" s="28"/>
      <c r="D555" s="29">
        <v>100</v>
      </c>
      <c r="E555" s="29">
        <v>1300</v>
      </c>
      <c r="F555" s="29">
        <v>1898</v>
      </c>
      <c r="G555" s="29">
        <v>1400</v>
      </c>
      <c r="H555" s="29">
        <v>1990</v>
      </c>
      <c r="I555" s="29">
        <v>1944</v>
      </c>
      <c r="J555" s="30"/>
    </row>
    <row r="556" spans="1:10" ht="14.25" hidden="1" customHeight="1">
      <c r="A556" s="27">
        <v>55.2</v>
      </c>
      <c r="B556" s="27">
        <v>55.1</v>
      </c>
      <c r="C556" s="28"/>
      <c r="D556" s="29">
        <v>100</v>
      </c>
      <c r="E556" s="29">
        <v>1000</v>
      </c>
      <c r="F556" s="29">
        <v>1623</v>
      </c>
      <c r="G556" s="29">
        <v>1200</v>
      </c>
      <c r="H556" s="29">
        <v>1806</v>
      </c>
      <c r="I556" s="29">
        <v>1715</v>
      </c>
      <c r="J556" s="30"/>
    </row>
    <row r="557" spans="1:10" ht="14.25" hidden="1" customHeight="1">
      <c r="A557" s="27">
        <v>55.3</v>
      </c>
      <c r="B557" s="27">
        <v>55.2</v>
      </c>
      <c r="C557" s="28"/>
      <c r="D557" s="29">
        <v>100</v>
      </c>
      <c r="E557" s="29">
        <v>1300</v>
      </c>
      <c r="F557" s="29">
        <v>1898</v>
      </c>
      <c r="G557" s="29">
        <v>1100</v>
      </c>
      <c r="H557" s="29">
        <v>1715</v>
      </c>
      <c r="I557" s="29">
        <v>1807</v>
      </c>
      <c r="J557" s="30"/>
    </row>
    <row r="558" spans="1:10" ht="14.25" hidden="1" customHeight="1">
      <c r="A558" s="27">
        <v>55.4</v>
      </c>
      <c r="B558" s="27">
        <v>55.3</v>
      </c>
      <c r="C558" s="28"/>
      <c r="D558" s="29">
        <v>100</v>
      </c>
      <c r="E558" s="29">
        <v>1200</v>
      </c>
      <c r="F558" s="29">
        <v>1806</v>
      </c>
      <c r="G558" s="29">
        <v>1400</v>
      </c>
      <c r="H558" s="29">
        <v>1990</v>
      </c>
      <c r="I558" s="29">
        <v>1898</v>
      </c>
      <c r="J558" s="30"/>
    </row>
    <row r="559" spans="1:10" ht="14.25" hidden="1" customHeight="1">
      <c r="A559" s="27">
        <v>55.5</v>
      </c>
      <c r="B559" s="27">
        <v>55.4</v>
      </c>
      <c r="C559" s="28"/>
      <c r="D559" s="29">
        <v>100</v>
      </c>
      <c r="E559" s="29">
        <v>1900</v>
      </c>
      <c r="F559" s="29">
        <v>2449</v>
      </c>
      <c r="G559" s="29">
        <v>1600</v>
      </c>
      <c r="H559" s="29">
        <v>2174</v>
      </c>
      <c r="I559" s="29">
        <v>2312</v>
      </c>
      <c r="J559" s="30"/>
    </row>
    <row r="560" spans="1:10" ht="14.25" hidden="1" customHeight="1">
      <c r="A560" s="27">
        <v>55.6</v>
      </c>
      <c r="B560" s="27">
        <v>55.5</v>
      </c>
      <c r="C560" s="28"/>
      <c r="D560" s="29">
        <v>100</v>
      </c>
      <c r="E560" s="29">
        <v>1600</v>
      </c>
      <c r="F560" s="29">
        <v>2174</v>
      </c>
      <c r="G560" s="29">
        <v>2100</v>
      </c>
      <c r="H560" s="29">
        <v>2633</v>
      </c>
      <c r="I560" s="29">
        <v>2404</v>
      </c>
      <c r="J560" s="30"/>
    </row>
    <row r="561" spans="1:10" ht="14.25" hidden="1" customHeight="1">
      <c r="A561" s="27">
        <v>55.7</v>
      </c>
      <c r="B561" s="27">
        <v>55.6</v>
      </c>
      <c r="C561" s="28"/>
      <c r="D561" s="29">
        <v>100</v>
      </c>
      <c r="E561" s="29">
        <v>1900</v>
      </c>
      <c r="F561" s="29">
        <v>2449</v>
      </c>
      <c r="G561" s="29">
        <v>1000</v>
      </c>
      <c r="H561" s="29">
        <v>1623</v>
      </c>
      <c r="I561" s="29">
        <v>2036</v>
      </c>
      <c r="J561" s="30"/>
    </row>
    <row r="562" spans="1:10" ht="14.25" hidden="1" customHeight="1">
      <c r="A562" s="27">
        <v>55.8</v>
      </c>
      <c r="B562" s="27">
        <v>55.7</v>
      </c>
      <c r="C562" s="28"/>
      <c r="D562" s="29">
        <v>100</v>
      </c>
      <c r="E562" s="29">
        <v>1800</v>
      </c>
      <c r="F562" s="29">
        <v>2357</v>
      </c>
      <c r="G562" s="29">
        <v>1600</v>
      </c>
      <c r="H562" s="29">
        <v>2174</v>
      </c>
      <c r="I562" s="29">
        <v>2266</v>
      </c>
      <c r="J562" s="30"/>
    </row>
    <row r="563" spans="1:10" ht="14.25" hidden="1" customHeight="1">
      <c r="A563" s="27">
        <v>55.9</v>
      </c>
      <c r="B563" s="27">
        <v>55.8</v>
      </c>
      <c r="C563" s="28"/>
      <c r="D563" s="29">
        <v>100</v>
      </c>
      <c r="E563" s="29">
        <v>1200</v>
      </c>
      <c r="F563" s="29">
        <v>1806</v>
      </c>
      <c r="G563" s="29">
        <v>1300</v>
      </c>
      <c r="H563" s="29">
        <v>1898</v>
      </c>
      <c r="I563" s="29">
        <v>1852</v>
      </c>
      <c r="J563" s="30"/>
    </row>
    <row r="564" spans="1:10" ht="14.25" hidden="1" customHeight="1">
      <c r="A564" s="31">
        <v>56</v>
      </c>
      <c r="B564" s="31">
        <v>55.9</v>
      </c>
      <c r="C564" s="28" t="s">
        <v>17</v>
      </c>
      <c r="D564" s="32">
        <v>100</v>
      </c>
      <c r="E564" s="32">
        <v>1400</v>
      </c>
      <c r="F564" s="32">
        <v>1990</v>
      </c>
      <c r="G564" s="32">
        <v>1300</v>
      </c>
      <c r="H564" s="32">
        <v>1898</v>
      </c>
      <c r="I564" s="32">
        <v>1944</v>
      </c>
      <c r="J564" s="30"/>
    </row>
    <row r="565" spans="1:10" ht="14.25" hidden="1" customHeight="1">
      <c r="A565" s="27">
        <v>56.1</v>
      </c>
      <c r="B565" s="27">
        <v>56</v>
      </c>
      <c r="C565" s="28"/>
      <c r="D565" s="29">
        <v>100</v>
      </c>
      <c r="E565" s="29">
        <v>1500</v>
      </c>
      <c r="F565" s="29">
        <v>2082</v>
      </c>
      <c r="G565" s="29">
        <v>1100</v>
      </c>
      <c r="H565" s="29">
        <v>1715</v>
      </c>
      <c r="I565" s="29">
        <v>1899</v>
      </c>
      <c r="J565" s="30"/>
    </row>
    <row r="566" spans="1:10" ht="14.25" hidden="1" customHeight="1">
      <c r="A566" s="27">
        <v>56.2</v>
      </c>
      <c r="B566" s="27">
        <v>56.1</v>
      </c>
      <c r="C566" s="28"/>
      <c r="D566" s="29">
        <v>100</v>
      </c>
      <c r="E566" s="29">
        <v>1100</v>
      </c>
      <c r="F566" s="29">
        <v>1715</v>
      </c>
      <c r="G566" s="29">
        <v>1100</v>
      </c>
      <c r="H566" s="29">
        <v>1715</v>
      </c>
      <c r="I566" s="29">
        <v>1715</v>
      </c>
      <c r="J566" s="30"/>
    </row>
    <row r="567" spans="1:10" ht="14.25" hidden="1" customHeight="1">
      <c r="A567" s="27">
        <v>56.3</v>
      </c>
      <c r="B567" s="27">
        <v>56.2</v>
      </c>
      <c r="C567" s="28"/>
      <c r="D567" s="29">
        <v>100</v>
      </c>
      <c r="E567" s="29">
        <v>1600</v>
      </c>
      <c r="F567" s="29">
        <v>2174</v>
      </c>
      <c r="G567" s="29">
        <v>1400</v>
      </c>
      <c r="H567" s="29">
        <v>1990</v>
      </c>
      <c r="I567" s="29">
        <v>2082</v>
      </c>
      <c r="J567" s="30"/>
    </row>
    <row r="568" spans="1:10" ht="14.25" hidden="1" customHeight="1">
      <c r="A568" s="27">
        <v>56.4</v>
      </c>
      <c r="B568" s="27">
        <v>56.3</v>
      </c>
      <c r="C568" s="28"/>
      <c r="D568" s="29">
        <v>100</v>
      </c>
      <c r="E568" s="29">
        <v>1500</v>
      </c>
      <c r="F568" s="29">
        <v>2082</v>
      </c>
      <c r="G568" s="29">
        <v>1300</v>
      </c>
      <c r="H568" s="29">
        <v>1898</v>
      </c>
      <c r="I568" s="29">
        <v>1990</v>
      </c>
      <c r="J568" s="30"/>
    </row>
    <row r="569" spans="1:10" ht="14.25" hidden="1" customHeight="1">
      <c r="A569" s="27">
        <v>56.5</v>
      </c>
      <c r="B569" s="27">
        <v>56.4</v>
      </c>
      <c r="C569" s="28"/>
      <c r="D569" s="29">
        <v>100</v>
      </c>
      <c r="E569" s="29">
        <v>1200</v>
      </c>
      <c r="F569" s="29">
        <v>1806</v>
      </c>
      <c r="G569" s="29">
        <v>1100</v>
      </c>
      <c r="H569" s="29">
        <v>1715</v>
      </c>
      <c r="I569" s="29">
        <v>1761</v>
      </c>
      <c r="J569" s="30"/>
    </row>
    <row r="570" spans="1:10" ht="14.25" hidden="1" customHeight="1">
      <c r="A570" s="27">
        <v>56.6</v>
      </c>
      <c r="B570" s="27">
        <v>56.5</v>
      </c>
      <c r="C570" s="28"/>
      <c r="D570" s="29">
        <v>100</v>
      </c>
      <c r="E570" s="29">
        <v>1500</v>
      </c>
      <c r="F570" s="29">
        <v>2082</v>
      </c>
      <c r="G570" s="29">
        <v>1400</v>
      </c>
      <c r="H570" s="29">
        <v>1990</v>
      </c>
      <c r="I570" s="29">
        <v>2036</v>
      </c>
      <c r="J570" s="30"/>
    </row>
    <row r="571" spans="1:10" ht="14.25" hidden="1" customHeight="1">
      <c r="A571" s="27">
        <v>56.7</v>
      </c>
      <c r="B571" s="27">
        <v>56.6</v>
      </c>
      <c r="C571" s="28"/>
      <c r="D571" s="29">
        <v>100</v>
      </c>
      <c r="E571" s="29">
        <v>1100</v>
      </c>
      <c r="F571" s="29">
        <v>1715</v>
      </c>
      <c r="G571" s="29">
        <v>1200</v>
      </c>
      <c r="H571" s="29">
        <v>1806</v>
      </c>
      <c r="I571" s="29">
        <v>1761</v>
      </c>
      <c r="J571" s="30"/>
    </row>
    <row r="572" spans="1:10" ht="14.25" hidden="1" customHeight="1">
      <c r="A572" s="27">
        <v>56.8</v>
      </c>
      <c r="B572" s="27">
        <v>56.7</v>
      </c>
      <c r="C572" s="28"/>
      <c r="D572" s="29">
        <v>100</v>
      </c>
      <c r="E572" s="29">
        <v>1100</v>
      </c>
      <c r="F572" s="29">
        <v>1715</v>
      </c>
      <c r="G572" s="29">
        <v>1000</v>
      </c>
      <c r="H572" s="29">
        <v>1623</v>
      </c>
      <c r="I572" s="29">
        <v>1669</v>
      </c>
      <c r="J572" s="30"/>
    </row>
    <row r="573" spans="1:10" ht="14.25" hidden="1" customHeight="1">
      <c r="A573" s="27">
        <v>56.9</v>
      </c>
      <c r="B573" s="27">
        <v>56.8</v>
      </c>
      <c r="C573" s="28"/>
      <c r="D573" s="29">
        <v>100</v>
      </c>
      <c r="E573" s="29">
        <v>1000</v>
      </c>
      <c r="F573" s="29">
        <v>1623</v>
      </c>
      <c r="G573" s="29">
        <v>1200</v>
      </c>
      <c r="H573" s="29">
        <v>1806</v>
      </c>
      <c r="I573" s="29">
        <v>1715</v>
      </c>
      <c r="J573" s="30"/>
    </row>
    <row r="574" spans="1:10" ht="14.25" hidden="1" customHeight="1">
      <c r="A574" s="27">
        <v>57</v>
      </c>
      <c r="B574" s="27">
        <v>56.9</v>
      </c>
      <c r="C574" s="28" t="s">
        <v>17</v>
      </c>
      <c r="D574" s="29">
        <v>100</v>
      </c>
      <c r="E574" s="29">
        <v>1300</v>
      </c>
      <c r="F574" s="29">
        <v>1898</v>
      </c>
      <c r="G574" s="29">
        <v>1400</v>
      </c>
      <c r="H574" s="29">
        <v>1990</v>
      </c>
      <c r="I574" s="29">
        <v>1944</v>
      </c>
      <c r="J574" s="30"/>
    </row>
    <row r="575" spans="1:10" ht="14.25" hidden="1" customHeight="1">
      <c r="A575" s="27">
        <v>57.1</v>
      </c>
      <c r="B575" s="27">
        <v>57</v>
      </c>
      <c r="C575" s="28"/>
      <c r="D575" s="29">
        <v>100</v>
      </c>
      <c r="E575" s="29">
        <v>1200</v>
      </c>
      <c r="F575" s="29">
        <v>1806</v>
      </c>
      <c r="G575" s="29">
        <v>1200</v>
      </c>
      <c r="H575" s="29">
        <v>1806</v>
      </c>
      <c r="I575" s="29">
        <v>1806</v>
      </c>
      <c r="J575" s="30"/>
    </row>
    <row r="576" spans="1:10" ht="14.25" hidden="1" customHeight="1">
      <c r="A576" s="27">
        <v>57.2</v>
      </c>
      <c r="B576" s="27">
        <v>57.1</v>
      </c>
      <c r="C576" s="28"/>
      <c r="D576" s="29">
        <v>100</v>
      </c>
      <c r="E576" s="29">
        <v>1000</v>
      </c>
      <c r="F576" s="29">
        <v>1623</v>
      </c>
      <c r="G576" s="29">
        <v>1200</v>
      </c>
      <c r="H576" s="29">
        <v>1806</v>
      </c>
      <c r="I576" s="29">
        <v>1715</v>
      </c>
      <c r="J576" s="30"/>
    </row>
    <row r="577" spans="1:10" ht="14.25" hidden="1" customHeight="1">
      <c r="A577" s="27">
        <v>57.3</v>
      </c>
      <c r="B577" s="27">
        <v>57.2</v>
      </c>
      <c r="C577" s="28"/>
      <c r="D577" s="29">
        <v>100</v>
      </c>
      <c r="E577" s="29">
        <v>1500</v>
      </c>
      <c r="F577" s="29">
        <v>2082</v>
      </c>
      <c r="G577" s="29">
        <v>1100</v>
      </c>
      <c r="H577" s="29">
        <v>1715</v>
      </c>
      <c r="I577" s="29">
        <v>1899</v>
      </c>
      <c r="J577" s="30"/>
    </row>
    <row r="578" spans="1:10" ht="14.25" hidden="1" customHeight="1">
      <c r="A578" s="27">
        <v>57.4</v>
      </c>
      <c r="B578" s="27">
        <v>57.3</v>
      </c>
      <c r="C578" s="28"/>
      <c r="D578" s="29">
        <v>100</v>
      </c>
      <c r="E578" s="29">
        <v>1200</v>
      </c>
      <c r="F578" s="29">
        <v>1806</v>
      </c>
      <c r="G578" s="29">
        <v>1100</v>
      </c>
      <c r="H578" s="29">
        <v>1715</v>
      </c>
      <c r="I578" s="29">
        <v>1761</v>
      </c>
      <c r="J578" s="30"/>
    </row>
    <row r="579" spans="1:10" ht="14.25" hidden="1" customHeight="1">
      <c r="A579" s="27">
        <v>57.5</v>
      </c>
      <c r="B579" s="27">
        <v>57.4</v>
      </c>
      <c r="C579" s="28"/>
      <c r="D579" s="29">
        <v>100</v>
      </c>
      <c r="E579" s="29">
        <v>1500</v>
      </c>
      <c r="F579" s="29">
        <v>2082</v>
      </c>
      <c r="G579" s="29">
        <v>1710</v>
      </c>
      <c r="H579" s="29">
        <v>2274</v>
      </c>
      <c r="I579" s="29">
        <v>2178</v>
      </c>
      <c r="J579" s="30"/>
    </row>
    <row r="580" spans="1:10" ht="14.25" hidden="1" customHeight="1">
      <c r="A580" s="27">
        <v>57.6</v>
      </c>
      <c r="B580" s="27">
        <v>57.5</v>
      </c>
      <c r="C580" s="28"/>
      <c r="D580" s="29">
        <v>100</v>
      </c>
      <c r="E580" s="29">
        <v>1400</v>
      </c>
      <c r="F580" s="29">
        <v>1990</v>
      </c>
      <c r="G580" s="29">
        <v>1200</v>
      </c>
      <c r="H580" s="29">
        <v>1806</v>
      </c>
      <c r="I580" s="29">
        <v>1898</v>
      </c>
      <c r="J580" s="30"/>
    </row>
    <row r="581" spans="1:10" ht="14.25" hidden="1" customHeight="1">
      <c r="A581" s="27">
        <v>57.7</v>
      </c>
      <c r="B581" s="27">
        <v>57.6</v>
      </c>
      <c r="C581" s="28"/>
      <c r="D581" s="29">
        <v>100</v>
      </c>
      <c r="E581" s="29">
        <v>1400</v>
      </c>
      <c r="F581" s="29">
        <v>1990</v>
      </c>
      <c r="G581" s="29">
        <v>1300</v>
      </c>
      <c r="H581" s="29">
        <v>1898</v>
      </c>
      <c r="I581" s="29">
        <v>1944</v>
      </c>
      <c r="J581" s="30"/>
    </row>
    <row r="582" spans="1:10" ht="14.25" hidden="1" customHeight="1">
      <c r="A582" s="27">
        <v>57.8</v>
      </c>
      <c r="B582" s="27">
        <v>57.7</v>
      </c>
      <c r="C582" s="28"/>
      <c r="D582" s="29">
        <v>100</v>
      </c>
      <c r="E582" s="29">
        <v>1200</v>
      </c>
      <c r="F582" s="29">
        <v>1806</v>
      </c>
      <c r="G582" s="29">
        <v>1000</v>
      </c>
      <c r="H582" s="29">
        <v>1623</v>
      </c>
      <c r="I582" s="29">
        <v>1715</v>
      </c>
      <c r="J582" s="30"/>
    </row>
    <row r="583" spans="1:10" ht="14.25" hidden="1" customHeight="1">
      <c r="A583" s="27">
        <v>57.9</v>
      </c>
      <c r="B583" s="27">
        <v>57.8</v>
      </c>
      <c r="C583" s="28"/>
      <c r="D583" s="29">
        <v>100</v>
      </c>
      <c r="E583" s="29">
        <v>1300</v>
      </c>
      <c r="F583" s="29">
        <v>1898</v>
      </c>
      <c r="G583" s="29">
        <v>1100</v>
      </c>
      <c r="H583" s="29">
        <v>1715</v>
      </c>
      <c r="I583" s="29">
        <v>1807</v>
      </c>
      <c r="J583" s="30"/>
    </row>
    <row r="584" spans="1:10" ht="14.25" hidden="1" customHeight="1">
      <c r="A584" s="31">
        <v>58</v>
      </c>
      <c r="B584" s="31">
        <v>57.9</v>
      </c>
      <c r="C584" s="28" t="s">
        <v>17</v>
      </c>
      <c r="D584" s="32">
        <v>100</v>
      </c>
      <c r="E584" s="32">
        <v>1000</v>
      </c>
      <c r="F584" s="32">
        <v>1623</v>
      </c>
      <c r="G584" s="32">
        <v>1400</v>
      </c>
      <c r="H584" s="32">
        <v>1990</v>
      </c>
      <c r="I584" s="32">
        <v>1807</v>
      </c>
      <c r="J584" s="30"/>
    </row>
    <row r="585" spans="1:10" ht="14.25" hidden="1" customHeight="1">
      <c r="A585" s="27">
        <v>58.1</v>
      </c>
      <c r="B585" s="27">
        <v>58</v>
      </c>
      <c r="C585" s="28"/>
      <c r="D585" s="29">
        <v>100</v>
      </c>
      <c r="E585" s="29">
        <v>1300</v>
      </c>
      <c r="F585" s="29">
        <v>1898</v>
      </c>
      <c r="G585" s="29">
        <v>1400</v>
      </c>
      <c r="H585" s="29">
        <v>1990</v>
      </c>
      <c r="I585" s="29">
        <v>1944</v>
      </c>
      <c r="J585" s="28"/>
    </row>
    <row r="586" spans="1:10" ht="14.25" hidden="1" customHeight="1">
      <c r="A586" s="27">
        <v>58.2</v>
      </c>
      <c r="B586" s="27">
        <v>58.1</v>
      </c>
      <c r="C586" s="28"/>
      <c r="D586" s="29">
        <v>100</v>
      </c>
      <c r="E586" s="29">
        <v>1000</v>
      </c>
      <c r="F586" s="29">
        <v>1623</v>
      </c>
      <c r="G586" s="29">
        <v>1200</v>
      </c>
      <c r="H586" s="29">
        <v>1806</v>
      </c>
      <c r="I586" s="29">
        <v>1715</v>
      </c>
      <c r="J586" s="28"/>
    </row>
    <row r="587" spans="1:10" ht="14.25" hidden="1" customHeight="1">
      <c r="A587" s="27">
        <v>58.3</v>
      </c>
      <c r="B587" s="27">
        <v>58.2</v>
      </c>
      <c r="C587" s="28"/>
      <c r="D587" s="29">
        <v>100</v>
      </c>
      <c r="E587" s="29">
        <v>1700</v>
      </c>
      <c r="F587" s="29">
        <v>2265</v>
      </c>
      <c r="G587" s="29">
        <v>1100</v>
      </c>
      <c r="H587" s="29">
        <v>1715</v>
      </c>
      <c r="I587" s="29">
        <v>1990</v>
      </c>
      <c r="J587" s="28"/>
    </row>
    <row r="588" spans="1:10" ht="14.25" hidden="1" customHeight="1">
      <c r="A588" s="27">
        <v>58.4</v>
      </c>
      <c r="B588" s="27">
        <v>58.3</v>
      </c>
      <c r="C588" s="28"/>
      <c r="D588" s="29">
        <v>100</v>
      </c>
      <c r="E588" s="29">
        <v>1600</v>
      </c>
      <c r="F588" s="29">
        <v>2174</v>
      </c>
      <c r="G588" s="29">
        <v>1400</v>
      </c>
      <c r="H588" s="29">
        <v>1990</v>
      </c>
      <c r="I588" s="29">
        <v>2082</v>
      </c>
      <c r="J588" s="28"/>
    </row>
    <row r="589" spans="1:10" ht="14.25" hidden="1" customHeight="1">
      <c r="A589" s="27">
        <v>58.5</v>
      </c>
      <c r="B589" s="27">
        <v>58.4</v>
      </c>
      <c r="C589" s="28"/>
      <c r="D589" s="29">
        <v>100</v>
      </c>
      <c r="E589" s="29">
        <v>1300</v>
      </c>
      <c r="F589" s="29">
        <v>1898</v>
      </c>
      <c r="G589" s="29">
        <v>1400</v>
      </c>
      <c r="H589" s="29">
        <v>1990</v>
      </c>
      <c r="I589" s="29">
        <v>1944</v>
      </c>
      <c r="J589" s="28"/>
    </row>
    <row r="590" spans="1:10" ht="14.25" hidden="1" customHeight="1">
      <c r="A590" s="27">
        <v>58.6</v>
      </c>
      <c r="B590" s="27">
        <v>58.5</v>
      </c>
      <c r="C590" s="28"/>
      <c r="D590" s="29">
        <v>100</v>
      </c>
      <c r="E590" s="29">
        <v>1500</v>
      </c>
      <c r="F590" s="29">
        <v>2082</v>
      </c>
      <c r="G590" s="29">
        <v>1500</v>
      </c>
      <c r="H590" s="29">
        <v>2082</v>
      </c>
      <c r="I590" s="29">
        <v>2082</v>
      </c>
      <c r="J590" s="28"/>
    </row>
    <row r="591" spans="1:10" ht="14.25" hidden="1" customHeight="1">
      <c r="A591" s="27">
        <v>58.7</v>
      </c>
      <c r="B591" s="27">
        <v>58.6</v>
      </c>
      <c r="C591" s="28"/>
      <c r="D591" s="29">
        <v>100</v>
      </c>
      <c r="E591" s="29">
        <v>1700</v>
      </c>
      <c r="F591" s="29">
        <v>2265</v>
      </c>
      <c r="G591" s="29">
        <v>1400</v>
      </c>
      <c r="H591" s="29">
        <v>1990</v>
      </c>
      <c r="I591" s="29">
        <v>2128</v>
      </c>
      <c r="J591" s="28"/>
    </row>
    <row r="592" spans="1:10" ht="14.25" hidden="1" customHeight="1">
      <c r="A592" s="27">
        <v>58.8</v>
      </c>
      <c r="B592" s="27">
        <v>58.7</v>
      </c>
      <c r="C592" s="28"/>
      <c r="D592" s="29">
        <v>100</v>
      </c>
      <c r="E592" s="29">
        <v>1500</v>
      </c>
      <c r="F592" s="29">
        <v>2082</v>
      </c>
      <c r="G592" s="29">
        <v>1400</v>
      </c>
      <c r="H592" s="29">
        <v>1990</v>
      </c>
      <c r="I592" s="29">
        <v>2036</v>
      </c>
      <c r="J592" s="28"/>
    </row>
    <row r="593" spans="1:10" ht="14.25" hidden="1" customHeight="1">
      <c r="A593" s="27">
        <v>58.9</v>
      </c>
      <c r="B593" s="27">
        <v>58.8</v>
      </c>
      <c r="C593" s="28"/>
      <c r="D593" s="29">
        <v>100</v>
      </c>
      <c r="E593" s="29">
        <v>2400</v>
      </c>
      <c r="F593" s="29">
        <v>2908</v>
      </c>
      <c r="G593" s="29">
        <v>1900</v>
      </c>
      <c r="H593" s="29">
        <v>2449</v>
      </c>
      <c r="I593" s="29">
        <v>2679</v>
      </c>
      <c r="J593" s="28"/>
    </row>
    <row r="594" spans="1:10" ht="14.25" hidden="1" customHeight="1">
      <c r="A594" s="31">
        <v>59</v>
      </c>
      <c r="B594" s="31">
        <v>58.9</v>
      </c>
      <c r="C594" s="28" t="s">
        <v>17</v>
      </c>
      <c r="D594" s="32">
        <v>100</v>
      </c>
      <c r="E594" s="32">
        <v>1800</v>
      </c>
      <c r="F594" s="32">
        <v>2357</v>
      </c>
      <c r="G594" s="32">
        <v>1900</v>
      </c>
      <c r="H594" s="32">
        <v>2449</v>
      </c>
      <c r="I594" s="32">
        <v>2403</v>
      </c>
      <c r="J594" s="28" t="s">
        <v>21</v>
      </c>
    </row>
    <row r="595" spans="1:10" ht="14.25" hidden="1" customHeight="1">
      <c r="A595" s="27">
        <v>59.1</v>
      </c>
      <c r="B595" s="27">
        <v>59</v>
      </c>
      <c r="C595" s="30"/>
      <c r="D595" s="29">
        <v>100</v>
      </c>
      <c r="E595" s="29">
        <v>1800</v>
      </c>
      <c r="F595" s="29">
        <v>2357</v>
      </c>
      <c r="G595" s="29">
        <v>1600</v>
      </c>
      <c r="H595" s="29">
        <v>2174</v>
      </c>
      <c r="I595" s="29">
        <v>2266</v>
      </c>
      <c r="J595" s="30"/>
    </row>
    <row r="596" spans="1:10" ht="14.25" customHeight="1">
      <c r="A596" s="27">
        <v>59.2</v>
      </c>
      <c r="B596" s="27">
        <v>59.1</v>
      </c>
      <c r="C596" s="30"/>
      <c r="D596" s="29">
        <v>100</v>
      </c>
      <c r="E596" s="29">
        <v>2000</v>
      </c>
      <c r="F596" s="217">
        <v>2541</v>
      </c>
      <c r="G596" s="29">
        <v>1700</v>
      </c>
      <c r="H596" s="29">
        <v>2265</v>
      </c>
      <c r="I596" s="29">
        <v>2403</v>
      </c>
      <c r="J596" s="30"/>
    </row>
    <row r="597" spans="1:10" ht="14.25" hidden="1" customHeight="1">
      <c r="A597" s="27">
        <v>59.3</v>
      </c>
      <c r="B597" s="27">
        <v>59.2</v>
      </c>
      <c r="C597" s="30"/>
      <c r="D597" s="29">
        <v>100</v>
      </c>
      <c r="E597" s="29">
        <v>1800</v>
      </c>
      <c r="F597" s="29">
        <v>2357</v>
      </c>
      <c r="G597" s="29">
        <v>2400</v>
      </c>
      <c r="H597" s="29">
        <v>2908</v>
      </c>
      <c r="I597" s="29">
        <v>2633</v>
      </c>
      <c r="J597" s="30"/>
    </row>
    <row r="598" spans="1:10" ht="14.25" hidden="1" customHeight="1">
      <c r="A598" s="27">
        <v>59.4</v>
      </c>
      <c r="B598" s="27">
        <v>59.3</v>
      </c>
      <c r="C598" s="30"/>
      <c r="D598" s="29">
        <v>100</v>
      </c>
      <c r="E598" s="29">
        <v>1500</v>
      </c>
      <c r="F598" s="29">
        <v>2082</v>
      </c>
      <c r="G598" s="29">
        <v>2100</v>
      </c>
      <c r="H598" s="29">
        <v>2633</v>
      </c>
      <c r="I598" s="29">
        <v>2358</v>
      </c>
      <c r="J598" s="30"/>
    </row>
    <row r="599" spans="1:10" ht="14.25" hidden="1" customHeight="1">
      <c r="A599" s="27">
        <v>59.5</v>
      </c>
      <c r="B599" s="27">
        <v>59.4</v>
      </c>
      <c r="C599" s="30"/>
      <c r="D599" s="29">
        <v>100</v>
      </c>
      <c r="E599" s="29">
        <v>2500</v>
      </c>
      <c r="F599" s="29">
        <v>3000</v>
      </c>
      <c r="G599" s="29">
        <v>2600</v>
      </c>
      <c r="H599" s="29">
        <v>3092</v>
      </c>
      <c r="I599" s="29">
        <v>3046</v>
      </c>
      <c r="J599" s="30"/>
    </row>
    <row r="600" spans="1:10" ht="14.25" hidden="1" customHeight="1">
      <c r="A600" s="27">
        <v>59.6</v>
      </c>
      <c r="B600" s="27">
        <v>59.5</v>
      </c>
      <c r="C600" s="28"/>
      <c r="D600" s="29">
        <v>100</v>
      </c>
      <c r="E600" s="29">
        <v>1800</v>
      </c>
      <c r="F600" s="29">
        <v>2357</v>
      </c>
      <c r="G600" s="29">
        <v>2000</v>
      </c>
      <c r="H600" s="29">
        <v>2541</v>
      </c>
      <c r="I600" s="29">
        <v>2449</v>
      </c>
      <c r="J600" s="30"/>
    </row>
    <row r="601" spans="1:10" ht="14.25" hidden="1" customHeight="1">
      <c r="A601" s="27">
        <v>59.7</v>
      </c>
      <c r="B601" s="27">
        <v>59.6</v>
      </c>
      <c r="C601" s="28"/>
      <c r="D601" s="29">
        <v>100</v>
      </c>
      <c r="E601" s="29">
        <v>1500</v>
      </c>
      <c r="F601" s="29">
        <v>2082</v>
      </c>
      <c r="G601" s="29">
        <v>1700</v>
      </c>
      <c r="H601" s="29">
        <v>2265</v>
      </c>
      <c r="I601" s="29">
        <v>2174</v>
      </c>
      <c r="J601" s="30"/>
    </row>
    <row r="602" spans="1:10" ht="14.25" hidden="1" customHeight="1">
      <c r="A602" s="27">
        <v>59.8</v>
      </c>
      <c r="B602" s="27">
        <v>59.7</v>
      </c>
      <c r="C602" s="28"/>
      <c r="D602" s="29">
        <v>100</v>
      </c>
      <c r="E602" s="29">
        <v>1300</v>
      </c>
      <c r="F602" s="29">
        <v>1898</v>
      </c>
      <c r="G602" s="29">
        <v>1500</v>
      </c>
      <c r="H602" s="29">
        <v>2082</v>
      </c>
      <c r="I602" s="29">
        <v>1990</v>
      </c>
      <c r="J602" s="30"/>
    </row>
    <row r="603" spans="1:10" ht="14.25" hidden="1" customHeight="1">
      <c r="A603" s="27">
        <v>59.9</v>
      </c>
      <c r="B603" s="27">
        <v>59.8</v>
      </c>
      <c r="C603" s="28"/>
      <c r="D603" s="29">
        <v>100</v>
      </c>
      <c r="E603" s="29">
        <v>1500</v>
      </c>
      <c r="F603" s="29">
        <v>2082</v>
      </c>
      <c r="G603" s="29">
        <v>1900</v>
      </c>
      <c r="H603" s="29">
        <v>2449</v>
      </c>
      <c r="I603" s="29">
        <v>2266</v>
      </c>
      <c r="J603" s="30"/>
    </row>
    <row r="604" spans="1:10" ht="14.25" hidden="1" customHeight="1">
      <c r="A604" s="31">
        <v>60</v>
      </c>
      <c r="B604" s="31">
        <v>59.9</v>
      </c>
      <c r="C604" s="28" t="s">
        <v>17</v>
      </c>
      <c r="D604" s="32">
        <v>100</v>
      </c>
      <c r="E604" s="32">
        <v>1700</v>
      </c>
      <c r="F604" s="32">
        <v>2265</v>
      </c>
      <c r="G604" s="32">
        <v>1500</v>
      </c>
      <c r="H604" s="32">
        <v>2082</v>
      </c>
      <c r="I604" s="32">
        <v>2174</v>
      </c>
      <c r="J604" s="30"/>
    </row>
    <row r="605" spans="1:10" ht="14.25" hidden="1" customHeight="1">
      <c r="A605" s="27">
        <v>60.1</v>
      </c>
      <c r="B605" s="27">
        <v>60</v>
      </c>
      <c r="C605" s="28"/>
      <c r="D605" s="29">
        <v>100</v>
      </c>
      <c r="E605" s="29">
        <v>1600</v>
      </c>
      <c r="F605" s="29">
        <v>2174</v>
      </c>
      <c r="G605" s="29">
        <v>2000</v>
      </c>
      <c r="H605" s="29">
        <v>2541</v>
      </c>
      <c r="I605" s="29">
        <v>2358</v>
      </c>
      <c r="J605" s="30"/>
    </row>
    <row r="606" spans="1:10" ht="14.25" hidden="1" customHeight="1">
      <c r="A606" s="27">
        <v>60.2</v>
      </c>
      <c r="B606" s="27">
        <v>60.1</v>
      </c>
      <c r="C606" s="28"/>
      <c r="D606" s="29">
        <v>100</v>
      </c>
      <c r="E606" s="29">
        <v>1000</v>
      </c>
      <c r="F606" s="29">
        <v>1623</v>
      </c>
      <c r="G606" s="29">
        <v>1900</v>
      </c>
      <c r="H606" s="29">
        <v>2449</v>
      </c>
      <c r="I606" s="29">
        <v>2036</v>
      </c>
      <c r="J606" s="30"/>
    </row>
    <row r="607" spans="1:10" ht="14.25" hidden="1" customHeight="1">
      <c r="A607" s="27">
        <v>60.3</v>
      </c>
      <c r="B607" s="27">
        <v>60.2</v>
      </c>
      <c r="C607" s="28"/>
      <c r="D607" s="29">
        <v>100</v>
      </c>
      <c r="E607" s="29">
        <v>1400</v>
      </c>
      <c r="F607" s="29">
        <v>1990</v>
      </c>
      <c r="G607" s="29">
        <v>1200</v>
      </c>
      <c r="H607" s="29">
        <v>1806</v>
      </c>
      <c r="I607" s="29">
        <v>1898</v>
      </c>
      <c r="J607" s="30"/>
    </row>
    <row r="608" spans="1:10" ht="14.25" hidden="1" customHeight="1">
      <c r="A608" s="27">
        <v>60.4</v>
      </c>
      <c r="B608" s="27">
        <v>60.3</v>
      </c>
      <c r="C608" s="28"/>
      <c r="D608" s="29">
        <v>100</v>
      </c>
      <c r="E608" s="29">
        <v>1100</v>
      </c>
      <c r="F608" s="29">
        <v>1715</v>
      </c>
      <c r="G608" s="29">
        <v>1300</v>
      </c>
      <c r="H608" s="29">
        <v>1898</v>
      </c>
      <c r="I608" s="29">
        <v>1807</v>
      </c>
      <c r="J608" s="30"/>
    </row>
    <row r="609" spans="1:10" ht="14.25" hidden="1" customHeight="1">
      <c r="A609" s="27">
        <v>60.5</v>
      </c>
      <c r="B609" s="27">
        <v>60.4</v>
      </c>
      <c r="C609" s="28"/>
      <c r="D609" s="29">
        <v>100</v>
      </c>
      <c r="E609" s="29">
        <v>1100</v>
      </c>
      <c r="F609" s="29">
        <v>1715</v>
      </c>
      <c r="G609" s="29">
        <v>1300</v>
      </c>
      <c r="H609" s="29">
        <v>1898</v>
      </c>
      <c r="I609" s="29">
        <v>1807</v>
      </c>
      <c r="J609" s="30"/>
    </row>
    <row r="610" spans="1:10" ht="14.25" hidden="1" customHeight="1">
      <c r="A610" s="27">
        <v>60.6</v>
      </c>
      <c r="B610" s="27">
        <v>60.5</v>
      </c>
      <c r="C610" s="28"/>
      <c r="D610" s="29">
        <v>100</v>
      </c>
      <c r="E610" s="29">
        <v>1600</v>
      </c>
      <c r="F610" s="29">
        <v>2174</v>
      </c>
      <c r="G610" s="29">
        <v>1700</v>
      </c>
      <c r="H610" s="29">
        <v>2265</v>
      </c>
      <c r="I610" s="29">
        <v>2220</v>
      </c>
      <c r="J610" s="30"/>
    </row>
    <row r="611" spans="1:10" ht="14.25" hidden="1" customHeight="1">
      <c r="A611" s="27">
        <v>60.7</v>
      </c>
      <c r="B611" s="27">
        <v>60.6</v>
      </c>
      <c r="C611" s="28"/>
      <c r="D611" s="29">
        <v>100</v>
      </c>
      <c r="E611" s="29">
        <v>1400</v>
      </c>
      <c r="F611" s="29">
        <v>1990</v>
      </c>
      <c r="G611" s="29">
        <v>1100</v>
      </c>
      <c r="H611" s="29">
        <v>1715</v>
      </c>
      <c r="I611" s="29">
        <v>1853</v>
      </c>
      <c r="J611" s="30"/>
    </row>
    <row r="612" spans="1:10" ht="14.25" hidden="1" customHeight="1">
      <c r="A612" s="27">
        <v>60.8</v>
      </c>
      <c r="B612" s="27">
        <v>60.7</v>
      </c>
      <c r="C612" s="28"/>
      <c r="D612" s="29">
        <v>100</v>
      </c>
      <c r="E612" s="29">
        <v>1400</v>
      </c>
      <c r="F612" s="29">
        <v>1990</v>
      </c>
      <c r="G612" s="29">
        <v>1800</v>
      </c>
      <c r="H612" s="29">
        <v>2357</v>
      </c>
      <c r="I612" s="29">
        <v>2174</v>
      </c>
      <c r="J612" s="30"/>
    </row>
    <row r="613" spans="1:10" ht="14.25" hidden="1" customHeight="1">
      <c r="A613" s="27">
        <v>60.9</v>
      </c>
      <c r="B613" s="27">
        <v>60.8</v>
      </c>
      <c r="C613" s="28"/>
      <c r="D613" s="29">
        <v>100</v>
      </c>
      <c r="E613" s="29">
        <v>1300</v>
      </c>
      <c r="F613" s="29">
        <v>1898</v>
      </c>
      <c r="G613" s="29">
        <v>1400</v>
      </c>
      <c r="H613" s="29">
        <v>1990</v>
      </c>
      <c r="I613" s="29">
        <v>1944</v>
      </c>
      <c r="J613" s="30"/>
    </row>
    <row r="614" spans="1:10" ht="14.25" hidden="1" customHeight="1">
      <c r="A614" s="31">
        <v>61</v>
      </c>
      <c r="B614" s="31">
        <v>60.9</v>
      </c>
      <c r="C614" s="28" t="s">
        <v>17</v>
      </c>
      <c r="D614" s="32">
        <v>100</v>
      </c>
      <c r="E614" s="32">
        <v>1200</v>
      </c>
      <c r="F614" s="32">
        <v>1806</v>
      </c>
      <c r="G614" s="32">
        <v>1000</v>
      </c>
      <c r="H614" s="32">
        <v>1623</v>
      </c>
      <c r="I614" s="32">
        <v>1715</v>
      </c>
      <c r="J614" s="30"/>
    </row>
    <row r="615" spans="1:10" ht="14.25" hidden="1" customHeight="1">
      <c r="A615" s="27">
        <v>61.1</v>
      </c>
      <c r="B615" s="27">
        <v>61</v>
      </c>
      <c r="C615" s="28"/>
      <c r="D615" s="29">
        <v>100</v>
      </c>
      <c r="E615" s="29">
        <v>1000</v>
      </c>
      <c r="F615" s="29">
        <v>1623</v>
      </c>
      <c r="G615" s="29">
        <v>1000</v>
      </c>
      <c r="H615" s="29">
        <v>1623</v>
      </c>
      <c r="I615" s="29">
        <v>1623</v>
      </c>
      <c r="J615" s="30"/>
    </row>
    <row r="616" spans="1:10" ht="14.25" hidden="1" customHeight="1">
      <c r="A616" s="27">
        <v>61.2</v>
      </c>
      <c r="B616" s="27">
        <v>61.1</v>
      </c>
      <c r="C616" s="28"/>
      <c r="D616" s="29">
        <v>100</v>
      </c>
      <c r="E616" s="29">
        <v>1100</v>
      </c>
      <c r="F616" s="29">
        <v>1715</v>
      </c>
      <c r="G616" s="29">
        <v>1300</v>
      </c>
      <c r="H616" s="29">
        <v>1898</v>
      </c>
      <c r="I616" s="29">
        <v>1807</v>
      </c>
      <c r="J616" s="30"/>
    </row>
    <row r="617" spans="1:10" ht="14.25" hidden="1" customHeight="1">
      <c r="A617" s="27">
        <v>61.3</v>
      </c>
      <c r="B617" s="27">
        <v>61.2</v>
      </c>
      <c r="C617" s="28"/>
      <c r="D617" s="29">
        <v>100</v>
      </c>
      <c r="E617" s="29">
        <v>1500</v>
      </c>
      <c r="F617" s="29">
        <v>2082</v>
      </c>
      <c r="G617" s="29">
        <v>1600</v>
      </c>
      <c r="H617" s="29">
        <v>2174</v>
      </c>
      <c r="I617" s="29">
        <v>2128</v>
      </c>
      <c r="J617" s="30"/>
    </row>
    <row r="618" spans="1:10" ht="14.25" hidden="1" customHeight="1">
      <c r="A618" s="27">
        <v>61.4</v>
      </c>
      <c r="B618" s="27">
        <v>61.3</v>
      </c>
      <c r="C618" s="28"/>
      <c r="D618" s="29">
        <v>100</v>
      </c>
      <c r="E618" s="29">
        <v>1800</v>
      </c>
      <c r="F618" s="29">
        <v>2357</v>
      </c>
      <c r="G618" s="29">
        <v>1200</v>
      </c>
      <c r="H618" s="29">
        <v>1806</v>
      </c>
      <c r="I618" s="29">
        <v>2082</v>
      </c>
      <c r="J618" s="30"/>
    </row>
    <row r="619" spans="1:10" ht="14.25" hidden="1" customHeight="1">
      <c r="A619" s="27">
        <v>61.5</v>
      </c>
      <c r="B619" s="27">
        <v>61.4</v>
      </c>
      <c r="C619" s="28"/>
      <c r="D619" s="29">
        <v>100</v>
      </c>
      <c r="E619" s="29">
        <v>1100</v>
      </c>
      <c r="F619" s="29">
        <v>1715</v>
      </c>
      <c r="G619" s="29">
        <v>1300</v>
      </c>
      <c r="H619" s="29">
        <v>1898</v>
      </c>
      <c r="I619" s="29">
        <v>1807</v>
      </c>
      <c r="J619" s="30"/>
    </row>
    <row r="620" spans="1:10" ht="14.25" hidden="1" customHeight="1">
      <c r="A620" s="27">
        <v>61.6</v>
      </c>
      <c r="B620" s="27">
        <v>61.5</v>
      </c>
      <c r="C620" s="28"/>
      <c r="D620" s="29">
        <v>100</v>
      </c>
      <c r="E620" s="29">
        <v>1300</v>
      </c>
      <c r="F620" s="29">
        <v>1898</v>
      </c>
      <c r="G620" s="29">
        <v>1200</v>
      </c>
      <c r="H620" s="29">
        <v>1806</v>
      </c>
      <c r="I620" s="29">
        <v>1852</v>
      </c>
      <c r="J620" s="30"/>
    </row>
    <row r="621" spans="1:10" ht="14.25" hidden="1" customHeight="1">
      <c r="A621" s="27">
        <v>61.7</v>
      </c>
      <c r="B621" s="27">
        <v>61.6</v>
      </c>
      <c r="C621" s="28"/>
      <c r="D621" s="29">
        <v>100</v>
      </c>
      <c r="E621" s="29">
        <v>1700</v>
      </c>
      <c r="F621" s="29">
        <v>2265</v>
      </c>
      <c r="G621" s="29">
        <v>2000</v>
      </c>
      <c r="H621" s="29">
        <v>2541</v>
      </c>
      <c r="I621" s="29">
        <v>2403</v>
      </c>
      <c r="J621" s="30"/>
    </row>
    <row r="622" spans="1:10" ht="14.25" hidden="1" customHeight="1">
      <c r="A622" s="27">
        <v>61.8</v>
      </c>
      <c r="B622" s="27">
        <v>61.7</v>
      </c>
      <c r="C622" s="28"/>
      <c r="D622" s="29">
        <v>100</v>
      </c>
      <c r="E622" s="29">
        <v>1500</v>
      </c>
      <c r="F622" s="29">
        <v>2082</v>
      </c>
      <c r="G622" s="29">
        <v>1400</v>
      </c>
      <c r="H622" s="29">
        <v>1990</v>
      </c>
      <c r="I622" s="29">
        <v>2036</v>
      </c>
      <c r="J622" s="30"/>
    </row>
    <row r="623" spans="1:10" ht="14.25" hidden="1" customHeight="1">
      <c r="A623" s="27">
        <v>61.9</v>
      </c>
      <c r="B623" s="27">
        <v>61.8</v>
      </c>
      <c r="C623" s="28"/>
      <c r="D623" s="29">
        <v>100</v>
      </c>
      <c r="E623" s="29">
        <v>1800</v>
      </c>
      <c r="F623" s="29">
        <v>2357</v>
      </c>
      <c r="G623" s="29">
        <v>1600</v>
      </c>
      <c r="H623" s="29">
        <v>2174</v>
      </c>
      <c r="I623" s="29">
        <v>2266</v>
      </c>
      <c r="J623" s="30"/>
    </row>
    <row r="624" spans="1:10" ht="14.25" hidden="1" customHeight="1">
      <c r="A624" s="31">
        <v>62</v>
      </c>
      <c r="B624" s="31">
        <v>61.9</v>
      </c>
      <c r="C624" s="28" t="s">
        <v>17</v>
      </c>
      <c r="D624" s="32">
        <v>100</v>
      </c>
      <c r="E624" s="32">
        <v>1200</v>
      </c>
      <c r="F624" s="32">
        <v>1806</v>
      </c>
      <c r="G624" s="32">
        <v>1300</v>
      </c>
      <c r="H624" s="32">
        <v>1898</v>
      </c>
      <c r="I624" s="32">
        <v>1852</v>
      </c>
      <c r="J624" s="30"/>
    </row>
    <row r="625" spans="1:10" ht="14.25" hidden="1" customHeight="1">
      <c r="A625" s="27">
        <v>62.1</v>
      </c>
      <c r="B625" s="27">
        <v>62</v>
      </c>
      <c r="C625" s="28"/>
      <c r="D625" s="29">
        <v>100</v>
      </c>
      <c r="E625" s="29">
        <v>1400</v>
      </c>
      <c r="F625" s="29">
        <v>1990</v>
      </c>
      <c r="G625" s="29">
        <v>1700</v>
      </c>
      <c r="H625" s="29">
        <v>2265</v>
      </c>
      <c r="I625" s="29">
        <v>2128</v>
      </c>
      <c r="J625" s="33"/>
    </row>
    <row r="626" spans="1:10" ht="14.25" hidden="1" customHeight="1">
      <c r="A626" s="27">
        <v>62.2</v>
      </c>
      <c r="B626" s="27">
        <v>62.1</v>
      </c>
      <c r="C626" s="28"/>
      <c r="D626" s="29">
        <v>100</v>
      </c>
      <c r="E626" s="29">
        <v>1400</v>
      </c>
      <c r="F626" s="29">
        <v>1990</v>
      </c>
      <c r="G626" s="29">
        <v>1500</v>
      </c>
      <c r="H626" s="29">
        <v>2082</v>
      </c>
      <c r="I626" s="29">
        <v>2036</v>
      </c>
      <c r="J626" s="34"/>
    </row>
    <row r="627" spans="1:10" ht="14.25" customHeight="1">
      <c r="A627" s="27">
        <v>62.3</v>
      </c>
      <c r="B627" s="27">
        <v>62.2</v>
      </c>
      <c r="C627" s="28"/>
      <c r="D627" s="29">
        <v>100</v>
      </c>
      <c r="E627" s="29">
        <v>2000</v>
      </c>
      <c r="F627" s="217">
        <v>2541</v>
      </c>
      <c r="G627" s="29">
        <v>2000</v>
      </c>
      <c r="H627" s="29">
        <v>2541</v>
      </c>
      <c r="I627" s="29">
        <v>2541</v>
      </c>
      <c r="J627" s="28" t="s">
        <v>21</v>
      </c>
    </row>
    <row r="628" spans="1:10" ht="14.25" hidden="1" customHeight="1">
      <c r="A628" s="27">
        <v>62.4</v>
      </c>
      <c r="B628" s="27">
        <v>62.3</v>
      </c>
      <c r="C628" s="28"/>
      <c r="D628" s="29">
        <v>100</v>
      </c>
      <c r="E628" s="29">
        <v>1500</v>
      </c>
      <c r="F628" s="29">
        <v>2082</v>
      </c>
      <c r="G628" s="29">
        <v>2000</v>
      </c>
      <c r="H628" s="29">
        <v>2541</v>
      </c>
      <c r="I628" s="29">
        <v>2312</v>
      </c>
      <c r="J628" s="28" t="s">
        <v>21</v>
      </c>
    </row>
    <row r="629" spans="1:10" ht="14.25" hidden="1" customHeight="1">
      <c r="A629" s="27">
        <v>62.5</v>
      </c>
      <c r="B629" s="27">
        <v>62.4</v>
      </c>
      <c r="C629" s="28"/>
      <c r="D629" s="29">
        <v>100</v>
      </c>
      <c r="E629" s="29">
        <v>1300</v>
      </c>
      <c r="F629" s="29">
        <v>1898</v>
      </c>
      <c r="G629" s="29">
        <v>1400</v>
      </c>
      <c r="H629" s="29">
        <v>1990</v>
      </c>
      <c r="I629" s="29">
        <v>1944</v>
      </c>
      <c r="J629" s="34"/>
    </row>
    <row r="630" spans="1:10" ht="14.25" customHeight="1">
      <c r="A630" s="27">
        <v>62.6</v>
      </c>
      <c r="B630" s="27">
        <v>62.5</v>
      </c>
      <c r="C630" s="28"/>
      <c r="D630" s="29">
        <v>100</v>
      </c>
      <c r="E630" s="29">
        <v>2000</v>
      </c>
      <c r="F630" s="217">
        <v>2541</v>
      </c>
      <c r="G630" s="29">
        <v>1700</v>
      </c>
      <c r="H630" s="29">
        <v>2265</v>
      </c>
      <c r="I630" s="29">
        <v>2403</v>
      </c>
      <c r="J630" s="34"/>
    </row>
    <row r="631" spans="1:10" ht="14.25" hidden="1" customHeight="1">
      <c r="A631" s="27">
        <v>62.7</v>
      </c>
      <c r="B631" s="27">
        <v>62.6</v>
      </c>
      <c r="C631" s="28"/>
      <c r="D631" s="29">
        <v>100</v>
      </c>
      <c r="E631" s="29">
        <v>1300</v>
      </c>
      <c r="F631" s="29">
        <v>1898</v>
      </c>
      <c r="G631" s="29">
        <v>1400</v>
      </c>
      <c r="H631" s="29">
        <v>1990</v>
      </c>
      <c r="I631" s="29">
        <v>1944</v>
      </c>
      <c r="J631" s="34"/>
    </row>
    <row r="632" spans="1:10" ht="14.25" hidden="1" customHeight="1">
      <c r="A632" s="27">
        <v>62.8</v>
      </c>
      <c r="B632" s="27">
        <v>62.7</v>
      </c>
      <c r="C632" s="28"/>
      <c r="D632" s="29">
        <v>100</v>
      </c>
      <c r="E632" s="29">
        <v>1800</v>
      </c>
      <c r="F632" s="29">
        <v>2357</v>
      </c>
      <c r="G632" s="29">
        <v>2300</v>
      </c>
      <c r="H632" s="29">
        <v>2816</v>
      </c>
      <c r="I632" s="29">
        <v>2587</v>
      </c>
      <c r="J632" s="34"/>
    </row>
    <row r="633" spans="1:10" ht="14.25" hidden="1" customHeight="1">
      <c r="A633" s="27">
        <v>62.9</v>
      </c>
      <c r="B633" s="27">
        <v>62.8</v>
      </c>
      <c r="C633" s="28"/>
      <c r="D633" s="29">
        <v>100</v>
      </c>
      <c r="E633" s="29">
        <v>1300</v>
      </c>
      <c r="F633" s="29">
        <v>1898</v>
      </c>
      <c r="G633" s="29">
        <v>1100</v>
      </c>
      <c r="H633" s="29">
        <v>1715</v>
      </c>
      <c r="I633" s="29">
        <v>1807</v>
      </c>
      <c r="J633" s="34"/>
    </row>
    <row r="634" spans="1:10" ht="14.25" hidden="1" customHeight="1">
      <c r="A634" s="31">
        <v>63</v>
      </c>
      <c r="B634" s="31">
        <v>62.9</v>
      </c>
      <c r="C634" s="28" t="s">
        <v>17</v>
      </c>
      <c r="D634" s="32">
        <v>100</v>
      </c>
      <c r="E634" s="32">
        <v>1800</v>
      </c>
      <c r="F634" s="32">
        <v>2357</v>
      </c>
      <c r="G634" s="32">
        <v>1700</v>
      </c>
      <c r="H634" s="32">
        <v>2265</v>
      </c>
      <c r="I634" s="32">
        <v>2311</v>
      </c>
      <c r="J634" s="33"/>
    </row>
    <row r="635" spans="1:10" ht="14.25" hidden="1" customHeight="1">
      <c r="A635" s="27">
        <v>63.1</v>
      </c>
      <c r="B635" s="27">
        <v>63</v>
      </c>
      <c r="C635" s="28"/>
      <c r="D635" s="29">
        <v>100</v>
      </c>
      <c r="E635" s="29">
        <v>1500</v>
      </c>
      <c r="F635" s="29">
        <v>2082</v>
      </c>
      <c r="G635" s="29">
        <v>1700</v>
      </c>
      <c r="H635" s="29">
        <v>2265</v>
      </c>
      <c r="I635" s="29">
        <v>2174</v>
      </c>
      <c r="J635" s="30"/>
    </row>
    <row r="636" spans="1:10" ht="14.25" hidden="1" customHeight="1">
      <c r="A636" s="27">
        <v>63.2</v>
      </c>
      <c r="B636" s="27">
        <v>63.1</v>
      </c>
      <c r="C636" s="28"/>
      <c r="D636" s="29">
        <v>100</v>
      </c>
      <c r="E636" s="29">
        <v>1200</v>
      </c>
      <c r="F636" s="29">
        <v>1806</v>
      </c>
      <c r="G636" s="29">
        <v>1800</v>
      </c>
      <c r="H636" s="29">
        <v>2357</v>
      </c>
      <c r="I636" s="29">
        <v>2082</v>
      </c>
      <c r="J636" s="30"/>
    </row>
    <row r="637" spans="1:10" ht="14.25" hidden="1" customHeight="1">
      <c r="A637" s="27">
        <v>63.3</v>
      </c>
      <c r="B637" s="27">
        <v>63.2</v>
      </c>
      <c r="C637" s="28"/>
      <c r="D637" s="29">
        <v>100</v>
      </c>
      <c r="E637" s="29">
        <v>1100</v>
      </c>
      <c r="F637" s="29">
        <v>1715</v>
      </c>
      <c r="G637" s="29">
        <v>1300</v>
      </c>
      <c r="H637" s="29">
        <v>1898</v>
      </c>
      <c r="I637" s="29">
        <v>1807</v>
      </c>
      <c r="J637" s="30"/>
    </row>
    <row r="638" spans="1:10" ht="14.25" hidden="1" customHeight="1">
      <c r="A638" s="27">
        <v>63.4</v>
      </c>
      <c r="B638" s="27">
        <v>63.3</v>
      </c>
      <c r="C638" s="28"/>
      <c r="D638" s="29">
        <v>100</v>
      </c>
      <c r="E638" s="29">
        <v>1300</v>
      </c>
      <c r="F638" s="29">
        <v>1898</v>
      </c>
      <c r="G638" s="29">
        <v>1500</v>
      </c>
      <c r="H638" s="29">
        <v>2082</v>
      </c>
      <c r="I638" s="29">
        <v>1990</v>
      </c>
      <c r="J638" s="30"/>
    </row>
    <row r="639" spans="1:10" ht="14.25" hidden="1" customHeight="1">
      <c r="A639" s="27">
        <v>63.5</v>
      </c>
      <c r="B639" s="27">
        <v>63.4</v>
      </c>
      <c r="C639" s="28"/>
      <c r="D639" s="29">
        <v>100</v>
      </c>
      <c r="E639" s="29">
        <v>1200</v>
      </c>
      <c r="F639" s="29">
        <v>1806</v>
      </c>
      <c r="G639" s="29">
        <v>1700</v>
      </c>
      <c r="H639" s="29">
        <v>2265</v>
      </c>
      <c r="I639" s="29">
        <v>2036</v>
      </c>
      <c r="J639" s="30"/>
    </row>
    <row r="640" spans="1:10" ht="14.25" hidden="1" customHeight="1">
      <c r="A640" s="27">
        <v>63.6</v>
      </c>
      <c r="B640" s="27">
        <v>63.5</v>
      </c>
      <c r="C640" s="28"/>
      <c r="D640" s="29">
        <v>100</v>
      </c>
      <c r="E640" s="29">
        <v>1200</v>
      </c>
      <c r="F640" s="29">
        <v>1806</v>
      </c>
      <c r="G640" s="29">
        <v>1000</v>
      </c>
      <c r="H640" s="29">
        <v>1623</v>
      </c>
      <c r="I640" s="29">
        <v>1715</v>
      </c>
      <c r="J640" s="30"/>
    </row>
    <row r="641" spans="1:10" ht="14.25" hidden="1" customHeight="1">
      <c r="A641" s="27">
        <v>63.7</v>
      </c>
      <c r="B641" s="27">
        <v>63.6</v>
      </c>
      <c r="C641" s="28"/>
      <c r="D641" s="29">
        <v>100</v>
      </c>
      <c r="E641" s="29">
        <v>1400</v>
      </c>
      <c r="F641" s="29">
        <v>1990</v>
      </c>
      <c r="G641" s="29">
        <v>1300</v>
      </c>
      <c r="H641" s="29">
        <v>1898</v>
      </c>
      <c r="I641" s="29">
        <v>1944</v>
      </c>
      <c r="J641" s="30"/>
    </row>
    <row r="642" spans="1:10" ht="14.25" hidden="1" customHeight="1">
      <c r="A642" s="27">
        <v>63.8</v>
      </c>
      <c r="B642" s="27">
        <v>63.7</v>
      </c>
      <c r="C642" s="28"/>
      <c r="D642" s="29">
        <v>100</v>
      </c>
      <c r="E642" s="29">
        <v>1400</v>
      </c>
      <c r="F642" s="29">
        <v>1990</v>
      </c>
      <c r="G642" s="29">
        <v>2000</v>
      </c>
      <c r="H642" s="29">
        <v>2541</v>
      </c>
      <c r="I642" s="29">
        <v>2266</v>
      </c>
      <c r="J642" s="30"/>
    </row>
    <row r="643" spans="1:10" ht="14.25" hidden="1" customHeight="1">
      <c r="A643" s="27">
        <v>63.9</v>
      </c>
      <c r="B643" s="27">
        <v>63.8</v>
      </c>
      <c r="C643" s="28"/>
      <c r="D643" s="29">
        <v>100</v>
      </c>
      <c r="E643" s="29">
        <v>1500</v>
      </c>
      <c r="F643" s="29">
        <v>2082</v>
      </c>
      <c r="G643" s="29">
        <v>2600</v>
      </c>
      <c r="H643" s="29">
        <v>3092</v>
      </c>
      <c r="I643" s="29">
        <v>2587</v>
      </c>
      <c r="J643" s="30"/>
    </row>
    <row r="644" spans="1:10" ht="14.25" hidden="1" customHeight="1">
      <c r="A644" s="27">
        <v>64</v>
      </c>
      <c r="B644" s="27">
        <v>63.9</v>
      </c>
      <c r="C644" s="28" t="s">
        <v>17</v>
      </c>
      <c r="D644" s="29">
        <v>100</v>
      </c>
      <c r="E644" s="29">
        <v>1700</v>
      </c>
      <c r="F644" s="29">
        <v>2265</v>
      </c>
      <c r="G644" s="29">
        <v>1600</v>
      </c>
      <c r="H644" s="29">
        <v>2174</v>
      </c>
      <c r="I644" s="29">
        <v>2220</v>
      </c>
      <c r="J644" s="30"/>
    </row>
    <row r="645" spans="1:10" ht="14.25" hidden="1" customHeight="1">
      <c r="A645" s="27">
        <v>64.099999999999994</v>
      </c>
      <c r="B645" s="27">
        <v>64</v>
      </c>
      <c r="C645" s="28"/>
      <c r="D645" s="29">
        <v>100</v>
      </c>
      <c r="E645" s="29">
        <v>1300</v>
      </c>
      <c r="F645" s="29">
        <v>1898</v>
      </c>
      <c r="G645" s="29">
        <v>1500</v>
      </c>
      <c r="H645" s="29">
        <v>2082</v>
      </c>
      <c r="I645" s="29">
        <v>1990</v>
      </c>
      <c r="J645" s="28"/>
    </row>
    <row r="646" spans="1:10" ht="14.25" hidden="1" customHeight="1">
      <c r="A646" s="27">
        <v>64.2</v>
      </c>
      <c r="B646" s="27">
        <v>64.099999999999994</v>
      </c>
      <c r="C646" s="28"/>
      <c r="D646" s="29">
        <v>100</v>
      </c>
      <c r="E646" s="29">
        <v>1000</v>
      </c>
      <c r="F646" s="29">
        <v>1623</v>
      </c>
      <c r="G646" s="29">
        <v>1100</v>
      </c>
      <c r="H646" s="29">
        <v>1715</v>
      </c>
      <c r="I646" s="29">
        <v>1669</v>
      </c>
      <c r="J646" s="28"/>
    </row>
    <row r="647" spans="1:10" ht="14.25" hidden="1" customHeight="1">
      <c r="A647" s="27">
        <v>64.3</v>
      </c>
      <c r="B647" s="27">
        <v>64.2</v>
      </c>
      <c r="C647" s="28"/>
      <c r="D647" s="29">
        <v>100</v>
      </c>
      <c r="E647" s="29">
        <v>1000</v>
      </c>
      <c r="F647" s="29">
        <v>1623</v>
      </c>
      <c r="G647" s="29">
        <v>1100</v>
      </c>
      <c r="H647" s="29">
        <v>1715</v>
      </c>
      <c r="I647" s="29">
        <v>1669</v>
      </c>
      <c r="J647" s="28"/>
    </row>
    <row r="648" spans="1:10" ht="14.25" hidden="1" customHeight="1">
      <c r="A648" s="27">
        <v>64.400000000000006</v>
      </c>
      <c r="B648" s="27">
        <v>64.3</v>
      </c>
      <c r="C648" s="28"/>
      <c r="D648" s="29">
        <v>100</v>
      </c>
      <c r="E648" s="29">
        <v>1200</v>
      </c>
      <c r="F648" s="29">
        <v>1806</v>
      </c>
      <c r="G648" s="29">
        <v>1600</v>
      </c>
      <c r="H648" s="29">
        <v>2174</v>
      </c>
      <c r="I648" s="29">
        <v>1990</v>
      </c>
      <c r="J648" s="28"/>
    </row>
    <row r="649" spans="1:10" ht="14.25" hidden="1" customHeight="1">
      <c r="A649" s="27">
        <v>64.5</v>
      </c>
      <c r="B649" s="27">
        <v>64.400000000000006</v>
      </c>
      <c r="C649" s="28"/>
      <c r="D649" s="29">
        <v>100</v>
      </c>
      <c r="E649" s="29">
        <v>1000</v>
      </c>
      <c r="F649" s="29">
        <v>1623</v>
      </c>
      <c r="G649" s="29">
        <v>1700</v>
      </c>
      <c r="H649" s="29">
        <v>2265</v>
      </c>
      <c r="I649" s="29">
        <v>1944</v>
      </c>
      <c r="J649" s="28"/>
    </row>
    <row r="650" spans="1:10" ht="14.25" hidden="1" customHeight="1">
      <c r="A650" s="27">
        <v>64.599999999999994</v>
      </c>
      <c r="B650" s="27">
        <v>64.5</v>
      </c>
      <c r="C650" s="28"/>
      <c r="D650" s="29">
        <v>100</v>
      </c>
      <c r="E650" s="29">
        <v>1200</v>
      </c>
      <c r="F650" s="29">
        <v>1806</v>
      </c>
      <c r="G650" s="29">
        <v>1100</v>
      </c>
      <c r="H650" s="29">
        <v>1715</v>
      </c>
      <c r="I650" s="29">
        <v>1761</v>
      </c>
      <c r="J650" s="28"/>
    </row>
    <row r="651" spans="1:10" ht="14.25" hidden="1" customHeight="1">
      <c r="A651" s="27">
        <v>64.7</v>
      </c>
      <c r="B651" s="27">
        <v>64.599999999999994</v>
      </c>
      <c r="C651" s="28"/>
      <c r="D651" s="29">
        <v>100</v>
      </c>
      <c r="E651" s="29">
        <v>1500</v>
      </c>
      <c r="F651" s="29">
        <v>2082</v>
      </c>
      <c r="G651" s="29">
        <v>1000</v>
      </c>
      <c r="H651" s="29">
        <v>1623</v>
      </c>
      <c r="I651" s="29">
        <v>1853</v>
      </c>
      <c r="J651" s="28"/>
    </row>
    <row r="652" spans="1:10" ht="14.25" hidden="1" customHeight="1">
      <c r="A652" s="27">
        <v>64.8</v>
      </c>
      <c r="B652" s="27">
        <v>64.7</v>
      </c>
      <c r="C652" s="28"/>
      <c r="D652" s="29">
        <v>100</v>
      </c>
      <c r="E652" s="29">
        <v>1300</v>
      </c>
      <c r="F652" s="29">
        <v>1898</v>
      </c>
      <c r="G652" s="29">
        <v>1500</v>
      </c>
      <c r="H652" s="29">
        <v>2082</v>
      </c>
      <c r="I652" s="29">
        <v>1990</v>
      </c>
      <c r="J652" s="28"/>
    </row>
    <row r="653" spans="1:10" ht="14.25" hidden="1" customHeight="1">
      <c r="A653" s="27">
        <v>64.900000000000006</v>
      </c>
      <c r="B653" s="27">
        <v>64.8</v>
      </c>
      <c r="C653" s="28"/>
      <c r="D653" s="29">
        <v>100</v>
      </c>
      <c r="E653" s="29">
        <v>1200</v>
      </c>
      <c r="F653" s="29">
        <v>1806</v>
      </c>
      <c r="G653" s="29">
        <v>1500</v>
      </c>
      <c r="H653" s="29">
        <v>2082</v>
      </c>
      <c r="I653" s="29">
        <v>1944</v>
      </c>
      <c r="J653" s="28"/>
    </row>
    <row r="654" spans="1:10" ht="14.25" customHeight="1">
      <c r="A654" s="31">
        <v>65</v>
      </c>
      <c r="B654" s="31">
        <v>64.900000000000006</v>
      </c>
      <c r="C654" s="28" t="s">
        <v>17</v>
      </c>
      <c r="D654" s="32">
        <v>100</v>
      </c>
      <c r="E654" s="32">
        <v>2000</v>
      </c>
      <c r="F654" s="216">
        <v>2541</v>
      </c>
      <c r="G654" s="32">
        <v>1500</v>
      </c>
      <c r="H654" s="32">
        <v>2082</v>
      </c>
      <c r="I654" s="32">
        <v>2312</v>
      </c>
      <c r="J654" s="28" t="s">
        <v>21</v>
      </c>
    </row>
    <row r="655" spans="1:10" ht="14.25" hidden="1" customHeight="1">
      <c r="A655" s="27">
        <v>65.099999999999994</v>
      </c>
      <c r="B655" s="27">
        <v>65</v>
      </c>
      <c r="C655" s="28"/>
      <c r="D655" s="29">
        <v>100</v>
      </c>
      <c r="E655" s="29">
        <v>1900</v>
      </c>
      <c r="F655" s="29">
        <v>2449</v>
      </c>
      <c r="G655" s="29">
        <v>1400</v>
      </c>
      <c r="H655" s="29">
        <v>1990</v>
      </c>
      <c r="I655" s="29">
        <v>2220</v>
      </c>
      <c r="J655" s="30"/>
    </row>
    <row r="656" spans="1:10" ht="14.25" hidden="1" customHeight="1">
      <c r="A656" s="27">
        <v>65.2</v>
      </c>
      <c r="B656" s="27">
        <v>65.099999999999994</v>
      </c>
      <c r="C656" s="28"/>
      <c r="D656" s="29">
        <v>100</v>
      </c>
      <c r="E656" s="29">
        <v>1400</v>
      </c>
      <c r="F656" s="29">
        <v>1990</v>
      </c>
      <c r="G656" s="29">
        <v>1800</v>
      </c>
      <c r="H656" s="29">
        <v>2357</v>
      </c>
      <c r="I656" s="29">
        <v>2174</v>
      </c>
      <c r="J656" s="30"/>
    </row>
    <row r="657" spans="1:10" ht="14.25" hidden="1" customHeight="1">
      <c r="A657" s="27">
        <v>65.3</v>
      </c>
      <c r="B657" s="27">
        <v>65.2</v>
      </c>
      <c r="C657" s="28"/>
      <c r="D657" s="29">
        <v>100</v>
      </c>
      <c r="E657" s="29">
        <v>1500</v>
      </c>
      <c r="F657" s="29">
        <v>2082</v>
      </c>
      <c r="G657" s="29">
        <v>1400</v>
      </c>
      <c r="H657" s="29">
        <v>1990</v>
      </c>
      <c r="I657" s="29">
        <v>2036</v>
      </c>
      <c r="J657" s="30"/>
    </row>
    <row r="658" spans="1:10" ht="14.25" hidden="1" customHeight="1">
      <c r="A658" s="27">
        <v>65.400000000000006</v>
      </c>
      <c r="B658" s="27">
        <v>65.3</v>
      </c>
      <c r="C658" s="28"/>
      <c r="D658" s="29">
        <v>100</v>
      </c>
      <c r="E658" s="29">
        <v>1500</v>
      </c>
      <c r="F658" s="29">
        <v>2082</v>
      </c>
      <c r="G658" s="29">
        <v>1600</v>
      </c>
      <c r="H658" s="29">
        <v>2174</v>
      </c>
      <c r="I658" s="29">
        <v>2128</v>
      </c>
      <c r="J658" s="30"/>
    </row>
    <row r="659" spans="1:10" ht="14.25" hidden="1" customHeight="1">
      <c r="A659" s="27">
        <v>65.5</v>
      </c>
      <c r="B659" s="27">
        <v>65.400000000000006</v>
      </c>
      <c r="C659" s="28"/>
      <c r="D659" s="29">
        <v>100</v>
      </c>
      <c r="E659" s="29">
        <v>1800</v>
      </c>
      <c r="F659" s="29">
        <v>2357</v>
      </c>
      <c r="G659" s="29">
        <v>1700</v>
      </c>
      <c r="H659" s="29">
        <v>2265</v>
      </c>
      <c r="I659" s="29">
        <v>2311</v>
      </c>
      <c r="J659" s="30"/>
    </row>
    <row r="660" spans="1:10" ht="14.25" hidden="1" customHeight="1">
      <c r="A660" s="27">
        <v>65.599999999999994</v>
      </c>
      <c r="B660" s="27">
        <v>65.5</v>
      </c>
      <c r="C660" s="28"/>
      <c r="D660" s="29">
        <v>100</v>
      </c>
      <c r="E660" s="29">
        <v>1700</v>
      </c>
      <c r="F660" s="29">
        <v>2265</v>
      </c>
      <c r="G660" s="29">
        <v>2100</v>
      </c>
      <c r="H660" s="29">
        <v>2633</v>
      </c>
      <c r="I660" s="29">
        <v>2449</v>
      </c>
      <c r="J660" s="30"/>
    </row>
    <row r="661" spans="1:10" ht="14.25" customHeight="1">
      <c r="A661" s="27">
        <v>65.7</v>
      </c>
      <c r="B661" s="27">
        <v>65.599999999999994</v>
      </c>
      <c r="C661" s="28"/>
      <c r="D661" s="29">
        <v>100</v>
      </c>
      <c r="E661" s="29">
        <v>2100</v>
      </c>
      <c r="F661" s="217">
        <v>2633</v>
      </c>
      <c r="G661" s="29">
        <v>2300</v>
      </c>
      <c r="H661" s="29">
        <v>2816</v>
      </c>
      <c r="I661" s="29">
        <v>2725</v>
      </c>
      <c r="J661" s="30"/>
    </row>
    <row r="662" spans="1:10" ht="14.25" hidden="1" customHeight="1">
      <c r="A662" s="27">
        <v>65.8</v>
      </c>
      <c r="B662" s="27">
        <v>65.7</v>
      </c>
      <c r="C662" s="28"/>
      <c r="D662" s="29">
        <v>100</v>
      </c>
      <c r="E662" s="29">
        <v>1500</v>
      </c>
      <c r="F662" s="29">
        <v>2082</v>
      </c>
      <c r="G662" s="29">
        <v>2300</v>
      </c>
      <c r="H662" s="29">
        <v>2816</v>
      </c>
      <c r="I662" s="29">
        <v>2449</v>
      </c>
      <c r="J662" s="30"/>
    </row>
    <row r="663" spans="1:10" ht="14.25" customHeight="1">
      <c r="A663" s="27">
        <v>65.900000000000006</v>
      </c>
      <c r="B663" s="27">
        <v>65.8</v>
      </c>
      <c r="C663" s="28"/>
      <c r="D663" s="29">
        <v>100</v>
      </c>
      <c r="E663" s="29">
        <v>2000</v>
      </c>
      <c r="F663" s="217">
        <v>2541</v>
      </c>
      <c r="G663" s="29">
        <v>2800</v>
      </c>
      <c r="H663" s="29">
        <v>3275</v>
      </c>
      <c r="I663" s="29">
        <v>2908</v>
      </c>
      <c r="J663" s="30"/>
    </row>
    <row r="664" spans="1:10" ht="14.25" hidden="1" customHeight="1">
      <c r="A664" s="31">
        <v>66</v>
      </c>
      <c r="B664" s="31">
        <v>65.900000000000006</v>
      </c>
      <c r="C664" s="28" t="s">
        <v>17</v>
      </c>
      <c r="D664" s="32">
        <v>100</v>
      </c>
      <c r="E664" s="32">
        <v>1500</v>
      </c>
      <c r="F664" s="32">
        <v>2082</v>
      </c>
      <c r="G664" s="32">
        <v>1700</v>
      </c>
      <c r="H664" s="32">
        <v>2265</v>
      </c>
      <c r="I664" s="32">
        <v>2174</v>
      </c>
      <c r="J664" s="30"/>
    </row>
    <row r="665" spans="1:10" ht="14.25" hidden="1" customHeight="1">
      <c r="A665" s="27">
        <v>66.099999999999994</v>
      </c>
      <c r="B665" s="27">
        <v>66</v>
      </c>
      <c r="C665" s="30"/>
      <c r="D665" s="29">
        <v>100</v>
      </c>
      <c r="E665" s="29">
        <v>1700</v>
      </c>
      <c r="F665" s="29">
        <v>2265</v>
      </c>
      <c r="G665" s="29">
        <v>2200</v>
      </c>
      <c r="H665" s="29">
        <v>2724</v>
      </c>
      <c r="I665" s="29">
        <v>2495</v>
      </c>
      <c r="J665" s="30"/>
    </row>
    <row r="666" spans="1:10" ht="14.25" hidden="1" customHeight="1">
      <c r="A666" s="27">
        <v>66.2</v>
      </c>
      <c r="B666" s="27">
        <v>66.099999999999994</v>
      </c>
      <c r="C666" s="30"/>
      <c r="D666" s="29">
        <v>100</v>
      </c>
      <c r="E666" s="29">
        <v>1500</v>
      </c>
      <c r="F666" s="29">
        <v>2082</v>
      </c>
      <c r="G666" s="29">
        <v>2500</v>
      </c>
      <c r="H666" s="29">
        <v>3000</v>
      </c>
      <c r="I666" s="29">
        <v>2541</v>
      </c>
      <c r="J666" s="30"/>
    </row>
    <row r="667" spans="1:10" ht="14.25" hidden="1" customHeight="1">
      <c r="A667" s="27">
        <v>66.3</v>
      </c>
      <c r="B667" s="27">
        <v>66.2</v>
      </c>
      <c r="C667" s="30"/>
      <c r="D667" s="29">
        <v>100</v>
      </c>
      <c r="E667" s="29">
        <v>1700</v>
      </c>
      <c r="F667" s="29">
        <v>2265</v>
      </c>
      <c r="G667" s="29">
        <v>1700</v>
      </c>
      <c r="H667" s="29">
        <v>2265</v>
      </c>
      <c r="I667" s="29">
        <v>2265</v>
      </c>
      <c r="J667" s="30"/>
    </row>
    <row r="668" spans="1:10" ht="14.25" hidden="1" customHeight="1">
      <c r="A668" s="27">
        <v>66.400000000000006</v>
      </c>
      <c r="B668" s="27">
        <v>66.3</v>
      </c>
      <c r="C668" s="30"/>
      <c r="D668" s="29">
        <v>100</v>
      </c>
      <c r="E668" s="29">
        <v>1000</v>
      </c>
      <c r="F668" s="29">
        <v>1623</v>
      </c>
      <c r="G668" s="29">
        <v>1500</v>
      </c>
      <c r="H668" s="29">
        <v>2082</v>
      </c>
      <c r="I668" s="29">
        <v>1853</v>
      </c>
      <c r="J668" s="30"/>
    </row>
    <row r="669" spans="1:10" ht="14.25" hidden="1" customHeight="1">
      <c r="A669" s="27">
        <v>66.5</v>
      </c>
      <c r="B669" s="27">
        <v>66.400000000000006</v>
      </c>
      <c r="C669" s="30"/>
      <c r="D669" s="29">
        <v>100</v>
      </c>
      <c r="E669" s="29">
        <v>1200</v>
      </c>
      <c r="F669" s="29">
        <v>1806</v>
      </c>
      <c r="G669" s="29">
        <v>1000</v>
      </c>
      <c r="H669" s="29">
        <v>1623</v>
      </c>
      <c r="I669" s="29">
        <v>1715</v>
      </c>
      <c r="J669" s="30"/>
    </row>
    <row r="670" spans="1:10" ht="14.25" hidden="1" customHeight="1">
      <c r="A670" s="27">
        <v>66.599999999999994</v>
      </c>
      <c r="B670" s="27">
        <v>66.5</v>
      </c>
      <c r="C670" s="28"/>
      <c r="D670" s="29">
        <v>100</v>
      </c>
      <c r="E670" s="29">
        <v>1300</v>
      </c>
      <c r="F670" s="29">
        <v>1898</v>
      </c>
      <c r="G670" s="29">
        <v>1100</v>
      </c>
      <c r="H670" s="29">
        <v>1715</v>
      </c>
      <c r="I670" s="29">
        <v>1807</v>
      </c>
      <c r="J670" s="30"/>
    </row>
    <row r="671" spans="1:10" ht="14.25" hidden="1" customHeight="1">
      <c r="A671" s="27">
        <v>66.7</v>
      </c>
      <c r="B671" s="27">
        <v>66.599999999999994</v>
      </c>
      <c r="C671" s="28"/>
      <c r="D671" s="29">
        <v>100</v>
      </c>
      <c r="E671" s="29">
        <v>1200</v>
      </c>
      <c r="F671" s="29">
        <v>1806</v>
      </c>
      <c r="G671" s="29">
        <v>1200</v>
      </c>
      <c r="H671" s="29">
        <v>1806</v>
      </c>
      <c r="I671" s="29">
        <v>1806</v>
      </c>
      <c r="J671" s="30"/>
    </row>
    <row r="672" spans="1:10" ht="14.25" hidden="1" customHeight="1">
      <c r="A672" s="27">
        <v>66.8</v>
      </c>
      <c r="B672" s="27">
        <v>66.7</v>
      </c>
      <c r="C672" s="28"/>
      <c r="D672" s="29">
        <v>100</v>
      </c>
      <c r="E672" s="29">
        <v>1400</v>
      </c>
      <c r="F672" s="29">
        <v>1990</v>
      </c>
      <c r="G672" s="29">
        <v>1300</v>
      </c>
      <c r="H672" s="29">
        <v>1898</v>
      </c>
      <c r="I672" s="29">
        <v>1944</v>
      </c>
      <c r="J672" s="30"/>
    </row>
    <row r="673" spans="1:10" ht="14.25" hidden="1" customHeight="1">
      <c r="A673" s="27">
        <v>66.900000000000006</v>
      </c>
      <c r="B673" s="27">
        <v>66.8</v>
      </c>
      <c r="C673" s="28"/>
      <c r="D673" s="29">
        <v>100</v>
      </c>
      <c r="E673" s="29">
        <v>1700</v>
      </c>
      <c r="F673" s="29">
        <v>2265</v>
      </c>
      <c r="G673" s="29">
        <v>1400</v>
      </c>
      <c r="H673" s="29">
        <v>1990</v>
      </c>
      <c r="I673" s="29">
        <v>2128</v>
      </c>
      <c r="J673" s="30"/>
    </row>
    <row r="674" spans="1:10" ht="14.25" hidden="1" customHeight="1">
      <c r="A674" s="31">
        <v>67</v>
      </c>
      <c r="B674" s="31">
        <v>66.900000000000006</v>
      </c>
      <c r="C674" s="28" t="s">
        <v>17</v>
      </c>
      <c r="D674" s="32">
        <v>100</v>
      </c>
      <c r="E674" s="32">
        <v>1100</v>
      </c>
      <c r="F674" s="32">
        <v>1715</v>
      </c>
      <c r="G674" s="32">
        <v>1300</v>
      </c>
      <c r="H674" s="32">
        <v>1898</v>
      </c>
      <c r="I674" s="32">
        <v>1807</v>
      </c>
      <c r="J674" s="30"/>
    </row>
    <row r="675" spans="1:10" ht="14.25" hidden="1" customHeight="1">
      <c r="A675" s="27">
        <v>67.099999999999994</v>
      </c>
      <c r="B675" s="27">
        <v>67</v>
      </c>
      <c r="C675" s="28"/>
      <c r="D675" s="29">
        <v>100</v>
      </c>
      <c r="E675" s="29">
        <v>1500</v>
      </c>
      <c r="F675" s="29">
        <v>2082</v>
      </c>
      <c r="G675" s="29">
        <v>1800</v>
      </c>
      <c r="H675" s="29">
        <v>2357</v>
      </c>
      <c r="I675" s="29">
        <v>2220</v>
      </c>
      <c r="J675" s="30"/>
    </row>
    <row r="676" spans="1:10" ht="14.25" hidden="1" customHeight="1">
      <c r="A676" s="27">
        <v>67.2</v>
      </c>
      <c r="B676" s="27">
        <v>67.099999999999994</v>
      </c>
      <c r="C676" s="28"/>
      <c r="D676" s="29">
        <v>100</v>
      </c>
      <c r="E676" s="29">
        <v>1500</v>
      </c>
      <c r="F676" s="29">
        <v>2082</v>
      </c>
      <c r="G676" s="29">
        <v>1700</v>
      </c>
      <c r="H676" s="29">
        <v>2265</v>
      </c>
      <c r="I676" s="29">
        <v>2174</v>
      </c>
      <c r="J676" s="30"/>
    </row>
    <row r="677" spans="1:10" ht="14.25" hidden="1" customHeight="1">
      <c r="A677" s="27">
        <v>67.3</v>
      </c>
      <c r="B677" s="27">
        <v>67.2</v>
      </c>
      <c r="C677" s="28"/>
      <c r="D677" s="29">
        <v>100</v>
      </c>
      <c r="E677" s="29">
        <v>1100</v>
      </c>
      <c r="F677" s="29">
        <v>1715</v>
      </c>
      <c r="G677" s="29">
        <v>1200</v>
      </c>
      <c r="H677" s="29">
        <v>1806</v>
      </c>
      <c r="I677" s="29">
        <v>1761</v>
      </c>
      <c r="J677" s="30"/>
    </row>
    <row r="678" spans="1:10" ht="14.25" hidden="1" customHeight="1">
      <c r="A678" s="27">
        <v>67.400000000000006</v>
      </c>
      <c r="B678" s="27">
        <v>67.3</v>
      </c>
      <c r="C678" s="28"/>
      <c r="D678" s="29">
        <v>100</v>
      </c>
      <c r="E678" s="29">
        <v>1500</v>
      </c>
      <c r="F678" s="29">
        <v>2082</v>
      </c>
      <c r="G678" s="29">
        <v>2000</v>
      </c>
      <c r="H678" s="29">
        <v>2541</v>
      </c>
      <c r="I678" s="29">
        <v>2312</v>
      </c>
      <c r="J678" s="30"/>
    </row>
    <row r="679" spans="1:10" ht="14.25" hidden="1" customHeight="1">
      <c r="A679" s="27">
        <v>67.5</v>
      </c>
      <c r="B679" s="27">
        <v>67.400000000000006</v>
      </c>
      <c r="C679" s="28"/>
      <c r="D679" s="29">
        <v>100</v>
      </c>
      <c r="E679" s="29">
        <v>1000</v>
      </c>
      <c r="F679" s="29">
        <v>1623</v>
      </c>
      <c r="G679" s="29">
        <v>1600</v>
      </c>
      <c r="H679" s="29">
        <v>2174</v>
      </c>
      <c r="I679" s="29">
        <v>1899</v>
      </c>
      <c r="J679" s="30"/>
    </row>
    <row r="680" spans="1:10" ht="14.25" hidden="1" customHeight="1">
      <c r="A680" s="27">
        <v>67.599999999999994</v>
      </c>
      <c r="B680" s="27">
        <v>67.5</v>
      </c>
      <c r="C680" s="28"/>
      <c r="D680" s="29">
        <v>100</v>
      </c>
      <c r="E680" s="29">
        <v>1200</v>
      </c>
      <c r="F680" s="29">
        <v>1806</v>
      </c>
      <c r="G680" s="29">
        <v>1200</v>
      </c>
      <c r="H680" s="29">
        <v>1806</v>
      </c>
      <c r="I680" s="29">
        <v>1806</v>
      </c>
      <c r="J680" s="30"/>
    </row>
    <row r="681" spans="1:10" ht="14.25" hidden="1" customHeight="1">
      <c r="A681" s="27">
        <v>67.7</v>
      </c>
      <c r="B681" s="27">
        <v>67.599999999999994</v>
      </c>
      <c r="C681" s="28"/>
      <c r="D681" s="29">
        <v>100</v>
      </c>
      <c r="E681" s="29">
        <v>1000</v>
      </c>
      <c r="F681" s="29">
        <v>1623</v>
      </c>
      <c r="G681" s="29">
        <v>1300</v>
      </c>
      <c r="H681" s="29">
        <v>1898</v>
      </c>
      <c r="I681" s="29">
        <v>1761</v>
      </c>
      <c r="J681" s="30"/>
    </row>
    <row r="682" spans="1:10" ht="14.25" hidden="1" customHeight="1">
      <c r="A682" s="27">
        <v>67.8</v>
      </c>
      <c r="B682" s="27">
        <v>67.7</v>
      </c>
      <c r="C682" s="28"/>
      <c r="D682" s="29">
        <v>100</v>
      </c>
      <c r="E682" s="29">
        <v>1300</v>
      </c>
      <c r="F682" s="29">
        <v>1898</v>
      </c>
      <c r="G682" s="29">
        <v>1100</v>
      </c>
      <c r="H682" s="29">
        <v>1715</v>
      </c>
      <c r="I682" s="29">
        <v>1807</v>
      </c>
      <c r="J682" s="30"/>
    </row>
    <row r="683" spans="1:10" ht="14.25" hidden="1" customHeight="1">
      <c r="A683" s="27">
        <v>67.900000000000006</v>
      </c>
      <c r="B683" s="27">
        <v>67.8</v>
      </c>
      <c r="C683" s="28"/>
      <c r="D683" s="29">
        <v>100</v>
      </c>
      <c r="E683" s="29">
        <v>1800</v>
      </c>
      <c r="F683" s="29">
        <v>2357</v>
      </c>
      <c r="G683" s="29">
        <v>1200</v>
      </c>
      <c r="H683" s="29">
        <v>1806</v>
      </c>
      <c r="I683" s="29">
        <v>2082</v>
      </c>
      <c r="J683" s="30"/>
    </row>
    <row r="684" spans="1:10" ht="14.25" hidden="1" customHeight="1">
      <c r="A684" s="31">
        <v>68</v>
      </c>
      <c r="B684" s="31">
        <v>67.900000000000006</v>
      </c>
      <c r="C684" s="28" t="s">
        <v>17</v>
      </c>
      <c r="D684" s="32">
        <v>100</v>
      </c>
      <c r="E684" s="32">
        <v>1300</v>
      </c>
      <c r="F684" s="32">
        <v>1898</v>
      </c>
      <c r="G684" s="32">
        <v>1400</v>
      </c>
      <c r="H684" s="32">
        <v>1990</v>
      </c>
      <c r="I684" s="32">
        <v>1944</v>
      </c>
      <c r="J684" s="30"/>
    </row>
    <row r="685" spans="1:10" ht="14.25" hidden="1" customHeight="1">
      <c r="A685" s="27">
        <v>68.099999999999994</v>
      </c>
      <c r="B685" s="27">
        <v>68</v>
      </c>
      <c r="C685" s="28"/>
      <c r="D685" s="29">
        <v>100</v>
      </c>
      <c r="E685" s="29">
        <v>1300</v>
      </c>
      <c r="F685" s="29">
        <v>1898</v>
      </c>
      <c r="G685" s="29">
        <v>1100</v>
      </c>
      <c r="H685" s="29">
        <v>1715</v>
      </c>
      <c r="I685" s="29">
        <v>1807</v>
      </c>
      <c r="J685" s="30"/>
    </row>
    <row r="686" spans="1:10" ht="14.25" hidden="1" customHeight="1">
      <c r="A686" s="27">
        <v>68.2</v>
      </c>
      <c r="B686" s="27">
        <v>68.099999999999994</v>
      </c>
      <c r="C686" s="28"/>
      <c r="D686" s="29">
        <v>100</v>
      </c>
      <c r="E686" s="29">
        <v>1200</v>
      </c>
      <c r="F686" s="29">
        <v>1806</v>
      </c>
      <c r="G686" s="29">
        <v>1000</v>
      </c>
      <c r="H686" s="29">
        <v>1623</v>
      </c>
      <c r="I686" s="29">
        <v>1715</v>
      </c>
      <c r="J686" s="30"/>
    </row>
    <row r="687" spans="1:10" ht="14.25" hidden="1" customHeight="1">
      <c r="A687" s="27">
        <v>68.3</v>
      </c>
      <c r="B687" s="27">
        <v>68.2</v>
      </c>
      <c r="C687" s="28"/>
      <c r="D687" s="29">
        <v>100</v>
      </c>
      <c r="E687" s="29">
        <v>1400</v>
      </c>
      <c r="F687" s="29">
        <v>1990</v>
      </c>
      <c r="G687" s="29">
        <v>1300</v>
      </c>
      <c r="H687" s="29">
        <v>1898</v>
      </c>
      <c r="I687" s="29">
        <v>1944</v>
      </c>
      <c r="J687" s="30"/>
    </row>
    <row r="688" spans="1:10" ht="14.25" hidden="1" customHeight="1">
      <c r="A688" s="27">
        <v>68.400000000000006</v>
      </c>
      <c r="B688" s="27">
        <v>68.3</v>
      </c>
      <c r="C688" s="28"/>
      <c r="D688" s="29">
        <v>100</v>
      </c>
      <c r="E688" s="29">
        <v>1200</v>
      </c>
      <c r="F688" s="29">
        <v>1806</v>
      </c>
      <c r="G688" s="29">
        <v>1200</v>
      </c>
      <c r="H688" s="29">
        <v>1806</v>
      </c>
      <c r="I688" s="29">
        <v>1806</v>
      </c>
      <c r="J688" s="30"/>
    </row>
    <row r="689" spans="1:10" ht="14.25" hidden="1" customHeight="1">
      <c r="A689" s="27">
        <v>68.5</v>
      </c>
      <c r="B689" s="27">
        <v>68.400000000000006</v>
      </c>
      <c r="C689" s="28"/>
      <c r="D689" s="29">
        <v>100</v>
      </c>
      <c r="E689" s="29">
        <v>1100</v>
      </c>
      <c r="F689" s="29">
        <v>1715</v>
      </c>
      <c r="G689" s="29">
        <v>1100</v>
      </c>
      <c r="H689" s="29">
        <v>1715</v>
      </c>
      <c r="I689" s="29">
        <v>1715</v>
      </c>
      <c r="J689" s="30"/>
    </row>
    <row r="690" spans="1:10" ht="14.25" hidden="1" customHeight="1">
      <c r="A690" s="27">
        <v>68.599999999999994</v>
      </c>
      <c r="B690" s="27">
        <v>68.5</v>
      </c>
      <c r="C690" s="28"/>
      <c r="D690" s="29">
        <v>100</v>
      </c>
      <c r="E690" s="29">
        <v>1100</v>
      </c>
      <c r="F690" s="29">
        <v>1715</v>
      </c>
      <c r="G690" s="29">
        <v>1200</v>
      </c>
      <c r="H690" s="29">
        <v>1806</v>
      </c>
      <c r="I690" s="29">
        <v>1761</v>
      </c>
      <c r="J690" s="30"/>
    </row>
    <row r="691" spans="1:10" ht="14.25" hidden="1" customHeight="1">
      <c r="A691" s="27">
        <v>68.7</v>
      </c>
      <c r="B691" s="27">
        <v>68.599999999999994</v>
      </c>
      <c r="C691" s="28"/>
      <c r="D691" s="29">
        <v>100</v>
      </c>
      <c r="E691" s="29">
        <v>1100</v>
      </c>
      <c r="F691" s="29">
        <v>1715</v>
      </c>
      <c r="G691" s="29">
        <v>1300</v>
      </c>
      <c r="H691" s="29">
        <v>1898</v>
      </c>
      <c r="I691" s="29">
        <v>1807</v>
      </c>
      <c r="J691" s="30"/>
    </row>
    <row r="692" spans="1:10" ht="14.25" hidden="1" customHeight="1">
      <c r="A692" s="27">
        <v>68.8</v>
      </c>
      <c r="B692" s="27">
        <v>68.7</v>
      </c>
      <c r="C692" s="28"/>
      <c r="D692" s="29">
        <v>100</v>
      </c>
      <c r="E692" s="29">
        <v>1100</v>
      </c>
      <c r="F692" s="29">
        <v>1715</v>
      </c>
      <c r="G692" s="29">
        <v>1300</v>
      </c>
      <c r="H692" s="29">
        <v>1898</v>
      </c>
      <c r="I692" s="29">
        <v>1807</v>
      </c>
      <c r="J692" s="30"/>
    </row>
    <row r="693" spans="1:10" ht="14.25" hidden="1" customHeight="1">
      <c r="A693" s="27">
        <v>68.900000000000006</v>
      </c>
      <c r="B693" s="27">
        <v>68.8</v>
      </c>
      <c r="C693" s="28"/>
      <c r="D693" s="29">
        <v>100</v>
      </c>
      <c r="E693" s="29">
        <v>1100</v>
      </c>
      <c r="F693" s="29">
        <v>1715</v>
      </c>
      <c r="G693" s="29">
        <v>1000</v>
      </c>
      <c r="H693" s="29">
        <v>1623</v>
      </c>
      <c r="I693" s="29">
        <v>1669</v>
      </c>
      <c r="J693" s="30"/>
    </row>
    <row r="694" spans="1:10" ht="14.25" hidden="1" customHeight="1">
      <c r="A694" s="31">
        <v>69</v>
      </c>
      <c r="B694" s="31">
        <v>68.900000000000006</v>
      </c>
      <c r="C694" s="28" t="s">
        <v>17</v>
      </c>
      <c r="D694" s="32">
        <v>100</v>
      </c>
      <c r="E694" s="32">
        <v>1300</v>
      </c>
      <c r="F694" s="32">
        <v>1898</v>
      </c>
      <c r="G694" s="32">
        <v>1300</v>
      </c>
      <c r="H694" s="32">
        <v>1898</v>
      </c>
      <c r="I694" s="32">
        <v>1898</v>
      </c>
      <c r="J694" s="30"/>
    </row>
    <row r="695" spans="1:10" ht="14.25" hidden="1" customHeight="1">
      <c r="A695" s="27">
        <v>69.099999999999994</v>
      </c>
      <c r="B695" s="27">
        <v>69</v>
      </c>
      <c r="C695" s="28"/>
      <c r="D695" s="29">
        <v>100</v>
      </c>
      <c r="E695" s="29">
        <v>1300</v>
      </c>
      <c r="F695" s="29">
        <v>1898</v>
      </c>
      <c r="G695" s="29">
        <v>1800</v>
      </c>
      <c r="H695" s="29">
        <v>2357</v>
      </c>
      <c r="I695" s="29">
        <v>2128</v>
      </c>
      <c r="J695" s="28" t="s">
        <v>19</v>
      </c>
    </row>
    <row r="696" spans="1:10" ht="14.25" hidden="1" customHeight="1">
      <c r="A696" s="27">
        <v>69.2</v>
      </c>
      <c r="B696" s="27">
        <v>69.099999999999994</v>
      </c>
      <c r="C696" s="28"/>
      <c r="D696" s="29">
        <v>100</v>
      </c>
      <c r="E696" s="29">
        <v>1400</v>
      </c>
      <c r="F696" s="29">
        <v>1990</v>
      </c>
      <c r="G696" s="29">
        <v>1700</v>
      </c>
      <c r="H696" s="29">
        <v>2265</v>
      </c>
      <c r="I696" s="29">
        <v>2128</v>
      </c>
      <c r="J696" s="28" t="s">
        <v>19</v>
      </c>
    </row>
    <row r="697" spans="1:10" ht="14.25" hidden="1" customHeight="1">
      <c r="A697" s="27">
        <v>69.3</v>
      </c>
      <c r="B697" s="27">
        <v>69.2</v>
      </c>
      <c r="C697" s="28"/>
      <c r="D697" s="29">
        <v>100</v>
      </c>
      <c r="E697" s="29">
        <v>1000</v>
      </c>
      <c r="F697" s="29">
        <v>1623</v>
      </c>
      <c r="G697" s="29">
        <v>1700</v>
      </c>
      <c r="H697" s="29">
        <v>2265</v>
      </c>
      <c r="I697" s="29">
        <v>1944</v>
      </c>
      <c r="J697" s="28" t="s">
        <v>19</v>
      </c>
    </row>
    <row r="698" spans="1:10" ht="14.25" hidden="1" customHeight="1">
      <c r="A698" s="27">
        <v>69.400000000000006</v>
      </c>
      <c r="B698" s="27">
        <v>69.3</v>
      </c>
      <c r="C698" s="28"/>
      <c r="D698" s="29">
        <v>100</v>
      </c>
      <c r="E698" s="29">
        <v>1300</v>
      </c>
      <c r="F698" s="29">
        <v>1898</v>
      </c>
      <c r="G698" s="29">
        <v>1000</v>
      </c>
      <c r="H698" s="29">
        <v>1623</v>
      </c>
      <c r="I698" s="29">
        <v>1761</v>
      </c>
      <c r="J698" s="28" t="s">
        <v>19</v>
      </c>
    </row>
    <row r="699" spans="1:10" ht="14.25" hidden="1" customHeight="1">
      <c r="A699" s="27">
        <v>69.5</v>
      </c>
      <c r="B699" s="27">
        <v>69.400000000000006</v>
      </c>
      <c r="C699" s="28"/>
      <c r="D699" s="29">
        <v>100</v>
      </c>
      <c r="E699" s="29">
        <v>1300</v>
      </c>
      <c r="F699" s="29">
        <v>1898</v>
      </c>
      <c r="G699" s="29">
        <v>1100</v>
      </c>
      <c r="H699" s="29">
        <v>1715</v>
      </c>
      <c r="I699" s="29">
        <v>1807</v>
      </c>
      <c r="J699" s="28" t="s">
        <v>19</v>
      </c>
    </row>
    <row r="700" spans="1:10" ht="14.25" hidden="1" customHeight="1">
      <c r="A700" s="27">
        <v>69.599999999999994</v>
      </c>
      <c r="B700" s="27">
        <v>69.5</v>
      </c>
      <c r="C700" s="28"/>
      <c r="D700" s="29">
        <v>100</v>
      </c>
      <c r="E700" s="29">
        <v>1200</v>
      </c>
      <c r="F700" s="29">
        <v>1806</v>
      </c>
      <c r="G700" s="29">
        <v>1200</v>
      </c>
      <c r="H700" s="29">
        <v>1806</v>
      </c>
      <c r="I700" s="29">
        <v>1806</v>
      </c>
      <c r="J700" s="34"/>
    </row>
    <row r="701" spans="1:10" ht="14.25" hidden="1" customHeight="1">
      <c r="A701" s="27">
        <v>69.7</v>
      </c>
      <c r="B701" s="27">
        <v>69.599999999999994</v>
      </c>
      <c r="C701" s="28"/>
      <c r="D701" s="29">
        <v>100</v>
      </c>
      <c r="E701" s="29">
        <v>1400</v>
      </c>
      <c r="F701" s="29">
        <v>1990</v>
      </c>
      <c r="G701" s="29">
        <v>1300</v>
      </c>
      <c r="H701" s="29">
        <v>1898</v>
      </c>
      <c r="I701" s="29">
        <v>1944</v>
      </c>
      <c r="J701" s="34"/>
    </row>
    <row r="702" spans="1:10" ht="14.25" customHeight="1">
      <c r="A702" s="27">
        <v>69.8</v>
      </c>
      <c r="B702" s="27">
        <v>69.7</v>
      </c>
      <c r="C702" s="28"/>
      <c r="D702" s="29">
        <v>100</v>
      </c>
      <c r="E702" s="29">
        <v>2000</v>
      </c>
      <c r="F702" s="217">
        <v>2541</v>
      </c>
      <c r="G702" s="29">
        <v>1100</v>
      </c>
      <c r="H702" s="29">
        <v>1715</v>
      </c>
      <c r="I702" s="29">
        <v>2128</v>
      </c>
      <c r="J702" s="34"/>
    </row>
    <row r="703" spans="1:10" ht="14.25" hidden="1" customHeight="1">
      <c r="A703" s="27">
        <v>69.900000000000006</v>
      </c>
      <c r="B703" s="27">
        <v>69.8</v>
      </c>
      <c r="C703" s="28"/>
      <c r="D703" s="29">
        <v>100</v>
      </c>
      <c r="E703" s="29">
        <v>1400</v>
      </c>
      <c r="F703" s="29">
        <v>1990</v>
      </c>
      <c r="G703" s="29">
        <v>1300</v>
      </c>
      <c r="H703" s="29">
        <v>1898</v>
      </c>
      <c r="I703" s="29">
        <v>1944</v>
      </c>
      <c r="J703" s="34"/>
    </row>
    <row r="704" spans="1:10" ht="14.25" hidden="1" customHeight="1">
      <c r="A704" s="31">
        <v>70</v>
      </c>
      <c r="B704" s="31">
        <v>69.900000000000006</v>
      </c>
      <c r="C704" s="28" t="s">
        <v>17</v>
      </c>
      <c r="D704" s="32">
        <v>100</v>
      </c>
      <c r="E704" s="32">
        <v>1600</v>
      </c>
      <c r="F704" s="32">
        <v>2174</v>
      </c>
      <c r="G704" s="32">
        <v>1000</v>
      </c>
      <c r="H704" s="32">
        <v>1623</v>
      </c>
      <c r="I704" s="32">
        <v>1899</v>
      </c>
      <c r="J704" s="33"/>
    </row>
    <row r="705" spans="1:10" ht="14.25" hidden="1" customHeight="1">
      <c r="A705" s="27">
        <v>70.099999999999994</v>
      </c>
      <c r="B705" s="27">
        <v>70</v>
      </c>
      <c r="C705" s="28"/>
      <c r="D705" s="29">
        <v>100</v>
      </c>
      <c r="E705" s="29">
        <v>1100</v>
      </c>
      <c r="F705" s="29">
        <v>1715</v>
      </c>
      <c r="G705" s="29">
        <v>1200</v>
      </c>
      <c r="H705" s="29">
        <v>1806</v>
      </c>
      <c r="I705" s="29">
        <v>1761</v>
      </c>
      <c r="J705" s="33"/>
    </row>
    <row r="706" spans="1:10" ht="14.25" hidden="1" customHeight="1">
      <c r="A706" s="27">
        <v>70.2</v>
      </c>
      <c r="B706" s="27">
        <v>70.099999999999994</v>
      </c>
      <c r="C706" s="28"/>
      <c r="D706" s="29">
        <v>100</v>
      </c>
      <c r="E706" s="29">
        <v>1000</v>
      </c>
      <c r="F706" s="29">
        <v>1623</v>
      </c>
      <c r="G706" s="29">
        <v>1100</v>
      </c>
      <c r="H706" s="29">
        <v>1715</v>
      </c>
      <c r="I706" s="29">
        <v>1669</v>
      </c>
      <c r="J706" s="34"/>
    </row>
    <row r="707" spans="1:10" ht="14.25" hidden="1" customHeight="1">
      <c r="A707" s="27">
        <v>70.3</v>
      </c>
      <c r="B707" s="27">
        <v>70.2</v>
      </c>
      <c r="C707" s="28"/>
      <c r="D707" s="29">
        <v>100</v>
      </c>
      <c r="E707" s="29">
        <v>2400</v>
      </c>
      <c r="F707" s="29">
        <v>2908</v>
      </c>
      <c r="G707" s="29">
        <v>2600</v>
      </c>
      <c r="H707" s="29">
        <v>3092</v>
      </c>
      <c r="I707" s="29">
        <v>3000</v>
      </c>
      <c r="J707" s="28" t="s">
        <v>22</v>
      </c>
    </row>
    <row r="708" spans="1:10" ht="14.25" customHeight="1">
      <c r="A708" s="27">
        <v>70.400000000000006</v>
      </c>
      <c r="B708" s="27">
        <v>70.3</v>
      </c>
      <c r="C708" s="28"/>
      <c r="D708" s="29">
        <v>100</v>
      </c>
      <c r="E708" s="29">
        <v>2000</v>
      </c>
      <c r="F708" s="217">
        <v>2541</v>
      </c>
      <c r="G708" s="29">
        <v>2400</v>
      </c>
      <c r="H708" s="29">
        <v>2908</v>
      </c>
      <c r="I708" s="29">
        <v>2725</v>
      </c>
      <c r="J708" s="28" t="s">
        <v>22</v>
      </c>
    </row>
    <row r="709" spans="1:10" ht="14.25" hidden="1" customHeight="1">
      <c r="A709" s="27">
        <v>70.5</v>
      </c>
      <c r="B709" s="27">
        <v>70.400000000000006</v>
      </c>
      <c r="C709" s="28"/>
      <c r="D709" s="29">
        <v>100</v>
      </c>
      <c r="E709" s="29">
        <v>1500</v>
      </c>
      <c r="F709" s="29">
        <v>2082</v>
      </c>
      <c r="G709" s="29">
        <v>1600</v>
      </c>
      <c r="H709" s="29">
        <v>2174</v>
      </c>
      <c r="I709" s="29">
        <v>2128</v>
      </c>
      <c r="J709" s="28" t="s">
        <v>22</v>
      </c>
    </row>
    <row r="710" spans="1:10" ht="14.25" hidden="1" customHeight="1">
      <c r="A710" s="27">
        <v>70.599999999999994</v>
      </c>
      <c r="B710" s="27">
        <v>70.5</v>
      </c>
      <c r="C710" s="28"/>
      <c r="D710" s="29">
        <v>100</v>
      </c>
      <c r="E710" s="29">
        <v>1100</v>
      </c>
      <c r="F710" s="29">
        <v>1715</v>
      </c>
      <c r="G710" s="29">
        <v>1200</v>
      </c>
      <c r="H710" s="29">
        <v>1806</v>
      </c>
      <c r="I710" s="29">
        <v>1761</v>
      </c>
      <c r="J710" s="34"/>
    </row>
    <row r="711" spans="1:10" ht="14.25" hidden="1" customHeight="1">
      <c r="A711" s="27">
        <v>70.7</v>
      </c>
      <c r="B711" s="27">
        <v>70.599999999999994</v>
      </c>
      <c r="C711" s="28"/>
      <c r="D711" s="29">
        <v>100</v>
      </c>
      <c r="E711" s="29">
        <v>1500</v>
      </c>
      <c r="F711" s="29">
        <v>2082</v>
      </c>
      <c r="G711" s="29">
        <v>1000</v>
      </c>
      <c r="H711" s="29">
        <v>1623</v>
      </c>
      <c r="I711" s="29">
        <v>1853</v>
      </c>
      <c r="J711" s="34"/>
    </row>
    <row r="712" spans="1:10" ht="14.25" hidden="1" customHeight="1">
      <c r="A712" s="27">
        <v>70.8</v>
      </c>
      <c r="B712" s="27">
        <v>70.7</v>
      </c>
      <c r="C712" s="28"/>
      <c r="D712" s="29">
        <v>100</v>
      </c>
      <c r="E712" s="29">
        <v>1700</v>
      </c>
      <c r="F712" s="29">
        <v>2265</v>
      </c>
      <c r="G712" s="29">
        <v>1200</v>
      </c>
      <c r="H712" s="29">
        <v>1806</v>
      </c>
      <c r="I712" s="29">
        <v>2036</v>
      </c>
      <c r="J712" s="34"/>
    </row>
    <row r="713" spans="1:10" ht="14.25" hidden="1" customHeight="1">
      <c r="A713" s="27">
        <v>70.900000000000006</v>
      </c>
      <c r="B713" s="27">
        <v>70.8</v>
      </c>
      <c r="C713" s="28"/>
      <c r="D713" s="29">
        <v>100</v>
      </c>
      <c r="E713" s="29">
        <v>1400</v>
      </c>
      <c r="F713" s="29">
        <v>1990</v>
      </c>
      <c r="G713" s="29">
        <v>1100</v>
      </c>
      <c r="H713" s="29">
        <v>1715</v>
      </c>
      <c r="I713" s="29">
        <v>1853</v>
      </c>
      <c r="J713" s="34"/>
    </row>
    <row r="714" spans="1:10" ht="14.25" hidden="1" customHeight="1">
      <c r="A714" s="27">
        <v>71</v>
      </c>
      <c r="B714" s="27">
        <v>70.900000000000006</v>
      </c>
      <c r="C714" s="28" t="s">
        <v>17</v>
      </c>
      <c r="D714" s="29">
        <v>100</v>
      </c>
      <c r="E714" s="29">
        <v>1100</v>
      </c>
      <c r="F714" s="29">
        <v>1715</v>
      </c>
      <c r="G714" s="29">
        <v>1200</v>
      </c>
      <c r="H714" s="29">
        <v>1806</v>
      </c>
      <c r="I714" s="29">
        <v>1761</v>
      </c>
      <c r="J714" s="33"/>
    </row>
    <row r="715" spans="1:10" ht="14.25" hidden="1" customHeight="1">
      <c r="A715" s="27">
        <v>71.099999999999994</v>
      </c>
      <c r="B715" s="27">
        <v>71</v>
      </c>
      <c r="C715" s="28"/>
      <c r="D715" s="29">
        <v>100</v>
      </c>
      <c r="E715" s="29">
        <v>1000</v>
      </c>
      <c r="F715" s="29">
        <v>1623</v>
      </c>
      <c r="G715" s="29">
        <v>1300</v>
      </c>
      <c r="H715" s="29">
        <v>1898</v>
      </c>
      <c r="I715" s="29">
        <v>1761</v>
      </c>
      <c r="J715" s="33"/>
    </row>
    <row r="716" spans="1:10" ht="14.25" hidden="1" customHeight="1">
      <c r="A716" s="27">
        <v>71.2</v>
      </c>
      <c r="B716" s="27">
        <v>71.099999999999994</v>
      </c>
      <c r="C716" s="28"/>
      <c r="D716" s="29">
        <v>100</v>
      </c>
      <c r="E716" s="29">
        <v>1000</v>
      </c>
      <c r="F716" s="29">
        <v>1623</v>
      </c>
      <c r="G716" s="29">
        <v>1200</v>
      </c>
      <c r="H716" s="29">
        <v>1806</v>
      </c>
      <c r="I716" s="29">
        <v>1715</v>
      </c>
      <c r="J716" s="34"/>
    </row>
    <row r="717" spans="1:10" ht="14.25" hidden="1" customHeight="1">
      <c r="A717" s="27">
        <v>71.3</v>
      </c>
      <c r="B717" s="27">
        <v>71.2</v>
      </c>
      <c r="C717" s="28"/>
      <c r="D717" s="29">
        <v>100</v>
      </c>
      <c r="E717" s="29">
        <v>1300</v>
      </c>
      <c r="F717" s="29">
        <v>1898</v>
      </c>
      <c r="G717" s="29">
        <v>1200</v>
      </c>
      <c r="H717" s="29">
        <v>1806</v>
      </c>
      <c r="I717" s="29">
        <v>1852</v>
      </c>
      <c r="J717" s="34"/>
    </row>
    <row r="718" spans="1:10" ht="14.25" hidden="1" customHeight="1">
      <c r="A718" s="27">
        <v>71.400000000000006</v>
      </c>
      <c r="B718" s="27">
        <v>71.3</v>
      </c>
      <c r="C718" s="28"/>
      <c r="D718" s="29">
        <v>100</v>
      </c>
      <c r="E718" s="29">
        <v>1600</v>
      </c>
      <c r="F718" s="29">
        <v>2174</v>
      </c>
      <c r="G718" s="29">
        <v>1200</v>
      </c>
      <c r="H718" s="29">
        <v>1806</v>
      </c>
      <c r="I718" s="29">
        <v>1990</v>
      </c>
      <c r="J718" s="34"/>
    </row>
    <row r="719" spans="1:10" ht="14.25" hidden="1" customHeight="1">
      <c r="A719" s="27">
        <v>71.5</v>
      </c>
      <c r="B719" s="27">
        <v>71.400000000000006</v>
      </c>
      <c r="C719" s="28"/>
      <c r="D719" s="29">
        <v>100</v>
      </c>
      <c r="E719" s="29">
        <v>1500</v>
      </c>
      <c r="F719" s="29">
        <v>2082</v>
      </c>
      <c r="G719" s="29">
        <v>2300</v>
      </c>
      <c r="H719" s="29">
        <v>2816</v>
      </c>
      <c r="I719" s="29">
        <v>2449</v>
      </c>
      <c r="J719" s="28" t="s">
        <v>19</v>
      </c>
    </row>
    <row r="720" spans="1:10" ht="14.25" hidden="1" customHeight="1">
      <c r="A720" s="27">
        <v>71.599999999999994</v>
      </c>
      <c r="B720" s="27">
        <v>71.5</v>
      </c>
      <c r="C720" s="28"/>
      <c r="D720" s="29">
        <v>100</v>
      </c>
      <c r="E720" s="29">
        <v>1300</v>
      </c>
      <c r="F720" s="29">
        <v>1898</v>
      </c>
      <c r="G720" s="29">
        <v>1300</v>
      </c>
      <c r="H720" s="29">
        <v>1898</v>
      </c>
      <c r="I720" s="29">
        <v>1898</v>
      </c>
      <c r="J720" s="28" t="s">
        <v>19</v>
      </c>
    </row>
    <row r="721" spans="1:10" ht="14.25" hidden="1" customHeight="1">
      <c r="A721" s="27">
        <v>71.7</v>
      </c>
      <c r="B721" s="27">
        <v>71.599999999999994</v>
      </c>
      <c r="C721" s="28"/>
      <c r="D721" s="29">
        <v>100</v>
      </c>
      <c r="E721" s="29">
        <v>1800</v>
      </c>
      <c r="F721" s="29">
        <v>2357</v>
      </c>
      <c r="G721" s="29">
        <v>1700</v>
      </c>
      <c r="H721" s="29">
        <v>2265</v>
      </c>
      <c r="I721" s="29">
        <v>2311</v>
      </c>
      <c r="J721" s="34"/>
    </row>
    <row r="722" spans="1:10" ht="14.25" hidden="1" customHeight="1">
      <c r="A722" s="27">
        <v>71.8</v>
      </c>
      <c r="B722" s="27">
        <v>71.7</v>
      </c>
      <c r="C722" s="28"/>
      <c r="D722" s="29">
        <v>100</v>
      </c>
      <c r="E722" s="29">
        <v>1600</v>
      </c>
      <c r="F722" s="29">
        <v>2174</v>
      </c>
      <c r="G722" s="29">
        <v>1500</v>
      </c>
      <c r="H722" s="29">
        <v>2082</v>
      </c>
      <c r="I722" s="29">
        <v>2128</v>
      </c>
      <c r="J722" s="34"/>
    </row>
    <row r="723" spans="1:10" ht="14.25" hidden="1" customHeight="1">
      <c r="A723" s="27">
        <v>71.900000000000006</v>
      </c>
      <c r="B723" s="27">
        <v>71.8</v>
      </c>
      <c r="C723" s="28"/>
      <c r="D723" s="29">
        <v>100</v>
      </c>
      <c r="E723" s="29">
        <v>1100</v>
      </c>
      <c r="F723" s="29">
        <v>1715</v>
      </c>
      <c r="G723" s="29">
        <v>1400</v>
      </c>
      <c r="H723" s="29">
        <v>1990</v>
      </c>
      <c r="I723" s="29">
        <v>1853</v>
      </c>
      <c r="J723" s="34"/>
    </row>
    <row r="724" spans="1:10" ht="14.25" hidden="1" customHeight="1">
      <c r="A724" s="31">
        <v>72</v>
      </c>
      <c r="B724" s="31">
        <v>71.900000000000006</v>
      </c>
      <c r="C724" s="28" t="s">
        <v>17</v>
      </c>
      <c r="D724" s="32">
        <v>100</v>
      </c>
      <c r="E724" s="32">
        <v>1300</v>
      </c>
      <c r="F724" s="32">
        <v>1898</v>
      </c>
      <c r="G724" s="32">
        <v>1000</v>
      </c>
      <c r="H724" s="32">
        <v>1623</v>
      </c>
      <c r="I724" s="32">
        <v>1761</v>
      </c>
      <c r="J724" s="33"/>
    </row>
    <row r="725" spans="1:10" ht="14.25" hidden="1" customHeight="1">
      <c r="A725" s="27">
        <v>72.099999999999994</v>
      </c>
      <c r="B725" s="27">
        <v>72</v>
      </c>
      <c r="C725" s="28"/>
      <c r="D725" s="29">
        <v>100</v>
      </c>
      <c r="E725" s="29">
        <v>1100</v>
      </c>
      <c r="F725" s="29">
        <v>1715</v>
      </c>
      <c r="G725" s="29">
        <v>1200</v>
      </c>
      <c r="H725" s="29">
        <v>1806</v>
      </c>
      <c r="I725" s="29">
        <v>1761</v>
      </c>
      <c r="J725" s="28"/>
    </row>
    <row r="726" spans="1:10" ht="14.25" hidden="1" customHeight="1">
      <c r="A726" s="27">
        <v>72.2</v>
      </c>
      <c r="B726" s="27">
        <v>72.099999999999994</v>
      </c>
      <c r="C726" s="28"/>
      <c r="D726" s="29">
        <v>100</v>
      </c>
      <c r="E726" s="29">
        <v>1300</v>
      </c>
      <c r="F726" s="29">
        <v>1898</v>
      </c>
      <c r="G726" s="29">
        <v>1300</v>
      </c>
      <c r="H726" s="29">
        <v>1898</v>
      </c>
      <c r="I726" s="29">
        <v>1898</v>
      </c>
      <c r="J726" s="28"/>
    </row>
    <row r="727" spans="1:10" ht="14.25" hidden="1" customHeight="1">
      <c r="A727" s="27">
        <v>72.3</v>
      </c>
      <c r="B727" s="27">
        <v>72.2</v>
      </c>
      <c r="C727" s="28"/>
      <c r="D727" s="29">
        <v>100</v>
      </c>
      <c r="E727" s="29">
        <v>1000</v>
      </c>
      <c r="F727" s="29">
        <v>1623</v>
      </c>
      <c r="G727" s="29">
        <v>1000</v>
      </c>
      <c r="H727" s="29">
        <v>1623</v>
      </c>
      <c r="I727" s="29">
        <v>1623</v>
      </c>
      <c r="J727" s="28"/>
    </row>
    <row r="728" spans="1:10" ht="14.25" hidden="1" customHeight="1">
      <c r="A728" s="27">
        <v>72.400000000000006</v>
      </c>
      <c r="B728" s="27">
        <v>72.3</v>
      </c>
      <c r="C728" s="28"/>
      <c r="D728" s="29">
        <v>100</v>
      </c>
      <c r="E728" s="29">
        <v>1500</v>
      </c>
      <c r="F728" s="29">
        <v>2082</v>
      </c>
      <c r="G728" s="29">
        <v>1600</v>
      </c>
      <c r="H728" s="29">
        <v>2174</v>
      </c>
      <c r="I728" s="29">
        <v>2128</v>
      </c>
      <c r="J728" s="28"/>
    </row>
    <row r="729" spans="1:10" ht="14.25" hidden="1" customHeight="1">
      <c r="A729" s="27">
        <v>72.5</v>
      </c>
      <c r="B729" s="27">
        <v>72.400000000000006</v>
      </c>
      <c r="C729" s="28"/>
      <c r="D729" s="29">
        <v>100</v>
      </c>
      <c r="E729" s="29">
        <v>1400</v>
      </c>
      <c r="F729" s="29">
        <v>1990</v>
      </c>
      <c r="G729" s="29">
        <v>1400</v>
      </c>
      <c r="H729" s="29">
        <v>1990</v>
      </c>
      <c r="I729" s="29">
        <v>1990</v>
      </c>
      <c r="J729" s="28"/>
    </row>
    <row r="730" spans="1:10" ht="14.25" hidden="1" customHeight="1">
      <c r="A730" s="27">
        <v>72.599999999999994</v>
      </c>
      <c r="B730" s="27">
        <v>72.5</v>
      </c>
      <c r="C730" s="28"/>
      <c r="D730" s="29">
        <v>100</v>
      </c>
      <c r="E730" s="29">
        <v>1100</v>
      </c>
      <c r="F730" s="29">
        <v>1715</v>
      </c>
      <c r="G730" s="29">
        <v>1000</v>
      </c>
      <c r="H730" s="29">
        <v>1623</v>
      </c>
      <c r="I730" s="29">
        <v>1669</v>
      </c>
      <c r="J730" s="28"/>
    </row>
    <row r="731" spans="1:10" ht="14.25" hidden="1" customHeight="1">
      <c r="A731" s="27">
        <v>72.7</v>
      </c>
      <c r="B731" s="27">
        <v>72.599999999999994</v>
      </c>
      <c r="C731" s="28"/>
      <c r="D731" s="29">
        <v>100</v>
      </c>
      <c r="E731" s="29">
        <v>1500</v>
      </c>
      <c r="F731" s="29">
        <v>2082</v>
      </c>
      <c r="G731" s="29">
        <v>1400</v>
      </c>
      <c r="H731" s="29">
        <v>1990</v>
      </c>
      <c r="I731" s="29">
        <v>2036</v>
      </c>
      <c r="J731" s="28"/>
    </row>
    <row r="732" spans="1:10" ht="14.25" hidden="1" customHeight="1">
      <c r="A732" s="27">
        <v>72.8</v>
      </c>
      <c r="B732" s="27">
        <v>72.7</v>
      </c>
      <c r="C732" s="28"/>
      <c r="D732" s="29">
        <v>100</v>
      </c>
      <c r="E732" s="29">
        <v>1300</v>
      </c>
      <c r="F732" s="29">
        <v>1898</v>
      </c>
      <c r="G732" s="29">
        <v>1200</v>
      </c>
      <c r="H732" s="29">
        <v>1806</v>
      </c>
      <c r="I732" s="29">
        <v>1852</v>
      </c>
      <c r="J732" s="28"/>
    </row>
    <row r="733" spans="1:10" ht="14.25" hidden="1" customHeight="1">
      <c r="A733" s="27">
        <v>72.900000000000006</v>
      </c>
      <c r="B733" s="27">
        <v>72.8</v>
      </c>
      <c r="C733" s="28"/>
      <c r="D733" s="29">
        <v>100</v>
      </c>
      <c r="E733" s="29">
        <v>1600</v>
      </c>
      <c r="F733" s="29">
        <v>2174</v>
      </c>
      <c r="G733" s="29">
        <v>1300</v>
      </c>
      <c r="H733" s="29">
        <v>1898</v>
      </c>
      <c r="I733" s="29">
        <v>2036</v>
      </c>
      <c r="J733" s="28"/>
    </row>
    <row r="734" spans="1:10" ht="14.25" hidden="1" customHeight="1">
      <c r="A734" s="31">
        <v>73</v>
      </c>
      <c r="B734" s="31">
        <v>72.900000000000006</v>
      </c>
      <c r="C734" s="28" t="s">
        <v>17</v>
      </c>
      <c r="D734" s="32">
        <v>100</v>
      </c>
      <c r="E734" s="32">
        <v>1500</v>
      </c>
      <c r="F734" s="32">
        <v>2082</v>
      </c>
      <c r="G734" s="32">
        <v>1000</v>
      </c>
      <c r="H734" s="32">
        <v>1623</v>
      </c>
      <c r="I734" s="32">
        <v>1853</v>
      </c>
      <c r="J734" s="28" t="s">
        <v>23</v>
      </c>
    </row>
    <row r="735" spans="1:10" ht="14.25" hidden="1" customHeight="1">
      <c r="A735" s="27">
        <v>73.099999999999994</v>
      </c>
      <c r="B735" s="27">
        <v>73</v>
      </c>
      <c r="C735" s="30"/>
      <c r="D735" s="29">
        <v>100</v>
      </c>
      <c r="E735" s="29">
        <v>1200</v>
      </c>
      <c r="F735" s="29">
        <v>1806</v>
      </c>
      <c r="G735" s="29">
        <v>1400</v>
      </c>
      <c r="H735" s="29">
        <v>1990</v>
      </c>
      <c r="I735" s="29">
        <v>1898</v>
      </c>
      <c r="J735" s="30"/>
    </row>
    <row r="736" spans="1:10" ht="14.25" hidden="1" customHeight="1">
      <c r="A736" s="27">
        <v>73.2</v>
      </c>
      <c r="B736" s="27">
        <v>73.099999999999994</v>
      </c>
      <c r="C736" s="30"/>
      <c r="D736" s="29">
        <v>100</v>
      </c>
      <c r="E736" s="29">
        <v>1100</v>
      </c>
      <c r="F736" s="29">
        <v>1715</v>
      </c>
      <c r="G736" s="29">
        <v>1100</v>
      </c>
      <c r="H736" s="29">
        <v>1715</v>
      </c>
      <c r="I736" s="29">
        <v>1715</v>
      </c>
      <c r="J736" s="30"/>
    </row>
    <row r="737" spans="1:10" ht="14.25" hidden="1" customHeight="1">
      <c r="A737" s="27">
        <v>73.3</v>
      </c>
      <c r="B737" s="27">
        <v>73.2</v>
      </c>
      <c r="C737" s="30"/>
      <c r="D737" s="29">
        <v>100</v>
      </c>
      <c r="E737" s="29">
        <v>1400</v>
      </c>
      <c r="F737" s="29">
        <v>1990</v>
      </c>
      <c r="G737" s="29">
        <v>1100</v>
      </c>
      <c r="H737" s="29">
        <v>1715</v>
      </c>
      <c r="I737" s="29">
        <v>1853</v>
      </c>
      <c r="J737" s="30"/>
    </row>
    <row r="738" spans="1:10" ht="14.25" hidden="1" customHeight="1">
      <c r="A738" s="27">
        <v>73.400000000000006</v>
      </c>
      <c r="B738" s="27">
        <v>73.3</v>
      </c>
      <c r="C738" s="30"/>
      <c r="D738" s="29">
        <v>100</v>
      </c>
      <c r="E738" s="29">
        <v>1200</v>
      </c>
      <c r="F738" s="29">
        <v>1806</v>
      </c>
      <c r="G738" s="29">
        <v>1300</v>
      </c>
      <c r="H738" s="29">
        <v>1898</v>
      </c>
      <c r="I738" s="29">
        <v>1852</v>
      </c>
      <c r="J738" s="30"/>
    </row>
    <row r="739" spans="1:10" ht="14.25" hidden="1" customHeight="1">
      <c r="A739" s="27">
        <v>73.5</v>
      </c>
      <c r="B739" s="27">
        <v>73.400000000000006</v>
      </c>
      <c r="C739" s="30"/>
      <c r="D739" s="29">
        <v>100</v>
      </c>
      <c r="E739" s="29">
        <v>1700</v>
      </c>
      <c r="F739" s="29">
        <v>2265</v>
      </c>
      <c r="G739" s="29">
        <v>1300</v>
      </c>
      <c r="H739" s="29">
        <v>1898</v>
      </c>
      <c r="I739" s="29">
        <v>2082</v>
      </c>
      <c r="J739" s="30"/>
    </row>
    <row r="740" spans="1:10" ht="14.25" hidden="1" customHeight="1">
      <c r="A740" s="27">
        <v>73.599999999999994</v>
      </c>
      <c r="B740" s="27">
        <v>73.5</v>
      </c>
      <c r="C740" s="28"/>
      <c r="D740" s="29">
        <v>100</v>
      </c>
      <c r="E740" s="29">
        <v>1400</v>
      </c>
      <c r="F740" s="29">
        <v>1990</v>
      </c>
      <c r="G740" s="29">
        <v>1400</v>
      </c>
      <c r="H740" s="29">
        <v>1990</v>
      </c>
      <c r="I740" s="29">
        <v>1990</v>
      </c>
      <c r="J740" s="34"/>
    </row>
    <row r="741" spans="1:10" ht="14.25" hidden="1" customHeight="1">
      <c r="A741" s="27">
        <v>73.7</v>
      </c>
      <c r="B741" s="27">
        <v>73.599999999999994</v>
      </c>
      <c r="C741" s="28"/>
      <c r="D741" s="29">
        <v>100</v>
      </c>
      <c r="E741" s="29">
        <v>1400</v>
      </c>
      <c r="F741" s="29">
        <v>1990</v>
      </c>
      <c r="G741" s="29">
        <v>1300</v>
      </c>
      <c r="H741" s="29">
        <v>1898</v>
      </c>
      <c r="I741" s="29">
        <v>1944</v>
      </c>
      <c r="J741" s="28" t="s">
        <v>19</v>
      </c>
    </row>
    <row r="742" spans="1:10" ht="14.25" customHeight="1">
      <c r="A742" s="27">
        <v>73.8</v>
      </c>
      <c r="B742" s="27">
        <v>73.7</v>
      </c>
      <c r="C742" s="28"/>
      <c r="D742" s="29">
        <v>100</v>
      </c>
      <c r="E742" s="29">
        <v>2200</v>
      </c>
      <c r="F742" s="217">
        <v>2724</v>
      </c>
      <c r="G742" s="29">
        <v>2600</v>
      </c>
      <c r="H742" s="29">
        <v>3092</v>
      </c>
      <c r="I742" s="29">
        <v>2908</v>
      </c>
      <c r="J742" s="28" t="s">
        <v>19</v>
      </c>
    </row>
    <row r="743" spans="1:10" ht="14.25" hidden="1" customHeight="1">
      <c r="A743" s="27">
        <v>73.900000000000006</v>
      </c>
      <c r="B743" s="27">
        <v>73.8</v>
      </c>
      <c r="C743" s="28"/>
      <c r="D743" s="29">
        <v>100</v>
      </c>
      <c r="E743" s="29">
        <v>1500</v>
      </c>
      <c r="F743" s="29">
        <v>2082</v>
      </c>
      <c r="G743" s="29">
        <v>1200</v>
      </c>
      <c r="H743" s="29">
        <v>1806</v>
      </c>
      <c r="I743" s="29">
        <v>1944</v>
      </c>
      <c r="J743" s="28" t="s">
        <v>19</v>
      </c>
    </row>
    <row r="744" spans="1:10" ht="14.25" hidden="1" customHeight="1">
      <c r="A744" s="31">
        <v>74</v>
      </c>
      <c r="B744" s="31">
        <v>73.900000000000006</v>
      </c>
      <c r="C744" s="28" t="s">
        <v>17</v>
      </c>
      <c r="D744" s="32">
        <v>100</v>
      </c>
      <c r="E744" s="32">
        <v>1300</v>
      </c>
      <c r="F744" s="32">
        <v>1898</v>
      </c>
      <c r="G744" s="32">
        <v>1000</v>
      </c>
      <c r="H744" s="32">
        <v>1623</v>
      </c>
      <c r="I744" s="32">
        <v>1761</v>
      </c>
      <c r="J744" s="33"/>
    </row>
    <row r="745" spans="1:10" ht="14.25" hidden="1" customHeight="1">
      <c r="A745" s="27">
        <v>74.099999999999994</v>
      </c>
      <c r="B745" s="27">
        <v>74</v>
      </c>
      <c r="C745" s="28"/>
      <c r="D745" s="29">
        <v>100</v>
      </c>
      <c r="E745" s="29">
        <v>1100</v>
      </c>
      <c r="F745" s="29">
        <v>1715</v>
      </c>
      <c r="G745" s="29">
        <v>1300</v>
      </c>
      <c r="H745" s="29">
        <v>1898</v>
      </c>
      <c r="I745" s="29">
        <v>1807</v>
      </c>
      <c r="J745" s="33"/>
    </row>
    <row r="746" spans="1:10" ht="14.25" hidden="1" customHeight="1">
      <c r="A746" s="27">
        <v>74.2</v>
      </c>
      <c r="B746" s="27">
        <v>74.099999999999994</v>
      </c>
      <c r="C746" s="28"/>
      <c r="D746" s="29">
        <v>100</v>
      </c>
      <c r="E746" s="29">
        <v>1100</v>
      </c>
      <c r="F746" s="29">
        <v>1715</v>
      </c>
      <c r="G746" s="29">
        <v>1200</v>
      </c>
      <c r="H746" s="29">
        <v>1806</v>
      </c>
      <c r="I746" s="29">
        <v>1761</v>
      </c>
      <c r="J746" s="34"/>
    </row>
    <row r="747" spans="1:10" ht="14.25" hidden="1" customHeight="1">
      <c r="A747" s="27">
        <v>74.3</v>
      </c>
      <c r="B747" s="27">
        <v>74.2</v>
      </c>
      <c r="C747" s="28"/>
      <c r="D747" s="29">
        <v>100</v>
      </c>
      <c r="E747" s="29">
        <v>1200</v>
      </c>
      <c r="F747" s="29">
        <v>1806</v>
      </c>
      <c r="G747" s="29">
        <v>1600</v>
      </c>
      <c r="H747" s="29">
        <v>2174</v>
      </c>
      <c r="I747" s="29">
        <v>1990</v>
      </c>
      <c r="J747" s="34"/>
    </row>
    <row r="748" spans="1:10" ht="14.25" hidden="1" customHeight="1">
      <c r="A748" s="27">
        <v>74.400000000000006</v>
      </c>
      <c r="B748" s="27">
        <v>74.3</v>
      </c>
      <c r="C748" s="28"/>
      <c r="D748" s="29">
        <v>100</v>
      </c>
      <c r="E748" s="29">
        <v>1800</v>
      </c>
      <c r="F748" s="29">
        <v>2357</v>
      </c>
      <c r="G748" s="29">
        <v>1400</v>
      </c>
      <c r="H748" s="29">
        <v>1990</v>
      </c>
      <c r="I748" s="29">
        <v>2174</v>
      </c>
      <c r="J748" s="34"/>
    </row>
    <row r="749" spans="1:10" ht="14.25" hidden="1" customHeight="1">
      <c r="A749" s="27">
        <v>74.5</v>
      </c>
      <c r="B749" s="27">
        <v>74.400000000000006</v>
      </c>
      <c r="C749" s="28"/>
      <c r="D749" s="29">
        <v>100</v>
      </c>
      <c r="E749" s="29">
        <v>1700</v>
      </c>
      <c r="F749" s="29">
        <v>2265</v>
      </c>
      <c r="G749" s="29">
        <v>1900</v>
      </c>
      <c r="H749" s="29">
        <v>2449</v>
      </c>
      <c r="I749" s="29">
        <v>2357</v>
      </c>
      <c r="J749" s="28" t="s">
        <v>19</v>
      </c>
    </row>
    <row r="750" spans="1:10" ht="14.25" hidden="1" customHeight="1">
      <c r="A750" s="27">
        <v>74.599999999999994</v>
      </c>
      <c r="B750" s="27">
        <v>74.5</v>
      </c>
      <c r="C750" s="28"/>
      <c r="D750" s="29">
        <v>100</v>
      </c>
      <c r="E750" s="29">
        <v>1500</v>
      </c>
      <c r="F750" s="29">
        <v>2082</v>
      </c>
      <c r="G750" s="29">
        <v>1600</v>
      </c>
      <c r="H750" s="29">
        <v>2174</v>
      </c>
      <c r="I750" s="29">
        <v>2128</v>
      </c>
      <c r="J750" s="28" t="s">
        <v>19</v>
      </c>
    </row>
    <row r="751" spans="1:10" ht="14.25" hidden="1" customHeight="1">
      <c r="A751" s="27">
        <v>74.7</v>
      </c>
      <c r="B751" s="27">
        <v>74.599999999999994</v>
      </c>
      <c r="C751" s="28"/>
      <c r="D751" s="29">
        <v>100</v>
      </c>
      <c r="E751" s="29">
        <v>1300</v>
      </c>
      <c r="F751" s="29">
        <v>1898</v>
      </c>
      <c r="G751" s="29">
        <v>1200</v>
      </c>
      <c r="H751" s="29">
        <v>1806</v>
      </c>
      <c r="I751" s="29">
        <v>1852</v>
      </c>
      <c r="J751" s="28" t="s">
        <v>19</v>
      </c>
    </row>
    <row r="752" spans="1:10" ht="14.25" hidden="1" customHeight="1">
      <c r="A752" s="27">
        <v>74.8</v>
      </c>
      <c r="B752" s="27">
        <v>74.7</v>
      </c>
      <c r="C752" s="28"/>
      <c r="D752" s="29">
        <v>100</v>
      </c>
      <c r="E752" s="29">
        <v>1900</v>
      </c>
      <c r="F752" s="29">
        <v>2449</v>
      </c>
      <c r="G752" s="29">
        <v>1800</v>
      </c>
      <c r="H752" s="29">
        <v>2357</v>
      </c>
      <c r="I752" s="29">
        <v>2403</v>
      </c>
      <c r="J752" s="28" t="s">
        <v>19</v>
      </c>
    </row>
    <row r="753" spans="1:10" ht="14.25" hidden="1" customHeight="1">
      <c r="A753" s="27">
        <v>74.900000000000006</v>
      </c>
      <c r="B753" s="27">
        <v>74.8</v>
      </c>
      <c r="C753" s="28"/>
      <c r="D753" s="29">
        <v>100</v>
      </c>
      <c r="E753" s="29">
        <v>1800</v>
      </c>
      <c r="F753" s="29">
        <v>2357</v>
      </c>
      <c r="G753" s="29">
        <v>1600</v>
      </c>
      <c r="H753" s="29">
        <v>2174</v>
      </c>
      <c r="I753" s="29">
        <v>2266</v>
      </c>
      <c r="J753" s="28" t="s">
        <v>24</v>
      </c>
    </row>
    <row r="754" spans="1:10" ht="14.25" hidden="1" customHeight="1">
      <c r="A754" s="31">
        <v>75</v>
      </c>
      <c r="B754" s="31">
        <v>74.900000000000006</v>
      </c>
      <c r="C754" s="28" t="s">
        <v>17</v>
      </c>
      <c r="D754" s="32">
        <v>100</v>
      </c>
      <c r="E754" s="32">
        <v>1200</v>
      </c>
      <c r="F754" s="32">
        <v>1806</v>
      </c>
      <c r="G754" s="32">
        <v>1200</v>
      </c>
      <c r="H754" s="32">
        <v>1806</v>
      </c>
      <c r="I754" s="32">
        <v>1806</v>
      </c>
      <c r="J754" s="35" t="s">
        <v>19</v>
      </c>
    </row>
    <row r="755" spans="1:10" ht="14.25" hidden="1" customHeight="1">
      <c r="A755" s="27">
        <v>75.099999999999994</v>
      </c>
      <c r="B755" s="27">
        <v>75</v>
      </c>
      <c r="C755" s="28"/>
      <c r="D755" s="29">
        <v>100</v>
      </c>
      <c r="E755" s="29">
        <v>1300</v>
      </c>
      <c r="F755" s="29">
        <v>1898</v>
      </c>
      <c r="G755" s="29">
        <v>1500</v>
      </c>
      <c r="H755" s="29">
        <v>2082</v>
      </c>
      <c r="I755" s="29">
        <v>1990</v>
      </c>
      <c r="J755" s="28" t="s">
        <v>19</v>
      </c>
    </row>
    <row r="756" spans="1:10" ht="14.25" hidden="1" customHeight="1">
      <c r="A756" s="27">
        <v>75.2</v>
      </c>
      <c r="B756" s="27">
        <v>75.099999999999994</v>
      </c>
      <c r="C756" s="28"/>
      <c r="D756" s="29">
        <v>100</v>
      </c>
      <c r="E756" s="29">
        <v>1200</v>
      </c>
      <c r="F756" s="29">
        <v>1806</v>
      </c>
      <c r="G756" s="29">
        <v>1300</v>
      </c>
      <c r="H756" s="29">
        <v>1898</v>
      </c>
      <c r="I756" s="29">
        <v>1852</v>
      </c>
      <c r="J756" s="34"/>
    </row>
    <row r="757" spans="1:10" ht="14.25" hidden="1" customHeight="1">
      <c r="A757" s="27">
        <v>75.3</v>
      </c>
      <c r="B757" s="27">
        <v>75.2</v>
      </c>
      <c r="C757" s="28"/>
      <c r="D757" s="29">
        <v>100</v>
      </c>
      <c r="E757" s="29">
        <v>1100</v>
      </c>
      <c r="F757" s="29">
        <v>1715</v>
      </c>
      <c r="G757" s="29">
        <v>1200</v>
      </c>
      <c r="H757" s="29">
        <v>1806</v>
      </c>
      <c r="I757" s="29">
        <v>1761</v>
      </c>
      <c r="J757" s="34"/>
    </row>
    <row r="758" spans="1:10" ht="14.25" hidden="1" customHeight="1">
      <c r="A758" s="27">
        <v>75.400000000000006</v>
      </c>
      <c r="B758" s="27">
        <v>75.3</v>
      </c>
      <c r="C758" s="28"/>
      <c r="D758" s="29">
        <v>100</v>
      </c>
      <c r="E758" s="29">
        <v>1100</v>
      </c>
      <c r="F758" s="29">
        <v>1715</v>
      </c>
      <c r="G758" s="29">
        <v>1000</v>
      </c>
      <c r="H758" s="29">
        <v>1623</v>
      </c>
      <c r="I758" s="29">
        <v>1669</v>
      </c>
      <c r="J758" s="34"/>
    </row>
    <row r="759" spans="1:10" ht="14.25" hidden="1" customHeight="1">
      <c r="A759" s="27">
        <v>75.5</v>
      </c>
      <c r="B759" s="27">
        <v>75.400000000000006</v>
      </c>
      <c r="C759" s="28"/>
      <c r="D759" s="29">
        <v>100</v>
      </c>
      <c r="E759" s="29">
        <v>1200</v>
      </c>
      <c r="F759" s="29">
        <v>1806</v>
      </c>
      <c r="G759" s="29">
        <v>1300</v>
      </c>
      <c r="H759" s="29">
        <v>1898</v>
      </c>
      <c r="I759" s="29">
        <v>1852</v>
      </c>
      <c r="J759" s="34"/>
    </row>
    <row r="760" spans="1:10" ht="14.25" hidden="1" customHeight="1">
      <c r="A760" s="27">
        <v>75.599999999999994</v>
      </c>
      <c r="B760" s="27">
        <v>75.5</v>
      </c>
      <c r="C760" s="28"/>
      <c r="D760" s="29">
        <v>100</v>
      </c>
      <c r="E760" s="29">
        <v>1100</v>
      </c>
      <c r="F760" s="29">
        <v>1715</v>
      </c>
      <c r="G760" s="29">
        <v>1200</v>
      </c>
      <c r="H760" s="29">
        <v>1806</v>
      </c>
      <c r="I760" s="29">
        <v>1761</v>
      </c>
      <c r="J760" s="34"/>
    </row>
    <row r="761" spans="1:10" ht="14.25" hidden="1" customHeight="1">
      <c r="A761" s="27">
        <v>75.7</v>
      </c>
      <c r="B761" s="27">
        <v>75.599999999999994</v>
      </c>
      <c r="C761" s="28"/>
      <c r="D761" s="29">
        <v>100</v>
      </c>
      <c r="E761" s="29">
        <v>1500</v>
      </c>
      <c r="F761" s="29">
        <v>2082</v>
      </c>
      <c r="G761" s="29">
        <v>1500</v>
      </c>
      <c r="H761" s="29">
        <v>2082</v>
      </c>
      <c r="I761" s="29">
        <v>2082</v>
      </c>
      <c r="J761" s="28" t="s">
        <v>24</v>
      </c>
    </row>
    <row r="762" spans="1:10" ht="14.25" hidden="1" customHeight="1">
      <c r="A762" s="27">
        <v>75.8</v>
      </c>
      <c r="B762" s="27">
        <v>75.7</v>
      </c>
      <c r="C762" s="28"/>
      <c r="D762" s="29">
        <v>100</v>
      </c>
      <c r="E762" s="29">
        <v>1000</v>
      </c>
      <c r="F762" s="29">
        <v>1623</v>
      </c>
      <c r="G762" s="29">
        <v>1300</v>
      </c>
      <c r="H762" s="29">
        <v>1898</v>
      </c>
      <c r="I762" s="29">
        <v>1761</v>
      </c>
      <c r="J762" s="34"/>
    </row>
    <row r="763" spans="1:10" ht="14.25" hidden="1" customHeight="1">
      <c r="A763" s="27">
        <v>75.900000000000006</v>
      </c>
      <c r="B763" s="27">
        <v>75.8</v>
      </c>
      <c r="C763" s="28"/>
      <c r="D763" s="29">
        <v>100</v>
      </c>
      <c r="E763" s="29">
        <v>1000</v>
      </c>
      <c r="F763" s="29">
        <v>1623</v>
      </c>
      <c r="G763" s="29">
        <v>1200</v>
      </c>
      <c r="H763" s="29">
        <v>1806</v>
      </c>
      <c r="I763" s="29">
        <v>1715</v>
      </c>
      <c r="J763" s="34"/>
    </row>
    <row r="764" spans="1:10" ht="14.25" hidden="1" customHeight="1">
      <c r="A764" s="31">
        <v>76</v>
      </c>
      <c r="B764" s="31">
        <v>75.900000000000006</v>
      </c>
      <c r="C764" s="28" t="s">
        <v>17</v>
      </c>
      <c r="D764" s="32">
        <v>100</v>
      </c>
      <c r="E764" s="32">
        <v>1400</v>
      </c>
      <c r="F764" s="32">
        <v>1990</v>
      </c>
      <c r="G764" s="32">
        <v>1300</v>
      </c>
      <c r="H764" s="32">
        <v>1898</v>
      </c>
      <c r="I764" s="32">
        <v>1944</v>
      </c>
      <c r="J764" s="33"/>
    </row>
    <row r="765" spans="1:10" ht="14.25" hidden="1" customHeight="1">
      <c r="A765" s="27">
        <v>76.099999999999994</v>
      </c>
      <c r="B765" s="27">
        <v>76</v>
      </c>
      <c r="C765" s="28"/>
      <c r="D765" s="29">
        <v>100</v>
      </c>
      <c r="E765" s="29">
        <v>1200</v>
      </c>
      <c r="F765" s="29">
        <v>1806</v>
      </c>
      <c r="G765" s="29">
        <v>1200</v>
      </c>
      <c r="H765" s="29">
        <v>1806</v>
      </c>
      <c r="I765" s="29">
        <v>1806</v>
      </c>
      <c r="J765" s="33"/>
    </row>
    <row r="766" spans="1:10" ht="14.25" hidden="1" customHeight="1">
      <c r="A766" s="27">
        <v>76.2</v>
      </c>
      <c r="B766" s="27">
        <v>76.099999999999994</v>
      </c>
      <c r="C766" s="28"/>
      <c r="D766" s="29">
        <v>100</v>
      </c>
      <c r="E766" s="29">
        <v>1000</v>
      </c>
      <c r="F766" s="29">
        <v>1623</v>
      </c>
      <c r="G766" s="29">
        <v>1300</v>
      </c>
      <c r="H766" s="29">
        <v>1898</v>
      </c>
      <c r="I766" s="29">
        <v>1761</v>
      </c>
      <c r="J766" s="34"/>
    </row>
    <row r="767" spans="1:10" ht="14.25" hidden="1" customHeight="1">
      <c r="A767" s="27">
        <v>76.3</v>
      </c>
      <c r="B767" s="27">
        <v>76.2</v>
      </c>
      <c r="C767" s="28"/>
      <c r="D767" s="29">
        <v>100</v>
      </c>
      <c r="E767" s="29">
        <v>1100</v>
      </c>
      <c r="F767" s="29">
        <v>1715</v>
      </c>
      <c r="G767" s="29">
        <v>1200</v>
      </c>
      <c r="H767" s="29">
        <v>1806</v>
      </c>
      <c r="I767" s="29">
        <v>1761</v>
      </c>
      <c r="J767" s="34"/>
    </row>
    <row r="768" spans="1:10" ht="14.25" hidden="1" customHeight="1">
      <c r="A768" s="27">
        <v>76.400000000000006</v>
      </c>
      <c r="B768" s="27">
        <v>76.3</v>
      </c>
      <c r="C768" s="28"/>
      <c r="D768" s="29">
        <v>100</v>
      </c>
      <c r="E768" s="29">
        <v>1200</v>
      </c>
      <c r="F768" s="29">
        <v>1806</v>
      </c>
      <c r="G768" s="29">
        <v>1300</v>
      </c>
      <c r="H768" s="29">
        <v>1898</v>
      </c>
      <c r="I768" s="29">
        <v>1852</v>
      </c>
      <c r="J768" s="28" t="s">
        <v>19</v>
      </c>
    </row>
    <row r="769" spans="1:10" ht="14.25" hidden="1" customHeight="1">
      <c r="A769" s="27">
        <v>76.5</v>
      </c>
      <c r="B769" s="27">
        <v>76.400000000000006</v>
      </c>
      <c r="C769" s="28"/>
      <c r="D769" s="29">
        <v>100</v>
      </c>
      <c r="E769" s="29">
        <v>1900</v>
      </c>
      <c r="F769" s="29">
        <v>2449</v>
      </c>
      <c r="G769" s="29">
        <v>2100</v>
      </c>
      <c r="H769" s="29">
        <v>2633</v>
      </c>
      <c r="I769" s="29">
        <v>2541</v>
      </c>
      <c r="J769" s="28" t="s">
        <v>24</v>
      </c>
    </row>
    <row r="770" spans="1:10" ht="14.25" hidden="1" customHeight="1">
      <c r="A770" s="27">
        <v>76.599999999999994</v>
      </c>
      <c r="B770" s="27">
        <v>76.5</v>
      </c>
      <c r="C770" s="28"/>
      <c r="D770" s="29">
        <v>100</v>
      </c>
      <c r="E770" s="29">
        <v>1700</v>
      </c>
      <c r="F770" s="29">
        <v>2265</v>
      </c>
      <c r="G770" s="29">
        <v>2400</v>
      </c>
      <c r="H770" s="29">
        <v>2908</v>
      </c>
      <c r="I770" s="29">
        <v>2587</v>
      </c>
      <c r="J770" s="28" t="s">
        <v>19</v>
      </c>
    </row>
    <row r="771" spans="1:10" ht="14.25" hidden="1" customHeight="1">
      <c r="A771" s="27">
        <v>76.7</v>
      </c>
      <c r="B771" s="27">
        <v>76.599999999999994</v>
      </c>
      <c r="C771" s="28"/>
      <c r="D771" s="29">
        <v>100</v>
      </c>
      <c r="E771" s="29">
        <v>1300</v>
      </c>
      <c r="F771" s="29">
        <v>1898</v>
      </c>
      <c r="G771" s="29">
        <v>1400</v>
      </c>
      <c r="H771" s="29">
        <v>1990</v>
      </c>
      <c r="I771" s="29">
        <v>1944</v>
      </c>
      <c r="J771" s="34"/>
    </row>
    <row r="772" spans="1:10" ht="14.25" hidden="1" customHeight="1">
      <c r="A772" s="27">
        <v>76.8</v>
      </c>
      <c r="B772" s="27">
        <v>76.7</v>
      </c>
      <c r="C772" s="28"/>
      <c r="D772" s="29">
        <v>100</v>
      </c>
      <c r="E772" s="29">
        <v>1100</v>
      </c>
      <c r="F772" s="29">
        <v>1715</v>
      </c>
      <c r="G772" s="29">
        <v>1300</v>
      </c>
      <c r="H772" s="29">
        <v>1898</v>
      </c>
      <c r="I772" s="29">
        <v>1807</v>
      </c>
      <c r="J772" s="34"/>
    </row>
    <row r="773" spans="1:10" ht="14.25" hidden="1" customHeight="1">
      <c r="A773" s="27">
        <v>76.900000000000006</v>
      </c>
      <c r="B773" s="27">
        <v>76.8</v>
      </c>
      <c r="C773" s="28"/>
      <c r="D773" s="29">
        <v>100</v>
      </c>
      <c r="E773" s="29">
        <v>1400</v>
      </c>
      <c r="F773" s="29">
        <v>1990</v>
      </c>
      <c r="G773" s="29">
        <v>1000</v>
      </c>
      <c r="H773" s="29">
        <v>1623</v>
      </c>
      <c r="I773" s="29">
        <v>1807</v>
      </c>
      <c r="J773" s="34"/>
    </row>
    <row r="774" spans="1:10" ht="14.25" hidden="1" customHeight="1">
      <c r="A774" s="31">
        <v>77</v>
      </c>
      <c r="B774" s="31">
        <v>76.900000000000006</v>
      </c>
      <c r="C774" s="28" t="s">
        <v>17</v>
      </c>
      <c r="D774" s="32">
        <v>100</v>
      </c>
      <c r="E774" s="32">
        <v>1300</v>
      </c>
      <c r="F774" s="32">
        <v>1898</v>
      </c>
      <c r="G774" s="32">
        <v>1200</v>
      </c>
      <c r="H774" s="32">
        <v>1806</v>
      </c>
      <c r="I774" s="32">
        <v>1852</v>
      </c>
      <c r="J774" s="33"/>
    </row>
    <row r="775" spans="1:10" ht="14.25" hidden="1" customHeight="1">
      <c r="A775" s="27">
        <v>77.099999999999994</v>
      </c>
      <c r="B775" s="27">
        <v>77</v>
      </c>
      <c r="C775" s="28"/>
      <c r="D775" s="29">
        <v>100</v>
      </c>
      <c r="E775" s="29">
        <v>1300</v>
      </c>
      <c r="F775" s="29">
        <v>1898</v>
      </c>
      <c r="G775" s="29">
        <v>1800</v>
      </c>
      <c r="H775" s="29">
        <v>2357</v>
      </c>
      <c r="I775" s="29">
        <v>2128</v>
      </c>
      <c r="J775" s="33"/>
    </row>
    <row r="776" spans="1:10" ht="14.25" hidden="1" customHeight="1">
      <c r="A776" s="27">
        <v>77.2</v>
      </c>
      <c r="B776" s="27">
        <v>77.099999999999994</v>
      </c>
      <c r="C776" s="28"/>
      <c r="D776" s="29">
        <v>100</v>
      </c>
      <c r="E776" s="29">
        <v>1500</v>
      </c>
      <c r="F776" s="29">
        <v>2082</v>
      </c>
      <c r="G776" s="29">
        <v>1400</v>
      </c>
      <c r="H776" s="29">
        <v>1990</v>
      </c>
      <c r="I776" s="29">
        <v>2036</v>
      </c>
      <c r="J776" s="34"/>
    </row>
    <row r="777" spans="1:10" ht="14.25" hidden="1" customHeight="1">
      <c r="A777" s="27">
        <v>77.3</v>
      </c>
      <c r="B777" s="27">
        <v>77.2</v>
      </c>
      <c r="C777" s="28"/>
      <c r="D777" s="29">
        <v>100</v>
      </c>
      <c r="E777" s="29">
        <v>1200</v>
      </c>
      <c r="F777" s="29">
        <v>1806</v>
      </c>
      <c r="G777" s="29">
        <v>1000</v>
      </c>
      <c r="H777" s="29">
        <v>1623</v>
      </c>
      <c r="I777" s="29">
        <v>1715</v>
      </c>
      <c r="J777" s="34"/>
    </row>
    <row r="778" spans="1:10" ht="14.25" hidden="1" customHeight="1">
      <c r="A778" s="27">
        <v>77.400000000000006</v>
      </c>
      <c r="B778" s="27">
        <v>77.3</v>
      </c>
      <c r="C778" s="28"/>
      <c r="D778" s="29">
        <v>100</v>
      </c>
      <c r="E778" s="29">
        <v>1000</v>
      </c>
      <c r="F778" s="29">
        <v>1623</v>
      </c>
      <c r="G778" s="29">
        <v>1600</v>
      </c>
      <c r="H778" s="29">
        <v>2174</v>
      </c>
      <c r="I778" s="29">
        <v>1899</v>
      </c>
      <c r="J778" s="34"/>
    </row>
    <row r="779" spans="1:10" ht="14.25" customHeight="1">
      <c r="A779" s="27">
        <v>77.5</v>
      </c>
      <c r="B779" s="27">
        <v>77.400000000000006</v>
      </c>
      <c r="C779" s="28"/>
      <c r="D779" s="29">
        <v>100</v>
      </c>
      <c r="E779" s="29">
        <v>2100</v>
      </c>
      <c r="F779" s="217">
        <v>2633</v>
      </c>
      <c r="G779" s="29">
        <v>2900</v>
      </c>
      <c r="H779" s="29">
        <v>3367</v>
      </c>
      <c r="I779" s="29">
        <v>3000</v>
      </c>
      <c r="J779" s="34"/>
    </row>
    <row r="780" spans="1:10" ht="14.25" hidden="1" customHeight="1">
      <c r="A780" s="27">
        <v>77.599999999999994</v>
      </c>
      <c r="B780" s="27">
        <v>77.5</v>
      </c>
      <c r="C780" s="28"/>
      <c r="D780" s="29">
        <v>100</v>
      </c>
      <c r="E780" s="29">
        <v>1800</v>
      </c>
      <c r="F780" s="29">
        <v>2357</v>
      </c>
      <c r="G780" s="29">
        <v>1600</v>
      </c>
      <c r="H780" s="29">
        <v>2174</v>
      </c>
      <c r="I780" s="29">
        <v>2266</v>
      </c>
      <c r="J780" s="34"/>
    </row>
    <row r="781" spans="1:10" ht="14.25" hidden="1" customHeight="1">
      <c r="A781" s="27">
        <v>77.7</v>
      </c>
      <c r="B781" s="27">
        <v>77.599999999999994</v>
      </c>
      <c r="C781" s="28"/>
      <c r="D781" s="29">
        <v>100</v>
      </c>
      <c r="E781" s="29">
        <v>1400</v>
      </c>
      <c r="F781" s="29">
        <v>1990</v>
      </c>
      <c r="G781" s="29">
        <v>2100</v>
      </c>
      <c r="H781" s="29">
        <v>2633</v>
      </c>
      <c r="I781" s="29">
        <v>2312</v>
      </c>
      <c r="J781" s="28" t="s">
        <v>19</v>
      </c>
    </row>
    <row r="782" spans="1:10" ht="14.25" hidden="1" customHeight="1">
      <c r="A782" s="27">
        <v>77.8</v>
      </c>
      <c r="B782" s="27">
        <v>77.7</v>
      </c>
      <c r="C782" s="28"/>
      <c r="D782" s="29">
        <v>100</v>
      </c>
      <c r="E782" s="29">
        <v>1000</v>
      </c>
      <c r="F782" s="29">
        <v>1623</v>
      </c>
      <c r="G782" s="29">
        <v>1500</v>
      </c>
      <c r="H782" s="29">
        <v>2082</v>
      </c>
      <c r="I782" s="29">
        <v>1853</v>
      </c>
      <c r="J782" s="28" t="s">
        <v>19</v>
      </c>
    </row>
    <row r="783" spans="1:10" ht="14.25" hidden="1" customHeight="1">
      <c r="A783" s="27">
        <v>77.900000000000006</v>
      </c>
      <c r="B783" s="27">
        <v>77.8</v>
      </c>
      <c r="C783" s="28"/>
      <c r="D783" s="29">
        <v>100</v>
      </c>
      <c r="E783" s="29">
        <v>1900</v>
      </c>
      <c r="F783" s="29">
        <v>2449</v>
      </c>
      <c r="G783" s="29">
        <v>2000</v>
      </c>
      <c r="H783" s="29">
        <v>2541</v>
      </c>
      <c r="I783" s="29">
        <v>2495</v>
      </c>
      <c r="J783" s="28" t="s">
        <v>25</v>
      </c>
    </row>
    <row r="784" spans="1:10" ht="14.25" hidden="1" customHeight="1">
      <c r="A784" s="27">
        <v>78</v>
      </c>
      <c r="B784" s="27">
        <v>77.900000000000006</v>
      </c>
      <c r="C784" s="28" t="s">
        <v>17</v>
      </c>
      <c r="D784" s="29">
        <v>100</v>
      </c>
      <c r="E784" s="29">
        <v>1200</v>
      </c>
      <c r="F784" s="29">
        <v>1806</v>
      </c>
      <c r="G784" s="29">
        <v>1200</v>
      </c>
      <c r="H784" s="29">
        <v>1806</v>
      </c>
      <c r="I784" s="29">
        <v>1806</v>
      </c>
      <c r="J784" s="28" t="s">
        <v>19</v>
      </c>
    </row>
    <row r="785" spans="1:10" ht="14.25" hidden="1" customHeight="1">
      <c r="A785" s="27">
        <v>78.099999999999994</v>
      </c>
      <c r="B785" s="27">
        <v>78</v>
      </c>
      <c r="C785" s="28"/>
      <c r="D785" s="29">
        <v>100</v>
      </c>
      <c r="E785" s="29">
        <v>1000</v>
      </c>
      <c r="F785" s="29">
        <v>1623</v>
      </c>
      <c r="G785" s="29">
        <v>1200</v>
      </c>
      <c r="H785" s="29">
        <v>1806</v>
      </c>
      <c r="I785" s="29">
        <v>1715</v>
      </c>
      <c r="J785" s="28" t="s">
        <v>19</v>
      </c>
    </row>
    <row r="786" spans="1:10" ht="14.25" hidden="1" customHeight="1">
      <c r="A786" s="27">
        <v>78.2</v>
      </c>
      <c r="B786" s="27">
        <v>78.099999999999994</v>
      </c>
      <c r="C786" s="28"/>
      <c r="D786" s="29">
        <v>100</v>
      </c>
      <c r="E786" s="29">
        <v>1100</v>
      </c>
      <c r="F786" s="29">
        <v>1715</v>
      </c>
      <c r="G786" s="29">
        <v>1200</v>
      </c>
      <c r="H786" s="29">
        <v>1806</v>
      </c>
      <c r="I786" s="29">
        <v>1761</v>
      </c>
      <c r="J786" s="28" t="s">
        <v>19</v>
      </c>
    </row>
    <row r="787" spans="1:10" ht="14.25" hidden="1" customHeight="1">
      <c r="A787" s="27">
        <v>78.3</v>
      </c>
      <c r="B787" s="27">
        <v>78.2</v>
      </c>
      <c r="C787" s="28"/>
      <c r="D787" s="29">
        <v>100</v>
      </c>
      <c r="E787" s="29">
        <v>1200</v>
      </c>
      <c r="F787" s="29">
        <v>1806</v>
      </c>
      <c r="G787" s="29">
        <v>1200</v>
      </c>
      <c r="H787" s="29">
        <v>1806</v>
      </c>
      <c r="I787" s="29">
        <v>1806</v>
      </c>
      <c r="J787" s="34"/>
    </row>
    <row r="788" spans="1:10" ht="14.25" hidden="1" customHeight="1">
      <c r="A788" s="27">
        <v>78.400000000000006</v>
      </c>
      <c r="B788" s="27">
        <v>78.3</v>
      </c>
      <c r="C788" s="28"/>
      <c r="D788" s="29">
        <v>100</v>
      </c>
      <c r="E788" s="29">
        <v>1200</v>
      </c>
      <c r="F788" s="29">
        <v>1806</v>
      </c>
      <c r="G788" s="29">
        <v>1300</v>
      </c>
      <c r="H788" s="29">
        <v>1898</v>
      </c>
      <c r="I788" s="29">
        <v>1852</v>
      </c>
      <c r="J788" s="34"/>
    </row>
    <row r="789" spans="1:10" ht="14.25" hidden="1" customHeight="1">
      <c r="A789" s="27">
        <v>78.5</v>
      </c>
      <c r="B789" s="27">
        <v>78.400000000000006</v>
      </c>
      <c r="C789" s="28"/>
      <c r="D789" s="29">
        <v>100</v>
      </c>
      <c r="E789" s="29">
        <v>1400</v>
      </c>
      <c r="F789" s="29">
        <v>1990</v>
      </c>
      <c r="G789" s="29">
        <v>1300</v>
      </c>
      <c r="H789" s="29">
        <v>1898</v>
      </c>
      <c r="I789" s="29">
        <v>1944</v>
      </c>
      <c r="J789" s="34"/>
    </row>
    <row r="790" spans="1:10" ht="14.25" hidden="1" customHeight="1">
      <c r="A790" s="27">
        <v>78.599999999999994</v>
      </c>
      <c r="B790" s="27">
        <v>78.5</v>
      </c>
      <c r="C790" s="28"/>
      <c r="D790" s="29">
        <v>100</v>
      </c>
      <c r="E790" s="29">
        <v>1200</v>
      </c>
      <c r="F790" s="29">
        <v>1806</v>
      </c>
      <c r="G790" s="29">
        <v>1100</v>
      </c>
      <c r="H790" s="29">
        <v>1715</v>
      </c>
      <c r="I790" s="29">
        <v>1761</v>
      </c>
      <c r="J790" s="34"/>
    </row>
    <row r="791" spans="1:10" ht="14.25" hidden="1" customHeight="1">
      <c r="A791" s="27">
        <v>78.7</v>
      </c>
      <c r="B791" s="27">
        <v>78.599999999999994</v>
      </c>
      <c r="C791" s="28"/>
      <c r="D791" s="29">
        <v>100</v>
      </c>
      <c r="E791" s="29">
        <v>1100</v>
      </c>
      <c r="F791" s="29">
        <v>1715</v>
      </c>
      <c r="G791" s="29">
        <v>1300</v>
      </c>
      <c r="H791" s="29">
        <v>1898</v>
      </c>
      <c r="I791" s="29">
        <v>1807</v>
      </c>
      <c r="J791" s="34"/>
    </row>
    <row r="792" spans="1:10" ht="14.25" hidden="1" customHeight="1">
      <c r="A792" s="27">
        <v>78.8</v>
      </c>
      <c r="B792" s="27">
        <v>78.7</v>
      </c>
      <c r="C792" s="28"/>
      <c r="D792" s="29">
        <v>100</v>
      </c>
      <c r="E792" s="29">
        <v>1500</v>
      </c>
      <c r="F792" s="29">
        <v>2082</v>
      </c>
      <c r="G792" s="29">
        <v>1600</v>
      </c>
      <c r="H792" s="29">
        <v>2174</v>
      </c>
      <c r="I792" s="29">
        <v>2128</v>
      </c>
      <c r="J792" s="34"/>
    </row>
    <row r="793" spans="1:10" ht="14.25" hidden="1" customHeight="1">
      <c r="A793" s="27">
        <v>78.900000000000006</v>
      </c>
      <c r="B793" s="27">
        <v>78.8</v>
      </c>
      <c r="C793" s="28"/>
      <c r="D793" s="29">
        <v>100</v>
      </c>
      <c r="E793" s="29">
        <v>1100</v>
      </c>
      <c r="F793" s="29">
        <v>1715</v>
      </c>
      <c r="G793" s="29">
        <v>1100</v>
      </c>
      <c r="H793" s="29">
        <v>1715</v>
      </c>
      <c r="I793" s="29">
        <v>1715</v>
      </c>
      <c r="J793" s="34"/>
    </row>
    <row r="794" spans="1:10" ht="14.25" hidden="1" customHeight="1">
      <c r="A794" s="31">
        <v>79</v>
      </c>
      <c r="B794" s="31">
        <v>78.900000000000006</v>
      </c>
      <c r="C794" s="28" t="s">
        <v>17</v>
      </c>
      <c r="D794" s="32">
        <v>100</v>
      </c>
      <c r="E794" s="32">
        <v>1100</v>
      </c>
      <c r="F794" s="32">
        <v>1715</v>
      </c>
      <c r="G794" s="32">
        <v>1000</v>
      </c>
      <c r="H794" s="32">
        <v>1623</v>
      </c>
      <c r="I794" s="32">
        <v>1669</v>
      </c>
      <c r="J794" s="33"/>
    </row>
    <row r="795" spans="1:10" ht="14.25" hidden="1" customHeight="1">
      <c r="A795" s="27">
        <v>79.099999999999994</v>
      </c>
      <c r="B795" s="27">
        <v>79</v>
      </c>
      <c r="C795" s="28"/>
      <c r="D795" s="29">
        <v>100</v>
      </c>
      <c r="E795" s="29">
        <v>1200</v>
      </c>
      <c r="F795" s="29">
        <v>1806</v>
      </c>
      <c r="G795" s="29">
        <v>1200</v>
      </c>
      <c r="H795" s="29">
        <v>1806</v>
      </c>
      <c r="I795" s="29">
        <v>1806</v>
      </c>
      <c r="J795" s="30"/>
    </row>
    <row r="796" spans="1:10" ht="14.25" hidden="1" customHeight="1">
      <c r="A796" s="27">
        <v>79.2</v>
      </c>
      <c r="B796" s="27">
        <v>79.099999999999994</v>
      </c>
      <c r="C796" s="28"/>
      <c r="D796" s="29">
        <v>100</v>
      </c>
      <c r="E796" s="29">
        <v>1300</v>
      </c>
      <c r="F796" s="29">
        <v>1898</v>
      </c>
      <c r="G796" s="29">
        <v>1200</v>
      </c>
      <c r="H796" s="29">
        <v>1806</v>
      </c>
      <c r="I796" s="29">
        <v>1852</v>
      </c>
      <c r="J796" s="30"/>
    </row>
    <row r="797" spans="1:10" ht="14.25" hidden="1" customHeight="1">
      <c r="A797" s="27">
        <v>79.3</v>
      </c>
      <c r="B797" s="27">
        <v>79.2</v>
      </c>
      <c r="C797" s="28"/>
      <c r="D797" s="29">
        <v>100</v>
      </c>
      <c r="E797" s="29">
        <v>1200</v>
      </c>
      <c r="F797" s="29">
        <v>1806</v>
      </c>
      <c r="G797" s="29">
        <v>1300</v>
      </c>
      <c r="H797" s="29">
        <v>1898</v>
      </c>
      <c r="I797" s="29">
        <v>1852</v>
      </c>
      <c r="J797" s="30"/>
    </row>
    <row r="798" spans="1:10" ht="14.25" hidden="1" customHeight="1">
      <c r="A798" s="27">
        <v>79.400000000000006</v>
      </c>
      <c r="B798" s="27">
        <v>79.3</v>
      </c>
      <c r="C798" s="28"/>
      <c r="D798" s="29">
        <v>100</v>
      </c>
      <c r="E798" s="29">
        <v>1100</v>
      </c>
      <c r="F798" s="29">
        <v>1715</v>
      </c>
      <c r="G798" s="29">
        <v>1200</v>
      </c>
      <c r="H798" s="29">
        <v>1806</v>
      </c>
      <c r="I798" s="29">
        <v>1761</v>
      </c>
      <c r="J798" s="30"/>
    </row>
    <row r="799" spans="1:10" ht="14.25" hidden="1" customHeight="1">
      <c r="A799" s="27">
        <v>79.5</v>
      </c>
      <c r="B799" s="27">
        <v>79.400000000000006</v>
      </c>
      <c r="C799" s="28"/>
      <c r="D799" s="29">
        <v>100</v>
      </c>
      <c r="E799" s="29">
        <v>1600</v>
      </c>
      <c r="F799" s="29">
        <v>2174</v>
      </c>
      <c r="G799" s="29">
        <v>1400</v>
      </c>
      <c r="H799" s="29">
        <v>1990</v>
      </c>
      <c r="I799" s="29">
        <v>2082</v>
      </c>
      <c r="J799" s="30"/>
    </row>
    <row r="800" spans="1:10" ht="14.25" hidden="1" customHeight="1">
      <c r="A800" s="27">
        <v>79.599999999999994</v>
      </c>
      <c r="B800" s="27">
        <v>79.5</v>
      </c>
      <c r="C800" s="28"/>
      <c r="D800" s="29">
        <v>100</v>
      </c>
      <c r="E800" s="29">
        <v>1900</v>
      </c>
      <c r="F800" s="29">
        <v>2449</v>
      </c>
      <c r="G800" s="29">
        <v>1300</v>
      </c>
      <c r="H800" s="29">
        <v>1898</v>
      </c>
      <c r="I800" s="29">
        <v>2174</v>
      </c>
      <c r="J800" s="30"/>
    </row>
    <row r="801" spans="1:10" ht="14.25" hidden="1" customHeight="1">
      <c r="A801" s="27">
        <v>79.7</v>
      </c>
      <c r="B801" s="27">
        <v>79.599999999999994</v>
      </c>
      <c r="C801" s="28"/>
      <c r="D801" s="29">
        <v>100</v>
      </c>
      <c r="E801" s="29">
        <v>1500</v>
      </c>
      <c r="F801" s="29">
        <v>2082</v>
      </c>
      <c r="G801" s="29">
        <v>1200</v>
      </c>
      <c r="H801" s="29">
        <v>1806</v>
      </c>
      <c r="I801" s="29">
        <v>1944</v>
      </c>
      <c r="J801" s="30"/>
    </row>
    <row r="802" spans="1:10" ht="14.25" hidden="1" customHeight="1">
      <c r="A802" s="27">
        <v>79.8</v>
      </c>
      <c r="B802" s="27">
        <v>79.7</v>
      </c>
      <c r="C802" s="28"/>
      <c r="D802" s="29">
        <v>100</v>
      </c>
      <c r="E802" s="29">
        <v>1400</v>
      </c>
      <c r="F802" s="29">
        <v>1990</v>
      </c>
      <c r="G802" s="29">
        <v>1500</v>
      </c>
      <c r="H802" s="29">
        <v>2082</v>
      </c>
      <c r="I802" s="29">
        <v>2036</v>
      </c>
      <c r="J802" s="30"/>
    </row>
    <row r="803" spans="1:10" ht="14.25" hidden="1" customHeight="1">
      <c r="A803" s="27">
        <v>79.900000000000006</v>
      </c>
      <c r="B803" s="27">
        <v>79.8</v>
      </c>
      <c r="C803" s="28"/>
      <c r="D803" s="29">
        <v>100</v>
      </c>
      <c r="E803" s="29">
        <v>1300</v>
      </c>
      <c r="F803" s="29">
        <v>1898</v>
      </c>
      <c r="G803" s="29">
        <v>1100</v>
      </c>
      <c r="H803" s="29">
        <v>1715</v>
      </c>
      <c r="I803" s="29">
        <v>1807</v>
      </c>
      <c r="J803" s="30"/>
    </row>
    <row r="804" spans="1:10" ht="14.25" hidden="1" customHeight="1">
      <c r="A804" s="31">
        <v>80</v>
      </c>
      <c r="B804" s="31">
        <v>79.900000000000006</v>
      </c>
      <c r="C804" s="28" t="s">
        <v>17</v>
      </c>
      <c r="D804" s="32">
        <v>100</v>
      </c>
      <c r="E804" s="32">
        <v>1300</v>
      </c>
      <c r="F804" s="32">
        <v>1898</v>
      </c>
      <c r="G804" s="32">
        <v>1100</v>
      </c>
      <c r="H804" s="32">
        <v>1715</v>
      </c>
      <c r="I804" s="32">
        <v>1807</v>
      </c>
      <c r="J804" s="30"/>
    </row>
    <row r="805" spans="1:10" ht="14.25" hidden="1" customHeight="1">
      <c r="A805" s="27">
        <v>80.099999999999994</v>
      </c>
      <c r="B805" s="27">
        <v>80</v>
      </c>
      <c r="C805" s="30"/>
      <c r="D805" s="29">
        <v>100</v>
      </c>
      <c r="E805" s="29">
        <v>1200</v>
      </c>
      <c r="F805" s="29">
        <v>1806</v>
      </c>
      <c r="G805" s="29">
        <v>1200</v>
      </c>
      <c r="H805" s="29">
        <v>1806</v>
      </c>
      <c r="I805" s="29">
        <v>1806</v>
      </c>
      <c r="J805" s="30"/>
    </row>
    <row r="806" spans="1:10" ht="14.25" hidden="1" customHeight="1">
      <c r="A806" s="27">
        <v>80.2</v>
      </c>
      <c r="B806" s="27">
        <v>80.099999999999994</v>
      </c>
      <c r="C806" s="30"/>
      <c r="D806" s="29">
        <v>100</v>
      </c>
      <c r="E806" s="29">
        <v>1100</v>
      </c>
      <c r="F806" s="29">
        <v>1715</v>
      </c>
      <c r="G806" s="29">
        <v>1100</v>
      </c>
      <c r="H806" s="29">
        <v>1715</v>
      </c>
      <c r="I806" s="29">
        <v>1715</v>
      </c>
      <c r="J806" s="30"/>
    </row>
    <row r="807" spans="1:10" ht="14.25" hidden="1" customHeight="1">
      <c r="A807" s="27">
        <v>80.3</v>
      </c>
      <c r="B807" s="27">
        <v>80.2</v>
      </c>
      <c r="C807" s="30"/>
      <c r="D807" s="29">
        <v>100</v>
      </c>
      <c r="E807" s="29">
        <v>1000</v>
      </c>
      <c r="F807" s="29">
        <v>1623</v>
      </c>
      <c r="G807" s="29">
        <v>1400</v>
      </c>
      <c r="H807" s="29">
        <v>1990</v>
      </c>
      <c r="I807" s="29">
        <v>1807</v>
      </c>
      <c r="J807" s="30"/>
    </row>
    <row r="808" spans="1:10" ht="14.25" hidden="1" customHeight="1">
      <c r="A808" s="27">
        <v>80.400000000000006</v>
      </c>
      <c r="B808" s="27">
        <v>80.3</v>
      </c>
      <c r="C808" s="30"/>
      <c r="D808" s="29">
        <v>100</v>
      </c>
      <c r="E808" s="29">
        <v>1300</v>
      </c>
      <c r="F808" s="29">
        <v>1898</v>
      </c>
      <c r="G808" s="29">
        <v>1200</v>
      </c>
      <c r="H808" s="29">
        <v>1806</v>
      </c>
      <c r="I808" s="29">
        <v>1852</v>
      </c>
      <c r="J808" s="30"/>
    </row>
    <row r="809" spans="1:10" ht="14.25" hidden="1" customHeight="1">
      <c r="A809" s="27">
        <v>80.5</v>
      </c>
      <c r="B809" s="27">
        <v>80.400000000000006</v>
      </c>
      <c r="C809" s="30"/>
      <c r="D809" s="29">
        <v>100</v>
      </c>
      <c r="E809" s="29">
        <v>1200</v>
      </c>
      <c r="F809" s="29">
        <v>1806</v>
      </c>
      <c r="G809" s="29">
        <v>1100</v>
      </c>
      <c r="H809" s="29">
        <v>1715</v>
      </c>
      <c r="I809" s="29">
        <v>1761</v>
      </c>
      <c r="J809" s="30"/>
    </row>
    <row r="810" spans="1:10" ht="14.25" hidden="1" customHeight="1">
      <c r="A810" s="27">
        <v>80.599999999999994</v>
      </c>
      <c r="B810" s="27">
        <v>80.5</v>
      </c>
      <c r="C810" s="28"/>
      <c r="D810" s="29">
        <v>100</v>
      </c>
      <c r="E810" s="29">
        <v>1100</v>
      </c>
      <c r="F810" s="29">
        <v>1715</v>
      </c>
      <c r="G810" s="29">
        <v>1200</v>
      </c>
      <c r="H810" s="29">
        <v>1806</v>
      </c>
      <c r="I810" s="29">
        <v>1761</v>
      </c>
      <c r="J810" s="30"/>
    </row>
    <row r="811" spans="1:10" ht="14.25" hidden="1" customHeight="1">
      <c r="A811" s="27">
        <v>80.7</v>
      </c>
      <c r="B811" s="27">
        <v>80.599999999999994</v>
      </c>
      <c r="C811" s="28"/>
      <c r="D811" s="29">
        <v>100</v>
      </c>
      <c r="E811" s="29">
        <v>1400</v>
      </c>
      <c r="F811" s="29">
        <v>1990</v>
      </c>
      <c r="G811" s="29">
        <v>1500</v>
      </c>
      <c r="H811" s="29">
        <v>2082</v>
      </c>
      <c r="I811" s="29">
        <v>2036</v>
      </c>
      <c r="J811" s="30"/>
    </row>
    <row r="812" spans="1:10" ht="14.25" hidden="1" customHeight="1">
      <c r="A812" s="27">
        <v>80.8</v>
      </c>
      <c r="B812" s="27">
        <v>80.7</v>
      </c>
      <c r="C812" s="28"/>
      <c r="D812" s="29">
        <v>100</v>
      </c>
      <c r="E812" s="29">
        <v>1500</v>
      </c>
      <c r="F812" s="29">
        <v>2082</v>
      </c>
      <c r="G812" s="29">
        <v>1500</v>
      </c>
      <c r="H812" s="29">
        <v>2082</v>
      </c>
      <c r="I812" s="29">
        <v>2082</v>
      </c>
      <c r="J812" s="30"/>
    </row>
    <row r="813" spans="1:10" ht="14.25" hidden="1" customHeight="1">
      <c r="A813" s="27">
        <v>80.900000000000006</v>
      </c>
      <c r="B813" s="27">
        <v>80.8</v>
      </c>
      <c r="C813" s="28"/>
      <c r="D813" s="29">
        <v>100</v>
      </c>
      <c r="E813" s="29">
        <v>1800</v>
      </c>
      <c r="F813" s="29">
        <v>2357</v>
      </c>
      <c r="G813" s="29">
        <v>2200</v>
      </c>
      <c r="H813" s="29">
        <v>2724</v>
      </c>
      <c r="I813" s="29">
        <v>2541</v>
      </c>
      <c r="J813" s="30"/>
    </row>
    <row r="814" spans="1:10" ht="14.25" hidden="1" customHeight="1">
      <c r="A814" s="31">
        <v>81</v>
      </c>
      <c r="B814" s="31">
        <v>80.900000000000006</v>
      </c>
      <c r="C814" s="28" t="s">
        <v>17</v>
      </c>
      <c r="D814" s="32">
        <v>100</v>
      </c>
      <c r="E814" s="32">
        <v>1300</v>
      </c>
      <c r="F814" s="32">
        <v>1898</v>
      </c>
      <c r="G814" s="32">
        <v>1100</v>
      </c>
      <c r="H814" s="32">
        <v>1715</v>
      </c>
      <c r="I814" s="32">
        <v>1807</v>
      </c>
      <c r="J814" s="30"/>
    </row>
    <row r="815" spans="1:10" ht="14.25" hidden="1" customHeight="1">
      <c r="A815" s="27">
        <v>81.099999999999994</v>
      </c>
      <c r="B815" s="27">
        <v>81</v>
      </c>
      <c r="C815" s="28"/>
      <c r="D815" s="29">
        <v>100</v>
      </c>
      <c r="E815" s="29">
        <v>1300</v>
      </c>
      <c r="F815" s="29">
        <v>1898</v>
      </c>
      <c r="G815" s="29">
        <v>1200</v>
      </c>
      <c r="H815" s="29">
        <v>1806</v>
      </c>
      <c r="I815" s="29">
        <v>1852</v>
      </c>
      <c r="J815" s="36"/>
    </row>
    <row r="816" spans="1:10" ht="14.25" hidden="1" customHeight="1">
      <c r="A816" s="27">
        <v>81.2</v>
      </c>
      <c r="B816" s="27">
        <v>81.099999999999994</v>
      </c>
      <c r="C816" s="28"/>
      <c r="D816" s="29">
        <v>100</v>
      </c>
      <c r="E816" s="29">
        <v>1200</v>
      </c>
      <c r="F816" s="29">
        <v>1806</v>
      </c>
      <c r="G816" s="29">
        <v>1100</v>
      </c>
      <c r="H816" s="29">
        <v>1715</v>
      </c>
      <c r="I816" s="29">
        <v>1761</v>
      </c>
      <c r="J816" s="36"/>
    </row>
    <row r="817" spans="1:10" ht="14.25" hidden="1" customHeight="1">
      <c r="A817" s="27">
        <v>81.3</v>
      </c>
      <c r="B817" s="27">
        <v>81.2</v>
      </c>
      <c r="C817" s="28"/>
      <c r="D817" s="29">
        <v>100</v>
      </c>
      <c r="E817" s="34"/>
      <c r="F817" s="34"/>
      <c r="G817" s="34"/>
      <c r="H817" s="34"/>
      <c r="I817" s="34"/>
      <c r="J817" s="36"/>
    </row>
    <row r="818" spans="1:10" ht="14.25" hidden="1" customHeight="1">
      <c r="A818" s="27">
        <v>81.400000000000006</v>
      </c>
      <c r="B818" s="27">
        <v>81.3</v>
      </c>
      <c r="C818" s="28"/>
      <c r="D818" s="29">
        <v>100</v>
      </c>
      <c r="E818" s="29">
        <v>1700</v>
      </c>
      <c r="F818" s="29">
        <v>2265</v>
      </c>
      <c r="G818" s="29">
        <v>1800</v>
      </c>
      <c r="H818" s="29">
        <v>2357</v>
      </c>
      <c r="I818" s="29">
        <v>2311</v>
      </c>
      <c r="J818" s="36"/>
    </row>
    <row r="819" spans="1:10" ht="14.25" hidden="1" customHeight="1">
      <c r="A819" s="27">
        <v>81.5</v>
      </c>
      <c r="B819" s="27">
        <v>81.400000000000006</v>
      </c>
      <c r="C819" s="28"/>
      <c r="D819" s="29">
        <v>100</v>
      </c>
      <c r="E819" s="29">
        <v>1400</v>
      </c>
      <c r="F819" s="29">
        <v>1990</v>
      </c>
      <c r="G819" s="29">
        <v>1100</v>
      </c>
      <c r="H819" s="29">
        <v>1715</v>
      </c>
      <c r="I819" s="29">
        <v>1853</v>
      </c>
      <c r="J819" s="36"/>
    </row>
    <row r="820" spans="1:10" ht="14.25" hidden="1" customHeight="1">
      <c r="A820" s="27">
        <v>81.599999999999994</v>
      </c>
      <c r="B820" s="27">
        <v>81.5</v>
      </c>
      <c r="C820" s="28"/>
      <c r="D820" s="29">
        <v>100</v>
      </c>
      <c r="E820" s="29">
        <v>1200</v>
      </c>
      <c r="F820" s="29">
        <v>1806</v>
      </c>
      <c r="G820" s="29">
        <v>1100</v>
      </c>
      <c r="H820" s="29">
        <v>1715</v>
      </c>
      <c r="I820" s="29">
        <v>1761</v>
      </c>
      <c r="J820" s="36"/>
    </row>
    <row r="821" spans="1:10" ht="14.25" hidden="1" customHeight="1">
      <c r="A821" s="27">
        <v>81.7</v>
      </c>
      <c r="B821" s="27">
        <v>81.599999999999994</v>
      </c>
      <c r="C821" s="28"/>
      <c r="D821" s="29">
        <v>100</v>
      </c>
      <c r="E821" s="29">
        <v>1200</v>
      </c>
      <c r="F821" s="29">
        <v>1806</v>
      </c>
      <c r="G821" s="29">
        <v>1300</v>
      </c>
      <c r="H821" s="29">
        <v>1898</v>
      </c>
      <c r="I821" s="29">
        <v>1852</v>
      </c>
      <c r="J821" s="36"/>
    </row>
    <row r="822" spans="1:10" ht="14.25" hidden="1" customHeight="1">
      <c r="A822" s="27">
        <v>81.8</v>
      </c>
      <c r="B822" s="27">
        <v>81.7</v>
      </c>
      <c r="C822" s="28"/>
      <c r="D822" s="29">
        <v>100</v>
      </c>
      <c r="E822" s="29">
        <v>1000</v>
      </c>
      <c r="F822" s="29">
        <v>1623</v>
      </c>
      <c r="G822" s="29">
        <v>1100</v>
      </c>
      <c r="H822" s="29">
        <v>1715</v>
      </c>
      <c r="I822" s="29">
        <v>1669</v>
      </c>
      <c r="J822" s="36"/>
    </row>
    <row r="823" spans="1:10" ht="14.25" hidden="1" customHeight="1">
      <c r="A823" s="27">
        <v>81.900000000000006</v>
      </c>
      <c r="B823" s="27">
        <v>81.8</v>
      </c>
      <c r="C823" s="28"/>
      <c r="D823" s="29">
        <v>100</v>
      </c>
      <c r="E823" s="29">
        <v>1200</v>
      </c>
      <c r="F823" s="29">
        <v>1806</v>
      </c>
      <c r="G823" s="29">
        <v>1200</v>
      </c>
      <c r="H823" s="29">
        <v>1806</v>
      </c>
      <c r="I823" s="29">
        <v>1806</v>
      </c>
      <c r="J823" s="36"/>
    </row>
    <row r="824" spans="1:10" ht="14.25" hidden="1" customHeight="1">
      <c r="A824" s="31">
        <v>82</v>
      </c>
      <c r="B824" s="31">
        <v>81.900000000000006</v>
      </c>
      <c r="C824" s="28" t="s">
        <v>17</v>
      </c>
      <c r="D824" s="32">
        <v>100</v>
      </c>
      <c r="E824" s="32">
        <v>1300</v>
      </c>
      <c r="F824" s="32">
        <v>1898</v>
      </c>
      <c r="G824" s="32">
        <v>1000</v>
      </c>
      <c r="H824" s="32">
        <v>1623</v>
      </c>
      <c r="I824" s="32">
        <v>1761</v>
      </c>
      <c r="J824" s="36" t="s">
        <v>26</v>
      </c>
    </row>
    <row r="825" spans="1:10" ht="14.25" hidden="1" customHeight="1">
      <c r="A825" s="27">
        <v>82.1</v>
      </c>
      <c r="B825" s="27">
        <v>82</v>
      </c>
      <c r="C825" s="28"/>
      <c r="D825" s="29">
        <v>100</v>
      </c>
      <c r="E825" s="29">
        <v>1600</v>
      </c>
      <c r="F825" s="29">
        <v>2174</v>
      </c>
      <c r="G825" s="29">
        <v>1500</v>
      </c>
      <c r="H825" s="29">
        <v>2082</v>
      </c>
      <c r="I825" s="29">
        <v>2128</v>
      </c>
      <c r="J825" s="28"/>
    </row>
    <row r="826" spans="1:10" ht="14.25" hidden="1" customHeight="1">
      <c r="A826" s="27">
        <v>82.2</v>
      </c>
      <c r="B826" s="27">
        <v>82.1</v>
      </c>
      <c r="C826" s="28"/>
      <c r="D826" s="29">
        <v>100</v>
      </c>
      <c r="E826" s="29">
        <v>1300</v>
      </c>
      <c r="F826" s="29">
        <v>1898</v>
      </c>
      <c r="G826" s="29">
        <v>1300</v>
      </c>
      <c r="H826" s="29">
        <v>1898</v>
      </c>
      <c r="I826" s="29">
        <v>1898</v>
      </c>
      <c r="J826" s="28"/>
    </row>
    <row r="827" spans="1:10" ht="14.25" hidden="1" customHeight="1">
      <c r="A827" s="27">
        <v>82.3</v>
      </c>
      <c r="B827" s="27">
        <v>82.2</v>
      </c>
      <c r="C827" s="28"/>
      <c r="D827" s="29">
        <v>100</v>
      </c>
      <c r="E827" s="29">
        <v>1000</v>
      </c>
      <c r="F827" s="29">
        <v>1623</v>
      </c>
      <c r="G827" s="29">
        <v>1300</v>
      </c>
      <c r="H827" s="29">
        <v>1898</v>
      </c>
      <c r="I827" s="29">
        <v>1761</v>
      </c>
      <c r="J827" s="28"/>
    </row>
    <row r="828" spans="1:10" ht="14.25" hidden="1" customHeight="1">
      <c r="A828" s="27">
        <v>82.4</v>
      </c>
      <c r="B828" s="27">
        <v>82.3</v>
      </c>
      <c r="C828" s="28"/>
      <c r="D828" s="29">
        <v>100</v>
      </c>
      <c r="E828" s="29">
        <v>1200</v>
      </c>
      <c r="F828" s="29">
        <v>1806</v>
      </c>
      <c r="G828" s="29">
        <v>1300</v>
      </c>
      <c r="H828" s="29">
        <v>1898</v>
      </c>
      <c r="I828" s="29">
        <v>1852</v>
      </c>
      <c r="J828" s="28"/>
    </row>
    <row r="829" spans="1:10" ht="14.25" hidden="1" customHeight="1">
      <c r="A829" s="27">
        <v>82.5</v>
      </c>
      <c r="B829" s="27">
        <v>82.4</v>
      </c>
      <c r="C829" s="28"/>
      <c r="D829" s="29">
        <v>100</v>
      </c>
      <c r="E829" s="29">
        <v>1500</v>
      </c>
      <c r="F829" s="29">
        <v>2082</v>
      </c>
      <c r="G829" s="29">
        <v>1100</v>
      </c>
      <c r="H829" s="29">
        <v>1715</v>
      </c>
      <c r="I829" s="29">
        <v>1899</v>
      </c>
      <c r="J829" s="28"/>
    </row>
    <row r="830" spans="1:10" ht="14.25" hidden="1" customHeight="1">
      <c r="A830" s="27">
        <v>82.6</v>
      </c>
      <c r="B830" s="27">
        <v>82.5</v>
      </c>
      <c r="C830" s="28"/>
      <c r="D830" s="29">
        <v>100</v>
      </c>
      <c r="E830" s="29">
        <v>1000</v>
      </c>
      <c r="F830" s="29">
        <v>1623</v>
      </c>
      <c r="G830" s="29">
        <v>1100</v>
      </c>
      <c r="H830" s="29">
        <v>1715</v>
      </c>
      <c r="I830" s="29">
        <v>1669</v>
      </c>
      <c r="J830" s="28"/>
    </row>
    <row r="831" spans="1:10" ht="14.25" hidden="1" customHeight="1">
      <c r="A831" s="27">
        <v>82.7</v>
      </c>
      <c r="B831" s="27">
        <v>82.6</v>
      </c>
      <c r="C831" s="28"/>
      <c r="D831" s="29">
        <v>100</v>
      </c>
      <c r="E831" s="29">
        <v>1100</v>
      </c>
      <c r="F831" s="29">
        <v>1715</v>
      </c>
      <c r="G831" s="29">
        <v>1200</v>
      </c>
      <c r="H831" s="29">
        <v>1806</v>
      </c>
      <c r="I831" s="29">
        <v>1761</v>
      </c>
      <c r="J831" s="28"/>
    </row>
    <row r="832" spans="1:10" ht="14.25" hidden="1" customHeight="1">
      <c r="A832" s="27">
        <v>82.8</v>
      </c>
      <c r="B832" s="27">
        <v>82.7</v>
      </c>
      <c r="C832" s="28"/>
      <c r="D832" s="29">
        <v>100</v>
      </c>
      <c r="E832" s="29">
        <v>1300</v>
      </c>
      <c r="F832" s="29">
        <v>1898</v>
      </c>
      <c r="G832" s="29">
        <v>1100</v>
      </c>
      <c r="H832" s="29">
        <v>1715</v>
      </c>
      <c r="I832" s="29">
        <v>1807</v>
      </c>
      <c r="J832" s="28"/>
    </row>
    <row r="833" spans="1:10" ht="14.25" hidden="1" customHeight="1">
      <c r="A833" s="27">
        <v>82.9</v>
      </c>
      <c r="B833" s="27">
        <v>82.8</v>
      </c>
      <c r="C833" s="28"/>
      <c r="D833" s="29">
        <v>100</v>
      </c>
      <c r="E833" s="29">
        <v>1400</v>
      </c>
      <c r="F833" s="29">
        <v>1990</v>
      </c>
      <c r="G833" s="29">
        <v>1100</v>
      </c>
      <c r="H833" s="29">
        <v>1715</v>
      </c>
      <c r="I833" s="29">
        <v>1853</v>
      </c>
      <c r="J833" s="28"/>
    </row>
    <row r="834" spans="1:10" ht="14.25" hidden="1" customHeight="1">
      <c r="A834" s="31">
        <v>83</v>
      </c>
      <c r="B834" s="31">
        <v>82.9</v>
      </c>
      <c r="C834" s="28" t="s">
        <v>17</v>
      </c>
      <c r="D834" s="32">
        <v>100</v>
      </c>
      <c r="E834" s="32">
        <v>1300</v>
      </c>
      <c r="F834" s="32">
        <v>1898</v>
      </c>
      <c r="G834" s="32">
        <v>1200</v>
      </c>
      <c r="H834" s="32">
        <v>1806</v>
      </c>
      <c r="I834" s="32">
        <v>1852</v>
      </c>
      <c r="J834" s="28" t="s">
        <v>19</v>
      </c>
    </row>
    <row r="835" spans="1:10" ht="14.25" hidden="1" customHeight="1">
      <c r="A835" s="27">
        <v>83.1</v>
      </c>
      <c r="B835" s="27">
        <v>83</v>
      </c>
      <c r="C835" s="28"/>
      <c r="D835" s="29">
        <v>100</v>
      </c>
      <c r="E835" s="29">
        <v>1000</v>
      </c>
      <c r="F835" s="29">
        <v>1623</v>
      </c>
      <c r="G835" s="29">
        <v>1000</v>
      </c>
      <c r="H835" s="29">
        <v>1623</v>
      </c>
      <c r="I835" s="29">
        <v>1623</v>
      </c>
      <c r="J835" s="28" t="s">
        <v>19</v>
      </c>
    </row>
    <row r="836" spans="1:10" ht="14.25" hidden="1" customHeight="1">
      <c r="A836" s="27">
        <v>83.2</v>
      </c>
      <c r="B836" s="27">
        <v>83.1</v>
      </c>
      <c r="C836" s="28"/>
      <c r="D836" s="29">
        <v>100</v>
      </c>
      <c r="E836" s="29">
        <v>1100</v>
      </c>
      <c r="F836" s="29">
        <v>1715</v>
      </c>
      <c r="G836" s="29">
        <v>1400</v>
      </c>
      <c r="H836" s="29">
        <v>1990</v>
      </c>
      <c r="I836" s="29">
        <v>1853</v>
      </c>
      <c r="J836" s="28" t="s">
        <v>19</v>
      </c>
    </row>
    <row r="837" spans="1:10" ht="14.25" hidden="1" customHeight="1">
      <c r="A837" s="27">
        <v>83.3</v>
      </c>
      <c r="B837" s="27">
        <v>83.2</v>
      </c>
      <c r="C837" s="28"/>
      <c r="D837" s="29">
        <v>100</v>
      </c>
      <c r="E837" s="29">
        <v>1300</v>
      </c>
      <c r="F837" s="29">
        <v>1898</v>
      </c>
      <c r="G837" s="29">
        <v>1400</v>
      </c>
      <c r="H837" s="29">
        <v>1990</v>
      </c>
      <c r="I837" s="29">
        <v>1944</v>
      </c>
      <c r="J837" s="28" t="s">
        <v>19</v>
      </c>
    </row>
    <row r="838" spans="1:10" ht="14.25" hidden="1" customHeight="1">
      <c r="A838" s="27">
        <v>83.4</v>
      </c>
      <c r="B838" s="27">
        <v>83.3</v>
      </c>
      <c r="C838" s="28"/>
      <c r="D838" s="29">
        <v>100</v>
      </c>
      <c r="E838" s="29">
        <v>1200</v>
      </c>
      <c r="F838" s="29">
        <v>1806</v>
      </c>
      <c r="G838" s="29">
        <v>1000</v>
      </c>
      <c r="H838" s="29">
        <v>1623</v>
      </c>
      <c r="I838" s="29">
        <v>1715</v>
      </c>
      <c r="J838" s="28" t="s">
        <v>19</v>
      </c>
    </row>
    <row r="839" spans="1:10" ht="14.25" hidden="1" customHeight="1">
      <c r="A839" s="27">
        <v>83.5</v>
      </c>
      <c r="B839" s="27">
        <v>83.4</v>
      </c>
      <c r="C839" s="28"/>
      <c r="D839" s="29">
        <v>100</v>
      </c>
      <c r="E839" s="29">
        <v>1000</v>
      </c>
      <c r="F839" s="29">
        <v>1623</v>
      </c>
      <c r="G839" s="29">
        <v>1100</v>
      </c>
      <c r="H839" s="29">
        <v>1715</v>
      </c>
      <c r="I839" s="29">
        <v>1669</v>
      </c>
      <c r="J839" s="34"/>
    </row>
    <row r="840" spans="1:10" ht="14.25" hidden="1" customHeight="1">
      <c r="A840" s="27">
        <v>83.6</v>
      </c>
      <c r="B840" s="27">
        <v>83.5</v>
      </c>
      <c r="C840" s="28"/>
      <c r="D840" s="29">
        <v>100</v>
      </c>
      <c r="E840" s="29">
        <v>1400</v>
      </c>
      <c r="F840" s="29">
        <v>1990</v>
      </c>
      <c r="G840" s="29">
        <v>1300</v>
      </c>
      <c r="H840" s="29">
        <v>1898</v>
      </c>
      <c r="I840" s="29">
        <v>1944</v>
      </c>
      <c r="J840" s="34"/>
    </row>
    <row r="841" spans="1:10" ht="14.25" hidden="1" customHeight="1">
      <c r="A841" s="27">
        <v>83.7</v>
      </c>
      <c r="B841" s="27">
        <v>83.6</v>
      </c>
      <c r="C841" s="28"/>
      <c r="D841" s="29">
        <v>100</v>
      </c>
      <c r="E841" s="29">
        <v>1200</v>
      </c>
      <c r="F841" s="29">
        <v>1806</v>
      </c>
      <c r="G841" s="29">
        <v>1300</v>
      </c>
      <c r="H841" s="29">
        <v>1898</v>
      </c>
      <c r="I841" s="29">
        <v>1852</v>
      </c>
      <c r="J841" s="34"/>
    </row>
    <row r="842" spans="1:10" ht="14.25" hidden="1" customHeight="1">
      <c r="A842" s="27">
        <v>83.8</v>
      </c>
      <c r="B842" s="27">
        <v>83.7</v>
      </c>
      <c r="C842" s="28"/>
      <c r="D842" s="29">
        <v>100</v>
      </c>
      <c r="E842" s="29">
        <v>1000</v>
      </c>
      <c r="F842" s="29">
        <v>1623</v>
      </c>
      <c r="G842" s="29">
        <v>1100</v>
      </c>
      <c r="H842" s="29">
        <v>1715</v>
      </c>
      <c r="I842" s="29">
        <v>1669</v>
      </c>
      <c r="J842" s="34"/>
    </row>
    <row r="843" spans="1:10" ht="14.25" hidden="1" customHeight="1">
      <c r="A843" s="27">
        <v>83.9</v>
      </c>
      <c r="B843" s="27">
        <v>83.8</v>
      </c>
      <c r="C843" s="28"/>
      <c r="D843" s="29">
        <v>100</v>
      </c>
      <c r="E843" s="29">
        <v>1200</v>
      </c>
      <c r="F843" s="29">
        <v>1806</v>
      </c>
      <c r="G843" s="29">
        <v>1300</v>
      </c>
      <c r="H843" s="29">
        <v>1898</v>
      </c>
      <c r="I843" s="29">
        <v>1852</v>
      </c>
      <c r="J843" s="34"/>
    </row>
    <row r="844" spans="1:10" ht="14.25" hidden="1" customHeight="1">
      <c r="A844" s="31">
        <v>84</v>
      </c>
      <c r="B844" s="31">
        <v>83.9</v>
      </c>
      <c r="C844" s="28" t="s">
        <v>17</v>
      </c>
      <c r="D844" s="32">
        <v>100</v>
      </c>
      <c r="E844" s="33"/>
      <c r="F844" s="33"/>
      <c r="G844" s="33"/>
      <c r="H844" s="33"/>
      <c r="I844" s="33"/>
      <c r="J844" s="35" t="s">
        <v>27</v>
      </c>
    </row>
    <row r="845" spans="1:10" ht="14.25" hidden="1" customHeight="1">
      <c r="A845" s="27">
        <v>84.1</v>
      </c>
      <c r="B845" s="27">
        <v>84</v>
      </c>
      <c r="C845" s="28"/>
      <c r="D845" s="29">
        <v>100</v>
      </c>
      <c r="E845" s="29">
        <v>1000</v>
      </c>
      <c r="F845" s="29">
        <v>1623</v>
      </c>
      <c r="G845" s="29">
        <v>1200</v>
      </c>
      <c r="H845" s="29">
        <v>1806</v>
      </c>
      <c r="I845" s="29">
        <v>1715</v>
      </c>
      <c r="J845" s="30"/>
    </row>
    <row r="846" spans="1:10" ht="14.25" hidden="1" customHeight="1">
      <c r="A846" s="27">
        <v>84.2</v>
      </c>
      <c r="B846" s="27">
        <v>84.1</v>
      </c>
      <c r="C846" s="28"/>
      <c r="D846" s="29">
        <v>100</v>
      </c>
      <c r="E846" s="29">
        <v>1100</v>
      </c>
      <c r="F846" s="29">
        <v>1715</v>
      </c>
      <c r="G846" s="29">
        <v>1300</v>
      </c>
      <c r="H846" s="29">
        <v>1898</v>
      </c>
      <c r="I846" s="29">
        <v>1807</v>
      </c>
      <c r="J846" s="30"/>
    </row>
    <row r="847" spans="1:10" ht="14.25" hidden="1" customHeight="1">
      <c r="A847" s="27">
        <v>84.3</v>
      </c>
      <c r="B847" s="27">
        <v>84.2</v>
      </c>
      <c r="C847" s="28"/>
      <c r="D847" s="29">
        <v>100</v>
      </c>
      <c r="E847" s="29">
        <v>1300</v>
      </c>
      <c r="F847" s="29">
        <v>1898</v>
      </c>
      <c r="G847" s="29">
        <v>1100</v>
      </c>
      <c r="H847" s="29">
        <v>1715</v>
      </c>
      <c r="I847" s="29">
        <v>1807</v>
      </c>
      <c r="J847" s="30"/>
    </row>
    <row r="848" spans="1:10" ht="14.25" hidden="1" customHeight="1">
      <c r="A848" s="27">
        <v>84.4</v>
      </c>
      <c r="B848" s="27">
        <v>84.3</v>
      </c>
      <c r="C848" s="28"/>
      <c r="D848" s="29">
        <v>100</v>
      </c>
      <c r="E848" s="29">
        <v>1400</v>
      </c>
      <c r="F848" s="29">
        <v>1990</v>
      </c>
      <c r="G848" s="29">
        <v>1500</v>
      </c>
      <c r="H848" s="29">
        <v>2082</v>
      </c>
      <c r="I848" s="29">
        <v>2036</v>
      </c>
      <c r="J848" s="30"/>
    </row>
    <row r="849" spans="1:10" ht="14.25" hidden="1" customHeight="1">
      <c r="A849" s="27">
        <v>84.5</v>
      </c>
      <c r="B849" s="27">
        <v>84.4</v>
      </c>
      <c r="C849" s="28"/>
      <c r="D849" s="29">
        <v>100</v>
      </c>
      <c r="E849" s="29">
        <v>1000</v>
      </c>
      <c r="F849" s="29">
        <v>1623</v>
      </c>
      <c r="G849" s="29">
        <v>1200</v>
      </c>
      <c r="H849" s="29">
        <v>1806</v>
      </c>
      <c r="I849" s="29">
        <v>1715</v>
      </c>
      <c r="J849" s="30"/>
    </row>
    <row r="850" spans="1:10" ht="14.25" hidden="1" customHeight="1">
      <c r="A850" s="27">
        <v>84.6</v>
      </c>
      <c r="B850" s="27">
        <v>84.5</v>
      </c>
      <c r="C850" s="28"/>
      <c r="D850" s="29">
        <v>100</v>
      </c>
      <c r="E850" s="29">
        <v>1300</v>
      </c>
      <c r="F850" s="29">
        <v>1898</v>
      </c>
      <c r="G850" s="29">
        <v>1400</v>
      </c>
      <c r="H850" s="29">
        <v>1990</v>
      </c>
      <c r="I850" s="29">
        <v>1944</v>
      </c>
      <c r="J850" s="30"/>
    </row>
    <row r="851" spans="1:10" ht="14.25" hidden="1" customHeight="1">
      <c r="A851" s="27">
        <v>84.7</v>
      </c>
      <c r="B851" s="27">
        <v>84.6</v>
      </c>
      <c r="C851" s="28"/>
      <c r="D851" s="29">
        <v>100</v>
      </c>
      <c r="E851" s="29">
        <v>1100</v>
      </c>
      <c r="F851" s="29">
        <v>1715</v>
      </c>
      <c r="G851" s="29">
        <v>1300</v>
      </c>
      <c r="H851" s="29">
        <v>1898</v>
      </c>
      <c r="I851" s="29">
        <v>1807</v>
      </c>
      <c r="J851" s="30"/>
    </row>
    <row r="852" spans="1:10" ht="14.25" hidden="1" customHeight="1">
      <c r="A852" s="27">
        <v>84.8</v>
      </c>
      <c r="B852" s="27">
        <v>84.7</v>
      </c>
      <c r="C852" s="28"/>
      <c r="D852" s="29">
        <v>100</v>
      </c>
      <c r="E852" s="29">
        <v>1200</v>
      </c>
      <c r="F852" s="29">
        <v>1806</v>
      </c>
      <c r="G852" s="29">
        <v>1100</v>
      </c>
      <c r="H852" s="29">
        <v>1715</v>
      </c>
      <c r="I852" s="29">
        <v>1761</v>
      </c>
      <c r="J852" s="30"/>
    </row>
    <row r="853" spans="1:10" ht="14.25" hidden="1" customHeight="1">
      <c r="A853" s="27">
        <v>84.9</v>
      </c>
      <c r="B853" s="27">
        <v>84.8</v>
      </c>
      <c r="C853" s="28"/>
      <c r="D853" s="29">
        <v>100</v>
      </c>
      <c r="E853" s="29">
        <v>1100</v>
      </c>
      <c r="F853" s="29">
        <v>1715</v>
      </c>
      <c r="G853" s="29">
        <v>1200</v>
      </c>
      <c r="H853" s="29">
        <v>1806</v>
      </c>
      <c r="I853" s="29">
        <v>1761</v>
      </c>
      <c r="J853" s="30"/>
    </row>
    <row r="854" spans="1:10" ht="14.25" hidden="1" customHeight="1">
      <c r="A854" s="27">
        <v>85</v>
      </c>
      <c r="B854" s="27">
        <v>84.9</v>
      </c>
      <c r="C854" s="28" t="s">
        <v>17</v>
      </c>
      <c r="D854" s="29">
        <v>100</v>
      </c>
      <c r="E854" s="29">
        <v>1200</v>
      </c>
      <c r="F854" s="29">
        <v>1806</v>
      </c>
      <c r="G854" s="29">
        <v>1300</v>
      </c>
      <c r="H854" s="29">
        <v>1898</v>
      </c>
      <c r="I854" s="29">
        <v>1852</v>
      </c>
      <c r="J854" s="30"/>
    </row>
    <row r="855" spans="1:10" ht="14.25" hidden="1" customHeight="1">
      <c r="A855" s="27">
        <v>85.1</v>
      </c>
      <c r="B855" s="27">
        <v>85</v>
      </c>
      <c r="C855" s="28"/>
      <c r="D855" s="29">
        <v>100</v>
      </c>
      <c r="E855" s="29">
        <v>1300</v>
      </c>
      <c r="F855" s="29">
        <v>1898</v>
      </c>
      <c r="G855" s="29">
        <v>1100</v>
      </c>
      <c r="H855" s="29">
        <v>1715</v>
      </c>
      <c r="I855" s="29">
        <v>1807</v>
      </c>
      <c r="J855" s="30"/>
    </row>
    <row r="856" spans="1:10" ht="14.25" hidden="1" customHeight="1">
      <c r="A856" s="27">
        <v>85.2</v>
      </c>
      <c r="B856" s="27">
        <v>85.1</v>
      </c>
      <c r="C856" s="28"/>
      <c r="D856" s="29">
        <v>100</v>
      </c>
      <c r="E856" s="29">
        <v>1000</v>
      </c>
      <c r="F856" s="29">
        <v>1623</v>
      </c>
      <c r="G856" s="29">
        <v>1200</v>
      </c>
      <c r="H856" s="29">
        <v>1806</v>
      </c>
      <c r="I856" s="29">
        <v>1715</v>
      </c>
      <c r="J856" s="30"/>
    </row>
    <row r="857" spans="1:10" ht="14.25" hidden="1" customHeight="1">
      <c r="A857" s="27">
        <v>85.3</v>
      </c>
      <c r="B857" s="27">
        <v>85.2</v>
      </c>
      <c r="C857" s="28"/>
      <c r="D857" s="29">
        <v>100</v>
      </c>
      <c r="E857" s="29">
        <v>1200</v>
      </c>
      <c r="F857" s="29">
        <v>1806</v>
      </c>
      <c r="G857" s="29">
        <v>1100</v>
      </c>
      <c r="H857" s="29">
        <v>1715</v>
      </c>
      <c r="I857" s="29">
        <v>1761</v>
      </c>
      <c r="J857" s="30"/>
    </row>
    <row r="858" spans="1:10" ht="14.25" hidden="1" customHeight="1">
      <c r="A858" s="27">
        <v>85.4</v>
      </c>
      <c r="B858" s="27">
        <v>85.3</v>
      </c>
      <c r="C858" s="28"/>
      <c r="D858" s="29">
        <v>100</v>
      </c>
      <c r="E858" s="29">
        <v>1000</v>
      </c>
      <c r="F858" s="29">
        <v>1623</v>
      </c>
      <c r="G858" s="29">
        <v>1200</v>
      </c>
      <c r="H858" s="29">
        <v>1806</v>
      </c>
      <c r="I858" s="29">
        <v>1715</v>
      </c>
      <c r="J858" s="30"/>
    </row>
    <row r="859" spans="1:10" ht="14.25" hidden="1" customHeight="1">
      <c r="A859" s="27">
        <v>85.5</v>
      </c>
      <c r="B859" s="27">
        <v>85.4</v>
      </c>
      <c r="C859" s="28"/>
      <c r="D859" s="29">
        <v>100</v>
      </c>
      <c r="E859" s="29">
        <v>1400</v>
      </c>
      <c r="F859" s="29">
        <v>1990</v>
      </c>
      <c r="G859" s="29">
        <v>1300</v>
      </c>
      <c r="H859" s="29">
        <v>1898</v>
      </c>
      <c r="I859" s="29">
        <v>1944</v>
      </c>
      <c r="J859" s="30"/>
    </row>
    <row r="860" spans="1:10" ht="14.25" hidden="1" customHeight="1">
      <c r="A860" s="27">
        <v>85.6</v>
      </c>
      <c r="B860" s="27">
        <v>85.5</v>
      </c>
      <c r="C860" s="28"/>
      <c r="D860" s="29">
        <v>100</v>
      </c>
      <c r="E860" s="29">
        <v>1300</v>
      </c>
      <c r="F860" s="29">
        <v>1898</v>
      </c>
      <c r="G860" s="29">
        <v>1100</v>
      </c>
      <c r="H860" s="29">
        <v>1715</v>
      </c>
      <c r="I860" s="29">
        <v>1807</v>
      </c>
      <c r="J860" s="30"/>
    </row>
    <row r="861" spans="1:10" ht="14.25" hidden="1" customHeight="1">
      <c r="A861" s="27">
        <v>85.7</v>
      </c>
      <c r="B861" s="27">
        <v>85.6</v>
      </c>
      <c r="C861" s="28"/>
      <c r="D861" s="29">
        <v>100</v>
      </c>
      <c r="E861" s="29">
        <v>1200</v>
      </c>
      <c r="F861" s="29">
        <v>1806</v>
      </c>
      <c r="G861" s="29">
        <v>1100</v>
      </c>
      <c r="H861" s="29">
        <v>1715</v>
      </c>
      <c r="I861" s="29">
        <v>1761</v>
      </c>
      <c r="J861" s="30"/>
    </row>
    <row r="862" spans="1:10" ht="14.25" hidden="1" customHeight="1">
      <c r="A862" s="27">
        <v>85.8</v>
      </c>
      <c r="B862" s="27">
        <v>85.7</v>
      </c>
      <c r="C862" s="28"/>
      <c r="D862" s="29">
        <v>100</v>
      </c>
      <c r="E862" s="29">
        <v>1000</v>
      </c>
      <c r="F862" s="29">
        <v>1623</v>
      </c>
      <c r="G862" s="29">
        <v>1100</v>
      </c>
      <c r="H862" s="29">
        <v>1715</v>
      </c>
      <c r="I862" s="29">
        <v>1669</v>
      </c>
      <c r="J862" s="30"/>
    </row>
    <row r="863" spans="1:10" ht="14.25" hidden="1" customHeight="1">
      <c r="A863" s="27">
        <v>85.9</v>
      </c>
      <c r="B863" s="27">
        <v>85.8</v>
      </c>
      <c r="C863" s="28"/>
      <c r="D863" s="29">
        <v>100</v>
      </c>
      <c r="E863" s="29">
        <v>1200</v>
      </c>
      <c r="F863" s="29">
        <v>1806</v>
      </c>
      <c r="G863" s="29">
        <v>1100</v>
      </c>
      <c r="H863" s="29">
        <v>1715</v>
      </c>
      <c r="I863" s="29">
        <v>1761</v>
      </c>
      <c r="J863" s="30"/>
    </row>
    <row r="864" spans="1:10" ht="14.25" hidden="1" customHeight="1">
      <c r="A864" s="31">
        <v>86</v>
      </c>
      <c r="B864" s="31">
        <v>85.9</v>
      </c>
      <c r="C864" s="28" t="s">
        <v>17</v>
      </c>
      <c r="D864" s="32">
        <v>100</v>
      </c>
      <c r="E864" s="32">
        <v>1100</v>
      </c>
      <c r="F864" s="32">
        <v>1715</v>
      </c>
      <c r="G864" s="32">
        <v>1200</v>
      </c>
      <c r="H864" s="32">
        <v>1806</v>
      </c>
      <c r="I864" s="32">
        <v>1761</v>
      </c>
      <c r="J864" s="30"/>
    </row>
    <row r="865" spans="1:10" ht="14.25" hidden="1" customHeight="1">
      <c r="A865" s="27">
        <v>86.1</v>
      </c>
      <c r="B865" s="27">
        <v>86</v>
      </c>
      <c r="C865" s="28"/>
      <c r="D865" s="29">
        <v>100</v>
      </c>
      <c r="E865" s="29">
        <v>1300</v>
      </c>
      <c r="F865" s="29">
        <v>1898</v>
      </c>
      <c r="G865" s="29">
        <v>1200</v>
      </c>
      <c r="H865" s="29">
        <v>1806</v>
      </c>
      <c r="I865" s="29">
        <v>1852</v>
      </c>
      <c r="J865" s="30"/>
    </row>
    <row r="866" spans="1:10" ht="14.25" hidden="1" customHeight="1">
      <c r="A866" s="27">
        <v>86.2</v>
      </c>
      <c r="B866" s="27">
        <v>86.1</v>
      </c>
      <c r="C866" s="28"/>
      <c r="D866" s="29">
        <v>100</v>
      </c>
      <c r="E866" s="29">
        <v>1200</v>
      </c>
      <c r="F866" s="29">
        <v>1806</v>
      </c>
      <c r="G866" s="29">
        <v>1000</v>
      </c>
      <c r="H866" s="29">
        <v>1623</v>
      </c>
      <c r="I866" s="29">
        <v>1715</v>
      </c>
      <c r="J866" s="30"/>
    </row>
    <row r="867" spans="1:10" ht="14.25" hidden="1" customHeight="1">
      <c r="A867" s="27">
        <v>86.3</v>
      </c>
      <c r="B867" s="27">
        <v>86.2</v>
      </c>
      <c r="C867" s="28"/>
      <c r="D867" s="29">
        <v>100</v>
      </c>
      <c r="E867" s="29">
        <v>1000</v>
      </c>
      <c r="F867" s="29">
        <v>1623</v>
      </c>
      <c r="G867" s="29">
        <v>1100</v>
      </c>
      <c r="H867" s="29">
        <v>1715</v>
      </c>
      <c r="I867" s="29">
        <v>1669</v>
      </c>
      <c r="J867" s="30"/>
    </row>
    <row r="868" spans="1:10" ht="14.25" hidden="1" customHeight="1">
      <c r="A868" s="27">
        <v>86.4</v>
      </c>
      <c r="B868" s="27">
        <v>86.3</v>
      </c>
      <c r="C868" s="28"/>
      <c r="D868" s="29">
        <v>100</v>
      </c>
      <c r="E868" s="29">
        <v>1100</v>
      </c>
      <c r="F868" s="29">
        <v>1715</v>
      </c>
      <c r="G868" s="29">
        <v>1200</v>
      </c>
      <c r="H868" s="29">
        <v>1806</v>
      </c>
      <c r="I868" s="29">
        <v>1761</v>
      </c>
      <c r="J868" s="30"/>
    </row>
    <row r="869" spans="1:10" ht="14.25" hidden="1" customHeight="1">
      <c r="A869" s="27">
        <v>86.5</v>
      </c>
      <c r="B869" s="27">
        <v>86.4</v>
      </c>
      <c r="C869" s="28"/>
      <c r="D869" s="29">
        <v>100</v>
      </c>
      <c r="E869" s="29">
        <v>1200</v>
      </c>
      <c r="F869" s="29">
        <v>1806</v>
      </c>
      <c r="G869" s="29">
        <v>1300</v>
      </c>
      <c r="H869" s="29">
        <v>1898</v>
      </c>
      <c r="I869" s="29">
        <v>1852</v>
      </c>
      <c r="J869" s="30"/>
    </row>
    <row r="870" spans="1:10" ht="14.25" hidden="1" customHeight="1">
      <c r="A870" s="27">
        <v>86.6</v>
      </c>
      <c r="B870" s="27">
        <v>86.5</v>
      </c>
      <c r="C870" s="28"/>
      <c r="D870" s="29">
        <v>100</v>
      </c>
      <c r="E870" s="29">
        <v>1400</v>
      </c>
      <c r="F870" s="29">
        <v>1990</v>
      </c>
      <c r="G870" s="29">
        <v>1200</v>
      </c>
      <c r="H870" s="29">
        <v>1806</v>
      </c>
      <c r="I870" s="29">
        <v>1898</v>
      </c>
      <c r="J870" s="30"/>
    </row>
    <row r="871" spans="1:10" ht="14.25" hidden="1" customHeight="1">
      <c r="A871" s="27">
        <v>86.7</v>
      </c>
      <c r="B871" s="27">
        <v>86.6</v>
      </c>
      <c r="C871" s="28"/>
      <c r="D871" s="29">
        <v>100</v>
      </c>
      <c r="E871" s="29">
        <v>1200</v>
      </c>
      <c r="F871" s="29">
        <v>1806</v>
      </c>
      <c r="G871" s="29">
        <v>1100</v>
      </c>
      <c r="H871" s="29">
        <v>1715</v>
      </c>
      <c r="I871" s="29">
        <v>1761</v>
      </c>
      <c r="J871" s="30"/>
    </row>
    <row r="872" spans="1:10" ht="14.25" hidden="1" customHeight="1">
      <c r="A872" s="27">
        <v>86.8</v>
      </c>
      <c r="B872" s="27">
        <v>86.7</v>
      </c>
      <c r="C872" s="28"/>
      <c r="D872" s="29">
        <v>100</v>
      </c>
      <c r="E872" s="29">
        <v>1100</v>
      </c>
      <c r="F872" s="29">
        <v>1715</v>
      </c>
      <c r="G872" s="29">
        <v>1200</v>
      </c>
      <c r="H872" s="29">
        <v>1806</v>
      </c>
      <c r="I872" s="29">
        <v>1761</v>
      </c>
      <c r="J872" s="30"/>
    </row>
    <row r="873" spans="1:10" ht="14.25" hidden="1" customHeight="1">
      <c r="A873" s="27">
        <v>86.9</v>
      </c>
      <c r="B873" s="27">
        <v>86.8</v>
      </c>
      <c r="C873" s="28"/>
      <c r="D873" s="29">
        <v>100</v>
      </c>
      <c r="E873" s="29">
        <v>1200</v>
      </c>
      <c r="F873" s="29">
        <v>1806</v>
      </c>
      <c r="G873" s="29">
        <v>1100</v>
      </c>
      <c r="H873" s="29">
        <v>1715</v>
      </c>
      <c r="I873" s="29">
        <v>1761</v>
      </c>
      <c r="J873" s="30"/>
    </row>
    <row r="874" spans="1:10" ht="14.25" hidden="1" customHeight="1">
      <c r="A874" s="31">
        <v>87</v>
      </c>
      <c r="B874" s="31">
        <v>86.9</v>
      </c>
      <c r="C874" s="28" t="s">
        <v>17</v>
      </c>
      <c r="D874" s="32">
        <v>100</v>
      </c>
      <c r="E874" s="32">
        <v>1400</v>
      </c>
      <c r="F874" s="32">
        <v>1990</v>
      </c>
      <c r="G874" s="32">
        <v>1300</v>
      </c>
      <c r="H874" s="32">
        <v>1898</v>
      </c>
      <c r="I874" s="32">
        <v>1944</v>
      </c>
      <c r="J874" s="30"/>
    </row>
    <row r="875" spans="1:10" ht="14.25" hidden="1" customHeight="1">
      <c r="A875" s="27">
        <v>87.1</v>
      </c>
      <c r="B875" s="27">
        <v>87</v>
      </c>
      <c r="C875" s="30"/>
      <c r="D875" s="29">
        <v>100</v>
      </c>
      <c r="E875" s="29">
        <v>1300</v>
      </c>
      <c r="F875" s="29">
        <v>1898</v>
      </c>
      <c r="G875" s="29">
        <v>1400</v>
      </c>
      <c r="H875" s="29">
        <v>1990</v>
      </c>
      <c r="I875" s="29">
        <v>1944</v>
      </c>
      <c r="J875" s="33"/>
    </row>
    <row r="876" spans="1:10" ht="14.25" hidden="1" customHeight="1">
      <c r="A876" s="27">
        <v>87.2</v>
      </c>
      <c r="B876" s="27">
        <v>87.1</v>
      </c>
      <c r="C876" s="30"/>
      <c r="D876" s="29">
        <v>100</v>
      </c>
      <c r="E876" s="29">
        <v>1200</v>
      </c>
      <c r="F876" s="29">
        <v>1806</v>
      </c>
      <c r="G876" s="29">
        <v>1100</v>
      </c>
      <c r="H876" s="29">
        <v>1715</v>
      </c>
      <c r="I876" s="29">
        <v>1761</v>
      </c>
      <c r="J876" s="34"/>
    </row>
    <row r="877" spans="1:10" ht="14.25" hidden="1" customHeight="1">
      <c r="A877" s="27">
        <v>87.3</v>
      </c>
      <c r="B877" s="27">
        <v>87.2</v>
      </c>
      <c r="C877" s="30"/>
      <c r="D877" s="29">
        <v>100</v>
      </c>
      <c r="E877" s="29">
        <v>1300</v>
      </c>
      <c r="F877" s="29">
        <v>1898</v>
      </c>
      <c r="G877" s="29">
        <v>1300</v>
      </c>
      <c r="H877" s="29">
        <v>1898</v>
      </c>
      <c r="I877" s="29">
        <v>1898</v>
      </c>
      <c r="J877" s="28" t="s">
        <v>28</v>
      </c>
    </row>
    <row r="878" spans="1:10" ht="14.25" hidden="1" customHeight="1">
      <c r="A878" s="27">
        <v>87.4</v>
      </c>
      <c r="B878" s="27">
        <v>87.3</v>
      </c>
      <c r="C878" s="30"/>
      <c r="D878" s="29">
        <v>100</v>
      </c>
      <c r="E878" s="29">
        <v>1000</v>
      </c>
      <c r="F878" s="29">
        <v>1623</v>
      </c>
      <c r="G878" s="29">
        <v>1200</v>
      </c>
      <c r="H878" s="29">
        <v>1806</v>
      </c>
      <c r="I878" s="29">
        <v>1715</v>
      </c>
      <c r="J878" s="28" t="s">
        <v>28</v>
      </c>
    </row>
    <row r="879" spans="1:10" ht="14.25" hidden="1" customHeight="1">
      <c r="A879" s="27">
        <v>87.5</v>
      </c>
      <c r="B879" s="27">
        <v>87.4</v>
      </c>
      <c r="C879" s="30"/>
      <c r="D879" s="29">
        <v>100</v>
      </c>
      <c r="E879" s="29">
        <v>1200</v>
      </c>
      <c r="F879" s="29">
        <v>1806</v>
      </c>
      <c r="G879" s="29">
        <v>1300</v>
      </c>
      <c r="H879" s="29">
        <v>1898</v>
      </c>
      <c r="I879" s="29">
        <v>1852</v>
      </c>
      <c r="J879" s="34"/>
    </row>
    <row r="880" spans="1:10" ht="14.25" hidden="1" customHeight="1">
      <c r="A880" s="27">
        <v>87.6</v>
      </c>
      <c r="B880" s="27">
        <v>87.5</v>
      </c>
      <c r="C880" s="28"/>
      <c r="D880" s="29">
        <v>100</v>
      </c>
      <c r="E880" s="29">
        <v>1200</v>
      </c>
      <c r="F880" s="29">
        <v>1806</v>
      </c>
      <c r="G880" s="29">
        <v>1300</v>
      </c>
      <c r="H880" s="29">
        <v>1898</v>
      </c>
      <c r="I880" s="29">
        <v>1852</v>
      </c>
      <c r="J880" s="36"/>
    </row>
    <row r="881" spans="1:10" ht="14.25" hidden="1" customHeight="1">
      <c r="A881" s="27">
        <v>87.7</v>
      </c>
      <c r="B881" s="27">
        <v>87.6</v>
      </c>
      <c r="C881" s="28"/>
      <c r="D881" s="29">
        <v>100</v>
      </c>
      <c r="E881" s="29">
        <v>1500</v>
      </c>
      <c r="F881" s="29">
        <v>2082</v>
      </c>
      <c r="G881" s="29">
        <v>1900</v>
      </c>
      <c r="H881" s="29">
        <v>2449</v>
      </c>
      <c r="I881" s="29">
        <v>2266</v>
      </c>
      <c r="J881" s="36"/>
    </row>
    <row r="882" spans="1:10" ht="14.25" hidden="1" customHeight="1">
      <c r="A882" s="27">
        <v>87.8</v>
      </c>
      <c r="B882" s="27">
        <v>87.7</v>
      </c>
      <c r="C882" s="28"/>
      <c r="D882" s="29">
        <v>100</v>
      </c>
      <c r="E882" s="29">
        <v>1200</v>
      </c>
      <c r="F882" s="29">
        <v>1806</v>
      </c>
      <c r="G882" s="29">
        <v>1300</v>
      </c>
      <c r="H882" s="29">
        <v>1898</v>
      </c>
      <c r="I882" s="29">
        <v>1852</v>
      </c>
      <c r="J882" s="36"/>
    </row>
    <row r="883" spans="1:10" ht="14.25" hidden="1" customHeight="1">
      <c r="A883" s="27">
        <v>87.9</v>
      </c>
      <c r="B883" s="27">
        <v>87.8</v>
      </c>
      <c r="C883" s="28"/>
      <c r="D883" s="29">
        <v>100</v>
      </c>
      <c r="E883" s="29">
        <v>1100</v>
      </c>
      <c r="F883" s="29">
        <v>1715</v>
      </c>
      <c r="G883" s="29">
        <v>1100</v>
      </c>
      <c r="H883" s="29">
        <v>1715</v>
      </c>
      <c r="I883" s="29">
        <v>1715</v>
      </c>
      <c r="J883" s="36"/>
    </row>
    <row r="884" spans="1:10" ht="14.25" hidden="1" customHeight="1">
      <c r="A884" s="31">
        <v>88</v>
      </c>
      <c r="B884" s="31">
        <v>87.9</v>
      </c>
      <c r="C884" s="28" t="s">
        <v>17</v>
      </c>
      <c r="D884" s="32">
        <v>100</v>
      </c>
      <c r="E884" s="32">
        <v>1200</v>
      </c>
      <c r="F884" s="32">
        <v>1806</v>
      </c>
      <c r="G884" s="32">
        <v>1300</v>
      </c>
      <c r="H884" s="32">
        <v>1898</v>
      </c>
      <c r="I884" s="32">
        <v>1852</v>
      </c>
      <c r="J884" s="36" t="s">
        <v>29</v>
      </c>
    </row>
    <row r="885" spans="1:10" ht="14.25" hidden="1" customHeight="1">
      <c r="A885" s="27">
        <v>88.1</v>
      </c>
      <c r="B885" s="27">
        <v>88</v>
      </c>
      <c r="C885" s="28"/>
      <c r="D885" s="29">
        <v>100</v>
      </c>
      <c r="E885" s="29">
        <v>1100</v>
      </c>
      <c r="F885" s="29">
        <v>1715</v>
      </c>
      <c r="G885" s="29">
        <v>1100</v>
      </c>
      <c r="H885" s="29">
        <v>1715</v>
      </c>
      <c r="I885" s="29">
        <v>1715</v>
      </c>
      <c r="J885" s="33"/>
    </row>
    <row r="886" spans="1:10" ht="14.25" hidden="1" customHeight="1">
      <c r="A886" s="27">
        <v>88.2</v>
      </c>
      <c r="B886" s="27">
        <v>88.1</v>
      </c>
      <c r="C886" s="28"/>
      <c r="D886" s="29">
        <v>100</v>
      </c>
      <c r="E886" s="29">
        <v>1400</v>
      </c>
      <c r="F886" s="29">
        <v>1990</v>
      </c>
      <c r="G886" s="29">
        <v>1200</v>
      </c>
      <c r="H886" s="29">
        <v>1806</v>
      </c>
      <c r="I886" s="29">
        <v>1898</v>
      </c>
      <c r="J886" s="34"/>
    </row>
    <row r="887" spans="1:10" ht="14.25" hidden="1" customHeight="1">
      <c r="A887" s="27">
        <v>88.3</v>
      </c>
      <c r="B887" s="27">
        <v>88.2</v>
      </c>
      <c r="C887" s="28"/>
      <c r="D887" s="29">
        <v>100</v>
      </c>
      <c r="E887" s="29">
        <v>1200</v>
      </c>
      <c r="F887" s="29">
        <v>1806</v>
      </c>
      <c r="G887" s="29">
        <v>1100</v>
      </c>
      <c r="H887" s="29">
        <v>1715</v>
      </c>
      <c r="I887" s="29">
        <v>1761</v>
      </c>
      <c r="J887" s="34"/>
    </row>
    <row r="888" spans="1:10" ht="14.25" hidden="1" customHeight="1">
      <c r="A888" s="27">
        <v>88.4</v>
      </c>
      <c r="B888" s="27">
        <v>88.3</v>
      </c>
      <c r="C888" s="28"/>
      <c r="D888" s="29">
        <v>100</v>
      </c>
      <c r="E888" s="29">
        <v>1200</v>
      </c>
      <c r="F888" s="29">
        <v>1806</v>
      </c>
      <c r="G888" s="29">
        <v>1100</v>
      </c>
      <c r="H888" s="29">
        <v>1715</v>
      </c>
      <c r="I888" s="29">
        <v>1761</v>
      </c>
      <c r="J888" s="34"/>
    </row>
    <row r="889" spans="1:10" ht="14.25" hidden="1" customHeight="1">
      <c r="A889" s="27">
        <v>88.5</v>
      </c>
      <c r="B889" s="27">
        <v>88.4</v>
      </c>
      <c r="C889" s="28"/>
      <c r="D889" s="29">
        <v>100</v>
      </c>
      <c r="E889" s="29">
        <v>1300</v>
      </c>
      <c r="F889" s="29">
        <v>1898</v>
      </c>
      <c r="G889" s="29">
        <v>1100</v>
      </c>
      <c r="H889" s="29">
        <v>1715</v>
      </c>
      <c r="I889" s="29">
        <v>1807</v>
      </c>
      <c r="J889" s="34"/>
    </row>
    <row r="890" spans="1:10" ht="14.25" hidden="1" customHeight="1">
      <c r="A890" s="27">
        <v>88.6</v>
      </c>
      <c r="B890" s="27">
        <v>88.5</v>
      </c>
      <c r="C890" s="28"/>
      <c r="D890" s="29">
        <v>100</v>
      </c>
      <c r="E890" s="29">
        <v>1000</v>
      </c>
      <c r="F890" s="29">
        <v>1623</v>
      </c>
      <c r="G890" s="29">
        <v>1200</v>
      </c>
      <c r="H890" s="29">
        <v>1806</v>
      </c>
      <c r="I890" s="29">
        <v>1715</v>
      </c>
      <c r="J890" s="28" t="s">
        <v>19</v>
      </c>
    </row>
    <row r="891" spans="1:10" ht="14.25" hidden="1" customHeight="1">
      <c r="A891" s="27">
        <v>88.7</v>
      </c>
      <c r="B891" s="27">
        <v>88.6</v>
      </c>
      <c r="C891" s="28"/>
      <c r="D891" s="29">
        <v>100</v>
      </c>
      <c r="E891" s="29">
        <v>1200</v>
      </c>
      <c r="F891" s="29">
        <v>1806</v>
      </c>
      <c r="G891" s="29">
        <v>1300</v>
      </c>
      <c r="H891" s="29">
        <v>1898</v>
      </c>
      <c r="I891" s="29">
        <v>1852</v>
      </c>
      <c r="J891" s="28" t="s">
        <v>19</v>
      </c>
    </row>
    <row r="892" spans="1:10" ht="14.25" hidden="1" customHeight="1">
      <c r="A892" s="27">
        <v>88.8</v>
      </c>
      <c r="B892" s="27">
        <v>88.7</v>
      </c>
      <c r="C892" s="28"/>
      <c r="D892" s="29">
        <v>100</v>
      </c>
      <c r="E892" s="29">
        <v>1500</v>
      </c>
      <c r="F892" s="29">
        <v>2082</v>
      </c>
      <c r="G892" s="29">
        <v>1400</v>
      </c>
      <c r="H892" s="29">
        <v>1990</v>
      </c>
      <c r="I892" s="29">
        <v>2036</v>
      </c>
      <c r="J892" s="28" t="s">
        <v>19</v>
      </c>
    </row>
    <row r="893" spans="1:10" ht="14.25" hidden="1" customHeight="1">
      <c r="A893" s="27">
        <v>88.9</v>
      </c>
      <c r="B893" s="27">
        <v>88.8</v>
      </c>
      <c r="C893" s="28"/>
      <c r="D893" s="29">
        <v>100</v>
      </c>
      <c r="E893" s="29">
        <v>1400</v>
      </c>
      <c r="F893" s="29">
        <v>1990</v>
      </c>
      <c r="G893" s="29">
        <v>1300</v>
      </c>
      <c r="H893" s="29">
        <v>1898</v>
      </c>
      <c r="I893" s="29">
        <v>1944</v>
      </c>
      <c r="J893" s="28" t="s">
        <v>19</v>
      </c>
    </row>
    <row r="894" spans="1:10" ht="14.25" hidden="1" customHeight="1">
      <c r="A894" s="31">
        <v>89</v>
      </c>
      <c r="B894" s="31">
        <v>88.9</v>
      </c>
      <c r="C894" s="28" t="s">
        <v>17</v>
      </c>
      <c r="D894" s="32">
        <v>100</v>
      </c>
      <c r="E894" s="32">
        <v>1300</v>
      </c>
      <c r="F894" s="32">
        <v>1898</v>
      </c>
      <c r="G894" s="32">
        <v>1400</v>
      </c>
      <c r="H894" s="32">
        <v>1990</v>
      </c>
      <c r="I894" s="32">
        <v>1944</v>
      </c>
      <c r="J894" s="35" t="s">
        <v>19</v>
      </c>
    </row>
    <row r="895" spans="1:10" ht="14.25" hidden="1" customHeight="1">
      <c r="A895" s="27">
        <v>89.1</v>
      </c>
      <c r="B895" s="27">
        <v>89</v>
      </c>
      <c r="C895" s="28"/>
      <c r="D895" s="29">
        <v>100</v>
      </c>
      <c r="E895" s="29">
        <v>1100</v>
      </c>
      <c r="F895" s="29">
        <v>1715</v>
      </c>
      <c r="G895" s="29">
        <v>1200</v>
      </c>
      <c r="H895" s="29">
        <v>1806</v>
      </c>
      <c r="I895" s="29">
        <v>1761</v>
      </c>
      <c r="J895" s="28" t="s">
        <v>19</v>
      </c>
    </row>
    <row r="896" spans="1:10" ht="14.25" hidden="1" customHeight="1">
      <c r="A896" s="27">
        <v>89.2</v>
      </c>
      <c r="B896" s="27">
        <v>89.1</v>
      </c>
      <c r="C896" s="28"/>
      <c r="D896" s="29">
        <v>100</v>
      </c>
      <c r="E896" s="29">
        <v>1200</v>
      </c>
      <c r="F896" s="29">
        <v>1806</v>
      </c>
      <c r="G896" s="29">
        <v>1100</v>
      </c>
      <c r="H896" s="29">
        <v>1715</v>
      </c>
      <c r="I896" s="29">
        <v>1761</v>
      </c>
      <c r="J896" s="34"/>
    </row>
    <row r="897" spans="1:10" ht="14.25" hidden="1" customHeight="1">
      <c r="A897" s="27">
        <v>89.3</v>
      </c>
      <c r="B897" s="27">
        <v>89.2</v>
      </c>
      <c r="C897" s="28"/>
      <c r="D897" s="29">
        <v>100</v>
      </c>
      <c r="E897" s="29">
        <v>1100</v>
      </c>
      <c r="F897" s="29">
        <v>1715</v>
      </c>
      <c r="G897" s="29">
        <v>1000</v>
      </c>
      <c r="H897" s="29">
        <v>1623</v>
      </c>
      <c r="I897" s="29">
        <v>1669</v>
      </c>
      <c r="J897" s="34"/>
    </row>
    <row r="898" spans="1:10" ht="14.25" hidden="1" customHeight="1">
      <c r="A898" s="27">
        <v>89.4</v>
      </c>
      <c r="B898" s="27">
        <v>89.3</v>
      </c>
      <c r="C898" s="28"/>
      <c r="D898" s="29">
        <v>100</v>
      </c>
      <c r="E898" s="29">
        <v>1400</v>
      </c>
      <c r="F898" s="29">
        <v>1990</v>
      </c>
      <c r="G898" s="29">
        <v>1200</v>
      </c>
      <c r="H898" s="29">
        <v>1806</v>
      </c>
      <c r="I898" s="29">
        <v>1898</v>
      </c>
      <c r="J898" s="34"/>
    </row>
    <row r="899" spans="1:10" ht="14.25" hidden="1" customHeight="1">
      <c r="A899" s="27">
        <v>89.5</v>
      </c>
      <c r="B899" s="27">
        <v>89.4</v>
      </c>
      <c r="C899" s="28"/>
      <c r="D899" s="29">
        <v>100</v>
      </c>
      <c r="E899" s="29">
        <v>1200</v>
      </c>
      <c r="F899" s="29">
        <v>1806</v>
      </c>
      <c r="G899" s="29">
        <v>1000</v>
      </c>
      <c r="H899" s="29">
        <v>1623</v>
      </c>
      <c r="I899" s="29">
        <v>1715</v>
      </c>
      <c r="J899" s="34"/>
    </row>
    <row r="900" spans="1:10" ht="14.25" hidden="1" customHeight="1">
      <c r="A900" s="27">
        <v>89.6</v>
      </c>
      <c r="B900" s="27">
        <v>89.5</v>
      </c>
      <c r="C900" s="28"/>
      <c r="D900" s="29">
        <v>100</v>
      </c>
      <c r="E900" s="34"/>
      <c r="F900" s="34"/>
      <c r="G900" s="34"/>
      <c r="H900" s="34"/>
      <c r="I900" s="34"/>
      <c r="J900" s="28" t="s">
        <v>18</v>
      </c>
    </row>
    <row r="901" spans="1:10" ht="14.25" hidden="1" customHeight="1">
      <c r="A901" s="27">
        <v>89.7</v>
      </c>
      <c r="B901" s="27">
        <v>89.6</v>
      </c>
      <c r="C901" s="28"/>
      <c r="D901" s="29">
        <v>100</v>
      </c>
      <c r="E901" s="34"/>
      <c r="F901" s="34"/>
      <c r="G901" s="34"/>
      <c r="H901" s="34"/>
      <c r="I901" s="34"/>
      <c r="J901" s="28" t="s">
        <v>18</v>
      </c>
    </row>
    <row r="902" spans="1:10" ht="14.25" hidden="1" customHeight="1">
      <c r="A902" s="27">
        <v>89.8</v>
      </c>
      <c r="B902" s="27">
        <v>89.7</v>
      </c>
      <c r="C902" s="28"/>
      <c r="D902" s="29">
        <v>100</v>
      </c>
      <c r="E902" s="34"/>
      <c r="F902" s="34"/>
      <c r="G902" s="34"/>
      <c r="H902" s="34"/>
      <c r="I902" s="34"/>
      <c r="J902" s="28" t="s">
        <v>18</v>
      </c>
    </row>
    <row r="903" spans="1:10" ht="14.25" hidden="1" customHeight="1">
      <c r="A903" s="27">
        <v>89.9</v>
      </c>
      <c r="B903" s="27">
        <v>89.8</v>
      </c>
      <c r="C903" s="28"/>
      <c r="D903" s="29">
        <v>100</v>
      </c>
      <c r="E903" s="34"/>
      <c r="F903" s="34"/>
      <c r="G903" s="34"/>
      <c r="H903" s="34"/>
      <c r="I903" s="34"/>
      <c r="J903" s="28" t="s">
        <v>18</v>
      </c>
    </row>
    <row r="904" spans="1:10" ht="14.25" hidden="1" customHeight="1">
      <c r="A904" s="31">
        <v>90</v>
      </c>
      <c r="B904" s="31">
        <v>89.9</v>
      </c>
      <c r="C904" s="28" t="s">
        <v>17</v>
      </c>
      <c r="D904" s="32">
        <v>100</v>
      </c>
      <c r="E904" s="33"/>
      <c r="F904" s="33"/>
      <c r="G904" s="33"/>
      <c r="H904" s="33"/>
      <c r="I904" s="33"/>
      <c r="J904" s="35" t="s">
        <v>18</v>
      </c>
    </row>
    <row r="905" spans="1:10" ht="14.25" hidden="1" customHeight="1">
      <c r="A905" s="27">
        <v>90.1</v>
      </c>
      <c r="B905" s="27">
        <v>90</v>
      </c>
      <c r="C905" s="28"/>
      <c r="D905" s="29">
        <v>100</v>
      </c>
      <c r="E905" s="33"/>
      <c r="F905" s="33"/>
      <c r="G905" s="33"/>
      <c r="H905" s="33"/>
      <c r="I905" s="33"/>
      <c r="J905" s="28" t="s">
        <v>18</v>
      </c>
    </row>
    <row r="906" spans="1:10" ht="14.25" hidden="1" customHeight="1">
      <c r="A906" s="27">
        <v>90.2</v>
      </c>
      <c r="B906" s="27">
        <v>90.1</v>
      </c>
      <c r="C906" s="28"/>
      <c r="D906" s="29">
        <v>100</v>
      </c>
      <c r="E906" s="34"/>
      <c r="F906" s="34"/>
      <c r="G906" s="34"/>
      <c r="H906" s="34"/>
      <c r="I906" s="34"/>
      <c r="J906" s="28" t="s">
        <v>18</v>
      </c>
    </row>
    <row r="907" spans="1:10" ht="14.25" hidden="1" customHeight="1">
      <c r="A907" s="27">
        <v>90.3</v>
      </c>
      <c r="B907" s="27">
        <v>90.2</v>
      </c>
      <c r="C907" s="28"/>
      <c r="D907" s="29">
        <v>100</v>
      </c>
      <c r="E907" s="29">
        <v>1000</v>
      </c>
      <c r="F907" s="29">
        <v>1623</v>
      </c>
      <c r="G907" s="29">
        <v>1100</v>
      </c>
      <c r="H907" s="29">
        <v>1715</v>
      </c>
      <c r="I907" s="29">
        <v>1669</v>
      </c>
      <c r="J907" s="34"/>
    </row>
    <row r="908" spans="1:10" ht="14.25" hidden="1" customHeight="1">
      <c r="A908" s="27">
        <v>90.4</v>
      </c>
      <c r="B908" s="27">
        <v>90.3</v>
      </c>
      <c r="C908" s="28"/>
      <c r="D908" s="29">
        <v>100</v>
      </c>
      <c r="E908" s="29">
        <v>800</v>
      </c>
      <c r="F908" s="29">
        <v>1439</v>
      </c>
      <c r="G908" s="29">
        <v>1300</v>
      </c>
      <c r="H908" s="29">
        <v>1898</v>
      </c>
      <c r="I908" s="29">
        <v>1669</v>
      </c>
      <c r="J908" s="34"/>
    </row>
    <row r="909" spans="1:10" ht="14.25" hidden="1" customHeight="1">
      <c r="A909" s="27">
        <v>90.5</v>
      </c>
      <c r="B909" s="27">
        <v>90.4</v>
      </c>
      <c r="C909" s="28"/>
      <c r="D909" s="29">
        <v>100</v>
      </c>
      <c r="E909" s="29">
        <v>1300</v>
      </c>
      <c r="F909" s="29">
        <v>1898</v>
      </c>
      <c r="G909" s="29">
        <v>1800</v>
      </c>
      <c r="H909" s="29">
        <v>2357</v>
      </c>
      <c r="I909" s="29">
        <v>2128</v>
      </c>
      <c r="J909" s="34"/>
    </row>
    <row r="910" spans="1:10" ht="14.25" hidden="1" customHeight="1">
      <c r="A910" s="27">
        <v>90.6</v>
      </c>
      <c r="B910" s="27">
        <v>90.5</v>
      </c>
      <c r="C910" s="28"/>
      <c r="D910" s="29">
        <v>100</v>
      </c>
      <c r="E910" s="29">
        <v>900</v>
      </c>
      <c r="F910" s="29">
        <v>1531</v>
      </c>
      <c r="G910" s="29">
        <v>1000</v>
      </c>
      <c r="H910" s="29">
        <v>1623</v>
      </c>
      <c r="I910" s="29">
        <v>1577</v>
      </c>
      <c r="J910" s="34"/>
    </row>
    <row r="911" spans="1:10" ht="14.25" hidden="1" customHeight="1">
      <c r="A911" s="27">
        <v>90.7</v>
      </c>
      <c r="B911" s="27">
        <v>90.6</v>
      </c>
      <c r="C911" s="28"/>
      <c r="D911" s="29">
        <v>100</v>
      </c>
      <c r="E911" s="29">
        <v>1200</v>
      </c>
      <c r="F911" s="29">
        <v>1806</v>
      </c>
      <c r="G911" s="29">
        <v>1100</v>
      </c>
      <c r="H911" s="29">
        <v>1715</v>
      </c>
      <c r="I911" s="29">
        <v>1761</v>
      </c>
      <c r="J911" s="34"/>
    </row>
    <row r="912" spans="1:10" ht="14.25" hidden="1" customHeight="1">
      <c r="A912" s="27">
        <v>90.8</v>
      </c>
      <c r="B912" s="27">
        <v>90.7</v>
      </c>
      <c r="C912" s="28"/>
      <c r="D912" s="29">
        <v>100</v>
      </c>
      <c r="E912" s="29">
        <v>1100</v>
      </c>
      <c r="F912" s="29">
        <v>1715</v>
      </c>
      <c r="G912" s="29">
        <v>1200</v>
      </c>
      <c r="H912" s="29">
        <v>1806</v>
      </c>
      <c r="I912" s="29">
        <v>1761</v>
      </c>
      <c r="J912" s="34"/>
    </row>
    <row r="913" spans="1:10" ht="14.25" hidden="1" customHeight="1">
      <c r="A913" s="27">
        <v>90.9</v>
      </c>
      <c r="B913" s="27">
        <v>90.8</v>
      </c>
      <c r="C913" s="28"/>
      <c r="D913" s="29">
        <v>100</v>
      </c>
      <c r="E913" s="29">
        <v>900</v>
      </c>
      <c r="F913" s="29">
        <v>1531</v>
      </c>
      <c r="G913" s="29">
        <v>1000</v>
      </c>
      <c r="H913" s="29">
        <v>1623</v>
      </c>
      <c r="I913" s="29">
        <v>1577</v>
      </c>
      <c r="J913" s="34"/>
    </row>
    <row r="914" spans="1:10" ht="14.25" hidden="1" customHeight="1">
      <c r="A914" s="31">
        <v>91</v>
      </c>
      <c r="B914" s="31">
        <v>90.9</v>
      </c>
      <c r="C914" s="28" t="s">
        <v>17</v>
      </c>
      <c r="D914" s="32">
        <v>100</v>
      </c>
      <c r="E914" s="32">
        <v>1100</v>
      </c>
      <c r="F914" s="32">
        <v>1715</v>
      </c>
      <c r="G914" s="32">
        <v>1400</v>
      </c>
      <c r="H914" s="32">
        <v>1990</v>
      </c>
      <c r="I914" s="32">
        <v>1853</v>
      </c>
      <c r="J914" s="33"/>
    </row>
    <row r="915" spans="1:10" ht="14.25" hidden="1" customHeight="1">
      <c r="A915" s="27">
        <v>91.1</v>
      </c>
      <c r="B915" s="27">
        <v>91</v>
      </c>
      <c r="C915" s="28"/>
      <c r="D915" s="29">
        <v>100</v>
      </c>
      <c r="E915" s="29">
        <v>1400</v>
      </c>
      <c r="F915" s="29">
        <v>1990</v>
      </c>
      <c r="G915" s="29">
        <v>1500</v>
      </c>
      <c r="H915" s="29">
        <v>2082</v>
      </c>
      <c r="I915" s="29">
        <v>2036</v>
      </c>
      <c r="J915" s="30"/>
    </row>
    <row r="916" spans="1:10" ht="14.25" hidden="1" customHeight="1">
      <c r="A916" s="27">
        <v>91.2</v>
      </c>
      <c r="B916" s="27">
        <v>91.1</v>
      </c>
      <c r="C916" s="28"/>
      <c r="D916" s="29">
        <v>100</v>
      </c>
      <c r="E916" s="29">
        <v>1200</v>
      </c>
      <c r="F916" s="29">
        <v>1806</v>
      </c>
      <c r="G916" s="29">
        <v>1300</v>
      </c>
      <c r="H916" s="29">
        <v>1898</v>
      </c>
      <c r="I916" s="29">
        <v>1852</v>
      </c>
      <c r="J916" s="30"/>
    </row>
    <row r="917" spans="1:10" ht="14.25" hidden="1" customHeight="1">
      <c r="A917" s="27">
        <v>91.3</v>
      </c>
      <c r="B917" s="27">
        <v>91.2</v>
      </c>
      <c r="C917" s="28"/>
      <c r="D917" s="29">
        <v>100</v>
      </c>
      <c r="E917" s="29">
        <v>900</v>
      </c>
      <c r="F917" s="29">
        <v>1531</v>
      </c>
      <c r="G917" s="29">
        <v>1000</v>
      </c>
      <c r="H917" s="29">
        <v>1623</v>
      </c>
      <c r="I917" s="29">
        <v>1577</v>
      </c>
      <c r="J917" s="30"/>
    </row>
    <row r="918" spans="1:10" ht="14.25" hidden="1" customHeight="1">
      <c r="A918" s="27">
        <v>91.4</v>
      </c>
      <c r="B918" s="27">
        <v>91.3</v>
      </c>
      <c r="C918" s="28"/>
      <c r="D918" s="29">
        <v>100</v>
      </c>
      <c r="E918" s="29">
        <v>1000</v>
      </c>
      <c r="F918" s="29">
        <v>1623</v>
      </c>
      <c r="G918" s="29">
        <v>1100</v>
      </c>
      <c r="H918" s="29">
        <v>1715</v>
      </c>
      <c r="I918" s="29">
        <v>1669</v>
      </c>
      <c r="J918" s="30"/>
    </row>
    <row r="919" spans="1:10" ht="14.25" hidden="1" customHeight="1">
      <c r="A919" s="27">
        <v>91.5</v>
      </c>
      <c r="B919" s="27">
        <v>91.4</v>
      </c>
      <c r="C919" s="28"/>
      <c r="D919" s="29">
        <v>100</v>
      </c>
      <c r="E919" s="29">
        <v>1200</v>
      </c>
      <c r="F919" s="29">
        <v>1806</v>
      </c>
      <c r="G919" s="29">
        <v>1100</v>
      </c>
      <c r="H919" s="29">
        <v>1715</v>
      </c>
      <c r="I919" s="29">
        <v>1761</v>
      </c>
      <c r="J919" s="30"/>
    </row>
    <row r="920" spans="1:10" ht="14.25" hidden="1" customHeight="1">
      <c r="A920" s="27">
        <v>91.6</v>
      </c>
      <c r="B920" s="27">
        <v>91.5</v>
      </c>
      <c r="C920" s="28"/>
      <c r="D920" s="29">
        <v>100</v>
      </c>
      <c r="E920" s="29">
        <v>1100</v>
      </c>
      <c r="F920" s="29">
        <v>1715</v>
      </c>
      <c r="G920" s="29">
        <v>1300</v>
      </c>
      <c r="H920" s="29">
        <v>1898</v>
      </c>
      <c r="I920" s="29">
        <v>1807</v>
      </c>
      <c r="J920" s="30"/>
    </row>
    <row r="921" spans="1:10" ht="14.25" hidden="1" customHeight="1">
      <c r="A921" s="27">
        <v>91.7</v>
      </c>
      <c r="B921" s="27">
        <v>91.6</v>
      </c>
      <c r="C921" s="28"/>
      <c r="D921" s="29">
        <v>100</v>
      </c>
      <c r="E921" s="29">
        <v>1200</v>
      </c>
      <c r="F921" s="29">
        <v>1806</v>
      </c>
      <c r="G921" s="29">
        <v>1000</v>
      </c>
      <c r="H921" s="29">
        <v>1623</v>
      </c>
      <c r="I921" s="29">
        <v>1715</v>
      </c>
      <c r="J921" s="30"/>
    </row>
    <row r="922" spans="1:10" ht="14.25" hidden="1" customHeight="1">
      <c r="A922" s="27">
        <v>91.8</v>
      </c>
      <c r="B922" s="27">
        <v>91.7</v>
      </c>
      <c r="C922" s="28"/>
      <c r="D922" s="29">
        <v>100</v>
      </c>
      <c r="E922" s="29">
        <v>1000</v>
      </c>
      <c r="F922" s="29">
        <v>1623</v>
      </c>
      <c r="G922" s="29">
        <v>1100</v>
      </c>
      <c r="H922" s="29">
        <v>1715</v>
      </c>
      <c r="I922" s="29">
        <v>1669</v>
      </c>
      <c r="J922" s="30"/>
    </row>
    <row r="923" spans="1:10" ht="14.25" hidden="1" customHeight="1">
      <c r="A923" s="27">
        <v>91.9</v>
      </c>
      <c r="B923" s="27">
        <v>91.8</v>
      </c>
      <c r="C923" s="28"/>
      <c r="D923" s="29">
        <v>100</v>
      </c>
      <c r="E923" s="29">
        <v>1000</v>
      </c>
      <c r="F923" s="29">
        <v>1623</v>
      </c>
      <c r="G923" s="29">
        <v>1300</v>
      </c>
      <c r="H923" s="29">
        <v>1898</v>
      </c>
      <c r="I923" s="29">
        <v>1761</v>
      </c>
      <c r="J923" s="30"/>
    </row>
    <row r="924" spans="1:10" ht="14.25" hidden="1" customHeight="1">
      <c r="A924" s="31">
        <v>92</v>
      </c>
      <c r="B924" s="31">
        <v>91.9</v>
      </c>
      <c r="C924" s="28" t="s">
        <v>17</v>
      </c>
      <c r="D924" s="32">
        <v>100</v>
      </c>
      <c r="E924" s="32">
        <v>1800</v>
      </c>
      <c r="F924" s="32">
        <v>2357</v>
      </c>
      <c r="G924" s="32">
        <v>1600</v>
      </c>
      <c r="H924" s="32">
        <v>2174</v>
      </c>
      <c r="I924" s="32">
        <v>2266</v>
      </c>
      <c r="J924" s="30"/>
    </row>
    <row r="925" spans="1:10" ht="14.25" hidden="1" customHeight="1">
      <c r="A925" s="27">
        <v>92.1</v>
      </c>
      <c r="B925" s="27">
        <v>92</v>
      </c>
      <c r="C925" s="28"/>
      <c r="D925" s="29">
        <v>100</v>
      </c>
      <c r="E925" s="29">
        <v>900</v>
      </c>
      <c r="F925" s="29">
        <v>1531</v>
      </c>
      <c r="G925" s="29">
        <v>900</v>
      </c>
      <c r="H925" s="29">
        <v>1531</v>
      </c>
      <c r="I925" s="29">
        <v>1531</v>
      </c>
      <c r="J925" s="33"/>
    </row>
    <row r="926" spans="1:10" ht="14.25" hidden="1" customHeight="1">
      <c r="A926" s="27">
        <v>92.2</v>
      </c>
      <c r="B926" s="27">
        <v>92.1</v>
      </c>
      <c r="C926" s="28"/>
      <c r="D926" s="29">
        <v>100</v>
      </c>
      <c r="E926" s="29">
        <v>1000</v>
      </c>
      <c r="F926" s="29">
        <v>1623</v>
      </c>
      <c r="G926" s="29">
        <v>1200</v>
      </c>
      <c r="H926" s="29">
        <v>1806</v>
      </c>
      <c r="I926" s="29">
        <v>1715</v>
      </c>
      <c r="J926" s="34"/>
    </row>
    <row r="927" spans="1:10" ht="14.25" hidden="1" customHeight="1">
      <c r="A927" s="27">
        <v>92.3</v>
      </c>
      <c r="B927" s="27">
        <v>92.2</v>
      </c>
      <c r="C927" s="28"/>
      <c r="D927" s="29">
        <v>100</v>
      </c>
      <c r="E927" s="29">
        <v>1800</v>
      </c>
      <c r="F927" s="29">
        <v>2357</v>
      </c>
      <c r="G927" s="29">
        <v>1500</v>
      </c>
      <c r="H927" s="29">
        <v>2082</v>
      </c>
      <c r="I927" s="29">
        <v>2220</v>
      </c>
      <c r="J927" s="34"/>
    </row>
    <row r="928" spans="1:10" ht="14.25" hidden="1" customHeight="1">
      <c r="A928" s="27">
        <v>92.4</v>
      </c>
      <c r="B928" s="27">
        <v>92.3</v>
      </c>
      <c r="C928" s="28"/>
      <c r="D928" s="29">
        <v>100</v>
      </c>
      <c r="E928" s="29">
        <v>1200</v>
      </c>
      <c r="F928" s="29">
        <v>1806</v>
      </c>
      <c r="G928" s="29">
        <v>1100</v>
      </c>
      <c r="H928" s="29">
        <v>1715</v>
      </c>
      <c r="I928" s="29">
        <v>1761</v>
      </c>
      <c r="J928" s="34"/>
    </row>
    <row r="929" spans="1:10" ht="14.25" hidden="1" customHeight="1">
      <c r="A929" s="27">
        <v>92.5</v>
      </c>
      <c r="B929" s="27">
        <v>92.4</v>
      </c>
      <c r="C929" s="28"/>
      <c r="D929" s="29">
        <v>100</v>
      </c>
      <c r="E929" s="29">
        <v>1100</v>
      </c>
      <c r="F929" s="29">
        <v>1715</v>
      </c>
      <c r="G929" s="29">
        <v>1200</v>
      </c>
      <c r="H929" s="29">
        <v>1806</v>
      </c>
      <c r="I929" s="29">
        <v>1761</v>
      </c>
      <c r="J929" s="34"/>
    </row>
    <row r="930" spans="1:10" ht="14.25" hidden="1" customHeight="1">
      <c r="A930" s="27">
        <v>92.6</v>
      </c>
      <c r="B930" s="27">
        <v>92.5</v>
      </c>
      <c r="C930" s="28"/>
      <c r="D930" s="29">
        <v>100</v>
      </c>
      <c r="E930" s="29">
        <v>1000</v>
      </c>
      <c r="F930" s="29">
        <v>1623</v>
      </c>
      <c r="G930" s="29">
        <v>1100</v>
      </c>
      <c r="H930" s="29">
        <v>1715</v>
      </c>
      <c r="I930" s="29">
        <v>1669</v>
      </c>
      <c r="J930" s="34"/>
    </row>
    <row r="931" spans="1:10" ht="14.25" hidden="1" customHeight="1">
      <c r="A931" s="27">
        <v>92.7</v>
      </c>
      <c r="B931" s="27">
        <v>92.6</v>
      </c>
      <c r="C931" s="28"/>
      <c r="D931" s="29">
        <v>100</v>
      </c>
      <c r="E931" s="29">
        <v>1000</v>
      </c>
      <c r="F931" s="29">
        <v>1623</v>
      </c>
      <c r="G931" s="29">
        <v>1200</v>
      </c>
      <c r="H931" s="29">
        <v>1806</v>
      </c>
      <c r="I931" s="29">
        <v>1715</v>
      </c>
      <c r="J931" s="28" t="s">
        <v>19</v>
      </c>
    </row>
    <row r="932" spans="1:10" ht="14.25" hidden="1" customHeight="1">
      <c r="A932" s="27">
        <v>92.8</v>
      </c>
      <c r="B932" s="27">
        <v>92.7</v>
      </c>
      <c r="C932" s="28"/>
      <c r="D932" s="29">
        <v>100</v>
      </c>
      <c r="E932" s="29">
        <v>1800</v>
      </c>
      <c r="F932" s="29">
        <v>2357</v>
      </c>
      <c r="G932" s="29">
        <v>1500</v>
      </c>
      <c r="H932" s="29">
        <v>2082</v>
      </c>
      <c r="I932" s="29">
        <v>2220</v>
      </c>
      <c r="J932" s="28" t="s">
        <v>19</v>
      </c>
    </row>
    <row r="933" spans="1:10" ht="14.25" hidden="1" customHeight="1">
      <c r="A933" s="27">
        <v>92.9</v>
      </c>
      <c r="B933" s="27">
        <v>92.8</v>
      </c>
      <c r="C933" s="28"/>
      <c r="D933" s="29">
        <v>100</v>
      </c>
      <c r="E933" s="29">
        <v>1200</v>
      </c>
      <c r="F933" s="29">
        <v>1806</v>
      </c>
      <c r="G933" s="29">
        <v>1100</v>
      </c>
      <c r="H933" s="29">
        <v>1715</v>
      </c>
      <c r="I933" s="29">
        <v>1761</v>
      </c>
      <c r="J933" s="28" t="s">
        <v>19</v>
      </c>
    </row>
    <row r="934" spans="1:10" ht="14.25" hidden="1" customHeight="1">
      <c r="A934" s="31">
        <v>93</v>
      </c>
      <c r="B934" s="31">
        <v>92.9</v>
      </c>
      <c r="C934" s="28" t="s">
        <v>17</v>
      </c>
      <c r="D934" s="32">
        <v>100</v>
      </c>
      <c r="E934" s="32">
        <v>1400</v>
      </c>
      <c r="F934" s="32">
        <v>1990</v>
      </c>
      <c r="G934" s="32">
        <v>1500</v>
      </c>
      <c r="H934" s="32">
        <v>2082</v>
      </c>
      <c r="I934" s="32">
        <v>2036</v>
      </c>
      <c r="J934" s="35" t="s">
        <v>19</v>
      </c>
    </row>
    <row r="935" spans="1:10" ht="14.25" hidden="1" customHeight="1">
      <c r="A935" s="27">
        <v>93.1</v>
      </c>
      <c r="B935" s="27">
        <v>93</v>
      </c>
      <c r="C935" s="28"/>
      <c r="D935" s="29">
        <v>100</v>
      </c>
      <c r="E935" s="29">
        <v>1000</v>
      </c>
      <c r="F935" s="29">
        <v>1623</v>
      </c>
      <c r="G935" s="29">
        <v>1200</v>
      </c>
      <c r="H935" s="29">
        <v>1806</v>
      </c>
      <c r="I935" s="29">
        <v>1715</v>
      </c>
      <c r="J935" s="30"/>
    </row>
    <row r="936" spans="1:10" ht="14.25" hidden="1" customHeight="1">
      <c r="A936" s="27">
        <v>93.2</v>
      </c>
      <c r="B936" s="27">
        <v>93.1</v>
      </c>
      <c r="C936" s="28"/>
      <c r="D936" s="29">
        <v>100</v>
      </c>
      <c r="E936" s="29">
        <v>800</v>
      </c>
      <c r="F936" s="29">
        <v>1439</v>
      </c>
      <c r="G936" s="29">
        <v>1100</v>
      </c>
      <c r="H936" s="29">
        <v>1715</v>
      </c>
      <c r="I936" s="29">
        <v>1577</v>
      </c>
      <c r="J936" s="30"/>
    </row>
    <row r="937" spans="1:10" ht="14.25" hidden="1" customHeight="1">
      <c r="A937" s="27">
        <v>93.3</v>
      </c>
      <c r="B937" s="27">
        <v>93.2</v>
      </c>
      <c r="C937" s="28"/>
      <c r="D937" s="29">
        <v>100</v>
      </c>
      <c r="E937" s="29">
        <v>1000</v>
      </c>
      <c r="F937" s="29">
        <v>1623</v>
      </c>
      <c r="G937" s="29">
        <v>1100</v>
      </c>
      <c r="H937" s="29">
        <v>1715</v>
      </c>
      <c r="I937" s="29">
        <v>1669</v>
      </c>
      <c r="J937" s="30"/>
    </row>
    <row r="938" spans="1:10" ht="14.25" hidden="1" customHeight="1">
      <c r="A938" s="27">
        <v>93.4</v>
      </c>
      <c r="B938" s="27">
        <v>93.3</v>
      </c>
      <c r="C938" s="28"/>
      <c r="D938" s="29">
        <v>100</v>
      </c>
      <c r="E938" s="29">
        <v>800</v>
      </c>
      <c r="F938" s="29">
        <v>1439</v>
      </c>
      <c r="G938" s="29">
        <v>900</v>
      </c>
      <c r="H938" s="29">
        <v>1531</v>
      </c>
      <c r="I938" s="29">
        <v>1485</v>
      </c>
      <c r="J938" s="30"/>
    </row>
    <row r="939" spans="1:10" ht="14.25" hidden="1" customHeight="1">
      <c r="A939" s="27">
        <v>93.5</v>
      </c>
      <c r="B939" s="27">
        <v>93.4</v>
      </c>
      <c r="C939" s="28"/>
      <c r="D939" s="29">
        <v>100</v>
      </c>
      <c r="E939" s="29">
        <v>1200</v>
      </c>
      <c r="F939" s="29">
        <v>1806</v>
      </c>
      <c r="G939" s="29">
        <v>1100</v>
      </c>
      <c r="H939" s="29">
        <v>1715</v>
      </c>
      <c r="I939" s="29">
        <v>1761</v>
      </c>
      <c r="J939" s="30"/>
    </row>
    <row r="940" spans="1:10" ht="14.25" hidden="1" customHeight="1">
      <c r="A940" s="27">
        <v>93.6</v>
      </c>
      <c r="B940" s="27">
        <v>93.5</v>
      </c>
      <c r="C940" s="28"/>
      <c r="D940" s="29">
        <v>100</v>
      </c>
      <c r="E940" s="29">
        <v>900</v>
      </c>
      <c r="F940" s="29">
        <v>1531</v>
      </c>
      <c r="G940" s="29">
        <v>1000</v>
      </c>
      <c r="H940" s="29">
        <v>1623</v>
      </c>
      <c r="I940" s="29">
        <v>1577</v>
      </c>
      <c r="J940" s="30"/>
    </row>
    <row r="941" spans="1:10" ht="14.25" hidden="1" customHeight="1">
      <c r="A941" s="27">
        <v>93.7</v>
      </c>
      <c r="B941" s="27">
        <v>93.6</v>
      </c>
      <c r="C941" s="28"/>
      <c r="D941" s="29">
        <v>100</v>
      </c>
      <c r="E941" s="29">
        <v>800</v>
      </c>
      <c r="F941" s="29">
        <v>1439</v>
      </c>
      <c r="G941" s="29">
        <v>1200</v>
      </c>
      <c r="H941" s="29">
        <v>1806</v>
      </c>
      <c r="I941" s="29">
        <v>1623</v>
      </c>
      <c r="J941" s="30"/>
    </row>
    <row r="942" spans="1:10" ht="14.25" hidden="1" customHeight="1">
      <c r="A942" s="27">
        <v>93.8</v>
      </c>
      <c r="B942" s="27">
        <v>93.7</v>
      </c>
      <c r="C942" s="28"/>
      <c r="D942" s="29">
        <v>100</v>
      </c>
      <c r="E942" s="29">
        <v>1200</v>
      </c>
      <c r="F942" s="29">
        <v>1806</v>
      </c>
      <c r="G942" s="29">
        <v>1100</v>
      </c>
      <c r="H942" s="29">
        <v>1715</v>
      </c>
      <c r="I942" s="29">
        <v>1761</v>
      </c>
      <c r="J942" s="30"/>
    </row>
    <row r="943" spans="1:10" ht="14.25" hidden="1" customHeight="1">
      <c r="A943" s="27">
        <v>93.9</v>
      </c>
      <c r="B943" s="27">
        <v>93.8</v>
      </c>
      <c r="C943" s="28"/>
      <c r="D943" s="29">
        <v>100</v>
      </c>
      <c r="E943" s="29">
        <v>1000</v>
      </c>
      <c r="F943" s="29">
        <v>1623</v>
      </c>
      <c r="G943" s="29">
        <v>1200</v>
      </c>
      <c r="H943" s="29">
        <v>1806</v>
      </c>
      <c r="I943" s="29">
        <v>1715</v>
      </c>
      <c r="J943" s="30"/>
    </row>
    <row r="944" spans="1:10" ht="14.25" hidden="1" customHeight="1">
      <c r="A944" s="31">
        <v>94</v>
      </c>
      <c r="B944" s="31">
        <v>93.9</v>
      </c>
      <c r="C944" s="28" t="s">
        <v>17</v>
      </c>
      <c r="D944" s="32">
        <v>100</v>
      </c>
      <c r="E944" s="32">
        <v>900</v>
      </c>
      <c r="F944" s="32">
        <v>1531</v>
      </c>
      <c r="G944" s="32">
        <v>1100</v>
      </c>
      <c r="H944" s="32">
        <v>1715</v>
      </c>
      <c r="I944" s="32">
        <v>1623</v>
      </c>
      <c r="J944" s="30"/>
    </row>
    <row r="945" spans="1:10" ht="14.25" hidden="1" customHeight="1">
      <c r="A945" s="27">
        <v>94.1</v>
      </c>
      <c r="B945" s="27">
        <v>94</v>
      </c>
      <c r="C945" s="30"/>
      <c r="D945" s="29">
        <v>100</v>
      </c>
      <c r="E945" s="29">
        <v>1000</v>
      </c>
      <c r="F945" s="29">
        <v>1623</v>
      </c>
      <c r="G945" s="29">
        <v>1200</v>
      </c>
      <c r="H945" s="29">
        <v>1806</v>
      </c>
      <c r="I945" s="29">
        <v>1715</v>
      </c>
      <c r="J945" s="35"/>
    </row>
    <row r="946" spans="1:10" ht="14.25" hidden="1" customHeight="1">
      <c r="A946" s="27">
        <v>94.2</v>
      </c>
      <c r="B946" s="27">
        <v>94.1</v>
      </c>
      <c r="C946" s="30"/>
      <c r="D946" s="29">
        <v>100</v>
      </c>
      <c r="E946" s="29">
        <v>1400</v>
      </c>
      <c r="F946" s="29">
        <v>1990</v>
      </c>
      <c r="G946" s="29">
        <v>1500</v>
      </c>
      <c r="H946" s="29">
        <v>2082</v>
      </c>
      <c r="I946" s="29">
        <v>2036</v>
      </c>
      <c r="J946" s="35"/>
    </row>
    <row r="947" spans="1:10" ht="14.25" hidden="1" customHeight="1">
      <c r="A947" s="27">
        <v>94.3</v>
      </c>
      <c r="B947" s="27">
        <v>94.2</v>
      </c>
      <c r="C947" s="30"/>
      <c r="D947" s="29">
        <v>100</v>
      </c>
      <c r="E947" s="29">
        <v>1000</v>
      </c>
      <c r="F947" s="29">
        <v>1623</v>
      </c>
      <c r="G947" s="29">
        <v>1200</v>
      </c>
      <c r="H947" s="29">
        <v>1806</v>
      </c>
      <c r="I947" s="29">
        <v>1715</v>
      </c>
      <c r="J947" s="35"/>
    </row>
    <row r="948" spans="1:10" ht="14.25" hidden="1" customHeight="1">
      <c r="A948" s="27">
        <v>94.4</v>
      </c>
      <c r="B948" s="27">
        <v>94.3</v>
      </c>
      <c r="C948" s="30"/>
      <c r="D948" s="29">
        <v>100</v>
      </c>
      <c r="E948" s="29">
        <v>1200</v>
      </c>
      <c r="F948" s="29">
        <v>1806</v>
      </c>
      <c r="G948" s="29">
        <v>1100</v>
      </c>
      <c r="H948" s="29">
        <v>1715</v>
      </c>
      <c r="I948" s="29">
        <v>1761</v>
      </c>
      <c r="J948" s="35"/>
    </row>
    <row r="949" spans="1:10" ht="14.25" hidden="1" customHeight="1">
      <c r="A949" s="27">
        <v>94.5</v>
      </c>
      <c r="B949" s="27">
        <v>94.4</v>
      </c>
      <c r="C949" s="30"/>
      <c r="D949" s="29">
        <v>100</v>
      </c>
      <c r="E949" s="29">
        <v>1000</v>
      </c>
      <c r="F949" s="29">
        <v>1623</v>
      </c>
      <c r="G949" s="29">
        <v>1200</v>
      </c>
      <c r="H949" s="29">
        <v>1806</v>
      </c>
      <c r="I949" s="29">
        <v>1715</v>
      </c>
      <c r="J949" s="35" t="s">
        <v>30</v>
      </c>
    </row>
    <row r="950" spans="1:10" ht="14.25" hidden="1" customHeight="1">
      <c r="A950" s="27">
        <v>94.6</v>
      </c>
      <c r="B950" s="27">
        <v>94.5</v>
      </c>
      <c r="C950" s="28"/>
      <c r="D950" s="29">
        <v>100</v>
      </c>
      <c r="E950" s="29">
        <v>900</v>
      </c>
      <c r="F950" s="29">
        <v>1531</v>
      </c>
      <c r="G950" s="29">
        <v>1100</v>
      </c>
      <c r="H950" s="29">
        <v>1715</v>
      </c>
      <c r="I950" s="29">
        <v>1623</v>
      </c>
      <c r="J950" s="30"/>
    </row>
    <row r="951" spans="1:10" ht="14.25" hidden="1" customHeight="1">
      <c r="A951" s="27">
        <v>94.7</v>
      </c>
      <c r="B951" s="27">
        <v>94.6</v>
      </c>
      <c r="C951" s="28"/>
      <c r="D951" s="29">
        <v>100</v>
      </c>
      <c r="E951" s="29">
        <v>800</v>
      </c>
      <c r="F951" s="29">
        <v>1439</v>
      </c>
      <c r="G951" s="29">
        <v>1100</v>
      </c>
      <c r="H951" s="29">
        <v>1715</v>
      </c>
      <c r="I951" s="29">
        <v>1577</v>
      </c>
      <c r="J951" s="30"/>
    </row>
    <row r="952" spans="1:10" ht="14.25" hidden="1" customHeight="1">
      <c r="A952" s="27">
        <v>94.8</v>
      </c>
      <c r="B952" s="27">
        <v>94.7</v>
      </c>
      <c r="C952" s="28"/>
      <c r="D952" s="29">
        <v>100</v>
      </c>
      <c r="E952" s="29">
        <v>1000</v>
      </c>
      <c r="F952" s="29">
        <v>1623</v>
      </c>
      <c r="G952" s="29">
        <v>1500</v>
      </c>
      <c r="H952" s="29">
        <v>2082</v>
      </c>
      <c r="I952" s="29">
        <v>1853</v>
      </c>
      <c r="J952" s="30"/>
    </row>
    <row r="953" spans="1:10" ht="14.25" hidden="1" customHeight="1">
      <c r="A953" s="27">
        <v>94.9</v>
      </c>
      <c r="B953" s="27">
        <v>94.8</v>
      </c>
      <c r="C953" s="28"/>
      <c r="D953" s="29">
        <v>100</v>
      </c>
      <c r="E953" s="29">
        <v>900</v>
      </c>
      <c r="F953" s="29">
        <v>1531</v>
      </c>
      <c r="G953" s="29">
        <v>1000</v>
      </c>
      <c r="H953" s="29">
        <v>1623</v>
      </c>
      <c r="I953" s="29">
        <v>1577</v>
      </c>
      <c r="J953" s="30"/>
    </row>
    <row r="954" spans="1:10" ht="14.25" hidden="1" customHeight="1">
      <c r="A954" s="31">
        <v>95</v>
      </c>
      <c r="B954" s="31">
        <v>94.9</v>
      </c>
      <c r="C954" s="28" t="s">
        <v>17</v>
      </c>
      <c r="D954" s="32">
        <v>100</v>
      </c>
      <c r="E954" s="32">
        <v>1400</v>
      </c>
      <c r="F954" s="32">
        <v>1990</v>
      </c>
      <c r="G954" s="32">
        <v>1500</v>
      </c>
      <c r="H954" s="32">
        <v>2082</v>
      </c>
      <c r="I954" s="32">
        <v>2036</v>
      </c>
      <c r="J954" s="30"/>
    </row>
    <row r="955" spans="1:10" ht="14.25" hidden="1" customHeight="1">
      <c r="A955" s="27">
        <v>95.1</v>
      </c>
      <c r="B955" s="27">
        <v>95</v>
      </c>
      <c r="C955" s="28"/>
      <c r="D955" s="29">
        <v>100</v>
      </c>
      <c r="E955" s="29">
        <v>1000</v>
      </c>
      <c r="F955" s="29">
        <v>1623</v>
      </c>
      <c r="G955" s="29">
        <v>1100</v>
      </c>
      <c r="H955" s="29">
        <v>1715</v>
      </c>
      <c r="I955" s="29">
        <v>1669</v>
      </c>
      <c r="J955" s="33"/>
    </row>
    <row r="956" spans="1:10" ht="14.25" hidden="1" customHeight="1">
      <c r="A956" s="27">
        <v>95.2</v>
      </c>
      <c r="B956" s="27">
        <v>95.1</v>
      </c>
      <c r="C956" s="28"/>
      <c r="D956" s="29">
        <v>100</v>
      </c>
      <c r="E956" s="29">
        <v>900</v>
      </c>
      <c r="F956" s="29">
        <v>1531</v>
      </c>
      <c r="G956" s="29">
        <v>1500</v>
      </c>
      <c r="H956" s="29">
        <v>2082</v>
      </c>
      <c r="I956" s="29">
        <v>1807</v>
      </c>
      <c r="J956" s="28" t="s">
        <v>19</v>
      </c>
    </row>
    <row r="957" spans="1:10" ht="14.25" hidden="1" customHeight="1">
      <c r="A957" s="27">
        <v>95.3</v>
      </c>
      <c r="B957" s="27">
        <v>95.2</v>
      </c>
      <c r="C957" s="28"/>
      <c r="D957" s="29">
        <v>100</v>
      </c>
      <c r="E957" s="29">
        <v>1000</v>
      </c>
      <c r="F957" s="29">
        <v>1623</v>
      </c>
      <c r="G957" s="29">
        <v>1300</v>
      </c>
      <c r="H957" s="29">
        <v>1898</v>
      </c>
      <c r="I957" s="29">
        <v>1761</v>
      </c>
      <c r="J957" s="28" t="s">
        <v>19</v>
      </c>
    </row>
    <row r="958" spans="1:10" ht="14.25" hidden="1" customHeight="1">
      <c r="A958" s="27">
        <v>95.4</v>
      </c>
      <c r="B958" s="27">
        <v>95.3</v>
      </c>
      <c r="C958" s="28"/>
      <c r="D958" s="29">
        <v>100</v>
      </c>
      <c r="E958" s="29">
        <v>1500</v>
      </c>
      <c r="F958" s="29">
        <v>2082</v>
      </c>
      <c r="G958" s="29">
        <v>1400</v>
      </c>
      <c r="H958" s="29">
        <v>1990</v>
      </c>
      <c r="I958" s="29">
        <v>2036</v>
      </c>
      <c r="J958" s="28" t="s">
        <v>19</v>
      </c>
    </row>
    <row r="959" spans="1:10" ht="14.25" hidden="1" customHeight="1">
      <c r="A959" s="27">
        <v>95.5</v>
      </c>
      <c r="B959" s="27">
        <v>95.4</v>
      </c>
      <c r="C959" s="28"/>
      <c r="D959" s="29">
        <v>100</v>
      </c>
      <c r="E959" s="29">
        <v>1700</v>
      </c>
      <c r="F959" s="29">
        <v>2265</v>
      </c>
      <c r="G959" s="29">
        <v>1500</v>
      </c>
      <c r="H959" s="29">
        <v>2082</v>
      </c>
      <c r="I959" s="29">
        <v>2174</v>
      </c>
      <c r="J959" s="28" t="s">
        <v>19</v>
      </c>
    </row>
    <row r="960" spans="1:10" ht="14.25" hidden="1" customHeight="1">
      <c r="A960" s="27">
        <v>95.6</v>
      </c>
      <c r="B960" s="27">
        <v>95.5</v>
      </c>
      <c r="C960" s="28"/>
      <c r="D960" s="29">
        <v>100</v>
      </c>
      <c r="E960" s="29">
        <v>1500</v>
      </c>
      <c r="F960" s="29">
        <v>2082</v>
      </c>
      <c r="G960" s="29">
        <v>1800</v>
      </c>
      <c r="H960" s="29">
        <v>2357</v>
      </c>
      <c r="I960" s="29">
        <v>2220</v>
      </c>
      <c r="J960" s="28" t="s">
        <v>19</v>
      </c>
    </row>
    <row r="961" spans="1:10" ht="14.25" hidden="1" customHeight="1">
      <c r="A961" s="27">
        <v>95.7</v>
      </c>
      <c r="B961" s="27">
        <v>95.6</v>
      </c>
      <c r="C961" s="28"/>
      <c r="D961" s="29">
        <v>100</v>
      </c>
      <c r="E961" s="29">
        <v>2400</v>
      </c>
      <c r="F961" s="29">
        <v>2908</v>
      </c>
      <c r="G961" s="29">
        <v>1800</v>
      </c>
      <c r="H961" s="29">
        <v>2357</v>
      </c>
      <c r="I961" s="29">
        <v>2633</v>
      </c>
      <c r="J961" s="28" t="s">
        <v>19</v>
      </c>
    </row>
    <row r="962" spans="1:10" ht="14.25" hidden="1" customHeight="1">
      <c r="A962" s="27">
        <v>95.8</v>
      </c>
      <c r="B962" s="27">
        <v>95.7</v>
      </c>
      <c r="C962" s="28"/>
      <c r="D962" s="29">
        <v>100</v>
      </c>
      <c r="E962" s="29">
        <v>1900</v>
      </c>
      <c r="F962" s="29">
        <v>2449</v>
      </c>
      <c r="G962" s="29">
        <v>2000</v>
      </c>
      <c r="H962" s="29">
        <v>2541</v>
      </c>
      <c r="I962" s="29">
        <v>2495</v>
      </c>
      <c r="J962" s="28" t="s">
        <v>19</v>
      </c>
    </row>
    <row r="963" spans="1:10" ht="14.25" hidden="1" customHeight="1">
      <c r="A963" s="27">
        <v>95.9</v>
      </c>
      <c r="B963" s="27">
        <v>95.8</v>
      </c>
      <c r="C963" s="28"/>
      <c r="D963" s="29">
        <v>100</v>
      </c>
      <c r="E963" s="29">
        <v>1900</v>
      </c>
      <c r="F963" s="29">
        <v>2449</v>
      </c>
      <c r="G963" s="29">
        <v>1600</v>
      </c>
      <c r="H963" s="29">
        <v>2174</v>
      </c>
      <c r="I963" s="29">
        <v>2312</v>
      </c>
      <c r="J963" s="28" t="s">
        <v>19</v>
      </c>
    </row>
    <row r="964" spans="1:10" ht="14.25" hidden="1" customHeight="1">
      <c r="A964" s="31">
        <v>96</v>
      </c>
      <c r="B964" s="31">
        <v>95.9</v>
      </c>
      <c r="C964" s="28" t="s">
        <v>17</v>
      </c>
      <c r="D964" s="32">
        <v>100</v>
      </c>
      <c r="E964" s="32">
        <v>1800</v>
      </c>
      <c r="F964" s="32">
        <v>2357</v>
      </c>
      <c r="G964" s="32">
        <v>1500</v>
      </c>
      <c r="H964" s="32">
        <v>2082</v>
      </c>
      <c r="I964" s="32">
        <v>2220</v>
      </c>
      <c r="J964" s="35" t="s">
        <v>19</v>
      </c>
    </row>
    <row r="965" spans="1:10" ht="14.25" hidden="1" customHeight="1">
      <c r="A965" s="27">
        <v>96.1</v>
      </c>
      <c r="B965" s="27">
        <v>96</v>
      </c>
      <c r="C965" s="28"/>
      <c r="D965" s="29">
        <v>100</v>
      </c>
      <c r="E965" s="29">
        <v>1800</v>
      </c>
      <c r="F965" s="29">
        <v>2357</v>
      </c>
      <c r="G965" s="29">
        <v>1700</v>
      </c>
      <c r="H965" s="29">
        <v>2265</v>
      </c>
      <c r="I965" s="29">
        <v>2311</v>
      </c>
      <c r="J965" s="28" t="s">
        <v>19</v>
      </c>
    </row>
    <row r="966" spans="1:10" ht="14.25" customHeight="1">
      <c r="A966" s="27">
        <v>96.2</v>
      </c>
      <c r="B966" s="27">
        <v>96.1</v>
      </c>
      <c r="C966" s="28"/>
      <c r="D966" s="29">
        <v>100</v>
      </c>
      <c r="E966" s="29">
        <v>2000</v>
      </c>
      <c r="F966" s="217">
        <v>2541</v>
      </c>
      <c r="G966" s="29">
        <v>1700</v>
      </c>
      <c r="H966" s="29">
        <v>2265</v>
      </c>
      <c r="I966" s="29">
        <v>2403</v>
      </c>
      <c r="J966" s="28" t="s">
        <v>19</v>
      </c>
    </row>
    <row r="967" spans="1:10" ht="14.25" hidden="1" customHeight="1">
      <c r="A967" s="27">
        <v>96.3</v>
      </c>
      <c r="B967" s="27">
        <v>96.2</v>
      </c>
      <c r="C967" s="28"/>
      <c r="D967" s="29">
        <v>100</v>
      </c>
      <c r="E967" s="29">
        <v>1500</v>
      </c>
      <c r="F967" s="29">
        <v>2082</v>
      </c>
      <c r="G967" s="29">
        <v>2000</v>
      </c>
      <c r="H967" s="29">
        <v>2541</v>
      </c>
      <c r="I967" s="29">
        <v>2312</v>
      </c>
      <c r="J967" s="28" t="s">
        <v>19</v>
      </c>
    </row>
    <row r="968" spans="1:10" ht="14.25" hidden="1" customHeight="1">
      <c r="A968" s="27">
        <v>96.4</v>
      </c>
      <c r="B968" s="27">
        <v>96.3</v>
      </c>
      <c r="C968" s="28"/>
      <c r="D968" s="29">
        <v>100</v>
      </c>
      <c r="E968" s="29">
        <v>1700</v>
      </c>
      <c r="F968" s="29">
        <v>2265</v>
      </c>
      <c r="G968" s="29">
        <v>1900</v>
      </c>
      <c r="H968" s="29">
        <v>2449</v>
      </c>
      <c r="I968" s="29">
        <v>2357</v>
      </c>
      <c r="J968" s="28" t="s">
        <v>19</v>
      </c>
    </row>
    <row r="969" spans="1:10" ht="14.25" customHeight="1">
      <c r="A969" s="27">
        <v>96.5</v>
      </c>
      <c r="B969" s="27">
        <v>96.4</v>
      </c>
      <c r="C969" s="28"/>
      <c r="D969" s="29">
        <v>100</v>
      </c>
      <c r="E969" s="29">
        <v>2000</v>
      </c>
      <c r="F969" s="217">
        <v>2541</v>
      </c>
      <c r="G969" s="29">
        <v>1800</v>
      </c>
      <c r="H969" s="29">
        <v>2357</v>
      </c>
      <c r="I969" s="29">
        <v>2449</v>
      </c>
      <c r="J969" s="28" t="s">
        <v>19</v>
      </c>
    </row>
    <row r="970" spans="1:10" ht="14.25" hidden="1" customHeight="1">
      <c r="A970" s="27">
        <v>96.6</v>
      </c>
      <c r="B970" s="27">
        <v>96.5</v>
      </c>
      <c r="C970" s="28"/>
      <c r="D970" s="29">
        <v>100</v>
      </c>
      <c r="E970" s="29">
        <v>1000</v>
      </c>
      <c r="F970" s="29">
        <v>1623</v>
      </c>
      <c r="G970" s="29">
        <v>1200</v>
      </c>
      <c r="H970" s="29">
        <v>1806</v>
      </c>
      <c r="I970" s="29">
        <v>1715</v>
      </c>
      <c r="J970" s="34"/>
    </row>
    <row r="971" spans="1:10" ht="14.25" hidden="1" customHeight="1">
      <c r="A971" s="27">
        <v>96.7</v>
      </c>
      <c r="B971" s="27">
        <v>96.6</v>
      </c>
      <c r="C971" s="28"/>
      <c r="D971" s="29">
        <v>100</v>
      </c>
      <c r="E971" s="29">
        <v>1400</v>
      </c>
      <c r="F971" s="29">
        <v>1990</v>
      </c>
      <c r="G971" s="29">
        <v>1100</v>
      </c>
      <c r="H971" s="29">
        <v>1715</v>
      </c>
      <c r="I971" s="29">
        <v>1853</v>
      </c>
      <c r="J971" s="34"/>
    </row>
    <row r="972" spans="1:10" ht="14.25" hidden="1" customHeight="1">
      <c r="A972" s="27">
        <v>96.8</v>
      </c>
      <c r="B972" s="27">
        <v>96.7</v>
      </c>
      <c r="C972" s="28"/>
      <c r="D972" s="29">
        <v>100</v>
      </c>
      <c r="E972" s="29">
        <v>1600</v>
      </c>
      <c r="F972" s="29">
        <v>2174</v>
      </c>
      <c r="G972" s="29">
        <v>1400</v>
      </c>
      <c r="H972" s="29">
        <v>1990</v>
      </c>
      <c r="I972" s="29">
        <v>2082</v>
      </c>
      <c r="J972" s="34"/>
    </row>
    <row r="973" spans="1:10" ht="14.25" hidden="1" customHeight="1">
      <c r="A973" s="27">
        <v>96.9</v>
      </c>
      <c r="B973" s="27">
        <v>96.8</v>
      </c>
      <c r="C973" s="28"/>
      <c r="D973" s="29">
        <v>100</v>
      </c>
      <c r="E973" s="29">
        <v>900</v>
      </c>
      <c r="F973" s="29">
        <v>1531</v>
      </c>
      <c r="G973" s="29">
        <v>1200</v>
      </c>
      <c r="H973" s="29">
        <v>1806</v>
      </c>
      <c r="I973" s="29">
        <v>1669</v>
      </c>
      <c r="J973" s="34"/>
    </row>
    <row r="974" spans="1:10" ht="14.25" hidden="1" customHeight="1">
      <c r="A974" s="31">
        <v>97</v>
      </c>
      <c r="B974" s="31">
        <v>96.9</v>
      </c>
      <c r="C974" s="28" t="s">
        <v>17</v>
      </c>
      <c r="D974" s="32">
        <v>100</v>
      </c>
      <c r="E974" s="32">
        <v>800</v>
      </c>
      <c r="F974" s="32">
        <v>1439</v>
      </c>
      <c r="G974" s="32">
        <v>1000</v>
      </c>
      <c r="H974" s="32">
        <v>1623</v>
      </c>
      <c r="I974" s="32">
        <v>1531</v>
      </c>
      <c r="J974" s="33"/>
    </row>
    <row r="975" spans="1:10" ht="14.25" hidden="1" customHeight="1">
      <c r="A975" s="27">
        <v>97.1</v>
      </c>
      <c r="B975" s="27">
        <v>97</v>
      </c>
      <c r="C975" s="28"/>
      <c r="D975" s="29">
        <v>100</v>
      </c>
      <c r="E975" s="29">
        <v>1400</v>
      </c>
      <c r="F975" s="29">
        <v>1990</v>
      </c>
      <c r="G975" s="29">
        <v>1200</v>
      </c>
      <c r="H975" s="29">
        <v>1806</v>
      </c>
      <c r="I975" s="29">
        <v>1898</v>
      </c>
      <c r="J975" s="28"/>
    </row>
    <row r="976" spans="1:10" ht="14.25" hidden="1" customHeight="1">
      <c r="A976" s="27">
        <v>97.2</v>
      </c>
      <c r="B976" s="27">
        <v>97.1</v>
      </c>
      <c r="C976" s="28"/>
      <c r="D976" s="29">
        <v>100</v>
      </c>
      <c r="E976" s="29">
        <v>1000</v>
      </c>
      <c r="F976" s="29">
        <v>1623</v>
      </c>
      <c r="G976" s="29">
        <v>1000</v>
      </c>
      <c r="H976" s="29">
        <v>1623</v>
      </c>
      <c r="I976" s="29">
        <v>1623</v>
      </c>
      <c r="J976" s="28"/>
    </row>
    <row r="977" spans="1:10" ht="14.25" hidden="1" customHeight="1">
      <c r="A977" s="27">
        <v>97.3</v>
      </c>
      <c r="B977" s="27">
        <v>97.2</v>
      </c>
      <c r="C977" s="28"/>
      <c r="D977" s="29">
        <v>100</v>
      </c>
      <c r="E977" s="29">
        <v>900</v>
      </c>
      <c r="F977" s="29">
        <v>1531</v>
      </c>
      <c r="G977" s="29">
        <v>1000</v>
      </c>
      <c r="H977" s="29">
        <v>1623</v>
      </c>
      <c r="I977" s="29">
        <v>1577</v>
      </c>
      <c r="J977" s="28"/>
    </row>
    <row r="978" spans="1:10" ht="14.25" hidden="1" customHeight="1">
      <c r="A978" s="27">
        <v>97.4</v>
      </c>
      <c r="B978" s="27">
        <v>97.3</v>
      </c>
      <c r="C978" s="28"/>
      <c r="D978" s="29">
        <v>100</v>
      </c>
      <c r="E978" s="29">
        <v>800</v>
      </c>
      <c r="F978" s="29">
        <v>1439</v>
      </c>
      <c r="G978" s="29">
        <v>1100</v>
      </c>
      <c r="H978" s="29">
        <v>1715</v>
      </c>
      <c r="I978" s="29">
        <v>1577</v>
      </c>
      <c r="J978" s="28"/>
    </row>
    <row r="979" spans="1:10" ht="14.25" hidden="1" customHeight="1">
      <c r="A979" s="27">
        <v>97.5</v>
      </c>
      <c r="B979" s="27">
        <v>97.4</v>
      </c>
      <c r="C979" s="28"/>
      <c r="D979" s="29">
        <v>100</v>
      </c>
      <c r="E979" s="29">
        <v>1100</v>
      </c>
      <c r="F979" s="29">
        <v>1715</v>
      </c>
      <c r="G979" s="29">
        <v>1200</v>
      </c>
      <c r="H979" s="29">
        <v>1806</v>
      </c>
      <c r="I979" s="29">
        <v>1761</v>
      </c>
      <c r="J979" s="28"/>
    </row>
    <row r="980" spans="1:10" ht="14.25" hidden="1" customHeight="1">
      <c r="A980" s="27">
        <v>97.6</v>
      </c>
      <c r="B980" s="27">
        <v>97.5</v>
      </c>
      <c r="C980" s="28"/>
      <c r="D980" s="29">
        <v>100</v>
      </c>
      <c r="E980" s="29">
        <v>900</v>
      </c>
      <c r="F980" s="29">
        <v>1531</v>
      </c>
      <c r="G980" s="29">
        <v>1100</v>
      </c>
      <c r="H980" s="29">
        <v>1715</v>
      </c>
      <c r="I980" s="29">
        <v>1623</v>
      </c>
      <c r="J980" s="28"/>
    </row>
    <row r="981" spans="1:10" ht="14.25" hidden="1" customHeight="1">
      <c r="A981" s="27">
        <v>97.7</v>
      </c>
      <c r="B981" s="27">
        <v>97.6</v>
      </c>
      <c r="C981" s="28"/>
      <c r="D981" s="29">
        <v>100</v>
      </c>
      <c r="E981" s="29">
        <v>1400</v>
      </c>
      <c r="F981" s="29">
        <v>1990</v>
      </c>
      <c r="G981" s="29">
        <v>1000</v>
      </c>
      <c r="H981" s="29">
        <v>1623</v>
      </c>
      <c r="I981" s="29">
        <v>1807</v>
      </c>
      <c r="J981" s="28"/>
    </row>
    <row r="982" spans="1:10" ht="14.25" hidden="1" customHeight="1">
      <c r="A982" s="27">
        <v>97.8</v>
      </c>
      <c r="B982" s="27">
        <v>97.7</v>
      </c>
      <c r="C982" s="28"/>
      <c r="D982" s="29">
        <v>100</v>
      </c>
      <c r="E982" s="29">
        <v>1200</v>
      </c>
      <c r="F982" s="29">
        <v>1806</v>
      </c>
      <c r="G982" s="29">
        <v>1300</v>
      </c>
      <c r="H982" s="29">
        <v>1898</v>
      </c>
      <c r="I982" s="29">
        <v>1852</v>
      </c>
      <c r="J982" s="28"/>
    </row>
    <row r="983" spans="1:10" ht="14.25" hidden="1" customHeight="1">
      <c r="A983" s="27">
        <v>97.9</v>
      </c>
      <c r="B983" s="27">
        <v>97.8</v>
      </c>
      <c r="C983" s="28"/>
      <c r="D983" s="29">
        <v>100</v>
      </c>
      <c r="E983" s="29">
        <v>1000</v>
      </c>
      <c r="F983" s="29">
        <v>1623</v>
      </c>
      <c r="G983" s="29">
        <v>1100</v>
      </c>
      <c r="H983" s="29">
        <v>1715</v>
      </c>
      <c r="I983" s="29">
        <v>1669</v>
      </c>
      <c r="J983" s="28"/>
    </row>
    <row r="984" spans="1:10" ht="14.25" hidden="1" customHeight="1">
      <c r="A984" s="31">
        <v>98</v>
      </c>
      <c r="B984" s="31">
        <v>97.9</v>
      </c>
      <c r="C984" s="28" t="s">
        <v>17</v>
      </c>
      <c r="D984" s="32">
        <v>100</v>
      </c>
      <c r="E984" s="33"/>
      <c r="F984" s="33"/>
      <c r="G984" s="33"/>
      <c r="H984" s="33"/>
      <c r="I984" s="33"/>
      <c r="J984" s="28" t="s">
        <v>31</v>
      </c>
    </row>
    <row r="985" spans="1:10" ht="14.25" hidden="1" customHeight="1">
      <c r="A985" s="27">
        <v>98.1</v>
      </c>
      <c r="B985" s="27">
        <v>98</v>
      </c>
      <c r="C985" s="28"/>
      <c r="D985" s="29">
        <v>100</v>
      </c>
      <c r="E985" s="29">
        <v>800</v>
      </c>
      <c r="F985" s="29">
        <v>1439</v>
      </c>
      <c r="G985" s="29">
        <v>900</v>
      </c>
      <c r="H985" s="29">
        <v>1531</v>
      </c>
      <c r="I985" s="29">
        <v>1485</v>
      </c>
      <c r="J985" s="33"/>
    </row>
    <row r="986" spans="1:10" ht="14.25" hidden="1" customHeight="1">
      <c r="A986" s="27">
        <v>98.2</v>
      </c>
      <c r="B986" s="27">
        <v>98.1</v>
      </c>
      <c r="C986" s="28"/>
      <c r="D986" s="29">
        <v>100</v>
      </c>
      <c r="E986" s="29">
        <v>900</v>
      </c>
      <c r="F986" s="29">
        <v>1531</v>
      </c>
      <c r="G986" s="29">
        <v>1000</v>
      </c>
      <c r="H986" s="29">
        <v>1623</v>
      </c>
      <c r="I986" s="29">
        <v>1577</v>
      </c>
      <c r="J986" s="34"/>
    </row>
    <row r="987" spans="1:10" ht="14.25" hidden="1" customHeight="1">
      <c r="A987" s="27">
        <v>98.3</v>
      </c>
      <c r="B987" s="27">
        <v>98.2</v>
      </c>
      <c r="C987" s="28"/>
      <c r="D987" s="29">
        <v>100</v>
      </c>
      <c r="E987" s="29">
        <v>1100</v>
      </c>
      <c r="F987" s="29">
        <v>1715</v>
      </c>
      <c r="G987" s="29">
        <v>1200</v>
      </c>
      <c r="H987" s="29">
        <v>1806</v>
      </c>
      <c r="I987" s="29">
        <v>1761</v>
      </c>
      <c r="J987" s="34"/>
    </row>
    <row r="988" spans="1:10" ht="14.25" hidden="1" customHeight="1">
      <c r="A988" s="27">
        <v>98.4</v>
      </c>
      <c r="B988" s="27">
        <v>98.3</v>
      </c>
      <c r="C988" s="28"/>
      <c r="D988" s="29">
        <v>100</v>
      </c>
      <c r="E988" s="29">
        <v>1000</v>
      </c>
      <c r="F988" s="29">
        <v>1623</v>
      </c>
      <c r="G988" s="29">
        <v>1700</v>
      </c>
      <c r="H988" s="29">
        <v>2265</v>
      </c>
      <c r="I988" s="29">
        <v>1944</v>
      </c>
      <c r="J988" s="28" t="s">
        <v>19</v>
      </c>
    </row>
    <row r="989" spans="1:10" ht="14.25" hidden="1" customHeight="1">
      <c r="A989" s="27">
        <v>98.5</v>
      </c>
      <c r="B989" s="27">
        <v>98.4</v>
      </c>
      <c r="C989" s="28"/>
      <c r="D989" s="29">
        <v>100</v>
      </c>
      <c r="E989" s="29">
        <v>2300</v>
      </c>
      <c r="F989" s="29">
        <v>2816</v>
      </c>
      <c r="G989" s="29">
        <v>2700</v>
      </c>
      <c r="H989" s="29">
        <v>3183</v>
      </c>
      <c r="I989" s="29">
        <v>3000</v>
      </c>
      <c r="J989" s="28" t="s">
        <v>19</v>
      </c>
    </row>
    <row r="990" spans="1:10" ht="14.25" hidden="1" customHeight="1">
      <c r="A990" s="27">
        <v>98.6</v>
      </c>
      <c r="B990" s="27">
        <v>98.5</v>
      </c>
      <c r="C990" s="28"/>
      <c r="D990" s="29">
        <v>100</v>
      </c>
      <c r="E990" s="29">
        <v>1300</v>
      </c>
      <c r="F990" s="29">
        <v>1898</v>
      </c>
      <c r="G990" s="29">
        <v>1500</v>
      </c>
      <c r="H990" s="29">
        <v>2082</v>
      </c>
      <c r="I990" s="29">
        <v>1990</v>
      </c>
      <c r="J990" s="28" t="s">
        <v>19</v>
      </c>
    </row>
    <row r="991" spans="1:10" ht="14.25" hidden="1" customHeight="1">
      <c r="A991" s="27">
        <v>98.7</v>
      </c>
      <c r="B991" s="27">
        <v>98.6</v>
      </c>
      <c r="C991" s="28"/>
      <c r="D991" s="29">
        <v>100</v>
      </c>
      <c r="E991" s="29">
        <v>1900</v>
      </c>
      <c r="F991" s="29">
        <v>2449</v>
      </c>
      <c r="G991" s="29">
        <v>2000</v>
      </c>
      <c r="H991" s="29">
        <v>2541</v>
      </c>
      <c r="I991" s="29">
        <v>2495</v>
      </c>
      <c r="J991" s="28" t="s">
        <v>19</v>
      </c>
    </row>
    <row r="992" spans="1:10" ht="14.25" hidden="1" customHeight="1">
      <c r="A992" s="27">
        <v>98.8</v>
      </c>
      <c r="B992" s="27">
        <v>98.7</v>
      </c>
      <c r="C992" s="28"/>
      <c r="D992" s="29">
        <v>100</v>
      </c>
      <c r="E992" s="29">
        <v>1000</v>
      </c>
      <c r="F992" s="29">
        <v>1623</v>
      </c>
      <c r="G992" s="29">
        <v>1500</v>
      </c>
      <c r="H992" s="29">
        <v>2082</v>
      </c>
      <c r="I992" s="29">
        <v>1853</v>
      </c>
      <c r="J992" s="34"/>
    </row>
    <row r="993" spans="1:10" ht="14.25" hidden="1" customHeight="1">
      <c r="A993" s="27">
        <v>98.9</v>
      </c>
      <c r="B993" s="27">
        <v>98.8</v>
      </c>
      <c r="C993" s="28"/>
      <c r="D993" s="29">
        <v>100</v>
      </c>
      <c r="E993" s="29">
        <v>1000</v>
      </c>
      <c r="F993" s="29">
        <v>1623</v>
      </c>
      <c r="G993" s="29">
        <v>1100</v>
      </c>
      <c r="H993" s="29">
        <v>1715</v>
      </c>
      <c r="I993" s="29">
        <v>1669</v>
      </c>
      <c r="J993" s="34"/>
    </row>
    <row r="994" spans="1:10" ht="14.25" hidden="1" customHeight="1">
      <c r="A994" s="31">
        <v>99</v>
      </c>
      <c r="B994" s="31">
        <v>98.9</v>
      </c>
      <c r="C994" s="28" t="s">
        <v>17</v>
      </c>
      <c r="D994" s="32">
        <v>100</v>
      </c>
      <c r="E994" s="32">
        <v>1100</v>
      </c>
      <c r="F994" s="32">
        <v>1715</v>
      </c>
      <c r="G994" s="32">
        <v>1000</v>
      </c>
      <c r="H994" s="32">
        <v>1623</v>
      </c>
      <c r="I994" s="32">
        <v>1669</v>
      </c>
      <c r="J994" s="33"/>
    </row>
    <row r="995" spans="1:10" ht="14.25" hidden="1" customHeight="1">
      <c r="A995" s="27">
        <v>99.1</v>
      </c>
      <c r="B995" s="27">
        <v>99</v>
      </c>
      <c r="C995" s="28"/>
      <c r="D995" s="29">
        <v>100</v>
      </c>
      <c r="E995" s="29">
        <v>1700</v>
      </c>
      <c r="F995" s="29">
        <v>2265</v>
      </c>
      <c r="G995" s="29">
        <v>1000</v>
      </c>
      <c r="H995" s="29">
        <v>1623</v>
      </c>
      <c r="I995" s="29">
        <v>1944</v>
      </c>
      <c r="J995" s="30"/>
    </row>
    <row r="996" spans="1:10" ht="14.25" hidden="1" customHeight="1">
      <c r="A996" s="27">
        <v>99.2</v>
      </c>
      <c r="B996" s="27">
        <v>99.1</v>
      </c>
      <c r="C996" s="28"/>
      <c r="D996" s="29">
        <v>100</v>
      </c>
      <c r="E996" s="29">
        <v>1100</v>
      </c>
      <c r="F996" s="29">
        <v>1715</v>
      </c>
      <c r="G996" s="29">
        <v>1000</v>
      </c>
      <c r="H996" s="29">
        <v>1623</v>
      </c>
      <c r="I996" s="29">
        <v>1669</v>
      </c>
      <c r="J996" s="30"/>
    </row>
    <row r="997" spans="1:10" ht="14.25" hidden="1" customHeight="1">
      <c r="A997" s="27">
        <v>99.3</v>
      </c>
      <c r="B997" s="27">
        <v>99.2</v>
      </c>
      <c r="C997" s="28"/>
      <c r="D997" s="29">
        <v>100</v>
      </c>
      <c r="E997" s="29">
        <v>1800</v>
      </c>
      <c r="F997" s="29">
        <v>2357</v>
      </c>
      <c r="G997" s="29">
        <v>1200</v>
      </c>
      <c r="H997" s="29">
        <v>1806</v>
      </c>
      <c r="I997" s="29">
        <v>2082</v>
      </c>
      <c r="J997" s="30"/>
    </row>
    <row r="998" spans="1:10" ht="14.25" hidden="1" customHeight="1">
      <c r="A998" s="27">
        <v>99.4</v>
      </c>
      <c r="B998" s="27">
        <v>99.3</v>
      </c>
      <c r="C998" s="28"/>
      <c r="D998" s="29">
        <v>100</v>
      </c>
      <c r="E998" s="29">
        <v>1200</v>
      </c>
      <c r="F998" s="29">
        <v>1806</v>
      </c>
      <c r="G998" s="29">
        <v>1300</v>
      </c>
      <c r="H998" s="29">
        <v>1898</v>
      </c>
      <c r="I998" s="29">
        <v>1852</v>
      </c>
      <c r="J998" s="30"/>
    </row>
    <row r="999" spans="1:10" ht="14.25" hidden="1" customHeight="1">
      <c r="A999" s="27">
        <v>99.5</v>
      </c>
      <c r="B999" s="27">
        <v>99.4</v>
      </c>
      <c r="C999" s="28"/>
      <c r="D999" s="29">
        <v>100</v>
      </c>
      <c r="E999" s="29">
        <v>1000</v>
      </c>
      <c r="F999" s="29">
        <v>1623</v>
      </c>
      <c r="G999" s="29">
        <v>1100</v>
      </c>
      <c r="H999" s="29">
        <v>1715</v>
      </c>
      <c r="I999" s="29">
        <v>1669</v>
      </c>
      <c r="J999" s="30"/>
    </row>
    <row r="1000" spans="1:10" ht="14.25" hidden="1" customHeight="1">
      <c r="A1000" s="27">
        <v>99.6</v>
      </c>
      <c r="B1000" s="27">
        <v>99.5</v>
      </c>
      <c r="C1000" s="28"/>
      <c r="D1000" s="29">
        <v>100</v>
      </c>
      <c r="E1000" s="29">
        <v>1200</v>
      </c>
      <c r="F1000" s="29">
        <v>1806</v>
      </c>
      <c r="G1000" s="29">
        <v>1300</v>
      </c>
      <c r="H1000" s="29">
        <v>1898</v>
      </c>
      <c r="I1000" s="29">
        <v>1852</v>
      </c>
      <c r="J1000" s="30"/>
    </row>
    <row r="1001" spans="1:10" ht="14.25" hidden="1" customHeight="1">
      <c r="A1001" s="27">
        <v>99.7</v>
      </c>
      <c r="B1001" s="27">
        <v>99.6</v>
      </c>
      <c r="C1001" s="28"/>
      <c r="D1001" s="29">
        <v>100</v>
      </c>
      <c r="E1001" s="29">
        <v>1000</v>
      </c>
      <c r="F1001" s="29">
        <v>1623</v>
      </c>
      <c r="G1001" s="29">
        <v>1100</v>
      </c>
      <c r="H1001" s="29">
        <v>1715</v>
      </c>
      <c r="I1001" s="29">
        <v>1669</v>
      </c>
      <c r="J1001" s="30"/>
    </row>
    <row r="1002" spans="1:10" ht="14.25" hidden="1" customHeight="1">
      <c r="A1002" s="27">
        <v>99.8</v>
      </c>
      <c r="B1002" s="27">
        <v>99.7</v>
      </c>
      <c r="C1002" s="28"/>
      <c r="D1002" s="29">
        <v>100</v>
      </c>
      <c r="E1002" s="29">
        <v>1300</v>
      </c>
      <c r="F1002" s="29">
        <v>1898</v>
      </c>
      <c r="G1002" s="29">
        <v>1400</v>
      </c>
      <c r="H1002" s="29">
        <v>1990</v>
      </c>
      <c r="I1002" s="29">
        <v>1944</v>
      </c>
      <c r="J1002" s="30"/>
    </row>
    <row r="1003" spans="1:10" ht="14.25" hidden="1" customHeight="1">
      <c r="A1003" s="27">
        <v>99.9</v>
      </c>
      <c r="B1003" s="27">
        <v>99.8</v>
      </c>
      <c r="C1003" s="28"/>
      <c r="D1003" s="29">
        <v>100</v>
      </c>
      <c r="E1003" s="29">
        <v>1100</v>
      </c>
      <c r="F1003" s="29">
        <v>1715</v>
      </c>
      <c r="G1003" s="29">
        <v>1200</v>
      </c>
      <c r="H1003" s="29">
        <v>1806</v>
      </c>
      <c r="I1003" s="29">
        <v>1761</v>
      </c>
      <c r="J1003" s="30"/>
    </row>
    <row r="1004" spans="1:10" ht="14.25" hidden="1" customHeight="1">
      <c r="A1004" s="31">
        <v>100</v>
      </c>
      <c r="B1004" s="31">
        <v>99.9</v>
      </c>
      <c r="C1004" s="28" t="s">
        <v>17</v>
      </c>
      <c r="D1004" s="32">
        <v>100</v>
      </c>
      <c r="E1004" s="32">
        <v>900</v>
      </c>
      <c r="F1004" s="32">
        <v>1531</v>
      </c>
      <c r="G1004" s="32">
        <v>1000</v>
      </c>
      <c r="H1004" s="32">
        <v>1623</v>
      </c>
      <c r="I1004" s="32">
        <v>1577</v>
      </c>
      <c r="J1004" s="30"/>
    </row>
    <row r="1005" spans="1:10" ht="14.25" hidden="1" customHeight="1">
      <c r="A1005" s="27">
        <v>100.1</v>
      </c>
      <c r="B1005" s="27">
        <v>100</v>
      </c>
      <c r="C1005" s="28"/>
      <c r="D1005" s="29">
        <v>100</v>
      </c>
      <c r="E1005" s="29">
        <v>1000</v>
      </c>
      <c r="F1005" s="29">
        <v>1623</v>
      </c>
      <c r="G1005" s="29">
        <v>1100</v>
      </c>
      <c r="H1005" s="29">
        <v>1715</v>
      </c>
      <c r="I1005" s="29">
        <v>1669</v>
      </c>
      <c r="J1005" s="33"/>
    </row>
    <row r="1006" spans="1:10" ht="14.25" hidden="1" customHeight="1">
      <c r="A1006" s="27">
        <v>100.2</v>
      </c>
      <c r="B1006" s="27">
        <v>100.1</v>
      </c>
      <c r="C1006" s="28"/>
      <c r="D1006" s="29">
        <v>100</v>
      </c>
      <c r="E1006" s="29">
        <v>1200</v>
      </c>
      <c r="F1006" s="29">
        <v>1806</v>
      </c>
      <c r="G1006" s="29">
        <v>1100</v>
      </c>
      <c r="H1006" s="29">
        <v>1715</v>
      </c>
      <c r="I1006" s="29">
        <v>1761</v>
      </c>
      <c r="J1006" s="34"/>
    </row>
    <row r="1007" spans="1:10" ht="14.25" hidden="1" customHeight="1">
      <c r="A1007" s="27">
        <v>100.3</v>
      </c>
      <c r="B1007" s="27">
        <v>100.2</v>
      </c>
      <c r="C1007" s="28"/>
      <c r="D1007" s="29">
        <v>100</v>
      </c>
      <c r="E1007" s="29">
        <v>1500</v>
      </c>
      <c r="F1007" s="29">
        <v>2082</v>
      </c>
      <c r="G1007" s="29">
        <v>1400</v>
      </c>
      <c r="H1007" s="29">
        <v>1990</v>
      </c>
      <c r="I1007" s="29">
        <v>2036</v>
      </c>
      <c r="J1007" s="34"/>
    </row>
    <row r="1008" spans="1:10" ht="14.25" hidden="1" customHeight="1">
      <c r="A1008" s="27">
        <v>100.4</v>
      </c>
      <c r="B1008" s="27">
        <v>100.3</v>
      </c>
      <c r="C1008" s="28"/>
      <c r="D1008" s="29">
        <v>100</v>
      </c>
      <c r="E1008" s="29">
        <v>1600</v>
      </c>
      <c r="F1008" s="29">
        <v>2174</v>
      </c>
      <c r="G1008" s="29">
        <v>1100</v>
      </c>
      <c r="H1008" s="29">
        <v>1715</v>
      </c>
      <c r="I1008" s="29">
        <v>1945</v>
      </c>
      <c r="J1008" s="34"/>
    </row>
    <row r="1009" spans="1:10" ht="14.25" hidden="1" customHeight="1">
      <c r="A1009" s="27">
        <v>100.5</v>
      </c>
      <c r="B1009" s="27">
        <v>100.4</v>
      </c>
      <c r="C1009" s="28"/>
      <c r="D1009" s="29">
        <v>100</v>
      </c>
      <c r="E1009" s="34"/>
      <c r="F1009" s="34"/>
      <c r="G1009" s="34"/>
      <c r="H1009" s="34"/>
      <c r="I1009" s="34"/>
      <c r="J1009" s="28" t="s">
        <v>32</v>
      </c>
    </row>
    <row r="1010" spans="1:10" ht="14.25" hidden="1" customHeight="1">
      <c r="A1010" s="27">
        <v>100.6</v>
      </c>
      <c r="B1010" s="27">
        <v>100.5</v>
      </c>
      <c r="C1010" s="28"/>
      <c r="D1010" s="29">
        <v>100</v>
      </c>
      <c r="E1010" s="29">
        <v>1100</v>
      </c>
      <c r="F1010" s="29">
        <v>1715</v>
      </c>
      <c r="G1010" s="29">
        <v>1500</v>
      </c>
      <c r="H1010" s="29">
        <v>2082</v>
      </c>
      <c r="I1010" s="29">
        <v>1899</v>
      </c>
      <c r="J1010" s="34"/>
    </row>
    <row r="1011" spans="1:10" ht="14.25" hidden="1" customHeight="1">
      <c r="A1011" s="27">
        <v>100.7</v>
      </c>
      <c r="B1011" s="27">
        <v>100.6</v>
      </c>
      <c r="C1011" s="28"/>
      <c r="D1011" s="29">
        <v>100</v>
      </c>
      <c r="E1011" s="29">
        <v>1400</v>
      </c>
      <c r="F1011" s="29">
        <v>1990</v>
      </c>
      <c r="G1011" s="29">
        <v>1800</v>
      </c>
      <c r="H1011" s="29">
        <v>2357</v>
      </c>
      <c r="I1011" s="29">
        <v>2174</v>
      </c>
      <c r="J1011" s="34"/>
    </row>
    <row r="1012" spans="1:10" ht="14.25" hidden="1" customHeight="1">
      <c r="A1012" s="27">
        <v>100.8</v>
      </c>
      <c r="B1012" s="27">
        <v>100.7</v>
      </c>
      <c r="C1012" s="28"/>
      <c r="D1012" s="29">
        <v>100</v>
      </c>
      <c r="E1012" s="29">
        <v>1000</v>
      </c>
      <c r="F1012" s="29">
        <v>1623</v>
      </c>
      <c r="G1012" s="29">
        <v>1200</v>
      </c>
      <c r="H1012" s="29">
        <v>1806</v>
      </c>
      <c r="I1012" s="29">
        <v>1715</v>
      </c>
      <c r="J1012" s="34"/>
    </row>
    <row r="1013" spans="1:10" ht="14.25" hidden="1" customHeight="1">
      <c r="A1013" s="27">
        <v>100.9</v>
      </c>
      <c r="B1013" s="27">
        <v>100.8</v>
      </c>
      <c r="C1013" s="28"/>
      <c r="D1013" s="29">
        <v>100</v>
      </c>
      <c r="E1013" s="34"/>
      <c r="F1013" s="34"/>
      <c r="G1013" s="34"/>
      <c r="H1013" s="34"/>
      <c r="I1013" s="34"/>
      <c r="J1013" s="28" t="s">
        <v>31</v>
      </c>
    </row>
    <row r="1014" spans="1:10" ht="14.25" hidden="1" customHeight="1">
      <c r="A1014" s="31">
        <v>101</v>
      </c>
      <c r="B1014" s="31">
        <v>100.9</v>
      </c>
      <c r="C1014" s="28" t="s">
        <v>17</v>
      </c>
      <c r="D1014" s="32">
        <v>100</v>
      </c>
      <c r="E1014" s="32">
        <v>1000</v>
      </c>
      <c r="F1014" s="32">
        <v>1623</v>
      </c>
      <c r="G1014" s="32">
        <v>1100</v>
      </c>
      <c r="H1014" s="32">
        <v>1715</v>
      </c>
      <c r="I1014" s="32">
        <v>1669</v>
      </c>
      <c r="J1014" s="33"/>
    </row>
    <row r="1015" spans="1:10" ht="14.25" hidden="1" customHeight="1">
      <c r="A1015" s="27">
        <v>101.1</v>
      </c>
      <c r="B1015" s="27">
        <v>101</v>
      </c>
      <c r="C1015" s="30"/>
      <c r="D1015" s="29">
        <v>100</v>
      </c>
      <c r="E1015" s="29">
        <v>900</v>
      </c>
      <c r="F1015" s="29">
        <v>1531</v>
      </c>
      <c r="G1015" s="29">
        <v>1000</v>
      </c>
      <c r="H1015" s="29">
        <v>1623</v>
      </c>
      <c r="I1015" s="29">
        <v>1577</v>
      </c>
      <c r="J1015" s="30"/>
    </row>
    <row r="1016" spans="1:10" ht="14.25" hidden="1" customHeight="1">
      <c r="A1016" s="27">
        <v>101.2</v>
      </c>
      <c r="B1016" s="27">
        <v>101.1</v>
      </c>
      <c r="C1016" s="30"/>
      <c r="D1016" s="29">
        <v>100</v>
      </c>
      <c r="E1016" s="29">
        <v>1200</v>
      </c>
      <c r="F1016" s="29">
        <v>1806</v>
      </c>
      <c r="G1016" s="29">
        <v>1100</v>
      </c>
      <c r="H1016" s="29">
        <v>1715</v>
      </c>
      <c r="I1016" s="29">
        <v>1761</v>
      </c>
      <c r="J1016" s="30"/>
    </row>
    <row r="1017" spans="1:10" ht="14.25" hidden="1" customHeight="1">
      <c r="A1017" s="27">
        <v>101.3</v>
      </c>
      <c r="B1017" s="27">
        <v>101.2</v>
      </c>
      <c r="C1017" s="30"/>
      <c r="D1017" s="29">
        <v>100</v>
      </c>
      <c r="E1017" s="29">
        <v>1000</v>
      </c>
      <c r="F1017" s="29">
        <v>1623</v>
      </c>
      <c r="G1017" s="29">
        <v>1100</v>
      </c>
      <c r="H1017" s="29">
        <v>1715</v>
      </c>
      <c r="I1017" s="29">
        <v>1669</v>
      </c>
      <c r="J1017" s="30"/>
    </row>
    <row r="1018" spans="1:10" ht="14.25" hidden="1" customHeight="1">
      <c r="A1018" s="27">
        <v>101.4</v>
      </c>
      <c r="B1018" s="27">
        <v>101.3</v>
      </c>
      <c r="C1018" s="30"/>
      <c r="D1018" s="29">
        <v>100</v>
      </c>
      <c r="E1018" s="29">
        <v>1600</v>
      </c>
      <c r="F1018" s="29">
        <v>2174</v>
      </c>
      <c r="G1018" s="29">
        <v>1400</v>
      </c>
      <c r="H1018" s="29">
        <v>1990</v>
      </c>
      <c r="I1018" s="29">
        <v>2082</v>
      </c>
      <c r="J1018" s="30"/>
    </row>
    <row r="1019" spans="1:10" ht="14.25" hidden="1" customHeight="1">
      <c r="A1019" s="27">
        <v>101.5</v>
      </c>
      <c r="B1019" s="27">
        <v>101.4</v>
      </c>
      <c r="C1019" s="30"/>
      <c r="D1019" s="29">
        <v>100</v>
      </c>
      <c r="E1019" s="29">
        <v>1300</v>
      </c>
      <c r="F1019" s="29">
        <v>1898</v>
      </c>
      <c r="G1019" s="29">
        <v>1500</v>
      </c>
      <c r="H1019" s="29">
        <v>2082</v>
      </c>
      <c r="I1019" s="29">
        <v>1990</v>
      </c>
      <c r="J1019" s="30"/>
    </row>
    <row r="1020" spans="1:10" ht="14.25" hidden="1" customHeight="1">
      <c r="A1020" s="27">
        <v>101.6</v>
      </c>
      <c r="B1020" s="27">
        <v>101.5</v>
      </c>
      <c r="C1020" s="28"/>
      <c r="D1020" s="29">
        <v>100</v>
      </c>
      <c r="E1020" s="29">
        <v>1700</v>
      </c>
      <c r="F1020" s="29">
        <v>2265</v>
      </c>
      <c r="G1020" s="29">
        <v>1900</v>
      </c>
      <c r="H1020" s="29">
        <v>2449</v>
      </c>
      <c r="I1020" s="29">
        <v>2357</v>
      </c>
      <c r="J1020" s="30"/>
    </row>
    <row r="1021" spans="1:10" ht="14.25" hidden="1" customHeight="1">
      <c r="A1021" s="27">
        <v>101.7</v>
      </c>
      <c r="B1021" s="27">
        <v>101.6</v>
      </c>
      <c r="C1021" s="28"/>
      <c r="D1021" s="29">
        <v>100</v>
      </c>
      <c r="E1021" s="29">
        <v>1600</v>
      </c>
      <c r="F1021" s="29">
        <v>2174</v>
      </c>
      <c r="G1021" s="29">
        <v>1500</v>
      </c>
      <c r="H1021" s="29">
        <v>2082</v>
      </c>
      <c r="I1021" s="29">
        <v>2128</v>
      </c>
      <c r="J1021" s="30"/>
    </row>
    <row r="1022" spans="1:10" ht="14.25" hidden="1" customHeight="1">
      <c r="A1022" s="27">
        <v>101.8</v>
      </c>
      <c r="B1022" s="27">
        <v>101.7</v>
      </c>
      <c r="C1022" s="28"/>
      <c r="D1022" s="29">
        <v>100</v>
      </c>
      <c r="E1022" s="29">
        <v>1200</v>
      </c>
      <c r="F1022" s="29">
        <v>1806</v>
      </c>
      <c r="G1022" s="29">
        <v>1000</v>
      </c>
      <c r="H1022" s="29">
        <v>1623</v>
      </c>
      <c r="I1022" s="29">
        <v>1715</v>
      </c>
      <c r="J1022" s="30"/>
    </row>
    <row r="1023" spans="1:10" ht="14.25" hidden="1" customHeight="1">
      <c r="A1023" s="27">
        <v>101.9</v>
      </c>
      <c r="B1023" s="27">
        <v>101.8</v>
      </c>
      <c r="C1023" s="28"/>
      <c r="D1023" s="29">
        <v>100</v>
      </c>
      <c r="E1023" s="29">
        <v>900</v>
      </c>
      <c r="F1023" s="29">
        <v>1531</v>
      </c>
      <c r="G1023" s="29">
        <v>1200</v>
      </c>
      <c r="H1023" s="29">
        <v>1806</v>
      </c>
      <c r="I1023" s="29">
        <v>1669</v>
      </c>
      <c r="J1023" s="30"/>
    </row>
    <row r="1024" spans="1:10" ht="14.25" hidden="1" customHeight="1">
      <c r="A1024" s="31">
        <v>102</v>
      </c>
      <c r="B1024" s="31">
        <v>101.9</v>
      </c>
      <c r="C1024" s="28" t="s">
        <v>17</v>
      </c>
      <c r="D1024" s="32">
        <v>100</v>
      </c>
      <c r="E1024" s="32">
        <v>1000</v>
      </c>
      <c r="F1024" s="32">
        <v>1623</v>
      </c>
      <c r="G1024" s="32">
        <v>1100</v>
      </c>
      <c r="H1024" s="32">
        <v>1715</v>
      </c>
      <c r="I1024" s="32">
        <v>1669</v>
      </c>
      <c r="J1024" s="30"/>
    </row>
    <row r="1025" spans="1:10" ht="14.25" hidden="1" customHeight="1">
      <c r="A1025" s="27">
        <v>102.1</v>
      </c>
      <c r="B1025" s="27">
        <v>102</v>
      </c>
      <c r="C1025" s="28"/>
      <c r="D1025" s="29">
        <v>100</v>
      </c>
      <c r="E1025" s="29">
        <v>800</v>
      </c>
      <c r="F1025" s="29">
        <v>1439</v>
      </c>
      <c r="G1025" s="29">
        <v>1100</v>
      </c>
      <c r="H1025" s="29">
        <v>1715</v>
      </c>
      <c r="I1025" s="29">
        <v>1577</v>
      </c>
      <c r="J1025" s="33"/>
    </row>
    <row r="1026" spans="1:10" ht="14.25" hidden="1" customHeight="1">
      <c r="A1026" s="27">
        <v>102.2</v>
      </c>
      <c r="B1026" s="27">
        <v>102.1</v>
      </c>
      <c r="C1026" s="28"/>
      <c r="D1026" s="29">
        <v>100</v>
      </c>
      <c r="E1026" s="29">
        <v>1000</v>
      </c>
      <c r="F1026" s="29">
        <v>1623</v>
      </c>
      <c r="G1026" s="29">
        <v>1100</v>
      </c>
      <c r="H1026" s="29">
        <v>1715</v>
      </c>
      <c r="I1026" s="29">
        <v>1669</v>
      </c>
      <c r="J1026" s="34"/>
    </row>
    <row r="1027" spans="1:10" ht="14.25" hidden="1" customHeight="1">
      <c r="A1027" s="27">
        <v>102.3</v>
      </c>
      <c r="B1027" s="27">
        <v>102.2</v>
      </c>
      <c r="C1027" s="28"/>
      <c r="D1027" s="29">
        <v>100</v>
      </c>
      <c r="E1027" s="29">
        <v>1200</v>
      </c>
      <c r="F1027" s="29">
        <v>1806</v>
      </c>
      <c r="G1027" s="29">
        <v>1300</v>
      </c>
      <c r="H1027" s="29">
        <v>1898</v>
      </c>
      <c r="I1027" s="29">
        <v>1852</v>
      </c>
      <c r="J1027" s="34"/>
    </row>
    <row r="1028" spans="1:10" ht="14.25" hidden="1" customHeight="1">
      <c r="A1028" s="27">
        <v>102.4</v>
      </c>
      <c r="B1028" s="27">
        <v>102.3</v>
      </c>
      <c r="C1028" s="28"/>
      <c r="D1028" s="29">
        <v>100</v>
      </c>
      <c r="E1028" s="29">
        <v>1200</v>
      </c>
      <c r="F1028" s="29">
        <v>1806</v>
      </c>
      <c r="G1028" s="29">
        <v>1000</v>
      </c>
      <c r="H1028" s="29">
        <v>1623</v>
      </c>
      <c r="I1028" s="29">
        <v>1715</v>
      </c>
      <c r="J1028" s="34"/>
    </row>
    <row r="1029" spans="1:10" ht="14.25" hidden="1" customHeight="1">
      <c r="A1029" s="27">
        <v>102.5</v>
      </c>
      <c r="B1029" s="27">
        <v>102.4</v>
      </c>
      <c r="C1029" s="28"/>
      <c r="D1029" s="29">
        <v>100</v>
      </c>
      <c r="E1029" s="29">
        <v>1000</v>
      </c>
      <c r="F1029" s="29">
        <v>1623</v>
      </c>
      <c r="G1029" s="29">
        <v>1100</v>
      </c>
      <c r="H1029" s="29">
        <v>1715</v>
      </c>
      <c r="I1029" s="29">
        <v>1669</v>
      </c>
      <c r="J1029" s="34"/>
    </row>
    <row r="1030" spans="1:10" ht="14.25" hidden="1" customHeight="1">
      <c r="A1030" s="27">
        <v>102.6</v>
      </c>
      <c r="B1030" s="27">
        <v>102.5</v>
      </c>
      <c r="C1030" s="28"/>
      <c r="D1030" s="29">
        <v>100</v>
      </c>
      <c r="E1030" s="29">
        <v>1700</v>
      </c>
      <c r="F1030" s="29">
        <v>2265</v>
      </c>
      <c r="G1030" s="29">
        <v>1800</v>
      </c>
      <c r="H1030" s="29">
        <v>2357</v>
      </c>
      <c r="I1030" s="29">
        <v>2311</v>
      </c>
      <c r="J1030" s="28" t="s">
        <v>21</v>
      </c>
    </row>
    <row r="1031" spans="1:10" ht="14.25" hidden="1" customHeight="1">
      <c r="A1031" s="27">
        <v>102.7</v>
      </c>
      <c r="B1031" s="27">
        <v>102.6</v>
      </c>
      <c r="C1031" s="28"/>
      <c r="D1031" s="29">
        <v>100</v>
      </c>
      <c r="E1031" s="29">
        <v>1200</v>
      </c>
      <c r="F1031" s="29">
        <v>1806</v>
      </c>
      <c r="G1031" s="29">
        <v>1600</v>
      </c>
      <c r="H1031" s="29">
        <v>2174</v>
      </c>
      <c r="I1031" s="29">
        <v>1990</v>
      </c>
      <c r="J1031" s="28" t="s">
        <v>21</v>
      </c>
    </row>
    <row r="1032" spans="1:10" ht="14.25" hidden="1" customHeight="1">
      <c r="A1032" s="27">
        <v>102.8</v>
      </c>
      <c r="B1032" s="27">
        <v>102.7</v>
      </c>
      <c r="C1032" s="28"/>
      <c r="D1032" s="29">
        <v>100</v>
      </c>
      <c r="E1032" s="29">
        <v>1300</v>
      </c>
      <c r="F1032" s="29">
        <v>1898</v>
      </c>
      <c r="G1032" s="29">
        <v>1500</v>
      </c>
      <c r="H1032" s="29">
        <v>2082</v>
      </c>
      <c r="I1032" s="29">
        <v>1990</v>
      </c>
      <c r="J1032" s="28" t="s">
        <v>21</v>
      </c>
    </row>
    <row r="1033" spans="1:10" ht="14.25" hidden="1" customHeight="1">
      <c r="A1033" s="27">
        <v>102.9</v>
      </c>
      <c r="B1033" s="27">
        <v>102.8</v>
      </c>
      <c r="C1033" s="28"/>
      <c r="D1033" s="29">
        <v>100</v>
      </c>
      <c r="E1033" s="29">
        <v>1500</v>
      </c>
      <c r="F1033" s="29">
        <v>2082</v>
      </c>
      <c r="G1033" s="29">
        <v>1400</v>
      </c>
      <c r="H1033" s="29">
        <v>1990</v>
      </c>
      <c r="I1033" s="29">
        <v>2036</v>
      </c>
      <c r="J1033" s="34"/>
    </row>
    <row r="1034" spans="1:10" ht="14.25" hidden="1" customHeight="1">
      <c r="A1034" s="31">
        <v>103</v>
      </c>
      <c r="B1034" s="31">
        <v>102.9</v>
      </c>
      <c r="C1034" s="28" t="s">
        <v>17</v>
      </c>
      <c r="D1034" s="32">
        <v>100</v>
      </c>
      <c r="E1034" s="32">
        <v>1600</v>
      </c>
      <c r="F1034" s="32">
        <v>2174</v>
      </c>
      <c r="G1034" s="32">
        <v>1100</v>
      </c>
      <c r="H1034" s="32">
        <v>1715</v>
      </c>
      <c r="I1034" s="32">
        <v>1945</v>
      </c>
      <c r="J1034" s="33"/>
    </row>
    <row r="1035" spans="1:10" ht="14.25" hidden="1" customHeight="1">
      <c r="A1035" s="27">
        <v>103.1</v>
      </c>
      <c r="B1035" s="27">
        <v>103</v>
      </c>
      <c r="C1035" s="28"/>
      <c r="D1035" s="29">
        <v>100</v>
      </c>
      <c r="E1035" s="29">
        <v>900</v>
      </c>
      <c r="F1035" s="29">
        <v>1531</v>
      </c>
      <c r="G1035" s="29">
        <v>1000</v>
      </c>
      <c r="H1035" s="29">
        <v>1623</v>
      </c>
      <c r="I1035" s="29">
        <v>1577</v>
      </c>
      <c r="J1035" s="36"/>
    </row>
    <row r="1036" spans="1:10" ht="14.25" hidden="1" customHeight="1">
      <c r="A1036" s="27">
        <v>103.2</v>
      </c>
      <c r="B1036" s="27">
        <v>103.1</v>
      </c>
      <c r="C1036" s="28"/>
      <c r="D1036" s="29">
        <v>100</v>
      </c>
      <c r="E1036" s="29">
        <v>1100</v>
      </c>
      <c r="F1036" s="29">
        <v>1715</v>
      </c>
      <c r="G1036" s="29">
        <v>1200</v>
      </c>
      <c r="H1036" s="29">
        <v>1806</v>
      </c>
      <c r="I1036" s="29">
        <v>1761</v>
      </c>
      <c r="J1036" s="36"/>
    </row>
    <row r="1037" spans="1:10" ht="14.25" customHeight="1">
      <c r="A1037" s="27">
        <v>103.3</v>
      </c>
      <c r="B1037" s="27">
        <v>103.2</v>
      </c>
      <c r="C1037" s="28"/>
      <c r="D1037" s="29">
        <v>100</v>
      </c>
      <c r="E1037" s="29">
        <v>2100</v>
      </c>
      <c r="F1037" s="217">
        <v>2633</v>
      </c>
      <c r="G1037" s="29">
        <v>1800</v>
      </c>
      <c r="H1037" s="29">
        <v>2357</v>
      </c>
      <c r="I1037" s="29">
        <v>2495</v>
      </c>
      <c r="J1037" s="36"/>
    </row>
    <row r="1038" spans="1:10" ht="14.25" hidden="1" customHeight="1">
      <c r="A1038" s="27">
        <v>103.4</v>
      </c>
      <c r="B1038" s="27">
        <v>103.3</v>
      </c>
      <c r="C1038" s="28"/>
      <c r="D1038" s="29">
        <v>100</v>
      </c>
      <c r="E1038" s="29">
        <v>1200</v>
      </c>
      <c r="F1038" s="29">
        <v>1806</v>
      </c>
      <c r="G1038" s="29">
        <v>1300</v>
      </c>
      <c r="H1038" s="29">
        <v>1898</v>
      </c>
      <c r="I1038" s="29">
        <v>1852</v>
      </c>
      <c r="J1038" s="36"/>
    </row>
    <row r="1039" spans="1:10" ht="14.25" hidden="1" customHeight="1">
      <c r="A1039" s="27">
        <v>103.5</v>
      </c>
      <c r="B1039" s="27">
        <v>103.4</v>
      </c>
      <c r="C1039" s="28"/>
      <c r="D1039" s="29">
        <v>100</v>
      </c>
      <c r="E1039" s="29">
        <v>1000</v>
      </c>
      <c r="F1039" s="29">
        <v>1623</v>
      </c>
      <c r="G1039" s="29">
        <v>1100</v>
      </c>
      <c r="H1039" s="29">
        <v>1715</v>
      </c>
      <c r="I1039" s="29">
        <v>1669</v>
      </c>
      <c r="J1039" s="36"/>
    </row>
    <row r="1040" spans="1:10" ht="14.25" hidden="1" customHeight="1">
      <c r="A1040" s="27">
        <v>103.6</v>
      </c>
      <c r="B1040" s="27">
        <v>103.5</v>
      </c>
      <c r="C1040" s="28"/>
      <c r="D1040" s="29">
        <v>100</v>
      </c>
      <c r="E1040" s="29">
        <v>900</v>
      </c>
      <c r="F1040" s="29">
        <v>1531</v>
      </c>
      <c r="G1040" s="29">
        <v>1200</v>
      </c>
      <c r="H1040" s="29">
        <v>1806</v>
      </c>
      <c r="I1040" s="29">
        <v>1669</v>
      </c>
      <c r="J1040" s="36"/>
    </row>
    <row r="1041" spans="1:10" ht="14.25" hidden="1" customHeight="1">
      <c r="A1041" s="27">
        <v>103.7</v>
      </c>
      <c r="B1041" s="27">
        <v>103.6</v>
      </c>
      <c r="C1041" s="28"/>
      <c r="D1041" s="29">
        <v>100</v>
      </c>
      <c r="E1041" s="29">
        <v>800</v>
      </c>
      <c r="F1041" s="29">
        <v>1439</v>
      </c>
      <c r="G1041" s="29">
        <v>1000</v>
      </c>
      <c r="H1041" s="29">
        <v>1623</v>
      </c>
      <c r="I1041" s="29">
        <v>1531</v>
      </c>
      <c r="J1041" s="36"/>
    </row>
    <row r="1042" spans="1:10" ht="14.25" hidden="1" customHeight="1">
      <c r="A1042" s="27">
        <v>103.8</v>
      </c>
      <c r="B1042" s="27">
        <v>103.7</v>
      </c>
      <c r="C1042" s="28"/>
      <c r="D1042" s="29">
        <v>100</v>
      </c>
      <c r="E1042" s="29">
        <v>1200</v>
      </c>
      <c r="F1042" s="29">
        <v>1806</v>
      </c>
      <c r="G1042" s="29">
        <v>1400</v>
      </c>
      <c r="H1042" s="29">
        <v>1990</v>
      </c>
      <c r="I1042" s="29">
        <v>1898</v>
      </c>
      <c r="J1042" s="36"/>
    </row>
    <row r="1043" spans="1:10" ht="14.25" hidden="1" customHeight="1">
      <c r="A1043" s="27">
        <v>103.9</v>
      </c>
      <c r="B1043" s="27">
        <v>103.8</v>
      </c>
      <c r="C1043" s="28"/>
      <c r="D1043" s="29">
        <v>100</v>
      </c>
      <c r="E1043" s="29">
        <v>1000</v>
      </c>
      <c r="F1043" s="29">
        <v>1623</v>
      </c>
      <c r="G1043" s="29">
        <v>2000</v>
      </c>
      <c r="H1043" s="29">
        <v>2541</v>
      </c>
      <c r="I1043" s="29">
        <v>2082</v>
      </c>
      <c r="J1043" s="36"/>
    </row>
    <row r="1044" spans="1:10" ht="14.25" hidden="1" customHeight="1">
      <c r="A1044" s="31">
        <v>104</v>
      </c>
      <c r="B1044" s="31">
        <v>103.9</v>
      </c>
      <c r="C1044" s="28" t="s">
        <v>17</v>
      </c>
      <c r="D1044" s="32">
        <v>100</v>
      </c>
      <c r="E1044" s="32">
        <v>1700</v>
      </c>
      <c r="F1044" s="32">
        <v>2265</v>
      </c>
      <c r="G1044" s="32">
        <v>1400</v>
      </c>
      <c r="H1044" s="32">
        <v>1990</v>
      </c>
      <c r="I1044" s="32">
        <v>2128</v>
      </c>
      <c r="J1044" s="36" t="s">
        <v>33</v>
      </c>
    </row>
    <row r="1045" spans="1:10" ht="14.25" hidden="1" customHeight="1">
      <c r="A1045" s="27">
        <v>104.1</v>
      </c>
      <c r="B1045" s="27">
        <v>104</v>
      </c>
      <c r="C1045" s="28"/>
      <c r="D1045" s="29">
        <v>100</v>
      </c>
      <c r="E1045" s="29">
        <v>1600</v>
      </c>
      <c r="F1045" s="29">
        <v>2174</v>
      </c>
      <c r="G1045" s="29">
        <v>1300</v>
      </c>
      <c r="H1045" s="29">
        <v>1898</v>
      </c>
      <c r="I1045" s="29">
        <v>2036</v>
      </c>
      <c r="J1045" s="36"/>
    </row>
    <row r="1046" spans="1:10" ht="14.25" hidden="1" customHeight="1">
      <c r="A1046" s="27">
        <v>104.2</v>
      </c>
      <c r="B1046" s="27">
        <v>104.1</v>
      </c>
      <c r="C1046" s="28"/>
      <c r="D1046" s="29">
        <v>100</v>
      </c>
      <c r="E1046" s="29">
        <v>1100</v>
      </c>
      <c r="F1046" s="29">
        <v>1715</v>
      </c>
      <c r="G1046" s="29">
        <v>1200</v>
      </c>
      <c r="H1046" s="29">
        <v>1806</v>
      </c>
      <c r="I1046" s="29">
        <v>1761</v>
      </c>
      <c r="J1046" s="36"/>
    </row>
    <row r="1047" spans="1:10" ht="14.25" hidden="1" customHeight="1">
      <c r="A1047" s="27">
        <v>104.3</v>
      </c>
      <c r="B1047" s="27">
        <v>104.2</v>
      </c>
      <c r="C1047" s="28"/>
      <c r="D1047" s="29">
        <v>100</v>
      </c>
      <c r="E1047" s="29">
        <v>800</v>
      </c>
      <c r="F1047" s="29">
        <v>1439</v>
      </c>
      <c r="G1047" s="29">
        <v>1000</v>
      </c>
      <c r="H1047" s="29">
        <v>1623</v>
      </c>
      <c r="I1047" s="29">
        <v>1531</v>
      </c>
      <c r="J1047" s="36"/>
    </row>
    <row r="1048" spans="1:10" ht="14.25" hidden="1" customHeight="1">
      <c r="A1048" s="27">
        <v>104.4</v>
      </c>
      <c r="B1048" s="27">
        <v>104.3</v>
      </c>
      <c r="C1048" s="28"/>
      <c r="D1048" s="29">
        <v>100</v>
      </c>
      <c r="E1048" s="34"/>
      <c r="F1048" s="34"/>
      <c r="G1048" s="34"/>
      <c r="H1048" s="34"/>
      <c r="I1048" s="34"/>
      <c r="J1048" s="36"/>
    </row>
    <row r="1049" spans="1:10" ht="14.25" hidden="1" customHeight="1">
      <c r="A1049" s="27">
        <v>104.5</v>
      </c>
      <c r="B1049" s="27">
        <v>104.4</v>
      </c>
      <c r="C1049" s="28"/>
      <c r="D1049" s="29">
        <v>100</v>
      </c>
      <c r="E1049" s="29">
        <v>1200</v>
      </c>
      <c r="F1049" s="29">
        <v>1806</v>
      </c>
      <c r="G1049" s="29">
        <v>1100</v>
      </c>
      <c r="H1049" s="29">
        <v>1715</v>
      </c>
      <c r="I1049" s="29">
        <v>1761</v>
      </c>
      <c r="J1049" s="36"/>
    </row>
    <row r="1050" spans="1:10" ht="14.25" hidden="1" customHeight="1">
      <c r="A1050" s="27">
        <v>104.6</v>
      </c>
      <c r="B1050" s="27">
        <v>104.5</v>
      </c>
      <c r="C1050" s="28"/>
      <c r="D1050" s="29">
        <v>100</v>
      </c>
      <c r="E1050" s="29">
        <v>1800</v>
      </c>
      <c r="F1050" s="29">
        <v>2357</v>
      </c>
      <c r="G1050" s="29">
        <v>1400</v>
      </c>
      <c r="H1050" s="29">
        <v>1990</v>
      </c>
      <c r="I1050" s="29">
        <v>2174</v>
      </c>
      <c r="J1050" s="36"/>
    </row>
    <row r="1051" spans="1:10" ht="14.25" hidden="1" customHeight="1">
      <c r="A1051" s="27">
        <v>104.7</v>
      </c>
      <c r="B1051" s="27">
        <v>104.6</v>
      </c>
      <c r="C1051" s="28"/>
      <c r="D1051" s="29">
        <v>100</v>
      </c>
      <c r="E1051" s="29">
        <v>1800</v>
      </c>
      <c r="F1051" s="29">
        <v>2357</v>
      </c>
      <c r="G1051" s="29">
        <v>1500</v>
      </c>
      <c r="H1051" s="29">
        <v>2082</v>
      </c>
      <c r="I1051" s="29">
        <v>2220</v>
      </c>
      <c r="J1051" s="36"/>
    </row>
    <row r="1052" spans="1:10" ht="14.25" hidden="1" customHeight="1">
      <c r="A1052" s="27">
        <v>104.8</v>
      </c>
      <c r="B1052" s="27">
        <v>104.7</v>
      </c>
      <c r="C1052" s="28"/>
      <c r="D1052" s="29">
        <v>100</v>
      </c>
      <c r="E1052" s="29">
        <v>800</v>
      </c>
      <c r="F1052" s="29">
        <v>1439</v>
      </c>
      <c r="G1052" s="29">
        <v>1100</v>
      </c>
      <c r="H1052" s="29">
        <v>1715</v>
      </c>
      <c r="I1052" s="29">
        <v>1577</v>
      </c>
      <c r="J1052" s="36"/>
    </row>
    <row r="1053" spans="1:10" ht="14.25" hidden="1" customHeight="1">
      <c r="A1053" s="27">
        <v>104.9</v>
      </c>
      <c r="B1053" s="27">
        <v>104.8</v>
      </c>
      <c r="C1053" s="28"/>
      <c r="D1053" s="29">
        <v>100</v>
      </c>
      <c r="E1053" s="29">
        <v>900</v>
      </c>
      <c r="F1053" s="29">
        <v>1531</v>
      </c>
      <c r="G1053" s="29">
        <v>1200</v>
      </c>
      <c r="H1053" s="29">
        <v>1806</v>
      </c>
      <c r="I1053" s="29">
        <v>1669</v>
      </c>
      <c r="J1053" s="36"/>
    </row>
    <row r="1054" spans="1:10" ht="14.25" hidden="1" customHeight="1">
      <c r="A1054" s="31">
        <v>105</v>
      </c>
      <c r="B1054" s="31">
        <v>104.9</v>
      </c>
      <c r="C1054" s="28" t="s">
        <v>17</v>
      </c>
      <c r="D1054" s="32">
        <v>100</v>
      </c>
      <c r="E1054" s="32">
        <v>900</v>
      </c>
      <c r="F1054" s="32">
        <v>1531</v>
      </c>
      <c r="G1054" s="32">
        <v>1200</v>
      </c>
      <c r="H1054" s="32">
        <v>1806</v>
      </c>
      <c r="I1054" s="32">
        <v>1669</v>
      </c>
      <c r="J1054" s="36" t="s">
        <v>31</v>
      </c>
    </row>
    <row r="1055" spans="1:10" ht="14.25" hidden="1" customHeight="1">
      <c r="A1055" s="27">
        <v>105.1</v>
      </c>
      <c r="B1055" s="27">
        <v>105</v>
      </c>
      <c r="C1055" s="28"/>
      <c r="D1055" s="29">
        <v>100</v>
      </c>
      <c r="E1055" s="29">
        <v>900</v>
      </c>
      <c r="F1055" s="29">
        <v>1531</v>
      </c>
      <c r="G1055" s="29">
        <v>1000</v>
      </c>
      <c r="H1055" s="29">
        <v>1623</v>
      </c>
      <c r="I1055" s="29">
        <v>1577</v>
      </c>
      <c r="J1055" s="30"/>
    </row>
    <row r="1056" spans="1:10" ht="14.25" hidden="1" customHeight="1">
      <c r="A1056" s="27">
        <v>105.2</v>
      </c>
      <c r="B1056" s="27">
        <v>105.1</v>
      </c>
      <c r="C1056" s="28"/>
      <c r="D1056" s="29">
        <v>100</v>
      </c>
      <c r="E1056" s="29">
        <v>1100</v>
      </c>
      <c r="F1056" s="29">
        <v>1715</v>
      </c>
      <c r="G1056" s="29">
        <v>1200</v>
      </c>
      <c r="H1056" s="29">
        <v>1806</v>
      </c>
      <c r="I1056" s="29">
        <v>1761</v>
      </c>
      <c r="J1056" s="30"/>
    </row>
    <row r="1057" spans="1:10" ht="14.25" hidden="1" customHeight="1">
      <c r="A1057" s="27">
        <v>105.3</v>
      </c>
      <c r="B1057" s="27">
        <v>105.2</v>
      </c>
      <c r="C1057" s="28"/>
      <c r="D1057" s="29">
        <v>100</v>
      </c>
      <c r="E1057" s="29">
        <v>1000</v>
      </c>
      <c r="F1057" s="29">
        <v>1623</v>
      </c>
      <c r="G1057" s="29">
        <v>1500</v>
      </c>
      <c r="H1057" s="29">
        <v>2082</v>
      </c>
      <c r="I1057" s="29">
        <v>1853</v>
      </c>
      <c r="J1057" s="30"/>
    </row>
    <row r="1058" spans="1:10" ht="14.25" hidden="1" customHeight="1">
      <c r="A1058" s="27">
        <v>105.4</v>
      </c>
      <c r="B1058" s="27">
        <v>105.3</v>
      </c>
      <c r="C1058" s="28"/>
      <c r="D1058" s="29">
        <v>100</v>
      </c>
      <c r="E1058" s="29">
        <v>1200</v>
      </c>
      <c r="F1058" s="29">
        <v>1806</v>
      </c>
      <c r="G1058" s="29">
        <v>1300</v>
      </c>
      <c r="H1058" s="29">
        <v>1898</v>
      </c>
      <c r="I1058" s="29">
        <v>1852</v>
      </c>
      <c r="J1058" s="30"/>
    </row>
    <row r="1059" spans="1:10" ht="14.25" hidden="1" customHeight="1">
      <c r="A1059" s="27">
        <v>105.5</v>
      </c>
      <c r="B1059" s="27">
        <v>105.4</v>
      </c>
      <c r="C1059" s="28"/>
      <c r="D1059" s="29">
        <v>100</v>
      </c>
      <c r="E1059" s="29">
        <v>1500</v>
      </c>
      <c r="F1059" s="29">
        <v>2082</v>
      </c>
      <c r="G1059" s="29">
        <v>1400</v>
      </c>
      <c r="H1059" s="29">
        <v>1990</v>
      </c>
      <c r="I1059" s="29">
        <v>2036</v>
      </c>
      <c r="J1059" s="30"/>
    </row>
    <row r="1060" spans="1:10" ht="14.25" hidden="1" customHeight="1">
      <c r="A1060" s="27">
        <v>105.6</v>
      </c>
      <c r="B1060" s="27">
        <v>105.5</v>
      </c>
      <c r="C1060" s="28"/>
      <c r="D1060" s="29">
        <v>100</v>
      </c>
      <c r="E1060" s="29">
        <v>1100</v>
      </c>
      <c r="F1060" s="29">
        <v>1715</v>
      </c>
      <c r="G1060" s="29">
        <v>1200</v>
      </c>
      <c r="H1060" s="29">
        <v>1806</v>
      </c>
      <c r="I1060" s="29">
        <v>1761</v>
      </c>
      <c r="J1060" s="30"/>
    </row>
    <row r="1061" spans="1:10" ht="14.25" hidden="1" customHeight="1">
      <c r="A1061" s="27">
        <v>105.7</v>
      </c>
      <c r="B1061" s="27">
        <v>105.6</v>
      </c>
      <c r="C1061" s="28"/>
      <c r="D1061" s="29">
        <v>100</v>
      </c>
      <c r="E1061" s="29">
        <v>1400</v>
      </c>
      <c r="F1061" s="29">
        <v>1990</v>
      </c>
      <c r="G1061" s="29">
        <v>1500</v>
      </c>
      <c r="H1061" s="29">
        <v>2082</v>
      </c>
      <c r="I1061" s="29">
        <v>2036</v>
      </c>
      <c r="J1061" s="30"/>
    </row>
    <row r="1062" spans="1:10" ht="14.25" hidden="1" customHeight="1">
      <c r="A1062" s="27">
        <v>105.8</v>
      </c>
      <c r="B1062" s="27">
        <v>105.7</v>
      </c>
      <c r="C1062" s="28"/>
      <c r="D1062" s="29">
        <v>100</v>
      </c>
      <c r="E1062" s="29">
        <v>1300</v>
      </c>
      <c r="F1062" s="29">
        <v>1898</v>
      </c>
      <c r="G1062" s="29">
        <v>1200</v>
      </c>
      <c r="H1062" s="29">
        <v>1806</v>
      </c>
      <c r="I1062" s="29">
        <v>1852</v>
      </c>
      <c r="J1062" s="30"/>
    </row>
    <row r="1063" spans="1:10" ht="14.25" hidden="1" customHeight="1">
      <c r="A1063" s="27">
        <v>105.9</v>
      </c>
      <c r="B1063" s="27">
        <v>105.8</v>
      </c>
      <c r="C1063" s="28"/>
      <c r="D1063" s="29">
        <v>100</v>
      </c>
      <c r="E1063" s="29">
        <v>1600</v>
      </c>
      <c r="F1063" s="29">
        <v>2174</v>
      </c>
      <c r="G1063" s="29">
        <v>1300</v>
      </c>
      <c r="H1063" s="29">
        <v>1898</v>
      </c>
      <c r="I1063" s="29">
        <v>2036</v>
      </c>
      <c r="J1063" s="30"/>
    </row>
    <row r="1064" spans="1:10" ht="14.25" hidden="1" customHeight="1">
      <c r="A1064" s="31">
        <v>106</v>
      </c>
      <c r="B1064" s="31">
        <v>105.9</v>
      </c>
      <c r="C1064" s="28" t="s">
        <v>17</v>
      </c>
      <c r="D1064" s="32">
        <v>100</v>
      </c>
      <c r="E1064" s="32">
        <v>800</v>
      </c>
      <c r="F1064" s="32">
        <v>1439</v>
      </c>
      <c r="G1064" s="32">
        <v>1000</v>
      </c>
      <c r="H1064" s="32">
        <v>1623</v>
      </c>
      <c r="I1064" s="32">
        <v>1531</v>
      </c>
      <c r="J1064" s="30"/>
    </row>
    <row r="1065" spans="1:10" ht="14.25" hidden="1" customHeight="1">
      <c r="A1065" s="27">
        <v>106.1</v>
      </c>
      <c r="B1065" s="27">
        <v>106</v>
      </c>
      <c r="C1065" s="28"/>
      <c r="D1065" s="29">
        <v>100</v>
      </c>
      <c r="E1065" s="29">
        <v>900</v>
      </c>
      <c r="F1065" s="29">
        <v>1531</v>
      </c>
      <c r="G1065" s="29">
        <v>1100</v>
      </c>
      <c r="H1065" s="29">
        <v>1715</v>
      </c>
      <c r="I1065" s="29">
        <v>1623</v>
      </c>
      <c r="J1065" s="35"/>
    </row>
    <row r="1066" spans="1:10" ht="14.25" hidden="1" customHeight="1">
      <c r="A1066" s="27">
        <v>106.2</v>
      </c>
      <c r="B1066" s="27">
        <v>106.1</v>
      </c>
      <c r="C1066" s="28"/>
      <c r="D1066" s="29">
        <v>100</v>
      </c>
      <c r="E1066" s="29">
        <v>800</v>
      </c>
      <c r="F1066" s="29">
        <v>1439</v>
      </c>
      <c r="G1066" s="29">
        <v>1000</v>
      </c>
      <c r="H1066" s="29">
        <v>1623</v>
      </c>
      <c r="I1066" s="29">
        <v>1531</v>
      </c>
      <c r="J1066" s="35"/>
    </row>
    <row r="1067" spans="1:10" ht="14.25" hidden="1" customHeight="1">
      <c r="A1067" s="27">
        <v>106.3</v>
      </c>
      <c r="B1067" s="27">
        <v>106.2</v>
      </c>
      <c r="C1067" s="28"/>
      <c r="D1067" s="29">
        <v>100</v>
      </c>
      <c r="E1067" s="29">
        <v>800</v>
      </c>
      <c r="F1067" s="29">
        <v>1439</v>
      </c>
      <c r="G1067" s="29">
        <v>1100</v>
      </c>
      <c r="H1067" s="29">
        <v>1715</v>
      </c>
      <c r="I1067" s="29">
        <v>1577</v>
      </c>
      <c r="J1067" s="35"/>
    </row>
    <row r="1068" spans="1:10" ht="14.25" hidden="1" customHeight="1">
      <c r="A1068" s="27">
        <v>106.4</v>
      </c>
      <c r="B1068" s="27">
        <v>106.3</v>
      </c>
      <c r="C1068" s="28"/>
      <c r="D1068" s="29">
        <v>100</v>
      </c>
      <c r="E1068" s="29">
        <v>900</v>
      </c>
      <c r="F1068" s="29">
        <v>1531</v>
      </c>
      <c r="G1068" s="29">
        <v>1100</v>
      </c>
      <c r="H1068" s="29">
        <v>1715</v>
      </c>
      <c r="I1068" s="29">
        <v>1623</v>
      </c>
      <c r="J1068" s="35"/>
    </row>
    <row r="1069" spans="1:10" ht="14.25" hidden="1" customHeight="1">
      <c r="A1069" s="27">
        <v>106.5</v>
      </c>
      <c r="B1069" s="27">
        <v>106.4</v>
      </c>
      <c r="C1069" s="28"/>
      <c r="D1069" s="29">
        <v>100</v>
      </c>
      <c r="E1069" s="29">
        <v>1200</v>
      </c>
      <c r="F1069" s="29">
        <v>1806</v>
      </c>
      <c r="G1069" s="29">
        <v>1100</v>
      </c>
      <c r="H1069" s="29">
        <v>1715</v>
      </c>
      <c r="I1069" s="29">
        <v>1761</v>
      </c>
      <c r="J1069" s="35"/>
    </row>
    <row r="1070" spans="1:10" ht="14.25" hidden="1" customHeight="1">
      <c r="A1070" s="27">
        <v>106.6</v>
      </c>
      <c r="B1070" s="27">
        <v>106.5</v>
      </c>
      <c r="C1070" s="28"/>
      <c r="D1070" s="29">
        <v>100</v>
      </c>
      <c r="E1070" s="34"/>
      <c r="F1070" s="34"/>
      <c r="G1070" s="34"/>
      <c r="H1070" s="34"/>
      <c r="I1070" s="34"/>
      <c r="J1070" s="35"/>
    </row>
    <row r="1071" spans="1:10" ht="14.25" hidden="1" customHeight="1">
      <c r="A1071" s="27">
        <v>106.7</v>
      </c>
      <c r="B1071" s="27">
        <v>106.6</v>
      </c>
      <c r="C1071" s="28"/>
      <c r="D1071" s="29">
        <v>100</v>
      </c>
      <c r="E1071" s="29">
        <v>1200</v>
      </c>
      <c r="F1071" s="29">
        <v>1806</v>
      </c>
      <c r="G1071" s="29">
        <v>1100</v>
      </c>
      <c r="H1071" s="29">
        <v>1715</v>
      </c>
      <c r="I1071" s="29">
        <v>1761</v>
      </c>
      <c r="J1071" s="35"/>
    </row>
    <row r="1072" spans="1:10" ht="14.25" hidden="1" customHeight="1">
      <c r="A1072" s="27">
        <v>106.8</v>
      </c>
      <c r="B1072" s="27">
        <v>106.7</v>
      </c>
      <c r="C1072" s="28"/>
      <c r="D1072" s="29">
        <v>100</v>
      </c>
      <c r="E1072" s="29">
        <v>800</v>
      </c>
      <c r="F1072" s="29">
        <v>1439</v>
      </c>
      <c r="G1072" s="29">
        <v>1000</v>
      </c>
      <c r="H1072" s="29">
        <v>1623</v>
      </c>
      <c r="I1072" s="29">
        <v>1531</v>
      </c>
      <c r="J1072" s="35"/>
    </row>
    <row r="1073" spans="1:10" ht="14.25" hidden="1" customHeight="1">
      <c r="A1073" s="27">
        <v>106.9</v>
      </c>
      <c r="B1073" s="27">
        <v>106.8</v>
      </c>
      <c r="C1073" s="28"/>
      <c r="D1073" s="29">
        <v>100</v>
      </c>
      <c r="E1073" s="29">
        <v>1000</v>
      </c>
      <c r="F1073" s="29">
        <v>1623</v>
      </c>
      <c r="G1073" s="29">
        <v>1100</v>
      </c>
      <c r="H1073" s="29">
        <v>1715</v>
      </c>
      <c r="I1073" s="29">
        <v>1669</v>
      </c>
      <c r="J1073" s="35"/>
    </row>
    <row r="1074" spans="1:10" ht="14.25" hidden="1" customHeight="1">
      <c r="A1074" s="27">
        <v>107</v>
      </c>
      <c r="B1074" s="27">
        <v>106.9</v>
      </c>
      <c r="C1074" s="28" t="s">
        <v>17</v>
      </c>
      <c r="D1074" s="29">
        <v>100</v>
      </c>
      <c r="E1074" s="29">
        <v>1100</v>
      </c>
      <c r="F1074" s="29">
        <v>1715</v>
      </c>
      <c r="G1074" s="29">
        <v>1200</v>
      </c>
      <c r="H1074" s="29">
        <v>1806</v>
      </c>
      <c r="I1074" s="29">
        <v>1761</v>
      </c>
      <c r="J1074" s="35" t="s">
        <v>31</v>
      </c>
    </row>
    <row r="1075" spans="1:10" ht="14.25" hidden="1" customHeight="1">
      <c r="A1075" s="27">
        <v>107.1</v>
      </c>
      <c r="B1075" s="27">
        <v>107</v>
      </c>
      <c r="C1075" s="28"/>
      <c r="D1075" s="29">
        <v>100</v>
      </c>
      <c r="E1075" s="29">
        <v>1000</v>
      </c>
      <c r="F1075" s="29">
        <v>1623</v>
      </c>
      <c r="G1075" s="29">
        <v>1000</v>
      </c>
      <c r="H1075" s="29">
        <v>1623</v>
      </c>
      <c r="I1075" s="29">
        <v>1623</v>
      </c>
      <c r="J1075" s="30"/>
    </row>
    <row r="1076" spans="1:10" ht="14.25" hidden="1" customHeight="1">
      <c r="A1076" s="27">
        <v>107.2</v>
      </c>
      <c r="B1076" s="27">
        <v>107.1</v>
      </c>
      <c r="C1076" s="28"/>
      <c r="D1076" s="29">
        <v>100</v>
      </c>
      <c r="E1076" s="29">
        <v>800</v>
      </c>
      <c r="F1076" s="29">
        <v>1439</v>
      </c>
      <c r="G1076" s="29">
        <v>1000</v>
      </c>
      <c r="H1076" s="29">
        <v>1623</v>
      </c>
      <c r="I1076" s="29">
        <v>1531</v>
      </c>
      <c r="J1076" s="30"/>
    </row>
    <row r="1077" spans="1:10" ht="14.25" hidden="1" customHeight="1">
      <c r="A1077" s="27">
        <v>107.3</v>
      </c>
      <c r="B1077" s="27">
        <v>107.2</v>
      </c>
      <c r="C1077" s="28"/>
      <c r="D1077" s="29">
        <v>100</v>
      </c>
      <c r="E1077" s="29">
        <v>900</v>
      </c>
      <c r="F1077" s="29">
        <v>1531</v>
      </c>
      <c r="G1077" s="29">
        <v>1100</v>
      </c>
      <c r="H1077" s="29">
        <v>1715</v>
      </c>
      <c r="I1077" s="29">
        <v>1623</v>
      </c>
      <c r="J1077" s="30"/>
    </row>
    <row r="1078" spans="1:10" ht="14.25" hidden="1" customHeight="1">
      <c r="A1078" s="27">
        <v>107.4</v>
      </c>
      <c r="B1078" s="27">
        <v>107.3</v>
      </c>
      <c r="C1078" s="28"/>
      <c r="D1078" s="29">
        <v>100</v>
      </c>
      <c r="E1078" s="29">
        <v>800</v>
      </c>
      <c r="F1078" s="29">
        <v>1439</v>
      </c>
      <c r="G1078" s="29">
        <v>1000</v>
      </c>
      <c r="H1078" s="29">
        <v>1623</v>
      </c>
      <c r="I1078" s="29">
        <v>1531</v>
      </c>
      <c r="J1078" s="30"/>
    </row>
    <row r="1079" spans="1:10" ht="14.25" hidden="1" customHeight="1">
      <c r="A1079" s="27">
        <v>107.5</v>
      </c>
      <c r="B1079" s="27">
        <v>107.4</v>
      </c>
      <c r="C1079" s="28"/>
      <c r="D1079" s="29">
        <v>100</v>
      </c>
      <c r="E1079" s="29">
        <v>1200</v>
      </c>
      <c r="F1079" s="29">
        <v>1806</v>
      </c>
      <c r="G1079" s="29">
        <v>1300</v>
      </c>
      <c r="H1079" s="29">
        <v>1898</v>
      </c>
      <c r="I1079" s="29">
        <v>1852</v>
      </c>
      <c r="J1079" s="30"/>
    </row>
    <row r="1080" spans="1:10" ht="14.25" hidden="1" customHeight="1">
      <c r="A1080" s="27">
        <v>107.6</v>
      </c>
      <c r="B1080" s="27">
        <v>107.5</v>
      </c>
      <c r="C1080" s="28"/>
      <c r="D1080" s="29">
        <v>100</v>
      </c>
      <c r="E1080" s="29">
        <v>1000</v>
      </c>
      <c r="F1080" s="29">
        <v>1623</v>
      </c>
      <c r="G1080" s="29">
        <v>1200</v>
      </c>
      <c r="H1080" s="29">
        <v>1806</v>
      </c>
      <c r="I1080" s="29">
        <v>1715</v>
      </c>
      <c r="J1080" s="30"/>
    </row>
    <row r="1081" spans="1:10" ht="14.25" hidden="1" customHeight="1">
      <c r="A1081" s="27">
        <v>107.7</v>
      </c>
      <c r="B1081" s="27">
        <v>107.6</v>
      </c>
      <c r="C1081" s="28"/>
      <c r="D1081" s="29">
        <v>100</v>
      </c>
      <c r="E1081" s="29">
        <v>1700</v>
      </c>
      <c r="F1081" s="29">
        <v>2265</v>
      </c>
      <c r="G1081" s="29">
        <v>1000</v>
      </c>
      <c r="H1081" s="29">
        <v>1623</v>
      </c>
      <c r="I1081" s="29">
        <v>1944</v>
      </c>
      <c r="J1081" s="30"/>
    </row>
    <row r="1082" spans="1:10" ht="14.25" hidden="1" customHeight="1">
      <c r="A1082" s="27">
        <v>107.8</v>
      </c>
      <c r="B1082" s="27">
        <v>107.7</v>
      </c>
      <c r="C1082" s="28"/>
      <c r="D1082" s="29">
        <v>100</v>
      </c>
      <c r="E1082" s="29">
        <v>1200</v>
      </c>
      <c r="F1082" s="29">
        <v>1806</v>
      </c>
      <c r="G1082" s="29">
        <v>1100</v>
      </c>
      <c r="H1082" s="29">
        <v>1715</v>
      </c>
      <c r="I1082" s="29">
        <v>1761</v>
      </c>
      <c r="J1082" s="30"/>
    </row>
    <row r="1083" spans="1:10" ht="14.25" hidden="1" customHeight="1">
      <c r="A1083" s="27">
        <v>107.9</v>
      </c>
      <c r="B1083" s="27">
        <v>107.8</v>
      </c>
      <c r="C1083" s="28"/>
      <c r="D1083" s="29">
        <v>100</v>
      </c>
      <c r="E1083" s="29">
        <v>1300</v>
      </c>
      <c r="F1083" s="29">
        <v>1898</v>
      </c>
      <c r="G1083" s="29">
        <v>1200</v>
      </c>
      <c r="H1083" s="29">
        <v>1806</v>
      </c>
      <c r="I1083" s="29">
        <v>1852</v>
      </c>
      <c r="J1083" s="30"/>
    </row>
    <row r="1084" spans="1:10" ht="14.25" hidden="1" customHeight="1">
      <c r="A1084" s="31">
        <v>108</v>
      </c>
      <c r="B1084" s="31">
        <v>107.9</v>
      </c>
      <c r="C1084" s="28" t="s">
        <v>17</v>
      </c>
      <c r="D1084" s="32">
        <v>100</v>
      </c>
      <c r="E1084" s="32">
        <v>800</v>
      </c>
      <c r="F1084" s="32">
        <v>1439</v>
      </c>
      <c r="G1084" s="32">
        <v>900</v>
      </c>
      <c r="H1084" s="32">
        <v>1531</v>
      </c>
      <c r="I1084" s="32">
        <v>1485</v>
      </c>
      <c r="J1084" s="30"/>
    </row>
    <row r="1085" spans="1:10" ht="14.25" hidden="1" customHeight="1">
      <c r="A1085" s="27">
        <v>108.1</v>
      </c>
      <c r="B1085" s="27">
        <v>108</v>
      </c>
      <c r="C1085" s="30"/>
      <c r="D1085" s="29">
        <v>100</v>
      </c>
      <c r="E1085" s="29">
        <v>1000</v>
      </c>
      <c r="F1085" s="29">
        <v>1623</v>
      </c>
      <c r="G1085" s="29">
        <v>1300</v>
      </c>
      <c r="H1085" s="29">
        <v>1898</v>
      </c>
      <c r="I1085" s="29">
        <v>1761</v>
      </c>
      <c r="J1085" s="30"/>
    </row>
    <row r="1086" spans="1:10" ht="14.25" hidden="1" customHeight="1">
      <c r="A1086" s="27">
        <v>108.2</v>
      </c>
      <c r="B1086" s="27">
        <v>108.1</v>
      </c>
      <c r="C1086" s="30"/>
      <c r="D1086" s="29">
        <v>100</v>
      </c>
      <c r="E1086" s="29">
        <v>1100</v>
      </c>
      <c r="F1086" s="29">
        <v>1715</v>
      </c>
      <c r="G1086" s="29">
        <v>1200</v>
      </c>
      <c r="H1086" s="29">
        <v>1806</v>
      </c>
      <c r="I1086" s="29">
        <v>1761</v>
      </c>
      <c r="J1086" s="30"/>
    </row>
    <row r="1087" spans="1:10" ht="14.25" hidden="1" customHeight="1">
      <c r="A1087" s="27">
        <v>108.3</v>
      </c>
      <c r="B1087" s="27">
        <v>108.2</v>
      </c>
      <c r="C1087" s="30"/>
      <c r="D1087" s="29">
        <v>100</v>
      </c>
      <c r="E1087" s="29">
        <v>900</v>
      </c>
      <c r="F1087" s="29">
        <v>1531</v>
      </c>
      <c r="G1087" s="29">
        <v>1000</v>
      </c>
      <c r="H1087" s="29">
        <v>1623</v>
      </c>
      <c r="I1087" s="29">
        <v>1577</v>
      </c>
      <c r="J1087" s="30"/>
    </row>
    <row r="1088" spans="1:10" ht="14.25" hidden="1" customHeight="1">
      <c r="A1088" s="27">
        <v>108.4</v>
      </c>
      <c r="B1088" s="27">
        <v>108.3</v>
      </c>
      <c r="C1088" s="30"/>
      <c r="D1088" s="29">
        <v>100</v>
      </c>
      <c r="E1088" s="29">
        <v>1000</v>
      </c>
      <c r="F1088" s="29">
        <v>1623</v>
      </c>
      <c r="G1088" s="29">
        <v>1100</v>
      </c>
      <c r="H1088" s="29">
        <v>1715</v>
      </c>
      <c r="I1088" s="29">
        <v>1669</v>
      </c>
      <c r="J1088" s="30"/>
    </row>
    <row r="1089" spans="1:10" ht="14.25" hidden="1" customHeight="1">
      <c r="A1089" s="27">
        <v>108.5</v>
      </c>
      <c r="B1089" s="27">
        <v>108.4</v>
      </c>
      <c r="C1089" s="30"/>
      <c r="D1089" s="29">
        <v>100</v>
      </c>
      <c r="E1089" s="29">
        <v>1300</v>
      </c>
      <c r="F1089" s="29">
        <v>1898</v>
      </c>
      <c r="G1089" s="29">
        <v>1500</v>
      </c>
      <c r="H1089" s="29">
        <v>2082</v>
      </c>
      <c r="I1089" s="29">
        <v>1990</v>
      </c>
      <c r="J1089" s="30"/>
    </row>
    <row r="1090" spans="1:10" ht="14.25" hidden="1" customHeight="1">
      <c r="A1090" s="27">
        <v>108.6</v>
      </c>
      <c r="B1090" s="27">
        <v>108.5</v>
      </c>
      <c r="C1090" s="28"/>
      <c r="D1090" s="29">
        <v>100</v>
      </c>
      <c r="E1090" s="29">
        <v>1100</v>
      </c>
      <c r="F1090" s="29">
        <v>1715</v>
      </c>
      <c r="G1090" s="29">
        <v>1300</v>
      </c>
      <c r="H1090" s="29">
        <v>1898</v>
      </c>
      <c r="I1090" s="29">
        <v>1807</v>
      </c>
      <c r="J1090" s="30"/>
    </row>
    <row r="1091" spans="1:10" ht="14.25" hidden="1" customHeight="1">
      <c r="A1091" s="27">
        <v>108.7</v>
      </c>
      <c r="B1091" s="27">
        <v>108.6</v>
      </c>
      <c r="C1091" s="28"/>
      <c r="D1091" s="29">
        <v>100</v>
      </c>
      <c r="E1091" s="29">
        <v>1200</v>
      </c>
      <c r="F1091" s="29">
        <v>1806</v>
      </c>
      <c r="G1091" s="29">
        <v>1100</v>
      </c>
      <c r="H1091" s="29">
        <v>1715</v>
      </c>
      <c r="I1091" s="29">
        <v>1761</v>
      </c>
      <c r="J1091" s="30"/>
    </row>
    <row r="1092" spans="1:10" ht="14.25" hidden="1" customHeight="1">
      <c r="A1092" s="27">
        <v>108.8</v>
      </c>
      <c r="B1092" s="27">
        <v>108.7</v>
      </c>
      <c r="C1092" s="28"/>
      <c r="D1092" s="29">
        <v>100</v>
      </c>
      <c r="E1092" s="29">
        <v>1000</v>
      </c>
      <c r="F1092" s="29">
        <v>1623</v>
      </c>
      <c r="G1092" s="29">
        <v>1200</v>
      </c>
      <c r="H1092" s="29">
        <v>1806</v>
      </c>
      <c r="I1092" s="29">
        <v>1715</v>
      </c>
      <c r="J1092" s="30"/>
    </row>
    <row r="1093" spans="1:10" ht="14.25" hidden="1" customHeight="1">
      <c r="A1093" s="27">
        <v>108.9</v>
      </c>
      <c r="B1093" s="27">
        <v>108.8</v>
      </c>
      <c r="C1093" s="28"/>
      <c r="D1093" s="29">
        <v>100</v>
      </c>
      <c r="E1093" s="29">
        <v>1200</v>
      </c>
      <c r="F1093" s="29">
        <v>1806</v>
      </c>
      <c r="G1093" s="29">
        <v>1000</v>
      </c>
      <c r="H1093" s="29">
        <v>1623</v>
      </c>
      <c r="I1093" s="29">
        <v>1715</v>
      </c>
      <c r="J1093" s="30"/>
    </row>
    <row r="1094" spans="1:10" ht="14.25" hidden="1" customHeight="1">
      <c r="A1094" s="31">
        <v>109</v>
      </c>
      <c r="B1094" s="31">
        <v>108.9</v>
      </c>
      <c r="C1094" s="28" t="s">
        <v>17</v>
      </c>
      <c r="D1094" s="32">
        <v>100</v>
      </c>
      <c r="E1094" s="32">
        <v>1200</v>
      </c>
      <c r="F1094" s="32">
        <v>1806</v>
      </c>
      <c r="G1094" s="32">
        <v>1300</v>
      </c>
      <c r="H1094" s="32">
        <v>1898</v>
      </c>
      <c r="I1094" s="32">
        <v>1852</v>
      </c>
      <c r="J1094" s="30"/>
    </row>
    <row r="1095" spans="1:10" ht="14.25" hidden="1" customHeight="1">
      <c r="A1095" s="27">
        <v>109.1</v>
      </c>
      <c r="B1095" s="27">
        <v>109</v>
      </c>
      <c r="C1095" s="28"/>
      <c r="D1095" s="29">
        <v>100</v>
      </c>
      <c r="E1095" s="29">
        <v>1000</v>
      </c>
      <c r="F1095" s="29">
        <v>1623</v>
      </c>
      <c r="G1095" s="29">
        <v>1100</v>
      </c>
      <c r="H1095" s="29">
        <v>1715</v>
      </c>
      <c r="I1095" s="29">
        <v>1669</v>
      </c>
      <c r="J1095" s="28" t="s">
        <v>19</v>
      </c>
    </row>
    <row r="1096" spans="1:10" ht="14.25" hidden="1" customHeight="1">
      <c r="A1096" s="27">
        <v>109.2</v>
      </c>
      <c r="B1096" s="27">
        <v>109.1</v>
      </c>
      <c r="C1096" s="28"/>
      <c r="D1096" s="29">
        <v>100</v>
      </c>
      <c r="E1096" s="29">
        <v>1300</v>
      </c>
      <c r="F1096" s="29">
        <v>1898</v>
      </c>
      <c r="G1096" s="29">
        <v>1200</v>
      </c>
      <c r="H1096" s="29">
        <v>1806</v>
      </c>
      <c r="I1096" s="29">
        <v>1852</v>
      </c>
      <c r="J1096" s="28" t="s">
        <v>19</v>
      </c>
    </row>
    <row r="1097" spans="1:10" ht="14.25" hidden="1" customHeight="1">
      <c r="A1097" s="27">
        <v>109.3</v>
      </c>
      <c r="B1097" s="27">
        <v>109.2</v>
      </c>
      <c r="C1097" s="28"/>
      <c r="D1097" s="29">
        <v>100</v>
      </c>
      <c r="E1097" s="29">
        <v>1800</v>
      </c>
      <c r="F1097" s="29">
        <v>2357</v>
      </c>
      <c r="G1097" s="29">
        <v>1700</v>
      </c>
      <c r="H1097" s="29">
        <v>2265</v>
      </c>
      <c r="I1097" s="29">
        <v>2311</v>
      </c>
      <c r="J1097" s="28" t="s">
        <v>19</v>
      </c>
    </row>
    <row r="1098" spans="1:10" ht="14.25" hidden="1" customHeight="1">
      <c r="A1098" s="27">
        <v>109.4</v>
      </c>
      <c r="B1098" s="27">
        <v>109.3</v>
      </c>
      <c r="C1098" s="28"/>
      <c r="D1098" s="29">
        <v>100</v>
      </c>
      <c r="E1098" s="29">
        <v>900</v>
      </c>
      <c r="F1098" s="29">
        <v>1531</v>
      </c>
      <c r="G1098" s="29">
        <v>1000</v>
      </c>
      <c r="H1098" s="29">
        <v>1623</v>
      </c>
      <c r="I1098" s="29">
        <v>1577</v>
      </c>
      <c r="J1098" s="34"/>
    </row>
    <row r="1099" spans="1:10" ht="14.25" hidden="1" customHeight="1">
      <c r="A1099" s="27">
        <v>109.5</v>
      </c>
      <c r="B1099" s="27">
        <v>109.4</v>
      </c>
      <c r="C1099" s="28"/>
      <c r="D1099" s="29">
        <v>100</v>
      </c>
      <c r="E1099" s="29">
        <v>800</v>
      </c>
      <c r="F1099" s="29">
        <v>1439</v>
      </c>
      <c r="G1099" s="29">
        <v>1000</v>
      </c>
      <c r="H1099" s="29">
        <v>1623</v>
      </c>
      <c r="I1099" s="29">
        <v>1531</v>
      </c>
      <c r="J1099" s="34"/>
    </row>
    <row r="1100" spans="1:10" ht="14.25" hidden="1" customHeight="1">
      <c r="A1100" s="27">
        <v>109.6</v>
      </c>
      <c r="B1100" s="27">
        <v>109.5</v>
      </c>
      <c r="C1100" s="28"/>
      <c r="D1100" s="29">
        <v>100</v>
      </c>
      <c r="E1100" s="29">
        <v>1200</v>
      </c>
      <c r="F1100" s="29">
        <v>1806</v>
      </c>
      <c r="G1100" s="29">
        <v>1000</v>
      </c>
      <c r="H1100" s="29">
        <v>1623</v>
      </c>
      <c r="I1100" s="29">
        <v>1715</v>
      </c>
      <c r="J1100" s="34"/>
    </row>
    <row r="1101" spans="1:10" ht="14.25" hidden="1" customHeight="1">
      <c r="A1101" s="27">
        <v>109.7</v>
      </c>
      <c r="B1101" s="27">
        <v>109.6</v>
      </c>
      <c r="C1101" s="28"/>
      <c r="D1101" s="29">
        <v>100</v>
      </c>
      <c r="E1101" s="29">
        <v>800</v>
      </c>
      <c r="F1101" s="29">
        <v>1439</v>
      </c>
      <c r="G1101" s="29">
        <v>900</v>
      </c>
      <c r="H1101" s="29">
        <v>1531</v>
      </c>
      <c r="I1101" s="29">
        <v>1485</v>
      </c>
      <c r="J1101" s="34"/>
    </row>
    <row r="1102" spans="1:10" ht="14.25" hidden="1" customHeight="1">
      <c r="A1102" s="27">
        <v>109.8</v>
      </c>
      <c r="B1102" s="27">
        <v>109.7</v>
      </c>
      <c r="C1102" s="28"/>
      <c r="D1102" s="29">
        <v>100</v>
      </c>
      <c r="E1102" s="29">
        <v>1200</v>
      </c>
      <c r="F1102" s="29">
        <v>1806</v>
      </c>
      <c r="G1102" s="29">
        <v>1100</v>
      </c>
      <c r="H1102" s="29">
        <v>1715</v>
      </c>
      <c r="I1102" s="29">
        <v>1761</v>
      </c>
      <c r="J1102" s="34"/>
    </row>
    <row r="1103" spans="1:10" ht="14.25" hidden="1" customHeight="1">
      <c r="A1103" s="27">
        <v>109.9</v>
      </c>
      <c r="B1103" s="27">
        <v>109.8</v>
      </c>
      <c r="C1103" s="28"/>
      <c r="D1103" s="29">
        <v>100</v>
      </c>
      <c r="E1103" s="29">
        <v>800</v>
      </c>
      <c r="F1103" s="29">
        <v>1439</v>
      </c>
      <c r="G1103" s="29">
        <v>1000</v>
      </c>
      <c r="H1103" s="29">
        <v>1623</v>
      </c>
      <c r="I1103" s="29">
        <v>1531</v>
      </c>
      <c r="J1103" s="34"/>
    </row>
    <row r="1104" spans="1:10" ht="14.25" hidden="1" customHeight="1">
      <c r="A1104" s="31">
        <v>110</v>
      </c>
      <c r="B1104" s="31">
        <v>109.9</v>
      </c>
      <c r="C1104" s="28" t="s">
        <v>17</v>
      </c>
      <c r="D1104" s="32">
        <v>100</v>
      </c>
      <c r="E1104" s="32">
        <v>1000</v>
      </c>
      <c r="F1104" s="32">
        <v>1623</v>
      </c>
      <c r="G1104" s="32">
        <v>1100</v>
      </c>
      <c r="H1104" s="32">
        <v>1715</v>
      </c>
      <c r="I1104" s="32">
        <v>1669</v>
      </c>
      <c r="J1104" s="33"/>
    </row>
    <row r="1105" spans="1:10" ht="14.25" hidden="1" customHeight="1">
      <c r="A1105" s="27">
        <v>110.1</v>
      </c>
      <c r="B1105" s="27">
        <v>110</v>
      </c>
      <c r="C1105" s="28"/>
      <c r="D1105" s="29">
        <v>100</v>
      </c>
      <c r="E1105" s="29">
        <v>1600</v>
      </c>
      <c r="F1105" s="29">
        <v>2174</v>
      </c>
      <c r="G1105" s="29">
        <v>1200</v>
      </c>
      <c r="H1105" s="29">
        <v>1806</v>
      </c>
      <c r="I1105" s="29">
        <v>1990</v>
      </c>
      <c r="J1105" s="28" t="s">
        <v>34</v>
      </c>
    </row>
    <row r="1106" spans="1:10" ht="14.25" hidden="1" customHeight="1">
      <c r="A1106" s="27">
        <v>110.2</v>
      </c>
      <c r="B1106" s="27">
        <v>110.1</v>
      </c>
      <c r="C1106" s="28"/>
      <c r="D1106" s="29">
        <v>100</v>
      </c>
      <c r="E1106" s="29">
        <v>1200</v>
      </c>
      <c r="F1106" s="29">
        <v>1806</v>
      </c>
      <c r="G1106" s="29">
        <v>1100</v>
      </c>
      <c r="H1106" s="29">
        <v>1715</v>
      </c>
      <c r="I1106" s="29">
        <v>1761</v>
      </c>
      <c r="J1106" s="28" t="s">
        <v>34</v>
      </c>
    </row>
    <row r="1107" spans="1:10" ht="14.25" hidden="1" customHeight="1">
      <c r="A1107" s="27">
        <v>110.3</v>
      </c>
      <c r="B1107" s="27">
        <v>110.2</v>
      </c>
      <c r="C1107" s="28"/>
      <c r="D1107" s="29">
        <v>100</v>
      </c>
      <c r="E1107" s="29">
        <v>1300</v>
      </c>
      <c r="F1107" s="29">
        <v>1898</v>
      </c>
      <c r="G1107" s="29">
        <v>1600</v>
      </c>
      <c r="H1107" s="29">
        <v>2174</v>
      </c>
      <c r="I1107" s="29">
        <v>2036</v>
      </c>
      <c r="J1107" s="28" t="s">
        <v>34</v>
      </c>
    </row>
    <row r="1108" spans="1:10" ht="14.25" hidden="1" customHeight="1">
      <c r="A1108" s="27">
        <v>110.4</v>
      </c>
      <c r="B1108" s="27">
        <v>110.3</v>
      </c>
      <c r="C1108" s="28"/>
      <c r="D1108" s="29">
        <v>100</v>
      </c>
      <c r="E1108" s="29">
        <v>1400</v>
      </c>
      <c r="F1108" s="29">
        <v>1990</v>
      </c>
      <c r="G1108" s="29">
        <v>1100</v>
      </c>
      <c r="H1108" s="29">
        <v>1715</v>
      </c>
      <c r="I1108" s="29">
        <v>1853</v>
      </c>
      <c r="J1108" s="28" t="s">
        <v>34</v>
      </c>
    </row>
    <row r="1109" spans="1:10" ht="14.25" hidden="1" customHeight="1">
      <c r="A1109" s="27">
        <v>110.5</v>
      </c>
      <c r="B1109" s="27">
        <v>110.4</v>
      </c>
      <c r="C1109" s="28"/>
      <c r="D1109" s="29">
        <v>100</v>
      </c>
      <c r="E1109" s="29">
        <v>1300</v>
      </c>
      <c r="F1109" s="29">
        <v>1898</v>
      </c>
      <c r="G1109" s="29">
        <v>1200</v>
      </c>
      <c r="H1109" s="29">
        <v>1806</v>
      </c>
      <c r="I1109" s="29">
        <v>1852</v>
      </c>
      <c r="J1109" s="28" t="s">
        <v>34</v>
      </c>
    </row>
    <row r="1110" spans="1:10" ht="14.25" hidden="1" customHeight="1">
      <c r="A1110" s="27">
        <v>110.6</v>
      </c>
      <c r="B1110" s="27">
        <v>110.5</v>
      </c>
      <c r="C1110" s="28"/>
      <c r="D1110" s="29">
        <v>100</v>
      </c>
      <c r="E1110" s="29">
        <v>1500</v>
      </c>
      <c r="F1110" s="29">
        <v>2082</v>
      </c>
      <c r="G1110" s="29">
        <v>1400</v>
      </c>
      <c r="H1110" s="29">
        <v>1990</v>
      </c>
      <c r="I1110" s="29">
        <v>2036</v>
      </c>
      <c r="J1110" s="28" t="s">
        <v>34</v>
      </c>
    </row>
    <row r="1111" spans="1:10" ht="14.25" hidden="1" customHeight="1">
      <c r="A1111" s="27">
        <v>110.7</v>
      </c>
      <c r="B1111" s="27">
        <v>110.6</v>
      </c>
      <c r="C1111" s="28"/>
      <c r="D1111" s="29">
        <v>100</v>
      </c>
      <c r="E1111" s="29">
        <v>1200</v>
      </c>
      <c r="F1111" s="29">
        <v>1806</v>
      </c>
      <c r="G1111" s="29">
        <v>1400</v>
      </c>
      <c r="H1111" s="29">
        <v>1990</v>
      </c>
      <c r="I1111" s="29">
        <v>1898</v>
      </c>
      <c r="J1111" s="28" t="s">
        <v>34</v>
      </c>
    </row>
    <row r="1112" spans="1:10" ht="14.25" hidden="1" customHeight="1">
      <c r="A1112" s="27">
        <v>110.8</v>
      </c>
      <c r="B1112" s="27">
        <v>110.7</v>
      </c>
      <c r="C1112" s="28"/>
      <c r="D1112" s="29">
        <v>100</v>
      </c>
      <c r="E1112" s="29">
        <v>1000</v>
      </c>
      <c r="F1112" s="29">
        <v>1623</v>
      </c>
      <c r="G1112" s="29">
        <v>1100</v>
      </c>
      <c r="H1112" s="29">
        <v>1715</v>
      </c>
      <c r="I1112" s="29">
        <v>1669</v>
      </c>
      <c r="J1112" s="28" t="s">
        <v>34</v>
      </c>
    </row>
    <row r="1113" spans="1:10" ht="14.25" hidden="1" customHeight="1">
      <c r="A1113" s="27">
        <v>110.9</v>
      </c>
      <c r="B1113" s="27">
        <v>110.8</v>
      </c>
      <c r="C1113" s="28"/>
      <c r="D1113" s="29">
        <v>100</v>
      </c>
      <c r="E1113" s="29">
        <v>1700</v>
      </c>
      <c r="F1113" s="29">
        <v>2265</v>
      </c>
      <c r="G1113" s="29">
        <v>1300</v>
      </c>
      <c r="H1113" s="29">
        <v>1898</v>
      </c>
      <c r="I1113" s="29">
        <v>2082</v>
      </c>
      <c r="J1113" s="28" t="s">
        <v>34</v>
      </c>
    </row>
    <row r="1114" spans="1:10" ht="14.25" hidden="1" customHeight="1">
      <c r="A1114" s="31">
        <v>111</v>
      </c>
      <c r="B1114" s="31">
        <v>110.9</v>
      </c>
      <c r="C1114" s="28" t="s">
        <v>17</v>
      </c>
      <c r="D1114" s="32">
        <v>100</v>
      </c>
      <c r="E1114" s="32">
        <v>1000</v>
      </c>
      <c r="F1114" s="32">
        <v>1623</v>
      </c>
      <c r="G1114" s="32">
        <v>1000</v>
      </c>
      <c r="H1114" s="32">
        <v>1623</v>
      </c>
      <c r="I1114" s="32">
        <v>1623</v>
      </c>
      <c r="J1114" s="35" t="s">
        <v>34</v>
      </c>
    </row>
    <row r="1115" spans="1:10" ht="14.25" hidden="1" customHeight="1">
      <c r="A1115" s="27">
        <v>111.1</v>
      </c>
      <c r="B1115" s="27">
        <v>111</v>
      </c>
      <c r="C1115" s="28"/>
      <c r="D1115" s="29">
        <v>100</v>
      </c>
      <c r="E1115" s="29">
        <v>1400</v>
      </c>
      <c r="F1115" s="29">
        <v>1990</v>
      </c>
      <c r="G1115" s="29">
        <v>1100</v>
      </c>
      <c r="H1115" s="29">
        <v>1715</v>
      </c>
      <c r="I1115" s="29">
        <v>1853</v>
      </c>
      <c r="J1115" s="28" t="s">
        <v>34</v>
      </c>
    </row>
    <row r="1116" spans="1:10" ht="14.25" hidden="1" customHeight="1">
      <c r="A1116" s="27">
        <v>111.2</v>
      </c>
      <c r="B1116" s="27">
        <v>111.1</v>
      </c>
      <c r="C1116" s="28"/>
      <c r="D1116" s="29">
        <v>100</v>
      </c>
      <c r="E1116" s="29">
        <v>1000</v>
      </c>
      <c r="F1116" s="29">
        <v>1623</v>
      </c>
      <c r="G1116" s="29">
        <v>1100</v>
      </c>
      <c r="H1116" s="29">
        <v>1715</v>
      </c>
      <c r="I1116" s="29">
        <v>1669</v>
      </c>
      <c r="J1116" s="28" t="s">
        <v>34</v>
      </c>
    </row>
    <row r="1117" spans="1:10" ht="14.25" hidden="1" customHeight="1">
      <c r="A1117" s="27">
        <v>111.3</v>
      </c>
      <c r="B1117" s="27">
        <v>111.2</v>
      </c>
      <c r="C1117" s="28"/>
      <c r="D1117" s="29">
        <v>100</v>
      </c>
      <c r="E1117" s="29">
        <v>900</v>
      </c>
      <c r="F1117" s="29">
        <v>1531</v>
      </c>
      <c r="G1117" s="29">
        <v>1200</v>
      </c>
      <c r="H1117" s="29">
        <v>1806</v>
      </c>
      <c r="I1117" s="29">
        <v>1669</v>
      </c>
      <c r="J1117" s="34"/>
    </row>
    <row r="1118" spans="1:10" ht="14.25" hidden="1" customHeight="1">
      <c r="A1118" s="27">
        <v>111.4</v>
      </c>
      <c r="B1118" s="27">
        <v>111.3</v>
      </c>
      <c r="C1118" s="28"/>
      <c r="D1118" s="29">
        <v>100</v>
      </c>
      <c r="E1118" s="29">
        <v>800</v>
      </c>
      <c r="F1118" s="29">
        <v>1439</v>
      </c>
      <c r="G1118" s="29">
        <v>1000</v>
      </c>
      <c r="H1118" s="29">
        <v>1623</v>
      </c>
      <c r="I1118" s="29">
        <v>1531</v>
      </c>
      <c r="J1118" s="34"/>
    </row>
    <row r="1119" spans="1:10" ht="14.25" hidden="1" customHeight="1">
      <c r="A1119" s="27">
        <v>111.5</v>
      </c>
      <c r="B1119" s="27">
        <v>111.4</v>
      </c>
      <c r="C1119" s="28"/>
      <c r="D1119" s="29">
        <v>100</v>
      </c>
      <c r="E1119" s="29">
        <v>1200</v>
      </c>
      <c r="F1119" s="29">
        <v>1806</v>
      </c>
      <c r="G1119" s="29">
        <v>1100</v>
      </c>
      <c r="H1119" s="29">
        <v>1715</v>
      </c>
      <c r="I1119" s="29">
        <v>1761</v>
      </c>
      <c r="J1119" s="34"/>
    </row>
    <row r="1120" spans="1:10" ht="14.25" hidden="1" customHeight="1">
      <c r="A1120" s="27">
        <v>111.6</v>
      </c>
      <c r="B1120" s="27">
        <v>111.5</v>
      </c>
      <c r="C1120" s="28"/>
      <c r="D1120" s="29">
        <v>100</v>
      </c>
      <c r="E1120" s="29">
        <v>1000</v>
      </c>
      <c r="F1120" s="29">
        <v>1623</v>
      </c>
      <c r="G1120" s="29">
        <v>1300</v>
      </c>
      <c r="H1120" s="29">
        <v>1898</v>
      </c>
      <c r="I1120" s="29">
        <v>1761</v>
      </c>
      <c r="J1120" s="34"/>
    </row>
    <row r="1121" spans="1:10" ht="14.25" hidden="1" customHeight="1">
      <c r="A1121" s="27">
        <v>111.7</v>
      </c>
      <c r="B1121" s="27">
        <v>111.6</v>
      </c>
      <c r="C1121" s="28"/>
      <c r="D1121" s="29">
        <v>100</v>
      </c>
      <c r="E1121" s="29">
        <v>1200</v>
      </c>
      <c r="F1121" s="29">
        <v>1806</v>
      </c>
      <c r="G1121" s="29">
        <v>1100</v>
      </c>
      <c r="H1121" s="29">
        <v>1715</v>
      </c>
      <c r="I1121" s="29">
        <v>1761</v>
      </c>
      <c r="J1121" s="34"/>
    </row>
    <row r="1122" spans="1:10" ht="14.25" hidden="1" customHeight="1">
      <c r="A1122" s="27">
        <v>111.8</v>
      </c>
      <c r="B1122" s="27">
        <v>111.7</v>
      </c>
      <c r="C1122" s="28"/>
      <c r="D1122" s="29">
        <v>100</v>
      </c>
      <c r="E1122" s="29">
        <v>800</v>
      </c>
      <c r="F1122" s="29">
        <v>1439</v>
      </c>
      <c r="G1122" s="29">
        <v>1000</v>
      </c>
      <c r="H1122" s="29">
        <v>1623</v>
      </c>
      <c r="I1122" s="29">
        <v>1531</v>
      </c>
      <c r="J1122" s="34"/>
    </row>
    <row r="1123" spans="1:10" ht="14.25" hidden="1" customHeight="1">
      <c r="A1123" s="27">
        <v>111.9</v>
      </c>
      <c r="B1123" s="27">
        <v>111.8</v>
      </c>
      <c r="C1123" s="28"/>
      <c r="D1123" s="29">
        <v>100</v>
      </c>
      <c r="E1123" s="29">
        <v>1000</v>
      </c>
      <c r="F1123" s="29">
        <v>1623</v>
      </c>
      <c r="G1123" s="29">
        <v>1100</v>
      </c>
      <c r="H1123" s="29">
        <v>1715</v>
      </c>
      <c r="I1123" s="29">
        <v>1669</v>
      </c>
      <c r="J1123" s="34"/>
    </row>
    <row r="1124" spans="1:10" ht="14.25" hidden="1" customHeight="1">
      <c r="A1124" s="31">
        <v>112</v>
      </c>
      <c r="B1124" s="31">
        <v>111.9</v>
      </c>
      <c r="C1124" s="28" t="s">
        <v>17</v>
      </c>
      <c r="D1124" s="32">
        <v>100</v>
      </c>
      <c r="E1124" s="32">
        <v>900</v>
      </c>
      <c r="F1124" s="32">
        <v>1531</v>
      </c>
      <c r="G1124" s="32">
        <v>1000</v>
      </c>
      <c r="H1124" s="32">
        <v>1623</v>
      </c>
      <c r="I1124" s="32">
        <v>1577</v>
      </c>
      <c r="J1124" s="33"/>
    </row>
    <row r="1125" spans="1:10" ht="14.25" hidden="1" customHeight="1">
      <c r="A1125" s="27">
        <v>112.1</v>
      </c>
      <c r="B1125" s="27">
        <v>112</v>
      </c>
      <c r="C1125" s="28"/>
      <c r="D1125" s="29">
        <v>100</v>
      </c>
      <c r="E1125" s="29">
        <v>1200</v>
      </c>
      <c r="F1125" s="29">
        <v>1806</v>
      </c>
      <c r="G1125" s="29">
        <v>1100</v>
      </c>
      <c r="H1125" s="29">
        <v>1715</v>
      </c>
      <c r="I1125" s="29">
        <v>1761</v>
      </c>
      <c r="J1125" s="30"/>
    </row>
    <row r="1126" spans="1:10" ht="14.25" hidden="1" customHeight="1">
      <c r="A1126" s="27">
        <v>112.2</v>
      </c>
      <c r="B1126" s="27">
        <v>112.1</v>
      </c>
      <c r="C1126" s="28"/>
      <c r="D1126" s="29">
        <v>100</v>
      </c>
      <c r="E1126" s="29">
        <v>1000</v>
      </c>
      <c r="F1126" s="29">
        <v>1623</v>
      </c>
      <c r="G1126" s="29">
        <v>1200</v>
      </c>
      <c r="H1126" s="29">
        <v>1806</v>
      </c>
      <c r="I1126" s="29">
        <v>1715</v>
      </c>
      <c r="J1126" s="30"/>
    </row>
    <row r="1127" spans="1:10" ht="14.25" hidden="1" customHeight="1">
      <c r="A1127" s="27">
        <v>112.3</v>
      </c>
      <c r="B1127" s="27">
        <v>112.2</v>
      </c>
      <c r="C1127" s="28"/>
      <c r="D1127" s="29">
        <v>100</v>
      </c>
      <c r="E1127" s="29">
        <v>1800</v>
      </c>
      <c r="F1127" s="29">
        <v>2357</v>
      </c>
      <c r="G1127" s="29">
        <v>1400</v>
      </c>
      <c r="H1127" s="29">
        <v>1990</v>
      </c>
      <c r="I1127" s="29">
        <v>2174</v>
      </c>
      <c r="J1127" s="30"/>
    </row>
    <row r="1128" spans="1:10" ht="14.25" hidden="1" customHeight="1">
      <c r="A1128" s="27">
        <v>112.4</v>
      </c>
      <c r="B1128" s="27">
        <v>112.3</v>
      </c>
      <c r="C1128" s="28"/>
      <c r="D1128" s="29">
        <v>100</v>
      </c>
      <c r="E1128" s="29">
        <v>1600</v>
      </c>
      <c r="F1128" s="29">
        <v>2174</v>
      </c>
      <c r="G1128" s="29">
        <v>1500</v>
      </c>
      <c r="H1128" s="29">
        <v>2082</v>
      </c>
      <c r="I1128" s="29">
        <v>2128</v>
      </c>
      <c r="J1128" s="30"/>
    </row>
    <row r="1129" spans="1:10" ht="14.25" hidden="1" customHeight="1">
      <c r="A1129" s="27">
        <v>112.5</v>
      </c>
      <c r="B1129" s="27">
        <v>112.4</v>
      </c>
      <c r="C1129" s="28"/>
      <c r="D1129" s="29">
        <v>100</v>
      </c>
      <c r="E1129" s="29">
        <v>800</v>
      </c>
      <c r="F1129" s="29">
        <v>1439</v>
      </c>
      <c r="G1129" s="29">
        <v>1300</v>
      </c>
      <c r="H1129" s="29">
        <v>1898</v>
      </c>
      <c r="I1129" s="29">
        <v>1669</v>
      </c>
      <c r="J1129" s="30"/>
    </row>
    <row r="1130" spans="1:10" ht="14.25" hidden="1" customHeight="1">
      <c r="A1130" s="27">
        <v>112.6</v>
      </c>
      <c r="B1130" s="27">
        <v>112.5</v>
      </c>
      <c r="C1130" s="28"/>
      <c r="D1130" s="29">
        <v>100</v>
      </c>
      <c r="E1130" s="29">
        <v>900</v>
      </c>
      <c r="F1130" s="29">
        <v>1531</v>
      </c>
      <c r="G1130" s="29">
        <v>1200</v>
      </c>
      <c r="H1130" s="29">
        <v>1806</v>
      </c>
      <c r="I1130" s="29">
        <v>1669</v>
      </c>
      <c r="J1130" s="30"/>
    </row>
    <row r="1131" spans="1:10" ht="14.25" hidden="1" customHeight="1">
      <c r="A1131" s="27">
        <v>112.7</v>
      </c>
      <c r="B1131" s="27">
        <v>112.6</v>
      </c>
      <c r="C1131" s="28"/>
      <c r="D1131" s="29">
        <v>100</v>
      </c>
      <c r="E1131" s="29">
        <v>1000</v>
      </c>
      <c r="F1131" s="29">
        <v>1623</v>
      </c>
      <c r="G1131" s="29">
        <v>1300</v>
      </c>
      <c r="H1131" s="29">
        <v>1898</v>
      </c>
      <c r="I1131" s="29">
        <v>1761</v>
      </c>
      <c r="J1131" s="30"/>
    </row>
    <row r="1132" spans="1:10" ht="14.25" hidden="1" customHeight="1">
      <c r="A1132" s="27">
        <v>112.8</v>
      </c>
      <c r="B1132" s="27">
        <v>112.7</v>
      </c>
      <c r="C1132" s="28"/>
      <c r="D1132" s="29">
        <v>100</v>
      </c>
      <c r="E1132" s="29">
        <v>1200</v>
      </c>
      <c r="F1132" s="29">
        <v>1806</v>
      </c>
      <c r="G1132" s="29">
        <v>1300</v>
      </c>
      <c r="H1132" s="29">
        <v>1898</v>
      </c>
      <c r="I1132" s="29">
        <v>1852</v>
      </c>
      <c r="J1132" s="30"/>
    </row>
    <row r="1133" spans="1:10" ht="14.25" hidden="1" customHeight="1">
      <c r="A1133" s="27">
        <v>112.9</v>
      </c>
      <c r="B1133" s="27">
        <v>112.8</v>
      </c>
      <c r="C1133" s="28"/>
      <c r="D1133" s="29">
        <v>100</v>
      </c>
      <c r="E1133" s="29">
        <v>1200</v>
      </c>
      <c r="F1133" s="29">
        <v>1806</v>
      </c>
      <c r="G1133" s="29">
        <v>1000</v>
      </c>
      <c r="H1133" s="29">
        <v>1623</v>
      </c>
      <c r="I1133" s="29">
        <v>1715</v>
      </c>
      <c r="J1133" s="30"/>
    </row>
    <row r="1134" spans="1:10" ht="14.25" hidden="1" customHeight="1">
      <c r="A1134" s="31">
        <v>113</v>
      </c>
      <c r="B1134" s="31">
        <v>112.9</v>
      </c>
      <c r="C1134" s="28" t="s">
        <v>17</v>
      </c>
      <c r="D1134" s="32">
        <v>100</v>
      </c>
      <c r="E1134" s="32">
        <v>1000</v>
      </c>
      <c r="F1134" s="32">
        <v>1623</v>
      </c>
      <c r="G1134" s="32">
        <v>1200</v>
      </c>
      <c r="H1134" s="32">
        <v>1806</v>
      </c>
      <c r="I1134" s="32">
        <v>1715</v>
      </c>
      <c r="J1134" s="30"/>
    </row>
    <row r="1135" spans="1:10" ht="14.25" hidden="1" customHeight="1">
      <c r="A1135" s="27">
        <v>113.1</v>
      </c>
      <c r="B1135" s="27">
        <v>113</v>
      </c>
      <c r="C1135" s="28"/>
      <c r="D1135" s="29">
        <v>100</v>
      </c>
      <c r="E1135" s="29">
        <v>900</v>
      </c>
      <c r="F1135" s="29">
        <v>1531</v>
      </c>
      <c r="G1135" s="29">
        <v>1000</v>
      </c>
      <c r="H1135" s="29">
        <v>1623</v>
      </c>
      <c r="I1135" s="29">
        <v>1577</v>
      </c>
      <c r="J1135" s="30"/>
    </row>
    <row r="1136" spans="1:10" ht="14.25" hidden="1" customHeight="1">
      <c r="A1136" s="27">
        <v>113.2</v>
      </c>
      <c r="B1136" s="27">
        <v>113.1</v>
      </c>
      <c r="C1136" s="28"/>
      <c r="D1136" s="29">
        <v>100</v>
      </c>
      <c r="E1136" s="29">
        <v>800</v>
      </c>
      <c r="F1136" s="29">
        <v>1439</v>
      </c>
      <c r="G1136" s="29">
        <v>1200</v>
      </c>
      <c r="H1136" s="29">
        <v>1806</v>
      </c>
      <c r="I1136" s="29">
        <v>1623</v>
      </c>
      <c r="J1136" s="30"/>
    </row>
    <row r="1137" spans="1:10" ht="14.25" hidden="1" customHeight="1">
      <c r="A1137" s="27">
        <v>113.3</v>
      </c>
      <c r="B1137" s="27">
        <v>113.2</v>
      </c>
      <c r="C1137" s="28"/>
      <c r="D1137" s="29">
        <v>100</v>
      </c>
      <c r="E1137" s="29">
        <v>700</v>
      </c>
      <c r="F1137" s="29">
        <v>1347</v>
      </c>
      <c r="G1137" s="29">
        <v>1100</v>
      </c>
      <c r="H1137" s="29">
        <v>1715</v>
      </c>
      <c r="I1137" s="29">
        <v>1531</v>
      </c>
      <c r="J1137" s="30"/>
    </row>
    <row r="1138" spans="1:10" ht="14.25" hidden="1" customHeight="1">
      <c r="A1138" s="27">
        <v>113.4</v>
      </c>
      <c r="B1138" s="27">
        <v>113.3</v>
      </c>
      <c r="C1138" s="28"/>
      <c r="D1138" s="29">
        <v>100</v>
      </c>
      <c r="E1138" s="29">
        <v>800</v>
      </c>
      <c r="F1138" s="29">
        <v>1439</v>
      </c>
      <c r="G1138" s="29">
        <v>900</v>
      </c>
      <c r="H1138" s="29">
        <v>1531</v>
      </c>
      <c r="I1138" s="29">
        <v>1485</v>
      </c>
      <c r="J1138" s="30"/>
    </row>
    <row r="1139" spans="1:10" ht="14.25" hidden="1" customHeight="1">
      <c r="A1139" s="27">
        <v>113.5</v>
      </c>
      <c r="B1139" s="27">
        <v>113.4</v>
      </c>
      <c r="C1139" s="28"/>
      <c r="D1139" s="29">
        <v>100</v>
      </c>
      <c r="E1139" s="29">
        <v>700</v>
      </c>
      <c r="F1139" s="29">
        <v>1347</v>
      </c>
      <c r="G1139" s="29">
        <v>1100</v>
      </c>
      <c r="H1139" s="29">
        <v>1715</v>
      </c>
      <c r="I1139" s="29">
        <v>1531</v>
      </c>
      <c r="J1139" s="30"/>
    </row>
    <row r="1140" spans="1:10" ht="14.25" hidden="1" customHeight="1">
      <c r="A1140" s="27">
        <v>113.6</v>
      </c>
      <c r="B1140" s="27">
        <v>113.5</v>
      </c>
      <c r="C1140" s="28"/>
      <c r="D1140" s="29">
        <v>100</v>
      </c>
      <c r="E1140" s="29">
        <v>1000</v>
      </c>
      <c r="F1140" s="29">
        <v>1623</v>
      </c>
      <c r="G1140" s="29">
        <v>1200</v>
      </c>
      <c r="H1140" s="29">
        <v>1806</v>
      </c>
      <c r="I1140" s="29">
        <v>1715</v>
      </c>
      <c r="J1140" s="30"/>
    </row>
    <row r="1141" spans="1:10" ht="14.25" hidden="1" customHeight="1">
      <c r="A1141" s="27">
        <v>113.7</v>
      </c>
      <c r="B1141" s="27">
        <v>113.6</v>
      </c>
      <c r="C1141" s="28"/>
      <c r="D1141" s="29">
        <v>100</v>
      </c>
      <c r="E1141" s="29">
        <v>800</v>
      </c>
      <c r="F1141" s="29">
        <v>1439</v>
      </c>
      <c r="G1141" s="29">
        <v>1000</v>
      </c>
      <c r="H1141" s="29">
        <v>1623</v>
      </c>
      <c r="I1141" s="29">
        <v>1531</v>
      </c>
      <c r="J1141" s="30"/>
    </row>
    <row r="1142" spans="1:10" ht="14.25" hidden="1" customHeight="1">
      <c r="A1142" s="27">
        <v>113.8</v>
      </c>
      <c r="B1142" s="27">
        <v>113.7</v>
      </c>
      <c r="C1142" s="28"/>
      <c r="D1142" s="29">
        <v>100</v>
      </c>
      <c r="E1142" s="29">
        <v>1000</v>
      </c>
      <c r="F1142" s="29">
        <v>1623</v>
      </c>
      <c r="G1142" s="29">
        <v>1100</v>
      </c>
      <c r="H1142" s="29">
        <v>1715</v>
      </c>
      <c r="I1142" s="29">
        <v>1669</v>
      </c>
      <c r="J1142" s="30"/>
    </row>
    <row r="1143" spans="1:10" ht="14.25" hidden="1" customHeight="1">
      <c r="A1143" s="27">
        <v>113.9</v>
      </c>
      <c r="B1143" s="27">
        <v>113.8</v>
      </c>
      <c r="C1143" s="28"/>
      <c r="D1143" s="29">
        <v>100</v>
      </c>
      <c r="E1143" s="29">
        <v>1300</v>
      </c>
      <c r="F1143" s="29">
        <v>1898</v>
      </c>
      <c r="G1143" s="29">
        <v>1200</v>
      </c>
      <c r="H1143" s="29">
        <v>1806</v>
      </c>
      <c r="I1143" s="29">
        <v>1852</v>
      </c>
      <c r="J1143" s="30"/>
    </row>
    <row r="1144" spans="1:10" ht="14.25" hidden="1" customHeight="1">
      <c r="A1144" s="31">
        <v>114</v>
      </c>
      <c r="B1144" s="31">
        <v>113.9</v>
      </c>
      <c r="C1144" s="28" t="s">
        <v>17</v>
      </c>
      <c r="D1144" s="32">
        <v>100</v>
      </c>
      <c r="E1144" s="32">
        <v>1000</v>
      </c>
      <c r="F1144" s="32">
        <v>1623</v>
      </c>
      <c r="G1144" s="32">
        <v>1100</v>
      </c>
      <c r="H1144" s="32">
        <v>1715</v>
      </c>
      <c r="I1144" s="32">
        <v>1669</v>
      </c>
      <c r="J1144" s="30"/>
    </row>
    <row r="1145" spans="1:10" ht="14.25" hidden="1" customHeight="1">
      <c r="A1145" s="27">
        <v>114.1</v>
      </c>
      <c r="B1145" s="27">
        <v>114</v>
      </c>
      <c r="C1145" s="28"/>
      <c r="D1145" s="29">
        <v>100</v>
      </c>
      <c r="E1145" s="29">
        <v>1200</v>
      </c>
      <c r="F1145" s="29">
        <v>1806</v>
      </c>
      <c r="G1145" s="29">
        <v>1200</v>
      </c>
      <c r="H1145" s="29">
        <v>1806</v>
      </c>
      <c r="I1145" s="29">
        <v>1806</v>
      </c>
      <c r="J1145" s="30"/>
    </row>
    <row r="1146" spans="1:10" ht="14.25" hidden="1" customHeight="1">
      <c r="A1146" s="27">
        <v>114.2</v>
      </c>
      <c r="B1146" s="27">
        <v>114.1</v>
      </c>
      <c r="C1146" s="28"/>
      <c r="D1146" s="29">
        <v>100</v>
      </c>
      <c r="E1146" s="29">
        <v>1100</v>
      </c>
      <c r="F1146" s="29">
        <v>1715</v>
      </c>
      <c r="G1146" s="29">
        <v>1200</v>
      </c>
      <c r="H1146" s="29">
        <v>1806</v>
      </c>
      <c r="I1146" s="29">
        <v>1761</v>
      </c>
      <c r="J1146" s="30"/>
    </row>
    <row r="1147" spans="1:10" ht="14.25" hidden="1" customHeight="1">
      <c r="A1147" s="27">
        <v>114.3</v>
      </c>
      <c r="B1147" s="27">
        <v>114.2</v>
      </c>
      <c r="C1147" s="28"/>
      <c r="D1147" s="29">
        <v>100</v>
      </c>
      <c r="E1147" s="29">
        <v>1200</v>
      </c>
      <c r="F1147" s="29">
        <v>1806</v>
      </c>
      <c r="G1147" s="29">
        <v>1100</v>
      </c>
      <c r="H1147" s="29">
        <v>1715</v>
      </c>
      <c r="I1147" s="29">
        <v>1761</v>
      </c>
      <c r="J1147" s="30"/>
    </row>
    <row r="1148" spans="1:10" ht="14.25" hidden="1" customHeight="1">
      <c r="A1148" s="27">
        <v>114.4</v>
      </c>
      <c r="B1148" s="27">
        <v>114.3</v>
      </c>
      <c r="C1148" s="28"/>
      <c r="D1148" s="29">
        <v>100</v>
      </c>
      <c r="E1148" s="29">
        <v>1000</v>
      </c>
      <c r="F1148" s="29">
        <v>1623</v>
      </c>
      <c r="G1148" s="29">
        <v>1200</v>
      </c>
      <c r="H1148" s="29">
        <v>1806</v>
      </c>
      <c r="I1148" s="29">
        <v>1715</v>
      </c>
      <c r="J1148" s="30"/>
    </row>
    <row r="1149" spans="1:10" ht="14.25" hidden="1" customHeight="1">
      <c r="A1149" s="27">
        <v>114.5</v>
      </c>
      <c r="B1149" s="27">
        <v>114.4</v>
      </c>
      <c r="C1149" s="28"/>
      <c r="D1149" s="29">
        <v>100</v>
      </c>
      <c r="E1149" s="29">
        <v>800</v>
      </c>
      <c r="F1149" s="29">
        <v>1439</v>
      </c>
      <c r="G1149" s="29">
        <v>1300</v>
      </c>
      <c r="H1149" s="29">
        <v>1898</v>
      </c>
      <c r="I1149" s="29">
        <v>1669</v>
      </c>
      <c r="J1149" s="30"/>
    </row>
    <row r="1150" spans="1:10" ht="14.25" hidden="1" customHeight="1">
      <c r="A1150" s="27">
        <v>114.6</v>
      </c>
      <c r="B1150" s="27">
        <v>114.5</v>
      </c>
      <c r="C1150" s="28"/>
      <c r="D1150" s="29">
        <v>100</v>
      </c>
      <c r="E1150" s="29">
        <v>1500</v>
      </c>
      <c r="F1150" s="29">
        <v>2082</v>
      </c>
      <c r="G1150" s="29">
        <v>1200</v>
      </c>
      <c r="H1150" s="29">
        <v>1806</v>
      </c>
      <c r="I1150" s="29">
        <v>1944</v>
      </c>
      <c r="J1150" s="30"/>
    </row>
    <row r="1151" spans="1:10" ht="14.25" hidden="1" customHeight="1">
      <c r="A1151" s="27">
        <v>114.7</v>
      </c>
      <c r="B1151" s="27">
        <v>114.6</v>
      </c>
      <c r="C1151" s="28"/>
      <c r="D1151" s="29">
        <v>100</v>
      </c>
      <c r="E1151" s="29">
        <v>1500</v>
      </c>
      <c r="F1151" s="29">
        <v>2082</v>
      </c>
      <c r="G1151" s="29">
        <v>1100</v>
      </c>
      <c r="H1151" s="29">
        <v>1715</v>
      </c>
      <c r="I1151" s="29">
        <v>1899</v>
      </c>
      <c r="J1151" s="30"/>
    </row>
    <row r="1152" spans="1:10" ht="14.25" hidden="1" customHeight="1">
      <c r="A1152" s="27">
        <v>114.8</v>
      </c>
      <c r="B1152" s="27">
        <v>114.7</v>
      </c>
      <c r="C1152" s="28"/>
      <c r="D1152" s="29">
        <v>100</v>
      </c>
      <c r="E1152" s="29">
        <v>1500</v>
      </c>
      <c r="F1152" s="29">
        <v>2082</v>
      </c>
      <c r="G1152" s="29">
        <v>1000</v>
      </c>
      <c r="H1152" s="29">
        <v>1623</v>
      </c>
      <c r="I1152" s="29">
        <v>1853</v>
      </c>
      <c r="J1152" s="30"/>
    </row>
    <row r="1153" spans="1:10" ht="14.25" hidden="1" customHeight="1">
      <c r="A1153" s="27">
        <v>114.9</v>
      </c>
      <c r="B1153" s="27">
        <v>114.8</v>
      </c>
      <c r="C1153" s="28"/>
      <c r="D1153" s="29">
        <v>100</v>
      </c>
      <c r="E1153" s="29">
        <v>800</v>
      </c>
      <c r="F1153" s="29">
        <v>1439</v>
      </c>
      <c r="G1153" s="29">
        <v>900</v>
      </c>
      <c r="H1153" s="29">
        <v>1531</v>
      </c>
      <c r="I1153" s="29">
        <v>1485</v>
      </c>
      <c r="J1153" s="30"/>
    </row>
    <row r="1154" spans="1:10" ht="14.25" hidden="1" customHeight="1">
      <c r="A1154" s="31">
        <v>115</v>
      </c>
      <c r="B1154" s="31">
        <v>114.9</v>
      </c>
      <c r="C1154" s="28" t="s">
        <v>17</v>
      </c>
      <c r="D1154" s="32">
        <v>100</v>
      </c>
      <c r="E1154" s="32">
        <v>1200</v>
      </c>
      <c r="F1154" s="32">
        <v>1806</v>
      </c>
      <c r="G1154" s="32">
        <v>1100</v>
      </c>
      <c r="H1154" s="32">
        <v>1715</v>
      </c>
      <c r="I1154" s="32">
        <v>1761</v>
      </c>
      <c r="J1154" s="30"/>
    </row>
    <row r="1155" spans="1:10" ht="14.25" hidden="1" customHeight="1">
      <c r="A1155" s="27">
        <v>115.1</v>
      </c>
      <c r="B1155" s="27">
        <v>115</v>
      </c>
      <c r="C1155" s="30"/>
      <c r="D1155" s="29">
        <v>100</v>
      </c>
      <c r="E1155" s="29">
        <v>1500</v>
      </c>
      <c r="F1155" s="29">
        <v>2082</v>
      </c>
      <c r="G1155" s="29">
        <v>1000</v>
      </c>
      <c r="H1155" s="29">
        <v>1623</v>
      </c>
      <c r="I1155" s="29">
        <v>1853</v>
      </c>
      <c r="J1155" s="30"/>
    </row>
    <row r="1156" spans="1:10" ht="14.25" hidden="1" customHeight="1">
      <c r="A1156" s="27">
        <v>115.2</v>
      </c>
      <c r="B1156" s="27">
        <v>115.1</v>
      </c>
      <c r="C1156" s="30"/>
      <c r="D1156" s="29">
        <v>100</v>
      </c>
      <c r="E1156" s="29">
        <v>1200</v>
      </c>
      <c r="F1156" s="29">
        <v>1806</v>
      </c>
      <c r="G1156" s="29">
        <v>1100</v>
      </c>
      <c r="H1156" s="29">
        <v>1715</v>
      </c>
      <c r="I1156" s="29">
        <v>1761</v>
      </c>
      <c r="J1156" s="30"/>
    </row>
    <row r="1157" spans="1:10" ht="14.25" hidden="1" customHeight="1">
      <c r="A1157" s="27">
        <v>115.3</v>
      </c>
      <c r="B1157" s="27">
        <v>115.2</v>
      </c>
      <c r="C1157" s="30"/>
      <c r="D1157" s="29">
        <v>100</v>
      </c>
      <c r="E1157" s="29">
        <v>1000</v>
      </c>
      <c r="F1157" s="29">
        <v>1623</v>
      </c>
      <c r="G1157" s="29">
        <v>1100</v>
      </c>
      <c r="H1157" s="29">
        <v>1715</v>
      </c>
      <c r="I1157" s="29">
        <v>1669</v>
      </c>
      <c r="J1157" s="30"/>
    </row>
    <row r="1158" spans="1:10" ht="14.25" hidden="1" customHeight="1">
      <c r="A1158" s="27">
        <v>115.4</v>
      </c>
      <c r="B1158" s="27">
        <v>115.3</v>
      </c>
      <c r="C1158" s="30"/>
      <c r="D1158" s="29">
        <v>100</v>
      </c>
      <c r="E1158" s="29">
        <v>1100</v>
      </c>
      <c r="F1158" s="29">
        <v>1715</v>
      </c>
      <c r="G1158" s="29">
        <v>1400</v>
      </c>
      <c r="H1158" s="29">
        <v>1990</v>
      </c>
      <c r="I1158" s="29">
        <v>1853</v>
      </c>
      <c r="J1158" s="30"/>
    </row>
    <row r="1159" spans="1:10" ht="14.25" hidden="1" customHeight="1">
      <c r="A1159" s="27">
        <v>115.5</v>
      </c>
      <c r="B1159" s="27">
        <v>115.4</v>
      </c>
      <c r="C1159" s="30"/>
      <c r="D1159" s="29">
        <v>100</v>
      </c>
      <c r="E1159" s="29">
        <v>1600</v>
      </c>
      <c r="F1159" s="29">
        <v>2174</v>
      </c>
      <c r="G1159" s="29">
        <v>1600</v>
      </c>
      <c r="H1159" s="29">
        <v>2174</v>
      </c>
      <c r="I1159" s="29">
        <v>2174</v>
      </c>
      <c r="J1159" s="30"/>
    </row>
    <row r="1160" spans="1:10" ht="14.25" hidden="1" customHeight="1">
      <c r="A1160" s="27">
        <v>115.6</v>
      </c>
      <c r="B1160" s="27">
        <v>115.5</v>
      </c>
      <c r="C1160" s="28"/>
      <c r="D1160" s="29">
        <v>100</v>
      </c>
      <c r="E1160" s="29">
        <v>1900</v>
      </c>
      <c r="F1160" s="29">
        <v>2449</v>
      </c>
      <c r="G1160" s="29">
        <v>2000</v>
      </c>
      <c r="H1160" s="29">
        <v>2541</v>
      </c>
      <c r="I1160" s="29">
        <v>2495</v>
      </c>
      <c r="J1160" s="34"/>
    </row>
    <row r="1161" spans="1:10" ht="14.25" hidden="1" customHeight="1">
      <c r="A1161" s="27">
        <v>115.7</v>
      </c>
      <c r="B1161" s="27">
        <v>115.6</v>
      </c>
      <c r="C1161" s="28"/>
      <c r="D1161" s="29">
        <v>100</v>
      </c>
      <c r="E1161" s="29">
        <v>2500</v>
      </c>
      <c r="F1161" s="29">
        <v>3000</v>
      </c>
      <c r="G1161" s="29">
        <v>2400</v>
      </c>
      <c r="H1161" s="29">
        <v>2908</v>
      </c>
      <c r="I1161" s="29">
        <v>2954</v>
      </c>
      <c r="J1161" s="28" t="s">
        <v>19</v>
      </c>
    </row>
    <row r="1162" spans="1:10" ht="14.25" customHeight="1">
      <c r="A1162" s="27">
        <v>115.8</v>
      </c>
      <c r="B1162" s="27">
        <v>115.7</v>
      </c>
      <c r="C1162" s="28"/>
      <c r="D1162" s="29">
        <v>100</v>
      </c>
      <c r="E1162" s="29">
        <v>2100</v>
      </c>
      <c r="F1162" s="217">
        <v>2633</v>
      </c>
      <c r="G1162" s="29">
        <v>2700</v>
      </c>
      <c r="H1162" s="29">
        <v>3183</v>
      </c>
      <c r="I1162" s="29">
        <v>2908</v>
      </c>
      <c r="J1162" s="28" t="s">
        <v>19</v>
      </c>
    </row>
    <row r="1163" spans="1:10" ht="14.25" hidden="1" customHeight="1">
      <c r="A1163" s="27">
        <v>115.9</v>
      </c>
      <c r="B1163" s="27">
        <v>115.8</v>
      </c>
      <c r="C1163" s="28"/>
      <c r="D1163" s="29">
        <v>100</v>
      </c>
      <c r="E1163" s="29">
        <v>2700</v>
      </c>
      <c r="F1163" s="29">
        <v>3183</v>
      </c>
      <c r="G1163" s="29">
        <v>2200</v>
      </c>
      <c r="H1163" s="29">
        <v>2724</v>
      </c>
      <c r="I1163" s="29">
        <v>2954</v>
      </c>
      <c r="J1163" s="28" t="s">
        <v>19</v>
      </c>
    </row>
    <row r="1164" spans="1:10" ht="14.25" hidden="1" customHeight="1">
      <c r="A1164" s="31">
        <v>116</v>
      </c>
      <c r="B1164" s="31">
        <v>115.9</v>
      </c>
      <c r="C1164" s="28" t="s">
        <v>17</v>
      </c>
      <c r="D1164" s="32">
        <v>100</v>
      </c>
      <c r="E1164" s="32">
        <v>1800</v>
      </c>
      <c r="F1164" s="32">
        <v>2357</v>
      </c>
      <c r="G1164" s="32">
        <v>2000</v>
      </c>
      <c r="H1164" s="32">
        <v>2541</v>
      </c>
      <c r="I1164" s="32">
        <v>2449</v>
      </c>
      <c r="J1164" s="35" t="s">
        <v>19</v>
      </c>
    </row>
    <row r="1165" spans="1:10" ht="14.25" customHeight="1">
      <c r="A1165" s="27">
        <v>116.1</v>
      </c>
      <c r="B1165" s="27">
        <v>116</v>
      </c>
      <c r="C1165" s="28"/>
      <c r="D1165" s="29">
        <v>100</v>
      </c>
      <c r="E1165" s="29">
        <v>2000</v>
      </c>
      <c r="F1165" s="217">
        <v>2541</v>
      </c>
      <c r="G1165" s="29">
        <v>1700</v>
      </c>
      <c r="H1165" s="29">
        <v>2265</v>
      </c>
      <c r="I1165" s="29">
        <v>2403</v>
      </c>
      <c r="J1165" s="28" t="s">
        <v>19</v>
      </c>
    </row>
    <row r="1166" spans="1:10" ht="14.25" hidden="1" customHeight="1">
      <c r="A1166" s="27">
        <v>116.2</v>
      </c>
      <c r="B1166" s="27">
        <v>116.1</v>
      </c>
      <c r="C1166" s="28"/>
      <c r="D1166" s="29">
        <v>100</v>
      </c>
      <c r="E1166" s="29">
        <v>1200</v>
      </c>
      <c r="F1166" s="29">
        <v>1806</v>
      </c>
      <c r="G1166" s="29">
        <v>1300</v>
      </c>
      <c r="H1166" s="29">
        <v>1898</v>
      </c>
      <c r="I1166" s="29">
        <v>1852</v>
      </c>
      <c r="J1166" s="28" t="s">
        <v>19</v>
      </c>
    </row>
    <row r="1167" spans="1:10" ht="14.25" hidden="1" customHeight="1">
      <c r="A1167" s="27">
        <v>116.3</v>
      </c>
      <c r="B1167" s="27">
        <v>116.2</v>
      </c>
      <c r="C1167" s="28"/>
      <c r="D1167" s="29">
        <v>100</v>
      </c>
      <c r="E1167" s="29">
        <v>1700</v>
      </c>
      <c r="F1167" s="29">
        <v>2265</v>
      </c>
      <c r="G1167" s="29">
        <v>1000</v>
      </c>
      <c r="H1167" s="29">
        <v>1623</v>
      </c>
      <c r="I1167" s="29">
        <v>1944</v>
      </c>
      <c r="J1167" s="28" t="s">
        <v>19</v>
      </c>
    </row>
    <row r="1168" spans="1:10" ht="14.25" hidden="1" customHeight="1">
      <c r="A1168" s="27">
        <v>116.4</v>
      </c>
      <c r="B1168" s="27">
        <v>116.3</v>
      </c>
      <c r="C1168" s="28"/>
      <c r="D1168" s="29">
        <v>100</v>
      </c>
      <c r="E1168" s="29">
        <v>1000</v>
      </c>
      <c r="F1168" s="29">
        <v>1623</v>
      </c>
      <c r="G1168" s="29">
        <v>1200</v>
      </c>
      <c r="H1168" s="29">
        <v>1806</v>
      </c>
      <c r="I1168" s="29">
        <v>1715</v>
      </c>
      <c r="J1168" s="28" t="s">
        <v>19</v>
      </c>
    </row>
    <row r="1169" spans="1:10" ht="14.25" hidden="1" customHeight="1">
      <c r="A1169" s="27">
        <v>116.5</v>
      </c>
      <c r="B1169" s="27">
        <v>116.4</v>
      </c>
      <c r="C1169" s="28"/>
      <c r="D1169" s="29">
        <v>100</v>
      </c>
      <c r="E1169" s="29">
        <v>900</v>
      </c>
      <c r="F1169" s="29">
        <v>1531</v>
      </c>
      <c r="G1169" s="29">
        <v>1000</v>
      </c>
      <c r="H1169" s="29">
        <v>1623</v>
      </c>
      <c r="I1169" s="29">
        <v>1577</v>
      </c>
      <c r="J1169" s="34"/>
    </row>
    <row r="1170" spans="1:10" ht="14.25" hidden="1" customHeight="1">
      <c r="A1170" s="27">
        <v>116.6</v>
      </c>
      <c r="B1170" s="27">
        <v>116.5</v>
      </c>
      <c r="C1170" s="28"/>
      <c r="D1170" s="29">
        <v>100</v>
      </c>
      <c r="E1170" s="29">
        <v>1000</v>
      </c>
      <c r="F1170" s="29">
        <v>1623</v>
      </c>
      <c r="G1170" s="29">
        <v>1300</v>
      </c>
      <c r="H1170" s="29">
        <v>1898</v>
      </c>
      <c r="I1170" s="29">
        <v>1761</v>
      </c>
      <c r="J1170" s="34"/>
    </row>
    <row r="1171" spans="1:10" ht="14.25" hidden="1" customHeight="1">
      <c r="A1171" s="27">
        <v>116.7</v>
      </c>
      <c r="B1171" s="27">
        <v>116.6</v>
      </c>
      <c r="C1171" s="28"/>
      <c r="D1171" s="29">
        <v>100</v>
      </c>
      <c r="E1171" s="29">
        <v>1100</v>
      </c>
      <c r="F1171" s="29">
        <v>1715</v>
      </c>
      <c r="G1171" s="29">
        <v>1200</v>
      </c>
      <c r="H1171" s="29">
        <v>1806</v>
      </c>
      <c r="I1171" s="29">
        <v>1761</v>
      </c>
      <c r="J1171" s="34"/>
    </row>
    <row r="1172" spans="1:10" ht="14.25" hidden="1" customHeight="1">
      <c r="A1172" s="27">
        <v>116.8</v>
      </c>
      <c r="B1172" s="27">
        <v>116.7</v>
      </c>
      <c r="C1172" s="28"/>
      <c r="D1172" s="29">
        <v>100</v>
      </c>
      <c r="E1172" s="29">
        <v>800</v>
      </c>
      <c r="F1172" s="29">
        <v>1439</v>
      </c>
      <c r="G1172" s="29">
        <v>1000</v>
      </c>
      <c r="H1172" s="29">
        <v>1623</v>
      </c>
      <c r="I1172" s="29">
        <v>1531</v>
      </c>
      <c r="J1172" s="34"/>
    </row>
    <row r="1173" spans="1:10" ht="14.25" hidden="1" customHeight="1">
      <c r="A1173" s="27">
        <v>116.9</v>
      </c>
      <c r="B1173" s="27">
        <v>116.8</v>
      </c>
      <c r="C1173" s="28"/>
      <c r="D1173" s="29">
        <v>100</v>
      </c>
      <c r="E1173" s="29">
        <v>1600</v>
      </c>
      <c r="F1173" s="29">
        <v>2174</v>
      </c>
      <c r="G1173" s="29">
        <v>1500</v>
      </c>
      <c r="H1173" s="29">
        <v>2082</v>
      </c>
      <c r="I1173" s="29">
        <v>2128</v>
      </c>
      <c r="J1173" s="34"/>
    </row>
    <row r="1174" spans="1:10" ht="14.25" hidden="1" customHeight="1">
      <c r="A1174" s="31">
        <v>117</v>
      </c>
      <c r="B1174" s="31">
        <v>116.9</v>
      </c>
      <c r="C1174" s="28" t="s">
        <v>17</v>
      </c>
      <c r="D1174" s="32">
        <v>100</v>
      </c>
      <c r="E1174" s="32">
        <v>900</v>
      </c>
      <c r="F1174" s="32">
        <v>1531</v>
      </c>
      <c r="G1174" s="32">
        <v>1200</v>
      </c>
      <c r="H1174" s="32">
        <v>1806</v>
      </c>
      <c r="I1174" s="32">
        <v>1669</v>
      </c>
      <c r="J1174" s="33"/>
    </row>
    <row r="1175" spans="1:10" ht="14.25" hidden="1" customHeight="1">
      <c r="A1175" s="27">
        <v>117.1</v>
      </c>
      <c r="B1175" s="27">
        <v>117</v>
      </c>
      <c r="C1175" s="28"/>
      <c r="D1175" s="29">
        <v>100</v>
      </c>
      <c r="E1175" s="33"/>
      <c r="F1175" s="33"/>
      <c r="G1175" s="33"/>
      <c r="H1175" s="33"/>
      <c r="I1175" s="33"/>
      <c r="J1175" s="36"/>
    </row>
    <row r="1176" spans="1:10" ht="14.25" hidden="1" customHeight="1">
      <c r="A1176" s="27">
        <v>117.2</v>
      </c>
      <c r="B1176" s="27">
        <v>117.1</v>
      </c>
      <c r="C1176" s="28"/>
      <c r="D1176" s="29">
        <v>100</v>
      </c>
      <c r="E1176" s="29">
        <v>1500</v>
      </c>
      <c r="F1176" s="29">
        <v>2082</v>
      </c>
      <c r="G1176" s="29">
        <v>1300</v>
      </c>
      <c r="H1176" s="29">
        <v>1898</v>
      </c>
      <c r="I1176" s="29">
        <v>1990</v>
      </c>
      <c r="J1176" s="36"/>
    </row>
    <row r="1177" spans="1:10" ht="14.25" hidden="1" customHeight="1">
      <c r="A1177" s="27">
        <v>117.3</v>
      </c>
      <c r="B1177" s="27">
        <v>117.2</v>
      </c>
      <c r="C1177" s="28"/>
      <c r="D1177" s="29">
        <v>100</v>
      </c>
      <c r="E1177" s="29">
        <v>900</v>
      </c>
      <c r="F1177" s="29">
        <v>1531</v>
      </c>
      <c r="G1177" s="29">
        <v>1000</v>
      </c>
      <c r="H1177" s="29">
        <v>1623</v>
      </c>
      <c r="I1177" s="29">
        <v>1577</v>
      </c>
      <c r="J1177" s="36"/>
    </row>
    <row r="1178" spans="1:10" ht="14.25" hidden="1" customHeight="1">
      <c r="A1178" s="27">
        <v>117.4</v>
      </c>
      <c r="B1178" s="27">
        <v>117.3</v>
      </c>
      <c r="C1178" s="28"/>
      <c r="D1178" s="29">
        <v>100</v>
      </c>
      <c r="E1178" s="29">
        <v>1100</v>
      </c>
      <c r="F1178" s="29">
        <v>1715</v>
      </c>
      <c r="G1178" s="29">
        <v>1200</v>
      </c>
      <c r="H1178" s="29">
        <v>1806</v>
      </c>
      <c r="I1178" s="29">
        <v>1761</v>
      </c>
      <c r="J1178" s="36"/>
    </row>
    <row r="1179" spans="1:10" ht="14.25" hidden="1" customHeight="1">
      <c r="A1179" s="27">
        <v>117.5</v>
      </c>
      <c r="B1179" s="27">
        <v>117.4</v>
      </c>
      <c r="C1179" s="28"/>
      <c r="D1179" s="29">
        <v>100</v>
      </c>
      <c r="E1179" s="29">
        <v>1000</v>
      </c>
      <c r="F1179" s="29">
        <v>1623</v>
      </c>
      <c r="G1179" s="29">
        <v>1100</v>
      </c>
      <c r="H1179" s="29">
        <v>1715</v>
      </c>
      <c r="I1179" s="29">
        <v>1669</v>
      </c>
      <c r="J1179" s="36"/>
    </row>
    <row r="1180" spans="1:10" ht="14.25" hidden="1" customHeight="1">
      <c r="A1180" s="27">
        <v>117.6</v>
      </c>
      <c r="B1180" s="27">
        <v>117.5</v>
      </c>
      <c r="C1180" s="28"/>
      <c r="D1180" s="29">
        <v>100</v>
      </c>
      <c r="E1180" s="29">
        <v>800</v>
      </c>
      <c r="F1180" s="29">
        <v>1439</v>
      </c>
      <c r="G1180" s="29">
        <v>1100</v>
      </c>
      <c r="H1180" s="29">
        <v>1715</v>
      </c>
      <c r="I1180" s="29">
        <v>1577</v>
      </c>
      <c r="J1180" s="36"/>
    </row>
    <row r="1181" spans="1:10" ht="14.25" hidden="1" customHeight="1">
      <c r="A1181" s="27">
        <v>117.7</v>
      </c>
      <c r="B1181" s="27">
        <v>117.6</v>
      </c>
      <c r="C1181" s="28"/>
      <c r="D1181" s="29">
        <v>100</v>
      </c>
      <c r="E1181" s="29">
        <v>1000</v>
      </c>
      <c r="F1181" s="29">
        <v>1623</v>
      </c>
      <c r="G1181" s="29">
        <v>1200</v>
      </c>
      <c r="H1181" s="29">
        <v>1806</v>
      </c>
      <c r="I1181" s="29">
        <v>1715</v>
      </c>
      <c r="J1181" s="36"/>
    </row>
    <row r="1182" spans="1:10" ht="14.25" hidden="1" customHeight="1">
      <c r="A1182" s="27">
        <v>117.8</v>
      </c>
      <c r="B1182" s="27">
        <v>117.7</v>
      </c>
      <c r="C1182" s="28"/>
      <c r="D1182" s="29">
        <v>100</v>
      </c>
      <c r="E1182" s="29">
        <v>900</v>
      </c>
      <c r="F1182" s="29">
        <v>1531</v>
      </c>
      <c r="G1182" s="29">
        <v>1000</v>
      </c>
      <c r="H1182" s="29">
        <v>1623</v>
      </c>
      <c r="I1182" s="29">
        <v>1577</v>
      </c>
      <c r="J1182" s="36"/>
    </row>
    <row r="1183" spans="1:10" ht="14.25" hidden="1" customHeight="1">
      <c r="A1183" s="27">
        <v>117.9</v>
      </c>
      <c r="B1183" s="27">
        <v>117.8</v>
      </c>
      <c r="C1183" s="28"/>
      <c r="D1183" s="29">
        <v>100</v>
      </c>
      <c r="E1183" s="29">
        <v>1200</v>
      </c>
      <c r="F1183" s="29">
        <v>1806</v>
      </c>
      <c r="G1183" s="29">
        <v>1300</v>
      </c>
      <c r="H1183" s="29">
        <v>1898</v>
      </c>
      <c r="I1183" s="29">
        <v>1852</v>
      </c>
      <c r="J1183" s="36"/>
    </row>
    <row r="1184" spans="1:10" ht="14.25" hidden="1" customHeight="1">
      <c r="A1184" s="31">
        <v>118</v>
      </c>
      <c r="B1184" s="31">
        <v>117.9</v>
      </c>
      <c r="C1184" s="28" t="s">
        <v>17</v>
      </c>
      <c r="D1184" s="32">
        <v>100</v>
      </c>
      <c r="E1184" s="32">
        <v>800</v>
      </c>
      <c r="F1184" s="32">
        <v>1439</v>
      </c>
      <c r="G1184" s="32">
        <v>1200</v>
      </c>
      <c r="H1184" s="32">
        <v>1806</v>
      </c>
      <c r="I1184" s="32">
        <v>1623</v>
      </c>
      <c r="J1184" s="36" t="s">
        <v>31</v>
      </c>
    </row>
    <row r="1185" spans="1:10" ht="14.25" hidden="1" customHeight="1">
      <c r="A1185" s="27">
        <v>118.1</v>
      </c>
      <c r="B1185" s="27">
        <v>118</v>
      </c>
      <c r="C1185" s="28"/>
      <c r="D1185" s="29">
        <v>100</v>
      </c>
      <c r="E1185" s="29">
        <v>800</v>
      </c>
      <c r="F1185" s="29">
        <v>1439</v>
      </c>
      <c r="G1185" s="29">
        <v>1000</v>
      </c>
      <c r="H1185" s="29">
        <v>1623</v>
      </c>
      <c r="I1185" s="29">
        <v>1531</v>
      </c>
      <c r="J1185" s="33"/>
    </row>
    <row r="1186" spans="1:10" ht="14.25" hidden="1" customHeight="1">
      <c r="A1186" s="27">
        <v>118.2</v>
      </c>
      <c r="B1186" s="27">
        <v>118.1</v>
      </c>
      <c r="C1186" s="28"/>
      <c r="D1186" s="29">
        <v>100</v>
      </c>
      <c r="E1186" s="29">
        <v>1200</v>
      </c>
      <c r="F1186" s="29">
        <v>1806</v>
      </c>
      <c r="G1186" s="29">
        <v>1300</v>
      </c>
      <c r="H1186" s="29">
        <v>1898</v>
      </c>
      <c r="I1186" s="29">
        <v>1852</v>
      </c>
      <c r="J1186" s="34"/>
    </row>
    <row r="1187" spans="1:10" ht="14.25" hidden="1" customHeight="1">
      <c r="A1187" s="27">
        <v>118.3</v>
      </c>
      <c r="B1187" s="27">
        <v>118.2</v>
      </c>
      <c r="C1187" s="28"/>
      <c r="D1187" s="29">
        <v>100</v>
      </c>
      <c r="E1187" s="29">
        <v>1600</v>
      </c>
      <c r="F1187" s="29">
        <v>2174</v>
      </c>
      <c r="G1187" s="29">
        <v>1200</v>
      </c>
      <c r="H1187" s="29">
        <v>1806</v>
      </c>
      <c r="I1187" s="29">
        <v>1990</v>
      </c>
      <c r="J1187" s="34"/>
    </row>
    <row r="1188" spans="1:10" ht="14.25" hidden="1" customHeight="1">
      <c r="A1188" s="27">
        <v>118.4</v>
      </c>
      <c r="B1188" s="27">
        <v>118.3</v>
      </c>
      <c r="C1188" s="28"/>
      <c r="D1188" s="29">
        <v>100</v>
      </c>
      <c r="E1188" s="29">
        <v>900</v>
      </c>
      <c r="F1188" s="29">
        <v>1531</v>
      </c>
      <c r="G1188" s="29">
        <v>1000</v>
      </c>
      <c r="H1188" s="29">
        <v>1623</v>
      </c>
      <c r="I1188" s="29">
        <v>1577</v>
      </c>
      <c r="J1188" s="34"/>
    </row>
    <row r="1189" spans="1:10" ht="14.25" customHeight="1">
      <c r="A1189" s="27">
        <v>118.5</v>
      </c>
      <c r="B1189" s="27">
        <v>118.4</v>
      </c>
      <c r="C1189" s="28"/>
      <c r="D1189" s="29">
        <v>100</v>
      </c>
      <c r="E1189" s="29">
        <v>2000</v>
      </c>
      <c r="F1189" s="217">
        <v>2541</v>
      </c>
      <c r="G1189" s="29">
        <v>1600</v>
      </c>
      <c r="H1189" s="29">
        <v>2174</v>
      </c>
      <c r="I1189" s="29">
        <v>2358</v>
      </c>
      <c r="J1189" s="28" t="s">
        <v>19</v>
      </c>
    </row>
    <row r="1190" spans="1:10" ht="14.25" customHeight="1">
      <c r="A1190" s="27">
        <v>118.6</v>
      </c>
      <c r="B1190" s="27">
        <v>118.5</v>
      </c>
      <c r="C1190" s="28"/>
      <c r="D1190" s="29">
        <v>100</v>
      </c>
      <c r="E1190" s="29">
        <v>2200</v>
      </c>
      <c r="F1190" s="217">
        <v>2724</v>
      </c>
      <c r="G1190" s="29">
        <v>2300</v>
      </c>
      <c r="H1190" s="29">
        <v>2816</v>
      </c>
      <c r="I1190" s="29">
        <v>2770</v>
      </c>
      <c r="J1190" s="28" t="s">
        <v>19</v>
      </c>
    </row>
    <row r="1191" spans="1:10" ht="14.25" hidden="1" customHeight="1">
      <c r="A1191" s="27">
        <v>118.7</v>
      </c>
      <c r="B1191" s="27">
        <v>118.6</v>
      </c>
      <c r="C1191" s="28"/>
      <c r="D1191" s="29">
        <v>100</v>
      </c>
      <c r="E1191" s="29">
        <v>1200</v>
      </c>
      <c r="F1191" s="29">
        <v>1806</v>
      </c>
      <c r="G1191" s="29">
        <v>1300</v>
      </c>
      <c r="H1191" s="29">
        <v>1898</v>
      </c>
      <c r="I1191" s="29">
        <v>1852</v>
      </c>
      <c r="J1191" s="28" t="s">
        <v>19</v>
      </c>
    </row>
    <row r="1192" spans="1:10" ht="14.25" hidden="1" customHeight="1">
      <c r="A1192" s="27">
        <v>118.8</v>
      </c>
      <c r="B1192" s="27">
        <v>118.7</v>
      </c>
      <c r="C1192" s="28"/>
      <c r="D1192" s="29">
        <v>100</v>
      </c>
      <c r="E1192" s="29">
        <v>1600</v>
      </c>
      <c r="F1192" s="29">
        <v>2174</v>
      </c>
      <c r="G1192" s="29">
        <v>2000</v>
      </c>
      <c r="H1192" s="29">
        <v>2541</v>
      </c>
      <c r="I1192" s="29">
        <v>2358</v>
      </c>
      <c r="J1192" s="28" t="s">
        <v>19</v>
      </c>
    </row>
    <row r="1193" spans="1:10" ht="14.25" hidden="1" customHeight="1">
      <c r="A1193" s="27">
        <v>118.9</v>
      </c>
      <c r="B1193" s="27">
        <v>118.8</v>
      </c>
      <c r="C1193" s="28"/>
      <c r="D1193" s="29">
        <v>100</v>
      </c>
      <c r="E1193" s="29">
        <v>900</v>
      </c>
      <c r="F1193" s="29">
        <v>1531</v>
      </c>
      <c r="G1193" s="29">
        <v>1200</v>
      </c>
      <c r="H1193" s="29">
        <v>1806</v>
      </c>
      <c r="I1193" s="29">
        <v>1669</v>
      </c>
      <c r="J1193" s="34"/>
    </row>
    <row r="1194" spans="1:10" ht="14.25" hidden="1" customHeight="1">
      <c r="A1194" s="31">
        <v>119</v>
      </c>
      <c r="B1194" s="31">
        <v>118.9</v>
      </c>
      <c r="C1194" s="28" t="s">
        <v>17</v>
      </c>
      <c r="D1194" s="32">
        <v>100</v>
      </c>
      <c r="E1194" s="32">
        <v>800</v>
      </c>
      <c r="F1194" s="32">
        <v>1439</v>
      </c>
      <c r="G1194" s="32">
        <v>1000</v>
      </c>
      <c r="H1194" s="32">
        <v>1623</v>
      </c>
      <c r="I1194" s="32">
        <v>1531</v>
      </c>
      <c r="J1194" s="33"/>
    </row>
    <row r="1195" spans="1:10" ht="14.25" hidden="1" customHeight="1">
      <c r="A1195" s="27">
        <v>119.1</v>
      </c>
      <c r="B1195" s="27">
        <v>119</v>
      </c>
      <c r="C1195" s="28"/>
      <c r="D1195" s="29">
        <v>100</v>
      </c>
      <c r="E1195" s="29">
        <v>1000</v>
      </c>
      <c r="F1195" s="29">
        <v>1623</v>
      </c>
      <c r="G1195" s="29">
        <v>1100</v>
      </c>
      <c r="H1195" s="29">
        <v>1715</v>
      </c>
      <c r="I1195" s="29">
        <v>1669</v>
      </c>
      <c r="J1195" s="30"/>
    </row>
    <row r="1196" spans="1:10" ht="14.25" hidden="1" customHeight="1">
      <c r="A1196" s="27">
        <v>119.2</v>
      </c>
      <c r="B1196" s="27">
        <v>119.1</v>
      </c>
      <c r="C1196" s="28"/>
      <c r="D1196" s="29">
        <v>100</v>
      </c>
      <c r="E1196" s="29">
        <v>1000</v>
      </c>
      <c r="F1196" s="29">
        <v>1623</v>
      </c>
      <c r="G1196" s="29">
        <v>1000</v>
      </c>
      <c r="H1196" s="29">
        <v>1623</v>
      </c>
      <c r="I1196" s="29">
        <v>1623</v>
      </c>
      <c r="J1196" s="30"/>
    </row>
    <row r="1197" spans="1:10" ht="14.25" hidden="1" customHeight="1">
      <c r="A1197" s="27">
        <v>119.3</v>
      </c>
      <c r="B1197" s="27">
        <v>119.2</v>
      </c>
      <c r="C1197" s="28"/>
      <c r="D1197" s="29">
        <v>100</v>
      </c>
      <c r="E1197" s="29">
        <v>1100</v>
      </c>
      <c r="F1197" s="29">
        <v>1715</v>
      </c>
      <c r="G1197" s="29">
        <v>1200</v>
      </c>
      <c r="H1197" s="29">
        <v>1806</v>
      </c>
      <c r="I1197" s="29">
        <v>1761</v>
      </c>
      <c r="J1197" s="30"/>
    </row>
    <row r="1198" spans="1:10" ht="14.25" hidden="1" customHeight="1">
      <c r="A1198" s="27">
        <v>119.4</v>
      </c>
      <c r="B1198" s="27">
        <v>119.3</v>
      </c>
      <c r="C1198" s="28"/>
      <c r="D1198" s="29">
        <v>100</v>
      </c>
      <c r="E1198" s="29">
        <v>1800</v>
      </c>
      <c r="F1198" s="29">
        <v>2357</v>
      </c>
      <c r="G1198" s="29">
        <v>1500</v>
      </c>
      <c r="H1198" s="29">
        <v>2082</v>
      </c>
      <c r="I1198" s="29">
        <v>2220</v>
      </c>
      <c r="J1198" s="30"/>
    </row>
    <row r="1199" spans="1:10" ht="14.25" hidden="1" customHeight="1">
      <c r="A1199" s="27">
        <v>119.5</v>
      </c>
      <c r="B1199" s="27">
        <v>119.4</v>
      </c>
      <c r="C1199" s="28"/>
      <c r="D1199" s="29">
        <v>100</v>
      </c>
      <c r="E1199" s="29">
        <v>1200</v>
      </c>
      <c r="F1199" s="29">
        <v>1806</v>
      </c>
      <c r="G1199" s="29">
        <v>1100</v>
      </c>
      <c r="H1199" s="29">
        <v>1715</v>
      </c>
      <c r="I1199" s="29">
        <v>1761</v>
      </c>
      <c r="J1199" s="30"/>
    </row>
    <row r="1200" spans="1:10" ht="14.25" hidden="1" customHeight="1">
      <c r="A1200" s="27">
        <v>119.6</v>
      </c>
      <c r="B1200" s="27">
        <v>119.5</v>
      </c>
      <c r="C1200" s="28"/>
      <c r="D1200" s="29">
        <v>100</v>
      </c>
      <c r="E1200" s="29">
        <v>1200</v>
      </c>
      <c r="F1200" s="29">
        <v>1806</v>
      </c>
      <c r="G1200" s="29">
        <v>1100</v>
      </c>
      <c r="H1200" s="29">
        <v>1715</v>
      </c>
      <c r="I1200" s="29">
        <v>1761</v>
      </c>
      <c r="J1200" s="30"/>
    </row>
    <row r="1201" spans="1:10" ht="14.25" hidden="1" customHeight="1">
      <c r="A1201" s="27">
        <v>119.7</v>
      </c>
      <c r="B1201" s="27">
        <v>119.6</v>
      </c>
      <c r="C1201" s="28"/>
      <c r="D1201" s="29">
        <v>100</v>
      </c>
      <c r="E1201" s="29">
        <v>1500</v>
      </c>
      <c r="F1201" s="29">
        <v>2082</v>
      </c>
      <c r="G1201" s="29">
        <v>1200</v>
      </c>
      <c r="H1201" s="29">
        <v>1806</v>
      </c>
      <c r="I1201" s="29">
        <v>1944</v>
      </c>
      <c r="J1201" s="30"/>
    </row>
    <row r="1202" spans="1:10" ht="14.25" hidden="1" customHeight="1">
      <c r="A1202" s="27">
        <v>119.8</v>
      </c>
      <c r="B1202" s="27">
        <v>119.7</v>
      </c>
      <c r="C1202" s="28"/>
      <c r="D1202" s="29">
        <v>100</v>
      </c>
      <c r="E1202" s="29">
        <v>1000</v>
      </c>
      <c r="F1202" s="29">
        <v>1623</v>
      </c>
      <c r="G1202" s="29">
        <v>1200</v>
      </c>
      <c r="H1202" s="29">
        <v>1806</v>
      </c>
      <c r="I1202" s="29">
        <v>1715</v>
      </c>
      <c r="J1202" s="30"/>
    </row>
    <row r="1203" spans="1:10" ht="14.25" hidden="1" customHeight="1">
      <c r="A1203" s="27">
        <v>119.9</v>
      </c>
      <c r="B1203" s="27">
        <v>119.8</v>
      </c>
      <c r="C1203" s="28"/>
      <c r="D1203" s="29">
        <v>100</v>
      </c>
      <c r="E1203" s="29">
        <v>900</v>
      </c>
      <c r="F1203" s="29">
        <v>1531</v>
      </c>
      <c r="G1203" s="29">
        <v>1100</v>
      </c>
      <c r="H1203" s="29">
        <v>1715</v>
      </c>
      <c r="I1203" s="29">
        <v>1623</v>
      </c>
      <c r="J1203" s="30"/>
    </row>
    <row r="1204" spans="1:10" ht="14.25" hidden="1" customHeight="1">
      <c r="A1204" s="31">
        <v>120</v>
      </c>
      <c r="B1204" s="31">
        <v>119.9</v>
      </c>
      <c r="C1204" s="28" t="s">
        <v>17</v>
      </c>
      <c r="D1204" s="32">
        <v>100</v>
      </c>
      <c r="E1204" s="32">
        <v>900</v>
      </c>
      <c r="F1204" s="32">
        <v>1531</v>
      </c>
      <c r="G1204" s="32">
        <v>1000</v>
      </c>
      <c r="H1204" s="32">
        <v>1623</v>
      </c>
      <c r="I1204" s="32">
        <v>1577</v>
      </c>
      <c r="J1204" s="30"/>
    </row>
    <row r="1205" spans="1:10" ht="14.25" hidden="1" customHeight="1">
      <c r="A1205" s="27">
        <v>120.1</v>
      </c>
      <c r="B1205" s="27">
        <v>120</v>
      </c>
      <c r="C1205" s="28"/>
      <c r="D1205" s="29">
        <v>100</v>
      </c>
      <c r="E1205" s="29">
        <v>900</v>
      </c>
      <c r="F1205" s="29">
        <v>1531</v>
      </c>
      <c r="G1205" s="29">
        <v>1100</v>
      </c>
      <c r="H1205" s="29">
        <v>1715</v>
      </c>
      <c r="I1205" s="29">
        <v>1623</v>
      </c>
      <c r="J1205" s="33"/>
    </row>
    <row r="1206" spans="1:10" ht="14.25" hidden="1" customHeight="1">
      <c r="A1206" s="27">
        <v>120.2</v>
      </c>
      <c r="B1206" s="27">
        <v>120.1</v>
      </c>
      <c r="C1206" s="28"/>
      <c r="D1206" s="29">
        <v>100</v>
      </c>
      <c r="E1206" s="29">
        <v>1400</v>
      </c>
      <c r="F1206" s="29">
        <v>1990</v>
      </c>
      <c r="G1206" s="29">
        <v>1500</v>
      </c>
      <c r="H1206" s="29">
        <v>2082</v>
      </c>
      <c r="I1206" s="29">
        <v>2036</v>
      </c>
      <c r="J1206" s="34"/>
    </row>
    <row r="1207" spans="1:10" ht="14.25" hidden="1" customHeight="1">
      <c r="A1207" s="27">
        <v>120.3</v>
      </c>
      <c r="B1207" s="27">
        <v>120.2</v>
      </c>
      <c r="C1207" s="28"/>
      <c r="D1207" s="29">
        <v>100</v>
      </c>
      <c r="E1207" s="34"/>
      <c r="F1207" s="34"/>
      <c r="G1207" s="34"/>
      <c r="H1207" s="34"/>
      <c r="I1207" s="34"/>
      <c r="J1207" s="28" t="s">
        <v>31</v>
      </c>
    </row>
    <row r="1208" spans="1:10" ht="14.25" hidden="1" customHeight="1">
      <c r="A1208" s="27">
        <v>120.4</v>
      </c>
      <c r="B1208" s="27">
        <v>120.3</v>
      </c>
      <c r="C1208" s="28"/>
      <c r="D1208" s="29">
        <v>100</v>
      </c>
      <c r="E1208" s="29">
        <v>1100</v>
      </c>
      <c r="F1208" s="29">
        <v>1715</v>
      </c>
      <c r="G1208" s="29">
        <v>1200</v>
      </c>
      <c r="H1208" s="29">
        <v>1806</v>
      </c>
      <c r="I1208" s="29">
        <v>1761</v>
      </c>
      <c r="J1208" s="34"/>
    </row>
    <row r="1209" spans="1:10" ht="14.25" hidden="1" customHeight="1">
      <c r="A1209" s="27">
        <v>120.5</v>
      </c>
      <c r="B1209" s="27">
        <v>120.4</v>
      </c>
      <c r="C1209" s="28"/>
      <c r="D1209" s="29">
        <v>100</v>
      </c>
      <c r="E1209" s="29">
        <v>900</v>
      </c>
      <c r="F1209" s="29">
        <v>1531</v>
      </c>
      <c r="G1209" s="29">
        <v>1100</v>
      </c>
      <c r="H1209" s="29">
        <v>1715</v>
      </c>
      <c r="I1209" s="29">
        <v>1623</v>
      </c>
      <c r="J1209" s="34"/>
    </row>
    <row r="1210" spans="1:10" ht="14.25" hidden="1" customHeight="1">
      <c r="A1210" s="27">
        <v>120.6</v>
      </c>
      <c r="B1210" s="27">
        <v>120.5</v>
      </c>
      <c r="C1210" s="28"/>
      <c r="D1210" s="29">
        <v>100</v>
      </c>
      <c r="E1210" s="29">
        <v>1600</v>
      </c>
      <c r="F1210" s="29">
        <v>2174</v>
      </c>
      <c r="G1210" s="29">
        <v>1300</v>
      </c>
      <c r="H1210" s="29">
        <v>1898</v>
      </c>
      <c r="I1210" s="29">
        <v>2036</v>
      </c>
      <c r="J1210" s="34"/>
    </row>
    <row r="1211" spans="1:10" ht="14.25" hidden="1" customHeight="1">
      <c r="A1211" s="27">
        <v>120.7</v>
      </c>
      <c r="B1211" s="27">
        <v>120.6</v>
      </c>
      <c r="C1211" s="28"/>
      <c r="D1211" s="29">
        <v>100</v>
      </c>
      <c r="E1211" s="29">
        <v>800</v>
      </c>
      <c r="F1211" s="29">
        <v>1439</v>
      </c>
      <c r="G1211" s="29">
        <v>1000</v>
      </c>
      <c r="H1211" s="29">
        <v>1623</v>
      </c>
      <c r="I1211" s="29">
        <v>1531</v>
      </c>
      <c r="J1211" s="34"/>
    </row>
    <row r="1212" spans="1:10" ht="14.25" hidden="1" customHeight="1">
      <c r="A1212" s="27">
        <v>120.8</v>
      </c>
      <c r="B1212" s="27">
        <v>120.7</v>
      </c>
      <c r="C1212" s="28"/>
      <c r="D1212" s="29">
        <v>100</v>
      </c>
      <c r="E1212" s="29">
        <v>1200</v>
      </c>
      <c r="F1212" s="29">
        <v>1806</v>
      </c>
      <c r="G1212" s="29">
        <v>1100</v>
      </c>
      <c r="H1212" s="29">
        <v>1715</v>
      </c>
      <c r="I1212" s="29">
        <v>1761</v>
      </c>
      <c r="J1212" s="34"/>
    </row>
    <row r="1213" spans="1:10" ht="14.25" hidden="1" customHeight="1">
      <c r="A1213" s="27">
        <v>120.9</v>
      </c>
      <c r="B1213" s="27">
        <v>120.8</v>
      </c>
      <c r="C1213" s="28"/>
      <c r="D1213" s="29">
        <v>100</v>
      </c>
      <c r="E1213" s="34"/>
      <c r="F1213" s="34"/>
      <c r="G1213" s="34"/>
      <c r="H1213" s="34"/>
      <c r="I1213" s="34"/>
      <c r="J1213" s="28" t="s">
        <v>31</v>
      </c>
    </row>
    <row r="1214" spans="1:10" ht="14.25" hidden="1" customHeight="1">
      <c r="A1214" s="31">
        <v>121</v>
      </c>
      <c r="B1214" s="31">
        <v>120.9</v>
      </c>
      <c r="C1214" s="28" t="s">
        <v>17</v>
      </c>
      <c r="D1214" s="32">
        <v>100</v>
      </c>
      <c r="E1214" s="32">
        <v>1800</v>
      </c>
      <c r="F1214" s="32">
        <v>2357</v>
      </c>
      <c r="G1214" s="32">
        <v>1000</v>
      </c>
      <c r="H1214" s="32">
        <v>1623</v>
      </c>
      <c r="I1214" s="32">
        <v>1990</v>
      </c>
      <c r="J1214" s="33"/>
    </row>
    <row r="1215" spans="1:10" ht="14.25" hidden="1" customHeight="1">
      <c r="A1215" s="27">
        <v>121.1</v>
      </c>
      <c r="B1215" s="27">
        <v>121</v>
      </c>
      <c r="C1215" s="28"/>
      <c r="D1215" s="29">
        <v>100</v>
      </c>
      <c r="E1215" s="29">
        <v>800</v>
      </c>
      <c r="F1215" s="29">
        <v>1439</v>
      </c>
      <c r="G1215" s="29">
        <v>1100</v>
      </c>
      <c r="H1215" s="29">
        <v>1715</v>
      </c>
      <c r="I1215" s="29">
        <v>1577</v>
      </c>
      <c r="J1215" s="30"/>
    </row>
    <row r="1216" spans="1:10" ht="14.25" hidden="1" customHeight="1">
      <c r="A1216" s="27">
        <v>121.2</v>
      </c>
      <c r="B1216" s="27">
        <v>121.1</v>
      </c>
      <c r="C1216" s="28"/>
      <c r="D1216" s="29">
        <v>100</v>
      </c>
      <c r="E1216" s="29">
        <v>1200</v>
      </c>
      <c r="F1216" s="29">
        <v>1806</v>
      </c>
      <c r="G1216" s="29">
        <v>1300</v>
      </c>
      <c r="H1216" s="29">
        <v>1898</v>
      </c>
      <c r="I1216" s="29">
        <v>1852</v>
      </c>
      <c r="J1216" s="30"/>
    </row>
    <row r="1217" spans="1:10" ht="14.25" hidden="1" customHeight="1">
      <c r="A1217" s="27">
        <v>121.3</v>
      </c>
      <c r="B1217" s="27">
        <v>121.2</v>
      </c>
      <c r="C1217" s="28"/>
      <c r="D1217" s="29">
        <v>100</v>
      </c>
      <c r="E1217" s="29">
        <v>1600</v>
      </c>
      <c r="F1217" s="29">
        <v>2174</v>
      </c>
      <c r="G1217" s="29">
        <v>1000</v>
      </c>
      <c r="H1217" s="29">
        <v>1623</v>
      </c>
      <c r="I1217" s="29">
        <v>1899</v>
      </c>
      <c r="J1217" s="30"/>
    </row>
    <row r="1218" spans="1:10" ht="14.25" hidden="1" customHeight="1">
      <c r="A1218" s="27">
        <v>121.4</v>
      </c>
      <c r="B1218" s="27">
        <v>121.3</v>
      </c>
      <c r="C1218" s="28"/>
      <c r="D1218" s="29">
        <v>100</v>
      </c>
      <c r="E1218" s="29">
        <v>1000</v>
      </c>
      <c r="F1218" s="29">
        <v>1623</v>
      </c>
      <c r="G1218" s="29">
        <v>1100</v>
      </c>
      <c r="H1218" s="29">
        <v>1715</v>
      </c>
      <c r="I1218" s="29">
        <v>1669</v>
      </c>
      <c r="J1218" s="30"/>
    </row>
    <row r="1219" spans="1:10" ht="14.25" hidden="1" customHeight="1">
      <c r="A1219" s="27">
        <v>121.5</v>
      </c>
      <c r="B1219" s="27">
        <v>121.4</v>
      </c>
      <c r="C1219" s="28"/>
      <c r="D1219" s="29">
        <v>100</v>
      </c>
      <c r="E1219" s="29">
        <v>1400</v>
      </c>
      <c r="F1219" s="29">
        <v>1990</v>
      </c>
      <c r="G1219" s="29">
        <v>1600</v>
      </c>
      <c r="H1219" s="29">
        <v>2174</v>
      </c>
      <c r="I1219" s="29">
        <v>2082</v>
      </c>
      <c r="J1219" s="30"/>
    </row>
    <row r="1220" spans="1:10" ht="14.25" hidden="1" customHeight="1">
      <c r="A1220" s="27">
        <v>121.6</v>
      </c>
      <c r="B1220" s="27">
        <v>121.5</v>
      </c>
      <c r="C1220" s="28"/>
      <c r="D1220" s="29">
        <v>100</v>
      </c>
      <c r="E1220" s="34"/>
      <c r="F1220" s="34"/>
      <c r="G1220" s="34"/>
      <c r="H1220" s="34"/>
      <c r="I1220" s="34"/>
      <c r="J1220" s="28" t="s">
        <v>35</v>
      </c>
    </row>
    <row r="1221" spans="1:10" ht="14.25" hidden="1" customHeight="1">
      <c r="A1221" s="27">
        <v>121.7</v>
      </c>
      <c r="B1221" s="27">
        <v>121.6</v>
      </c>
      <c r="C1221" s="28"/>
      <c r="D1221" s="29">
        <v>100</v>
      </c>
      <c r="E1221" s="29">
        <v>1100</v>
      </c>
      <c r="F1221" s="29">
        <v>1715</v>
      </c>
      <c r="G1221" s="29">
        <v>1300</v>
      </c>
      <c r="H1221" s="29">
        <v>1898</v>
      </c>
      <c r="I1221" s="29">
        <v>1807</v>
      </c>
      <c r="J1221" s="28"/>
    </row>
    <row r="1222" spans="1:10" ht="14.25" hidden="1" customHeight="1">
      <c r="A1222" s="27">
        <v>121.8</v>
      </c>
      <c r="B1222" s="27">
        <v>121.7</v>
      </c>
      <c r="C1222" s="28"/>
      <c r="D1222" s="29">
        <v>100</v>
      </c>
      <c r="E1222" s="29">
        <v>1500</v>
      </c>
      <c r="F1222" s="29">
        <v>2082</v>
      </c>
      <c r="G1222" s="29">
        <v>1000</v>
      </c>
      <c r="H1222" s="29">
        <v>1623</v>
      </c>
      <c r="I1222" s="29">
        <v>1853</v>
      </c>
      <c r="J1222" s="28"/>
    </row>
    <row r="1223" spans="1:10" ht="14.25" hidden="1" customHeight="1">
      <c r="A1223" s="27">
        <v>121.9</v>
      </c>
      <c r="B1223" s="27">
        <v>121.8</v>
      </c>
      <c r="C1223" s="28"/>
      <c r="D1223" s="29">
        <v>100</v>
      </c>
      <c r="E1223" s="29">
        <v>1700</v>
      </c>
      <c r="F1223" s="29">
        <v>2265</v>
      </c>
      <c r="G1223" s="29">
        <v>1200</v>
      </c>
      <c r="H1223" s="29">
        <v>1806</v>
      </c>
      <c r="I1223" s="29">
        <v>2036</v>
      </c>
      <c r="J1223" s="28"/>
    </row>
    <row r="1224" spans="1:10" ht="14.25" hidden="1" customHeight="1">
      <c r="A1224" s="31">
        <v>122</v>
      </c>
      <c r="B1224" s="31">
        <v>121.9</v>
      </c>
      <c r="C1224" s="28" t="s">
        <v>17</v>
      </c>
      <c r="D1224" s="32">
        <v>100</v>
      </c>
      <c r="E1224" s="33"/>
      <c r="F1224" s="33"/>
      <c r="G1224" s="33"/>
      <c r="H1224" s="33"/>
      <c r="I1224" s="33"/>
      <c r="J1224" s="28" t="s">
        <v>31</v>
      </c>
    </row>
    <row r="1225" spans="1:10" ht="14.25" hidden="1" customHeight="1">
      <c r="A1225" s="27">
        <v>122.1</v>
      </c>
      <c r="B1225" s="27">
        <v>122</v>
      </c>
      <c r="C1225" s="30"/>
      <c r="D1225" s="29">
        <v>100</v>
      </c>
      <c r="E1225" s="29">
        <v>1200</v>
      </c>
      <c r="F1225" s="29">
        <v>1806</v>
      </c>
      <c r="G1225" s="29">
        <v>1100</v>
      </c>
      <c r="H1225" s="29">
        <v>1715</v>
      </c>
      <c r="I1225" s="29">
        <v>1761</v>
      </c>
      <c r="J1225" s="30"/>
    </row>
    <row r="1226" spans="1:10" ht="14.25" hidden="1" customHeight="1">
      <c r="A1226" s="27">
        <v>122.2</v>
      </c>
      <c r="B1226" s="27">
        <v>122.1</v>
      </c>
      <c r="C1226" s="30"/>
      <c r="D1226" s="29">
        <v>100</v>
      </c>
      <c r="E1226" s="29">
        <v>800</v>
      </c>
      <c r="F1226" s="29">
        <v>1439</v>
      </c>
      <c r="G1226" s="29">
        <v>1000</v>
      </c>
      <c r="H1226" s="29">
        <v>1623</v>
      </c>
      <c r="I1226" s="29">
        <v>1531</v>
      </c>
      <c r="J1226" s="30"/>
    </row>
    <row r="1227" spans="1:10" ht="14.25" hidden="1" customHeight="1">
      <c r="A1227" s="27">
        <v>122.3</v>
      </c>
      <c r="B1227" s="27">
        <v>122.2</v>
      </c>
      <c r="C1227" s="30"/>
      <c r="D1227" s="29">
        <v>100</v>
      </c>
      <c r="E1227" s="29">
        <v>1200</v>
      </c>
      <c r="F1227" s="29">
        <v>1806</v>
      </c>
      <c r="G1227" s="29">
        <v>1200</v>
      </c>
      <c r="H1227" s="29">
        <v>1806</v>
      </c>
      <c r="I1227" s="29">
        <v>1806</v>
      </c>
      <c r="J1227" s="30"/>
    </row>
    <row r="1228" spans="1:10" ht="14.25" hidden="1" customHeight="1">
      <c r="A1228" s="27">
        <v>122.4</v>
      </c>
      <c r="B1228" s="27">
        <v>122.3</v>
      </c>
      <c r="C1228" s="30"/>
      <c r="D1228" s="29">
        <v>100</v>
      </c>
      <c r="E1228" s="29">
        <v>1000</v>
      </c>
      <c r="F1228" s="29">
        <v>1623</v>
      </c>
      <c r="G1228" s="29">
        <v>1000</v>
      </c>
      <c r="H1228" s="29">
        <v>1623</v>
      </c>
      <c r="I1228" s="29">
        <v>1623</v>
      </c>
      <c r="J1228" s="30"/>
    </row>
    <row r="1229" spans="1:10" ht="14.25" hidden="1" customHeight="1">
      <c r="A1229" s="27">
        <v>122.5</v>
      </c>
      <c r="B1229" s="27">
        <v>122.4</v>
      </c>
      <c r="C1229" s="28"/>
      <c r="D1229" s="29">
        <v>100</v>
      </c>
      <c r="E1229" s="29">
        <v>1000</v>
      </c>
      <c r="F1229" s="29">
        <v>1623</v>
      </c>
      <c r="G1229" s="29">
        <v>1100</v>
      </c>
      <c r="H1229" s="29">
        <v>1715</v>
      </c>
      <c r="I1229" s="29">
        <v>1669</v>
      </c>
      <c r="J1229" s="30"/>
    </row>
    <row r="1230" spans="1:10" ht="14.25" hidden="1" customHeight="1">
      <c r="A1230" s="27">
        <v>122.6</v>
      </c>
      <c r="B1230" s="27">
        <v>122.5</v>
      </c>
      <c r="C1230" s="28"/>
      <c r="D1230" s="29">
        <v>100</v>
      </c>
      <c r="E1230" s="29">
        <v>800</v>
      </c>
      <c r="F1230" s="29">
        <v>1439</v>
      </c>
      <c r="G1230" s="29">
        <v>1000</v>
      </c>
      <c r="H1230" s="29">
        <v>1623</v>
      </c>
      <c r="I1230" s="29">
        <v>1531</v>
      </c>
      <c r="J1230" s="30"/>
    </row>
    <row r="1231" spans="1:10" ht="14.25" hidden="1" customHeight="1">
      <c r="A1231" s="27">
        <v>122.7</v>
      </c>
      <c r="B1231" s="27">
        <v>122.6</v>
      </c>
      <c r="C1231" s="28"/>
      <c r="D1231" s="29">
        <v>100</v>
      </c>
      <c r="E1231" s="29">
        <v>1700</v>
      </c>
      <c r="F1231" s="29">
        <v>2265</v>
      </c>
      <c r="G1231" s="29">
        <v>1400</v>
      </c>
      <c r="H1231" s="29">
        <v>1990</v>
      </c>
      <c r="I1231" s="29">
        <v>2128</v>
      </c>
      <c r="J1231" s="30"/>
    </row>
    <row r="1232" spans="1:10" ht="14.25" hidden="1" customHeight="1">
      <c r="A1232" s="27">
        <v>122.8</v>
      </c>
      <c r="B1232" s="27">
        <v>122.7</v>
      </c>
      <c r="C1232" s="28"/>
      <c r="D1232" s="29">
        <v>100</v>
      </c>
      <c r="E1232" s="29">
        <v>1200</v>
      </c>
      <c r="F1232" s="29">
        <v>1806</v>
      </c>
      <c r="G1232" s="29">
        <v>1100</v>
      </c>
      <c r="H1232" s="29">
        <v>1715</v>
      </c>
      <c r="I1232" s="29">
        <v>1761</v>
      </c>
      <c r="J1232" s="30"/>
    </row>
    <row r="1233" spans="1:10" ht="14.25" hidden="1" customHeight="1">
      <c r="A1233" s="27">
        <v>122.9</v>
      </c>
      <c r="B1233" s="27">
        <v>122.8</v>
      </c>
      <c r="C1233" s="28"/>
      <c r="D1233" s="29">
        <v>100</v>
      </c>
      <c r="E1233" s="29">
        <v>1700</v>
      </c>
      <c r="F1233" s="29">
        <v>2265</v>
      </c>
      <c r="G1233" s="29">
        <v>1200</v>
      </c>
      <c r="H1233" s="29">
        <v>1806</v>
      </c>
      <c r="I1233" s="29">
        <v>2036</v>
      </c>
      <c r="J1233" s="30"/>
    </row>
    <row r="1234" spans="1:10" ht="14.25" hidden="1" customHeight="1">
      <c r="A1234" s="27">
        <v>123</v>
      </c>
      <c r="B1234" s="27">
        <v>122.9</v>
      </c>
      <c r="C1234" s="28" t="s">
        <v>17</v>
      </c>
      <c r="D1234" s="29">
        <v>100</v>
      </c>
      <c r="E1234" s="29">
        <v>1000</v>
      </c>
      <c r="F1234" s="29">
        <v>1623</v>
      </c>
      <c r="G1234" s="29">
        <v>1100</v>
      </c>
      <c r="H1234" s="29">
        <v>1715</v>
      </c>
      <c r="I1234" s="29">
        <v>1669</v>
      </c>
      <c r="J1234" s="30"/>
    </row>
    <row r="1235" spans="1:10" ht="14.25" hidden="1" customHeight="1">
      <c r="A1235" s="27">
        <v>123.1</v>
      </c>
      <c r="B1235" s="27">
        <v>123</v>
      </c>
      <c r="C1235" s="28"/>
      <c r="D1235" s="29">
        <v>100</v>
      </c>
      <c r="E1235" s="29">
        <v>1200</v>
      </c>
      <c r="F1235" s="29">
        <v>1806</v>
      </c>
      <c r="G1235" s="29">
        <v>1100</v>
      </c>
      <c r="H1235" s="29">
        <v>1715</v>
      </c>
      <c r="I1235" s="29">
        <v>1761</v>
      </c>
      <c r="J1235" s="30"/>
    </row>
    <row r="1236" spans="1:10" ht="14.25" hidden="1" customHeight="1">
      <c r="A1236" s="27">
        <v>123.2</v>
      </c>
      <c r="B1236" s="27">
        <v>123.1</v>
      </c>
      <c r="C1236" s="28"/>
      <c r="D1236" s="29">
        <v>100</v>
      </c>
      <c r="E1236" s="29">
        <v>1000</v>
      </c>
      <c r="F1236" s="29">
        <v>1623</v>
      </c>
      <c r="G1236" s="29">
        <v>1200</v>
      </c>
      <c r="H1236" s="29">
        <v>1806</v>
      </c>
      <c r="I1236" s="29">
        <v>1715</v>
      </c>
      <c r="J1236" s="30"/>
    </row>
    <row r="1237" spans="1:10" ht="14.25" hidden="1" customHeight="1">
      <c r="A1237" s="27">
        <v>123.3</v>
      </c>
      <c r="B1237" s="27">
        <v>123.2</v>
      </c>
      <c r="C1237" s="28"/>
      <c r="D1237" s="29">
        <v>100</v>
      </c>
      <c r="E1237" s="29">
        <v>1000</v>
      </c>
      <c r="F1237" s="29">
        <v>1623</v>
      </c>
      <c r="G1237" s="29">
        <v>1100</v>
      </c>
      <c r="H1237" s="29">
        <v>1715</v>
      </c>
      <c r="I1237" s="29">
        <v>1669</v>
      </c>
      <c r="J1237" s="30"/>
    </row>
    <row r="1238" spans="1:10" ht="14.25" hidden="1" customHeight="1">
      <c r="A1238" s="27">
        <v>123.4</v>
      </c>
      <c r="B1238" s="27">
        <v>123.3</v>
      </c>
      <c r="C1238" s="28"/>
      <c r="D1238" s="29">
        <v>100</v>
      </c>
      <c r="E1238" s="29">
        <v>900</v>
      </c>
      <c r="F1238" s="29">
        <v>1531</v>
      </c>
      <c r="G1238" s="29">
        <v>1000</v>
      </c>
      <c r="H1238" s="29">
        <v>1623</v>
      </c>
      <c r="I1238" s="29">
        <v>1577</v>
      </c>
      <c r="J1238" s="30"/>
    </row>
    <row r="1239" spans="1:10" ht="14.25" hidden="1" customHeight="1">
      <c r="A1239" s="27">
        <v>123.5</v>
      </c>
      <c r="B1239" s="27">
        <v>123.4</v>
      </c>
      <c r="C1239" s="28"/>
      <c r="D1239" s="29">
        <v>100</v>
      </c>
      <c r="E1239" s="29">
        <v>1300</v>
      </c>
      <c r="F1239" s="29">
        <v>1898</v>
      </c>
      <c r="G1239" s="29">
        <v>1100</v>
      </c>
      <c r="H1239" s="29">
        <v>1715</v>
      </c>
      <c r="I1239" s="29">
        <v>1807</v>
      </c>
      <c r="J1239" s="30"/>
    </row>
    <row r="1240" spans="1:10" ht="14.25" hidden="1" customHeight="1">
      <c r="A1240" s="27">
        <v>123.6</v>
      </c>
      <c r="B1240" s="27">
        <v>123.5</v>
      </c>
      <c r="C1240" s="28"/>
      <c r="D1240" s="29">
        <v>100</v>
      </c>
      <c r="E1240" s="29">
        <v>1200</v>
      </c>
      <c r="F1240" s="29">
        <v>1806</v>
      </c>
      <c r="G1240" s="29">
        <v>1100</v>
      </c>
      <c r="H1240" s="29">
        <v>1715</v>
      </c>
      <c r="I1240" s="29">
        <v>1761</v>
      </c>
      <c r="J1240" s="30"/>
    </row>
    <row r="1241" spans="1:10" ht="14.25" hidden="1" customHeight="1">
      <c r="A1241" s="27">
        <v>123.7</v>
      </c>
      <c r="B1241" s="27">
        <v>123.6</v>
      </c>
      <c r="C1241" s="28"/>
      <c r="D1241" s="29">
        <v>100</v>
      </c>
      <c r="E1241" s="29">
        <v>1000</v>
      </c>
      <c r="F1241" s="29">
        <v>1623</v>
      </c>
      <c r="G1241" s="29">
        <v>1300</v>
      </c>
      <c r="H1241" s="29">
        <v>1898</v>
      </c>
      <c r="I1241" s="29">
        <v>1761</v>
      </c>
      <c r="J1241" s="30"/>
    </row>
    <row r="1242" spans="1:10" ht="14.25" hidden="1" customHeight="1">
      <c r="A1242" s="27">
        <v>123.8</v>
      </c>
      <c r="B1242" s="27">
        <v>123.7</v>
      </c>
      <c r="C1242" s="28"/>
      <c r="D1242" s="29">
        <v>100</v>
      </c>
      <c r="E1242" s="29">
        <v>1500</v>
      </c>
      <c r="F1242" s="29">
        <v>2082</v>
      </c>
      <c r="G1242" s="29">
        <v>1400</v>
      </c>
      <c r="H1242" s="29">
        <v>1990</v>
      </c>
      <c r="I1242" s="29">
        <v>2036</v>
      </c>
      <c r="J1242" s="30"/>
    </row>
    <row r="1243" spans="1:10" ht="14.25" hidden="1" customHeight="1">
      <c r="A1243" s="27">
        <v>123.9</v>
      </c>
      <c r="B1243" s="27">
        <v>123.8</v>
      </c>
      <c r="C1243" s="28"/>
      <c r="D1243" s="29">
        <v>100</v>
      </c>
      <c r="E1243" s="29">
        <v>1500</v>
      </c>
      <c r="F1243" s="29">
        <v>2082</v>
      </c>
      <c r="G1243" s="29">
        <v>1100</v>
      </c>
      <c r="H1243" s="29">
        <v>1715</v>
      </c>
      <c r="I1243" s="29">
        <v>1899</v>
      </c>
      <c r="J1243" s="30"/>
    </row>
    <row r="1244" spans="1:10" ht="14.25" hidden="1" customHeight="1">
      <c r="A1244" s="31">
        <v>124</v>
      </c>
      <c r="B1244" s="31">
        <v>123.9</v>
      </c>
      <c r="C1244" s="28" t="s">
        <v>17</v>
      </c>
      <c r="D1244" s="32">
        <v>100</v>
      </c>
      <c r="E1244" s="32">
        <v>1300</v>
      </c>
      <c r="F1244" s="32">
        <v>1898</v>
      </c>
      <c r="G1244" s="32">
        <v>1200</v>
      </c>
      <c r="H1244" s="32">
        <v>1806</v>
      </c>
      <c r="I1244" s="32">
        <v>1852</v>
      </c>
      <c r="J1244" s="30"/>
    </row>
    <row r="1245" spans="1:10" ht="14.25" hidden="1" customHeight="1">
      <c r="A1245" s="27">
        <v>124.1</v>
      </c>
      <c r="B1245" s="27">
        <v>124</v>
      </c>
      <c r="C1245" s="28"/>
      <c r="D1245" s="29">
        <v>100</v>
      </c>
      <c r="E1245" s="29">
        <v>1500</v>
      </c>
      <c r="F1245" s="29">
        <v>2082</v>
      </c>
      <c r="G1245" s="29">
        <v>1400</v>
      </c>
      <c r="H1245" s="29">
        <v>1990</v>
      </c>
      <c r="I1245" s="29">
        <v>2036</v>
      </c>
      <c r="J1245" s="30"/>
    </row>
    <row r="1246" spans="1:10" ht="14.25" hidden="1" customHeight="1">
      <c r="A1246" s="27">
        <v>124.2</v>
      </c>
      <c r="B1246" s="27">
        <v>124.1</v>
      </c>
      <c r="C1246" s="28"/>
      <c r="D1246" s="29">
        <v>100</v>
      </c>
      <c r="E1246" s="29">
        <v>600</v>
      </c>
      <c r="F1246" s="29">
        <v>1256</v>
      </c>
      <c r="G1246" s="29">
        <v>1000</v>
      </c>
      <c r="H1246" s="29">
        <v>1623</v>
      </c>
      <c r="I1246" s="29">
        <v>1440</v>
      </c>
      <c r="J1246" s="30"/>
    </row>
    <row r="1247" spans="1:10" ht="14.25" hidden="1" customHeight="1">
      <c r="A1247" s="27">
        <v>124.3</v>
      </c>
      <c r="B1247" s="27">
        <v>124.2</v>
      </c>
      <c r="C1247" s="28"/>
      <c r="D1247" s="29">
        <v>100</v>
      </c>
      <c r="E1247" s="29">
        <v>800</v>
      </c>
      <c r="F1247" s="29">
        <v>1439</v>
      </c>
      <c r="G1247" s="29">
        <v>900</v>
      </c>
      <c r="H1247" s="29">
        <v>1531</v>
      </c>
      <c r="I1247" s="29">
        <v>1485</v>
      </c>
      <c r="J1247" s="30"/>
    </row>
    <row r="1248" spans="1:10" ht="14.25" hidden="1" customHeight="1">
      <c r="A1248" s="27">
        <v>124.4</v>
      </c>
      <c r="B1248" s="27">
        <v>124.3</v>
      </c>
      <c r="C1248" s="28"/>
      <c r="D1248" s="29">
        <v>100</v>
      </c>
      <c r="E1248" s="29">
        <v>1300</v>
      </c>
      <c r="F1248" s="29">
        <v>1898</v>
      </c>
      <c r="G1248" s="29">
        <v>1200</v>
      </c>
      <c r="H1248" s="29">
        <v>1806</v>
      </c>
      <c r="I1248" s="29">
        <v>1852</v>
      </c>
      <c r="J1248" s="30"/>
    </row>
    <row r="1249" spans="1:10" ht="14.25" hidden="1" customHeight="1">
      <c r="A1249" s="27">
        <v>124.5</v>
      </c>
      <c r="B1249" s="27">
        <v>124.4</v>
      </c>
      <c r="C1249" s="28"/>
      <c r="D1249" s="29">
        <v>100</v>
      </c>
      <c r="E1249" s="29">
        <v>800</v>
      </c>
      <c r="F1249" s="29">
        <v>1439</v>
      </c>
      <c r="G1249" s="29">
        <v>1300</v>
      </c>
      <c r="H1249" s="29">
        <v>1898</v>
      </c>
      <c r="I1249" s="29">
        <v>1669</v>
      </c>
      <c r="J1249" s="30"/>
    </row>
    <row r="1250" spans="1:10" ht="14.25" hidden="1" customHeight="1">
      <c r="A1250" s="27">
        <v>124.6</v>
      </c>
      <c r="B1250" s="27">
        <v>124.5</v>
      </c>
      <c r="C1250" s="28"/>
      <c r="D1250" s="29">
        <v>100</v>
      </c>
      <c r="E1250" s="29">
        <v>900</v>
      </c>
      <c r="F1250" s="29">
        <v>1531</v>
      </c>
      <c r="G1250" s="29">
        <v>1000</v>
      </c>
      <c r="H1250" s="29">
        <v>1623</v>
      </c>
      <c r="I1250" s="29">
        <v>1577</v>
      </c>
      <c r="J1250" s="30"/>
    </row>
    <row r="1251" spans="1:10" ht="14.25" hidden="1" customHeight="1">
      <c r="A1251" s="27">
        <v>124.7</v>
      </c>
      <c r="B1251" s="27">
        <v>124.6</v>
      </c>
      <c r="C1251" s="28"/>
      <c r="D1251" s="29">
        <v>100</v>
      </c>
      <c r="E1251" s="29">
        <v>1000</v>
      </c>
      <c r="F1251" s="29">
        <v>1623</v>
      </c>
      <c r="G1251" s="29">
        <v>1100</v>
      </c>
      <c r="H1251" s="29">
        <v>1715</v>
      </c>
      <c r="I1251" s="29">
        <v>1669</v>
      </c>
      <c r="J1251" s="30"/>
    </row>
    <row r="1252" spans="1:10" ht="14.25" hidden="1" customHeight="1">
      <c r="A1252" s="27">
        <v>124.8</v>
      </c>
      <c r="B1252" s="27">
        <v>124.7</v>
      </c>
      <c r="C1252" s="28"/>
      <c r="D1252" s="29">
        <v>100</v>
      </c>
      <c r="E1252" s="29">
        <v>900</v>
      </c>
      <c r="F1252" s="29">
        <v>1531</v>
      </c>
      <c r="G1252" s="29">
        <v>1000</v>
      </c>
      <c r="H1252" s="29">
        <v>1623</v>
      </c>
      <c r="I1252" s="29">
        <v>1577</v>
      </c>
      <c r="J1252" s="30"/>
    </row>
    <row r="1253" spans="1:10" ht="14.25" hidden="1" customHeight="1">
      <c r="A1253" s="27">
        <v>124.9</v>
      </c>
      <c r="B1253" s="27">
        <v>124.8</v>
      </c>
      <c r="C1253" s="28"/>
      <c r="D1253" s="29">
        <v>100</v>
      </c>
      <c r="E1253" s="29">
        <v>1700</v>
      </c>
      <c r="F1253" s="29">
        <v>2265</v>
      </c>
      <c r="G1253" s="29">
        <v>1200</v>
      </c>
      <c r="H1253" s="29">
        <v>1806</v>
      </c>
      <c r="I1253" s="29">
        <v>2036</v>
      </c>
      <c r="J1253" s="30"/>
    </row>
    <row r="1254" spans="1:10" ht="14.25" hidden="1" customHeight="1">
      <c r="A1254" s="31">
        <v>125</v>
      </c>
      <c r="B1254" s="31">
        <v>124.9</v>
      </c>
      <c r="C1254" s="28" t="s">
        <v>17</v>
      </c>
      <c r="D1254" s="32">
        <v>100</v>
      </c>
      <c r="E1254" s="32">
        <v>1700</v>
      </c>
      <c r="F1254" s="32">
        <v>2265</v>
      </c>
      <c r="G1254" s="32">
        <v>1500</v>
      </c>
      <c r="H1254" s="32">
        <v>2082</v>
      </c>
      <c r="I1254" s="32">
        <v>2174</v>
      </c>
      <c r="J1254" s="30"/>
    </row>
    <row r="1255" spans="1:10" ht="14.25" hidden="1" customHeight="1">
      <c r="A1255" s="27">
        <v>125.1</v>
      </c>
      <c r="B1255" s="27">
        <v>125</v>
      </c>
      <c r="C1255" s="28"/>
      <c r="D1255" s="29">
        <v>100</v>
      </c>
      <c r="E1255" s="29">
        <v>1800</v>
      </c>
      <c r="F1255" s="29">
        <v>2357</v>
      </c>
      <c r="G1255" s="29">
        <v>2000</v>
      </c>
      <c r="H1255" s="29">
        <v>2541</v>
      </c>
      <c r="I1255" s="29">
        <v>2449</v>
      </c>
      <c r="J1255" s="30"/>
    </row>
    <row r="1256" spans="1:10" ht="14.25" hidden="1" customHeight="1">
      <c r="A1256" s="27">
        <v>125.2</v>
      </c>
      <c r="B1256" s="27">
        <v>125.1</v>
      </c>
      <c r="C1256" s="28"/>
      <c r="D1256" s="29">
        <v>100</v>
      </c>
      <c r="E1256" s="29">
        <v>1500</v>
      </c>
      <c r="F1256" s="29">
        <v>2082</v>
      </c>
      <c r="G1256" s="29">
        <v>1300</v>
      </c>
      <c r="H1256" s="29">
        <v>1898</v>
      </c>
      <c r="I1256" s="29">
        <v>1990</v>
      </c>
      <c r="J1256" s="30"/>
    </row>
    <row r="1257" spans="1:10" ht="14.25" hidden="1" customHeight="1">
      <c r="A1257" s="27">
        <v>125.3</v>
      </c>
      <c r="B1257" s="27">
        <v>125.2</v>
      </c>
      <c r="C1257" s="28"/>
      <c r="D1257" s="29">
        <v>100</v>
      </c>
      <c r="E1257" s="29">
        <v>1100</v>
      </c>
      <c r="F1257" s="29">
        <v>1715</v>
      </c>
      <c r="G1257" s="29">
        <v>1000</v>
      </c>
      <c r="H1257" s="29">
        <v>1623</v>
      </c>
      <c r="I1257" s="29">
        <v>1669</v>
      </c>
      <c r="J1257" s="30"/>
    </row>
    <row r="1258" spans="1:10" ht="14.25" hidden="1" customHeight="1">
      <c r="A1258" s="27">
        <v>125.4</v>
      </c>
      <c r="B1258" s="27">
        <v>125.3</v>
      </c>
      <c r="C1258" s="28"/>
      <c r="D1258" s="29">
        <v>100</v>
      </c>
      <c r="E1258" s="29">
        <v>1000</v>
      </c>
      <c r="F1258" s="29">
        <v>1623</v>
      </c>
      <c r="G1258" s="29">
        <v>1200</v>
      </c>
      <c r="H1258" s="29">
        <v>1806</v>
      </c>
      <c r="I1258" s="29">
        <v>1715</v>
      </c>
      <c r="J1258" s="30"/>
    </row>
    <row r="1259" spans="1:10" ht="14.25" hidden="1" customHeight="1">
      <c r="A1259" s="27">
        <v>125.5</v>
      </c>
      <c r="B1259" s="27">
        <v>125.4</v>
      </c>
      <c r="C1259" s="28"/>
      <c r="D1259" s="29">
        <v>100</v>
      </c>
      <c r="E1259" s="29">
        <v>900</v>
      </c>
      <c r="F1259" s="29">
        <v>1531</v>
      </c>
      <c r="G1259" s="29">
        <v>1100</v>
      </c>
      <c r="H1259" s="29">
        <v>1715</v>
      </c>
      <c r="I1259" s="29">
        <v>1623</v>
      </c>
      <c r="J1259" s="30"/>
    </row>
    <row r="1260" spans="1:10" ht="14.25" hidden="1" customHeight="1">
      <c r="A1260" s="27">
        <v>125.6</v>
      </c>
      <c r="B1260" s="27">
        <v>125.5</v>
      </c>
      <c r="C1260" s="28"/>
      <c r="D1260" s="29">
        <v>100</v>
      </c>
      <c r="E1260" s="29">
        <v>1300</v>
      </c>
      <c r="F1260" s="29">
        <v>1898</v>
      </c>
      <c r="G1260" s="29">
        <v>1000</v>
      </c>
      <c r="H1260" s="29">
        <v>1623</v>
      </c>
      <c r="I1260" s="29">
        <v>1761</v>
      </c>
      <c r="J1260" s="30"/>
    </row>
    <row r="1261" spans="1:10" ht="14.25" hidden="1" customHeight="1">
      <c r="A1261" s="27">
        <v>125.7</v>
      </c>
      <c r="B1261" s="27">
        <v>125.6</v>
      </c>
      <c r="C1261" s="28"/>
      <c r="D1261" s="29">
        <v>100</v>
      </c>
      <c r="E1261" s="29">
        <v>2300</v>
      </c>
      <c r="F1261" s="29">
        <v>2816</v>
      </c>
      <c r="G1261" s="29">
        <v>2000</v>
      </c>
      <c r="H1261" s="29">
        <v>2541</v>
      </c>
      <c r="I1261" s="29">
        <v>2679</v>
      </c>
      <c r="J1261" s="30"/>
    </row>
    <row r="1262" spans="1:10" ht="14.25" hidden="1" customHeight="1">
      <c r="A1262" s="27">
        <v>125.8</v>
      </c>
      <c r="B1262" s="27">
        <v>125.7</v>
      </c>
      <c r="C1262" s="28"/>
      <c r="D1262" s="29">
        <v>100</v>
      </c>
      <c r="E1262" s="29">
        <v>1400</v>
      </c>
      <c r="F1262" s="29">
        <v>1990</v>
      </c>
      <c r="G1262" s="29">
        <v>1300</v>
      </c>
      <c r="H1262" s="29">
        <v>1898</v>
      </c>
      <c r="I1262" s="29">
        <v>1944</v>
      </c>
      <c r="J1262" s="30"/>
    </row>
    <row r="1263" spans="1:10" ht="14.25" hidden="1" customHeight="1">
      <c r="A1263" s="27">
        <v>125.9</v>
      </c>
      <c r="B1263" s="27">
        <v>125.8</v>
      </c>
      <c r="C1263" s="28"/>
      <c r="D1263" s="29">
        <v>100</v>
      </c>
      <c r="E1263" s="29">
        <v>1000</v>
      </c>
      <c r="F1263" s="29">
        <v>1623</v>
      </c>
      <c r="G1263" s="29">
        <v>1200</v>
      </c>
      <c r="H1263" s="29">
        <v>1806</v>
      </c>
      <c r="I1263" s="29">
        <v>1715</v>
      </c>
      <c r="J1263" s="30"/>
    </row>
    <row r="1264" spans="1:10" ht="14.25" hidden="1" customHeight="1">
      <c r="A1264" s="31">
        <v>126</v>
      </c>
      <c r="B1264" s="31">
        <v>125.9</v>
      </c>
      <c r="C1264" s="28" t="s">
        <v>17</v>
      </c>
      <c r="D1264" s="32">
        <v>100</v>
      </c>
      <c r="E1264" s="32">
        <v>1800</v>
      </c>
      <c r="F1264" s="32">
        <v>2357</v>
      </c>
      <c r="G1264" s="32">
        <v>1100</v>
      </c>
      <c r="H1264" s="32">
        <v>1715</v>
      </c>
      <c r="I1264" s="32">
        <v>2036</v>
      </c>
      <c r="J1264" s="30"/>
    </row>
    <row r="1265" spans="1:10" ht="14.25" hidden="1" customHeight="1">
      <c r="A1265" s="27">
        <v>126.1</v>
      </c>
      <c r="B1265" s="27">
        <v>126</v>
      </c>
      <c r="C1265" s="28"/>
      <c r="D1265" s="29">
        <v>100</v>
      </c>
      <c r="E1265" s="29">
        <v>1400</v>
      </c>
      <c r="F1265" s="29">
        <v>1990</v>
      </c>
      <c r="G1265" s="29">
        <v>1000</v>
      </c>
      <c r="H1265" s="29">
        <v>1623</v>
      </c>
      <c r="I1265" s="29">
        <v>1807</v>
      </c>
      <c r="J1265" s="28"/>
    </row>
    <row r="1266" spans="1:10" ht="14.25" hidden="1" customHeight="1">
      <c r="A1266" s="27">
        <v>126.2</v>
      </c>
      <c r="B1266" s="27">
        <v>126.1</v>
      </c>
      <c r="C1266" s="28"/>
      <c r="D1266" s="29">
        <v>100</v>
      </c>
      <c r="E1266" s="29">
        <v>1300</v>
      </c>
      <c r="F1266" s="29">
        <v>1898</v>
      </c>
      <c r="G1266" s="29">
        <v>1000</v>
      </c>
      <c r="H1266" s="29">
        <v>1623</v>
      </c>
      <c r="I1266" s="29">
        <v>1761</v>
      </c>
      <c r="J1266" s="28"/>
    </row>
    <row r="1267" spans="1:10" ht="14.25" hidden="1" customHeight="1">
      <c r="A1267" s="27">
        <v>126.3</v>
      </c>
      <c r="B1267" s="27">
        <v>126.2</v>
      </c>
      <c r="C1267" s="28"/>
      <c r="D1267" s="29">
        <v>100</v>
      </c>
      <c r="E1267" s="29">
        <v>1500</v>
      </c>
      <c r="F1267" s="29">
        <v>2082</v>
      </c>
      <c r="G1267" s="29">
        <v>1300</v>
      </c>
      <c r="H1267" s="29">
        <v>1898</v>
      </c>
      <c r="I1267" s="29">
        <v>1990</v>
      </c>
      <c r="J1267" s="28"/>
    </row>
    <row r="1268" spans="1:10" ht="14.25" hidden="1" customHeight="1">
      <c r="A1268" s="27">
        <v>126.4</v>
      </c>
      <c r="B1268" s="27">
        <v>126.3</v>
      </c>
      <c r="C1268" s="28"/>
      <c r="D1268" s="29">
        <v>100</v>
      </c>
      <c r="E1268" s="29">
        <v>1000</v>
      </c>
      <c r="F1268" s="29">
        <v>1623</v>
      </c>
      <c r="G1268" s="29">
        <v>1700</v>
      </c>
      <c r="H1268" s="29">
        <v>2265</v>
      </c>
      <c r="I1268" s="29">
        <v>1944</v>
      </c>
      <c r="J1268" s="28"/>
    </row>
    <row r="1269" spans="1:10" ht="14.25" customHeight="1">
      <c r="A1269" s="27">
        <v>126.5</v>
      </c>
      <c r="B1269" s="27">
        <v>126.4</v>
      </c>
      <c r="C1269" s="28"/>
      <c r="D1269" s="29">
        <v>100</v>
      </c>
      <c r="E1269" s="29">
        <v>2200</v>
      </c>
      <c r="F1269" s="217">
        <v>2724</v>
      </c>
      <c r="G1269" s="29">
        <v>1500</v>
      </c>
      <c r="H1269" s="29">
        <v>2082</v>
      </c>
      <c r="I1269" s="29">
        <v>2403</v>
      </c>
      <c r="J1269" s="28"/>
    </row>
    <row r="1270" spans="1:10" ht="14.25" hidden="1" customHeight="1">
      <c r="A1270" s="27">
        <v>126.6</v>
      </c>
      <c r="B1270" s="27">
        <v>126.5</v>
      </c>
      <c r="C1270" s="28"/>
      <c r="D1270" s="29">
        <v>100</v>
      </c>
      <c r="E1270" s="29">
        <v>1500</v>
      </c>
      <c r="F1270" s="29">
        <v>2082</v>
      </c>
      <c r="G1270" s="29">
        <v>1200</v>
      </c>
      <c r="H1270" s="29">
        <v>1806</v>
      </c>
      <c r="I1270" s="29">
        <v>1944</v>
      </c>
      <c r="J1270" s="28"/>
    </row>
    <row r="1271" spans="1:10" ht="14.25" hidden="1" customHeight="1">
      <c r="A1271" s="27">
        <v>126.7</v>
      </c>
      <c r="B1271" s="27">
        <v>126.6</v>
      </c>
      <c r="C1271" s="28"/>
      <c r="D1271" s="29">
        <v>100</v>
      </c>
      <c r="E1271" s="29">
        <v>1800</v>
      </c>
      <c r="F1271" s="29">
        <v>2357</v>
      </c>
      <c r="G1271" s="29">
        <v>1000</v>
      </c>
      <c r="H1271" s="29">
        <v>1623</v>
      </c>
      <c r="I1271" s="29">
        <v>1990</v>
      </c>
      <c r="J1271" s="28"/>
    </row>
    <row r="1272" spans="1:10" ht="14.25" hidden="1" customHeight="1">
      <c r="A1272" s="27">
        <v>126.8</v>
      </c>
      <c r="B1272" s="27">
        <v>126.7</v>
      </c>
      <c r="C1272" s="28"/>
      <c r="D1272" s="29">
        <v>100</v>
      </c>
      <c r="E1272" s="29">
        <v>800</v>
      </c>
      <c r="F1272" s="29">
        <v>1439</v>
      </c>
      <c r="G1272" s="29">
        <v>1000</v>
      </c>
      <c r="H1272" s="29">
        <v>1623</v>
      </c>
      <c r="I1272" s="29">
        <v>1531</v>
      </c>
      <c r="J1272" s="28"/>
    </row>
    <row r="1273" spans="1:10" ht="14.25" hidden="1" customHeight="1">
      <c r="A1273" s="27">
        <v>126.9</v>
      </c>
      <c r="B1273" s="27">
        <v>126.8</v>
      </c>
      <c r="C1273" s="28"/>
      <c r="D1273" s="29">
        <v>100</v>
      </c>
      <c r="E1273" s="29">
        <v>1400</v>
      </c>
      <c r="F1273" s="29">
        <v>1990</v>
      </c>
      <c r="G1273" s="29">
        <v>1100</v>
      </c>
      <c r="H1273" s="29">
        <v>1715</v>
      </c>
      <c r="I1273" s="29">
        <v>1853</v>
      </c>
      <c r="J1273" s="28"/>
    </row>
    <row r="1274" spans="1:10" ht="14.25" hidden="1" customHeight="1">
      <c r="A1274" s="31">
        <v>127</v>
      </c>
      <c r="B1274" s="31">
        <v>126.9</v>
      </c>
      <c r="C1274" s="28" t="s">
        <v>17</v>
      </c>
      <c r="D1274" s="32">
        <v>100</v>
      </c>
      <c r="E1274" s="32">
        <v>1700</v>
      </c>
      <c r="F1274" s="32">
        <v>2265</v>
      </c>
      <c r="G1274" s="32">
        <v>1800</v>
      </c>
      <c r="H1274" s="32">
        <v>2357</v>
      </c>
      <c r="I1274" s="32">
        <v>2311</v>
      </c>
      <c r="J1274" s="28" t="s">
        <v>36</v>
      </c>
    </row>
    <row r="1275" spans="1:10" ht="14.25" hidden="1" customHeight="1">
      <c r="A1275" s="27">
        <v>127.1</v>
      </c>
      <c r="B1275" s="27">
        <v>127</v>
      </c>
      <c r="C1275" s="28"/>
      <c r="D1275" s="29">
        <v>100</v>
      </c>
      <c r="E1275" s="29">
        <v>1100</v>
      </c>
      <c r="F1275" s="29">
        <v>1715</v>
      </c>
      <c r="G1275" s="29">
        <v>1200</v>
      </c>
      <c r="H1275" s="29">
        <v>1806</v>
      </c>
      <c r="I1275" s="29">
        <v>1761</v>
      </c>
      <c r="J1275" s="30"/>
    </row>
    <row r="1276" spans="1:10" ht="14.25" hidden="1" customHeight="1">
      <c r="A1276" s="27">
        <v>127.2</v>
      </c>
      <c r="B1276" s="27">
        <v>127.1</v>
      </c>
      <c r="C1276" s="28"/>
      <c r="D1276" s="29">
        <v>100</v>
      </c>
      <c r="E1276" s="29">
        <v>1300</v>
      </c>
      <c r="F1276" s="29">
        <v>1898</v>
      </c>
      <c r="G1276" s="29">
        <v>1100</v>
      </c>
      <c r="H1276" s="29">
        <v>1715</v>
      </c>
      <c r="I1276" s="29">
        <v>1807</v>
      </c>
      <c r="J1276" s="30"/>
    </row>
    <row r="1277" spans="1:10" ht="14.25" hidden="1" customHeight="1">
      <c r="A1277" s="27">
        <v>127.3</v>
      </c>
      <c r="B1277" s="27">
        <v>127.2</v>
      </c>
      <c r="C1277" s="28"/>
      <c r="D1277" s="29">
        <v>100</v>
      </c>
      <c r="E1277" s="29">
        <v>1200</v>
      </c>
      <c r="F1277" s="29">
        <v>1806</v>
      </c>
      <c r="G1277" s="29">
        <v>1500</v>
      </c>
      <c r="H1277" s="29">
        <v>2082</v>
      </c>
      <c r="I1277" s="29">
        <v>1944</v>
      </c>
      <c r="J1277" s="30"/>
    </row>
    <row r="1278" spans="1:10" ht="14.25" hidden="1" customHeight="1">
      <c r="A1278" s="27">
        <v>127.4</v>
      </c>
      <c r="B1278" s="27">
        <v>127.3</v>
      </c>
      <c r="C1278" s="28"/>
      <c r="D1278" s="29">
        <v>100</v>
      </c>
      <c r="E1278" s="29">
        <v>1900</v>
      </c>
      <c r="F1278" s="29">
        <v>2449</v>
      </c>
      <c r="G1278" s="29">
        <v>1400</v>
      </c>
      <c r="H1278" s="29">
        <v>1990</v>
      </c>
      <c r="I1278" s="29">
        <v>2220</v>
      </c>
      <c r="J1278" s="30"/>
    </row>
    <row r="1279" spans="1:10" ht="14.25" hidden="1" customHeight="1">
      <c r="A1279" s="27">
        <v>127.5</v>
      </c>
      <c r="B1279" s="27">
        <v>127.4</v>
      </c>
      <c r="C1279" s="28"/>
      <c r="D1279" s="29">
        <v>100</v>
      </c>
      <c r="E1279" s="29">
        <v>800</v>
      </c>
      <c r="F1279" s="29">
        <v>1439</v>
      </c>
      <c r="G1279" s="29">
        <v>1200</v>
      </c>
      <c r="H1279" s="29">
        <v>1806</v>
      </c>
      <c r="I1279" s="29">
        <v>1623</v>
      </c>
      <c r="J1279" s="30"/>
    </row>
    <row r="1280" spans="1:10" ht="14.25" hidden="1" customHeight="1">
      <c r="A1280" s="27">
        <v>127.6</v>
      </c>
      <c r="B1280" s="27">
        <v>127.5</v>
      </c>
      <c r="C1280" s="28"/>
      <c r="D1280" s="29">
        <v>100</v>
      </c>
      <c r="E1280" s="29">
        <v>1200</v>
      </c>
      <c r="F1280" s="29">
        <v>1806</v>
      </c>
      <c r="G1280" s="29">
        <v>1100</v>
      </c>
      <c r="H1280" s="29">
        <v>1715</v>
      </c>
      <c r="I1280" s="29">
        <v>1761</v>
      </c>
      <c r="J1280" s="30"/>
    </row>
    <row r="1281" spans="1:10" ht="14.25" hidden="1" customHeight="1">
      <c r="A1281" s="27">
        <v>127.7</v>
      </c>
      <c r="B1281" s="27">
        <v>127.6</v>
      </c>
      <c r="C1281" s="28"/>
      <c r="D1281" s="29">
        <v>100</v>
      </c>
      <c r="E1281" s="29">
        <v>1200</v>
      </c>
      <c r="F1281" s="29">
        <v>1806</v>
      </c>
      <c r="G1281" s="29">
        <v>1100</v>
      </c>
      <c r="H1281" s="29">
        <v>1715</v>
      </c>
      <c r="I1281" s="29">
        <v>1761</v>
      </c>
      <c r="J1281" s="30"/>
    </row>
    <row r="1282" spans="1:10" ht="14.25" hidden="1" customHeight="1">
      <c r="A1282" s="27">
        <v>127.8</v>
      </c>
      <c r="B1282" s="27">
        <v>127.7</v>
      </c>
      <c r="C1282" s="28"/>
      <c r="D1282" s="29">
        <v>100</v>
      </c>
      <c r="E1282" s="29">
        <v>700</v>
      </c>
      <c r="F1282" s="29">
        <v>1347</v>
      </c>
      <c r="G1282" s="29">
        <v>1200</v>
      </c>
      <c r="H1282" s="29">
        <v>1806</v>
      </c>
      <c r="I1282" s="29">
        <v>1577</v>
      </c>
      <c r="J1282" s="30"/>
    </row>
    <row r="1283" spans="1:10" ht="14.25" hidden="1" customHeight="1">
      <c r="A1283" s="27">
        <v>127.9</v>
      </c>
      <c r="B1283" s="27">
        <v>127.8</v>
      </c>
      <c r="C1283" s="28"/>
      <c r="D1283" s="29">
        <v>100</v>
      </c>
      <c r="E1283" s="29">
        <v>900</v>
      </c>
      <c r="F1283" s="29">
        <v>1531</v>
      </c>
      <c r="G1283" s="29">
        <v>1000</v>
      </c>
      <c r="H1283" s="29">
        <v>1623</v>
      </c>
      <c r="I1283" s="29">
        <v>1577</v>
      </c>
      <c r="J1283" s="30"/>
    </row>
    <row r="1284" spans="1:10" ht="14.25" hidden="1" customHeight="1">
      <c r="A1284" s="31">
        <v>128</v>
      </c>
      <c r="B1284" s="31">
        <v>127.9</v>
      </c>
      <c r="C1284" s="28" t="s">
        <v>17</v>
      </c>
      <c r="D1284" s="32">
        <v>100</v>
      </c>
      <c r="E1284" s="32">
        <v>800</v>
      </c>
      <c r="F1284" s="32">
        <v>1439</v>
      </c>
      <c r="G1284" s="32">
        <v>1100</v>
      </c>
      <c r="H1284" s="32">
        <v>1715</v>
      </c>
      <c r="I1284" s="32">
        <v>1577</v>
      </c>
      <c r="J1284" s="30"/>
    </row>
    <row r="1285" spans="1:10" ht="14.25" hidden="1" customHeight="1">
      <c r="A1285" s="27">
        <v>128.1</v>
      </c>
      <c r="B1285" s="27">
        <v>128</v>
      </c>
      <c r="C1285" s="28"/>
      <c r="D1285" s="29">
        <v>100</v>
      </c>
      <c r="E1285" s="33"/>
      <c r="F1285" s="33"/>
      <c r="G1285" s="33"/>
      <c r="H1285" s="33"/>
      <c r="I1285" s="33"/>
      <c r="J1285" s="36"/>
    </row>
    <row r="1286" spans="1:10" ht="14.25" hidden="1" customHeight="1">
      <c r="A1286" s="27">
        <v>128.19999999999999</v>
      </c>
      <c r="B1286" s="27">
        <v>128.1</v>
      </c>
      <c r="C1286" s="28"/>
      <c r="D1286" s="29">
        <v>100</v>
      </c>
      <c r="E1286" s="29">
        <v>1700</v>
      </c>
      <c r="F1286" s="29">
        <v>2265</v>
      </c>
      <c r="G1286" s="29">
        <v>1200</v>
      </c>
      <c r="H1286" s="29">
        <v>1806</v>
      </c>
      <c r="I1286" s="29">
        <v>2036</v>
      </c>
      <c r="J1286" s="36"/>
    </row>
    <row r="1287" spans="1:10" ht="14.25" hidden="1" customHeight="1">
      <c r="A1287" s="27">
        <v>128.30000000000001</v>
      </c>
      <c r="B1287" s="27">
        <v>128.19999999999999</v>
      </c>
      <c r="C1287" s="28"/>
      <c r="D1287" s="29">
        <v>100</v>
      </c>
      <c r="E1287" s="29">
        <v>1400</v>
      </c>
      <c r="F1287" s="29">
        <v>1990</v>
      </c>
      <c r="G1287" s="29">
        <v>1300</v>
      </c>
      <c r="H1287" s="29">
        <v>1898</v>
      </c>
      <c r="I1287" s="29">
        <v>1944</v>
      </c>
      <c r="J1287" s="36"/>
    </row>
    <row r="1288" spans="1:10" ht="14.25" hidden="1" customHeight="1">
      <c r="A1288" s="27">
        <v>128.4</v>
      </c>
      <c r="B1288" s="27">
        <v>128.30000000000001</v>
      </c>
      <c r="C1288" s="28"/>
      <c r="D1288" s="29">
        <v>100</v>
      </c>
      <c r="E1288" s="29">
        <v>800</v>
      </c>
      <c r="F1288" s="29">
        <v>1439</v>
      </c>
      <c r="G1288" s="29">
        <v>1100</v>
      </c>
      <c r="H1288" s="29">
        <v>1715</v>
      </c>
      <c r="I1288" s="29">
        <v>1577</v>
      </c>
      <c r="J1288" s="36"/>
    </row>
    <row r="1289" spans="1:10" ht="14.25" hidden="1" customHeight="1">
      <c r="A1289" s="27">
        <v>128.5</v>
      </c>
      <c r="B1289" s="27">
        <v>128.4</v>
      </c>
      <c r="C1289" s="28"/>
      <c r="D1289" s="29">
        <v>100</v>
      </c>
      <c r="E1289" s="29">
        <v>1600</v>
      </c>
      <c r="F1289" s="29">
        <v>2174</v>
      </c>
      <c r="G1289" s="29">
        <v>1400</v>
      </c>
      <c r="H1289" s="29">
        <v>1990</v>
      </c>
      <c r="I1289" s="29">
        <v>2082</v>
      </c>
      <c r="J1289" s="36"/>
    </row>
    <row r="1290" spans="1:10" ht="14.25" hidden="1" customHeight="1">
      <c r="A1290" s="27">
        <v>128.6</v>
      </c>
      <c r="B1290" s="27">
        <v>128.5</v>
      </c>
      <c r="C1290" s="28"/>
      <c r="D1290" s="29">
        <v>100</v>
      </c>
      <c r="E1290" s="29">
        <v>1200</v>
      </c>
      <c r="F1290" s="29">
        <v>1806</v>
      </c>
      <c r="G1290" s="29">
        <v>1300</v>
      </c>
      <c r="H1290" s="29">
        <v>1898</v>
      </c>
      <c r="I1290" s="29">
        <v>1852</v>
      </c>
      <c r="J1290" s="36"/>
    </row>
    <row r="1291" spans="1:10" ht="14.25" hidden="1" customHeight="1">
      <c r="A1291" s="27">
        <v>128.69999999999999</v>
      </c>
      <c r="B1291" s="27">
        <v>128.6</v>
      </c>
      <c r="C1291" s="28"/>
      <c r="D1291" s="29">
        <v>100</v>
      </c>
      <c r="E1291" s="29">
        <v>1200</v>
      </c>
      <c r="F1291" s="29">
        <v>1806</v>
      </c>
      <c r="G1291" s="29">
        <v>1100</v>
      </c>
      <c r="H1291" s="29">
        <v>1715</v>
      </c>
      <c r="I1291" s="29">
        <v>1761</v>
      </c>
      <c r="J1291" s="36"/>
    </row>
    <row r="1292" spans="1:10" ht="14.25" hidden="1" customHeight="1">
      <c r="A1292" s="27">
        <v>128.80000000000001</v>
      </c>
      <c r="B1292" s="27">
        <v>128.69999999999999</v>
      </c>
      <c r="C1292" s="28"/>
      <c r="D1292" s="29">
        <v>100</v>
      </c>
      <c r="E1292" s="29">
        <v>700</v>
      </c>
      <c r="F1292" s="29">
        <v>1347</v>
      </c>
      <c r="G1292" s="29">
        <v>1000</v>
      </c>
      <c r="H1292" s="29">
        <v>1623</v>
      </c>
      <c r="I1292" s="29">
        <v>1485</v>
      </c>
      <c r="J1292" s="36"/>
    </row>
    <row r="1293" spans="1:10" ht="14.25" hidden="1" customHeight="1">
      <c r="A1293" s="27">
        <v>128.9</v>
      </c>
      <c r="B1293" s="27">
        <v>128.80000000000001</v>
      </c>
      <c r="C1293" s="28"/>
      <c r="D1293" s="29">
        <v>100</v>
      </c>
      <c r="E1293" s="29">
        <v>900</v>
      </c>
      <c r="F1293" s="29">
        <v>1531</v>
      </c>
      <c r="G1293" s="29">
        <v>1100</v>
      </c>
      <c r="H1293" s="29">
        <v>1715</v>
      </c>
      <c r="I1293" s="29">
        <v>1623</v>
      </c>
      <c r="J1293" s="36"/>
    </row>
    <row r="1294" spans="1:10" ht="14.25" hidden="1" customHeight="1">
      <c r="A1294" s="31">
        <v>129</v>
      </c>
      <c r="B1294" s="31">
        <v>128.9</v>
      </c>
      <c r="C1294" s="28" t="s">
        <v>17</v>
      </c>
      <c r="D1294" s="32">
        <v>100</v>
      </c>
      <c r="E1294" s="32">
        <v>1200</v>
      </c>
      <c r="F1294" s="32">
        <v>1806</v>
      </c>
      <c r="G1294" s="32">
        <v>1000</v>
      </c>
      <c r="H1294" s="32">
        <v>1623</v>
      </c>
      <c r="I1294" s="32">
        <v>1715</v>
      </c>
      <c r="J1294" s="36" t="s">
        <v>31</v>
      </c>
    </row>
    <row r="1295" spans="1:10" ht="14.25" hidden="1" customHeight="1">
      <c r="A1295" s="27">
        <v>129.1</v>
      </c>
      <c r="B1295" s="27">
        <v>129</v>
      </c>
      <c r="C1295" s="30"/>
      <c r="D1295" s="29">
        <v>100</v>
      </c>
      <c r="E1295" s="29">
        <v>1700</v>
      </c>
      <c r="F1295" s="29">
        <v>2265</v>
      </c>
      <c r="G1295" s="29">
        <v>1100</v>
      </c>
      <c r="H1295" s="29">
        <v>1715</v>
      </c>
      <c r="I1295" s="29">
        <v>1990</v>
      </c>
      <c r="J1295" s="30"/>
    </row>
    <row r="1296" spans="1:10" ht="14.25" hidden="1" customHeight="1">
      <c r="A1296" s="27">
        <v>129.19999999999999</v>
      </c>
      <c r="B1296" s="27">
        <v>129.1</v>
      </c>
      <c r="C1296" s="30"/>
      <c r="D1296" s="29">
        <v>100</v>
      </c>
      <c r="E1296" s="29">
        <v>1900</v>
      </c>
      <c r="F1296" s="29">
        <v>2449</v>
      </c>
      <c r="G1296" s="29">
        <v>1700</v>
      </c>
      <c r="H1296" s="29">
        <v>2265</v>
      </c>
      <c r="I1296" s="29">
        <v>2357</v>
      </c>
      <c r="J1296" s="30"/>
    </row>
    <row r="1297" spans="1:10" ht="14.25" hidden="1" customHeight="1">
      <c r="A1297" s="27">
        <v>129.30000000000001</v>
      </c>
      <c r="B1297" s="27">
        <v>129.19999999999999</v>
      </c>
      <c r="C1297" s="30"/>
      <c r="D1297" s="29">
        <v>100</v>
      </c>
      <c r="E1297" s="29">
        <v>1900</v>
      </c>
      <c r="F1297" s="29">
        <v>2449</v>
      </c>
      <c r="G1297" s="29">
        <v>1500</v>
      </c>
      <c r="H1297" s="29">
        <v>2082</v>
      </c>
      <c r="I1297" s="29">
        <v>2266</v>
      </c>
      <c r="J1297" s="30"/>
    </row>
    <row r="1298" spans="1:10" ht="14.25" hidden="1" customHeight="1">
      <c r="A1298" s="27">
        <v>129.4</v>
      </c>
      <c r="B1298" s="27">
        <v>129.30000000000001</v>
      </c>
      <c r="C1298" s="28"/>
      <c r="D1298" s="29">
        <v>100</v>
      </c>
      <c r="E1298" s="29">
        <v>2900</v>
      </c>
      <c r="F1298" s="29">
        <v>3367</v>
      </c>
      <c r="G1298" s="29">
        <v>1300</v>
      </c>
      <c r="H1298" s="29">
        <v>1898</v>
      </c>
      <c r="I1298" s="29">
        <v>2633</v>
      </c>
      <c r="J1298" s="30"/>
    </row>
    <row r="1299" spans="1:10" ht="14.25" hidden="1" customHeight="1">
      <c r="A1299" s="27">
        <v>129.5</v>
      </c>
      <c r="B1299" s="27">
        <v>129.4</v>
      </c>
      <c r="C1299" s="28"/>
      <c r="D1299" s="29">
        <v>100</v>
      </c>
      <c r="E1299" s="29">
        <v>1500</v>
      </c>
      <c r="F1299" s="29">
        <v>2082</v>
      </c>
      <c r="G1299" s="29">
        <v>1600</v>
      </c>
      <c r="H1299" s="29">
        <v>2174</v>
      </c>
      <c r="I1299" s="29">
        <v>2128</v>
      </c>
      <c r="J1299" s="30"/>
    </row>
    <row r="1300" spans="1:10" ht="14.25" hidden="1" customHeight="1">
      <c r="A1300" s="27">
        <v>129.6</v>
      </c>
      <c r="B1300" s="27">
        <v>129.5</v>
      </c>
      <c r="C1300" s="28"/>
      <c r="D1300" s="29">
        <v>100</v>
      </c>
      <c r="E1300" s="29">
        <v>1300</v>
      </c>
      <c r="F1300" s="29">
        <v>1898</v>
      </c>
      <c r="G1300" s="29">
        <v>1200</v>
      </c>
      <c r="H1300" s="29">
        <v>1806</v>
      </c>
      <c r="I1300" s="29">
        <v>1852</v>
      </c>
      <c r="J1300" s="30"/>
    </row>
    <row r="1301" spans="1:10" ht="14.25" hidden="1" customHeight="1">
      <c r="A1301" s="27">
        <v>129.69999999999999</v>
      </c>
      <c r="B1301" s="27">
        <v>129.6</v>
      </c>
      <c r="C1301" s="28"/>
      <c r="D1301" s="29">
        <v>100</v>
      </c>
      <c r="E1301" s="29">
        <v>1700</v>
      </c>
      <c r="F1301" s="29">
        <v>2265</v>
      </c>
      <c r="G1301" s="29">
        <v>1000</v>
      </c>
      <c r="H1301" s="29">
        <v>1623</v>
      </c>
      <c r="I1301" s="29">
        <v>1944</v>
      </c>
      <c r="J1301" s="30"/>
    </row>
    <row r="1302" spans="1:10" ht="14.25" hidden="1" customHeight="1">
      <c r="A1302" s="27">
        <v>129.80000000000001</v>
      </c>
      <c r="B1302" s="27">
        <v>129.69999999999999</v>
      </c>
      <c r="C1302" s="28"/>
      <c r="D1302" s="29">
        <v>100</v>
      </c>
      <c r="E1302" s="29">
        <v>1000</v>
      </c>
      <c r="F1302" s="29">
        <v>1623</v>
      </c>
      <c r="G1302" s="29">
        <v>1100</v>
      </c>
      <c r="H1302" s="29">
        <v>1715</v>
      </c>
      <c r="I1302" s="29">
        <v>1669</v>
      </c>
      <c r="J1302" s="30"/>
    </row>
    <row r="1303" spans="1:10" ht="14.25" hidden="1" customHeight="1">
      <c r="A1303" s="27">
        <v>129.9</v>
      </c>
      <c r="B1303" s="27">
        <v>129.80000000000001</v>
      </c>
      <c r="C1303" s="28"/>
      <c r="D1303" s="29">
        <v>100</v>
      </c>
      <c r="E1303" s="29">
        <v>900</v>
      </c>
      <c r="F1303" s="29">
        <v>1531</v>
      </c>
      <c r="G1303" s="29">
        <v>1000</v>
      </c>
      <c r="H1303" s="29">
        <v>1623</v>
      </c>
      <c r="I1303" s="29">
        <v>1577</v>
      </c>
      <c r="J1303" s="34"/>
    </row>
    <row r="1304" spans="1:10" ht="14.25" hidden="1" customHeight="1">
      <c r="A1304" s="31">
        <v>130</v>
      </c>
      <c r="B1304" s="31">
        <v>129.9</v>
      </c>
      <c r="C1304" s="28" t="s">
        <v>17</v>
      </c>
      <c r="D1304" s="32">
        <v>100</v>
      </c>
      <c r="E1304" s="33"/>
      <c r="F1304" s="33"/>
      <c r="G1304" s="33"/>
      <c r="H1304" s="33"/>
      <c r="I1304" s="33"/>
      <c r="J1304" s="35" t="s">
        <v>31</v>
      </c>
    </row>
    <row r="1305" spans="1:10" ht="14.25" hidden="1" customHeight="1">
      <c r="A1305" s="27">
        <v>130.1</v>
      </c>
      <c r="B1305" s="27">
        <v>130</v>
      </c>
      <c r="C1305" s="28"/>
      <c r="D1305" s="29">
        <v>100</v>
      </c>
      <c r="E1305" s="29">
        <v>2400</v>
      </c>
      <c r="F1305" s="29">
        <v>2908</v>
      </c>
      <c r="G1305" s="29">
        <v>1700</v>
      </c>
      <c r="H1305" s="29">
        <v>2265</v>
      </c>
      <c r="I1305" s="29">
        <v>2587</v>
      </c>
      <c r="J1305" s="30"/>
    </row>
    <row r="1306" spans="1:10" ht="14.25" hidden="1" customHeight="1">
      <c r="A1306" s="27">
        <v>130.19999999999999</v>
      </c>
      <c r="B1306" s="27">
        <v>130.1</v>
      </c>
      <c r="C1306" s="28"/>
      <c r="D1306" s="29">
        <v>100</v>
      </c>
      <c r="E1306" s="29">
        <v>1200</v>
      </c>
      <c r="F1306" s="29">
        <v>1806</v>
      </c>
      <c r="G1306" s="29">
        <v>1100</v>
      </c>
      <c r="H1306" s="29">
        <v>1715</v>
      </c>
      <c r="I1306" s="29">
        <v>1761</v>
      </c>
      <c r="J1306" s="30"/>
    </row>
    <row r="1307" spans="1:10" ht="14.25" hidden="1" customHeight="1">
      <c r="A1307" s="27">
        <v>130.30000000000001</v>
      </c>
      <c r="B1307" s="27">
        <v>130.19999999999999</v>
      </c>
      <c r="C1307" s="28"/>
      <c r="D1307" s="29">
        <v>100</v>
      </c>
      <c r="E1307" s="29">
        <v>1700</v>
      </c>
      <c r="F1307" s="29">
        <v>2265</v>
      </c>
      <c r="G1307" s="29">
        <v>1000</v>
      </c>
      <c r="H1307" s="29">
        <v>1623</v>
      </c>
      <c r="I1307" s="29">
        <v>1944</v>
      </c>
      <c r="J1307" s="30"/>
    </row>
    <row r="1308" spans="1:10" ht="14.25" hidden="1" customHeight="1">
      <c r="A1308" s="27">
        <v>130.4</v>
      </c>
      <c r="B1308" s="27">
        <v>130.30000000000001</v>
      </c>
      <c r="C1308" s="28"/>
      <c r="D1308" s="29">
        <v>100</v>
      </c>
      <c r="E1308" s="29">
        <v>1500</v>
      </c>
      <c r="F1308" s="29">
        <v>2082</v>
      </c>
      <c r="G1308" s="29">
        <v>1400</v>
      </c>
      <c r="H1308" s="29">
        <v>1990</v>
      </c>
      <c r="I1308" s="29">
        <v>2036</v>
      </c>
      <c r="J1308" s="30"/>
    </row>
    <row r="1309" spans="1:10" ht="14.25" hidden="1" customHeight="1">
      <c r="A1309" s="27">
        <v>130.5</v>
      </c>
      <c r="B1309" s="27">
        <v>130.4</v>
      </c>
      <c r="C1309" s="28"/>
      <c r="D1309" s="29">
        <v>100</v>
      </c>
      <c r="E1309" s="29">
        <v>1800</v>
      </c>
      <c r="F1309" s="29">
        <v>2357</v>
      </c>
      <c r="G1309" s="29">
        <v>1200</v>
      </c>
      <c r="H1309" s="29">
        <v>1806</v>
      </c>
      <c r="I1309" s="29">
        <v>2082</v>
      </c>
      <c r="J1309" s="30"/>
    </row>
    <row r="1310" spans="1:10" ht="14.25" hidden="1" customHeight="1">
      <c r="A1310" s="27">
        <v>130.6</v>
      </c>
      <c r="B1310" s="27">
        <v>130.5</v>
      </c>
      <c r="C1310" s="28"/>
      <c r="D1310" s="29">
        <v>100</v>
      </c>
      <c r="E1310" s="29">
        <v>1900</v>
      </c>
      <c r="F1310" s="29">
        <v>2449</v>
      </c>
      <c r="G1310" s="29">
        <v>1500</v>
      </c>
      <c r="H1310" s="29">
        <v>2082</v>
      </c>
      <c r="I1310" s="29">
        <v>2266</v>
      </c>
      <c r="J1310" s="30"/>
    </row>
    <row r="1311" spans="1:10" ht="14.25" hidden="1" customHeight="1">
      <c r="A1311" s="27">
        <v>130.69999999999999</v>
      </c>
      <c r="B1311" s="27">
        <v>130.6</v>
      </c>
      <c r="C1311" s="28"/>
      <c r="D1311" s="29">
        <v>100</v>
      </c>
      <c r="E1311" s="29">
        <v>1700</v>
      </c>
      <c r="F1311" s="29">
        <v>2265</v>
      </c>
      <c r="G1311" s="29">
        <v>1200</v>
      </c>
      <c r="H1311" s="29">
        <v>1806</v>
      </c>
      <c r="I1311" s="29">
        <v>2036</v>
      </c>
      <c r="J1311" s="30"/>
    </row>
    <row r="1312" spans="1:10" ht="14.25" hidden="1" customHeight="1">
      <c r="A1312" s="27">
        <v>130.80000000000001</v>
      </c>
      <c r="B1312" s="27">
        <v>130.69999999999999</v>
      </c>
      <c r="C1312" s="28"/>
      <c r="D1312" s="29">
        <v>100</v>
      </c>
      <c r="E1312" s="29">
        <v>1600</v>
      </c>
      <c r="F1312" s="29">
        <v>2174</v>
      </c>
      <c r="G1312" s="29">
        <v>1400</v>
      </c>
      <c r="H1312" s="29">
        <v>1990</v>
      </c>
      <c r="I1312" s="29">
        <v>2082</v>
      </c>
      <c r="J1312" s="30"/>
    </row>
    <row r="1313" spans="1:10" ht="14.25" hidden="1" customHeight="1">
      <c r="A1313" s="27">
        <v>130.9</v>
      </c>
      <c r="B1313" s="27">
        <v>130.80000000000001</v>
      </c>
      <c r="C1313" s="28"/>
      <c r="D1313" s="29">
        <v>100</v>
      </c>
      <c r="E1313" s="29">
        <v>900</v>
      </c>
      <c r="F1313" s="29">
        <v>1531</v>
      </c>
      <c r="G1313" s="29">
        <v>1000</v>
      </c>
      <c r="H1313" s="29">
        <v>1623</v>
      </c>
      <c r="I1313" s="29">
        <v>1577</v>
      </c>
      <c r="J1313" s="30"/>
    </row>
    <row r="1314" spans="1:10" ht="14.25" hidden="1" customHeight="1">
      <c r="A1314" s="31">
        <v>131</v>
      </c>
      <c r="B1314" s="31">
        <v>130.9</v>
      </c>
      <c r="C1314" s="28" t="s">
        <v>17</v>
      </c>
      <c r="D1314" s="32">
        <v>100</v>
      </c>
      <c r="E1314" s="32">
        <v>1300</v>
      </c>
      <c r="F1314" s="32">
        <v>1898</v>
      </c>
      <c r="G1314" s="32">
        <v>1100</v>
      </c>
      <c r="H1314" s="32">
        <v>1715</v>
      </c>
      <c r="I1314" s="32">
        <v>1807</v>
      </c>
      <c r="J1314" s="30"/>
    </row>
    <row r="1315" spans="1:10" ht="14.25" hidden="1" customHeight="1">
      <c r="A1315" s="27">
        <v>131.1</v>
      </c>
      <c r="B1315" s="27">
        <v>131</v>
      </c>
      <c r="C1315" s="28"/>
      <c r="D1315" s="29">
        <v>100</v>
      </c>
      <c r="E1315" s="29">
        <v>1000</v>
      </c>
      <c r="F1315" s="29">
        <v>1623</v>
      </c>
      <c r="G1315" s="29">
        <v>1100</v>
      </c>
      <c r="H1315" s="29">
        <v>1715</v>
      </c>
      <c r="I1315" s="29">
        <v>1669</v>
      </c>
      <c r="J1315" s="30"/>
    </row>
    <row r="1316" spans="1:10" ht="14.25" hidden="1" customHeight="1">
      <c r="A1316" s="27">
        <v>131.19999999999999</v>
      </c>
      <c r="B1316" s="27">
        <v>131.1</v>
      </c>
      <c r="C1316" s="28"/>
      <c r="D1316" s="29">
        <v>100</v>
      </c>
      <c r="E1316" s="29">
        <v>900</v>
      </c>
      <c r="F1316" s="29">
        <v>1531</v>
      </c>
      <c r="G1316" s="29">
        <v>1100</v>
      </c>
      <c r="H1316" s="29">
        <v>1715</v>
      </c>
      <c r="I1316" s="29">
        <v>1623</v>
      </c>
      <c r="J1316" s="30"/>
    </row>
    <row r="1317" spans="1:10" ht="14.25" hidden="1" customHeight="1">
      <c r="A1317" s="27">
        <v>131.30000000000001</v>
      </c>
      <c r="B1317" s="27">
        <v>131.19999999999999</v>
      </c>
      <c r="C1317" s="28"/>
      <c r="D1317" s="29">
        <v>100</v>
      </c>
      <c r="E1317" s="29">
        <v>800</v>
      </c>
      <c r="F1317" s="29">
        <v>1439</v>
      </c>
      <c r="G1317" s="29">
        <v>1000</v>
      </c>
      <c r="H1317" s="29">
        <v>1623</v>
      </c>
      <c r="I1317" s="29">
        <v>1531</v>
      </c>
      <c r="J1317" s="30"/>
    </row>
    <row r="1318" spans="1:10" ht="14.25" hidden="1" customHeight="1">
      <c r="A1318" s="27">
        <v>131.4</v>
      </c>
      <c r="B1318" s="27">
        <v>131.30000000000001</v>
      </c>
      <c r="C1318" s="28"/>
      <c r="D1318" s="29">
        <v>100</v>
      </c>
      <c r="E1318" s="29">
        <v>1700</v>
      </c>
      <c r="F1318" s="29">
        <v>2265</v>
      </c>
      <c r="G1318" s="29">
        <v>1300</v>
      </c>
      <c r="H1318" s="29">
        <v>1898</v>
      </c>
      <c r="I1318" s="29">
        <v>2082</v>
      </c>
      <c r="J1318" s="30"/>
    </row>
    <row r="1319" spans="1:10" ht="14.25" hidden="1" customHeight="1">
      <c r="A1319" s="31">
        <v>131.5</v>
      </c>
      <c r="B1319" s="31">
        <v>131.4</v>
      </c>
      <c r="C1319" s="28" t="s">
        <v>17</v>
      </c>
      <c r="D1319" s="32">
        <v>100</v>
      </c>
      <c r="E1319" s="32">
        <v>1200</v>
      </c>
      <c r="F1319" s="32">
        <v>1806</v>
      </c>
      <c r="G1319" s="32">
        <v>1200</v>
      </c>
      <c r="H1319" s="32">
        <v>1806</v>
      </c>
      <c r="I1319" s="32">
        <v>1806</v>
      </c>
      <c r="J1319" s="30"/>
    </row>
    <row r="1320" spans="1:10" hidden="1">
      <c r="A1320" s="37" t="s">
        <v>37</v>
      </c>
      <c r="B1320" s="38"/>
      <c r="C1320" s="38"/>
      <c r="D1320" s="38"/>
      <c r="E1320" s="38"/>
      <c r="F1320" s="38"/>
      <c r="G1320" s="38"/>
      <c r="H1320" s="38"/>
      <c r="I1320" s="38"/>
      <c r="J1320" s="38"/>
    </row>
    <row r="1321" spans="1:10" hidden="1">
      <c r="A1321" s="266" t="s">
        <v>38</v>
      </c>
      <c r="B1321" s="266"/>
      <c r="C1321" s="266"/>
      <c r="D1321" s="266"/>
      <c r="E1321" s="266"/>
      <c r="F1321" s="266"/>
      <c r="G1321" s="266"/>
      <c r="H1321" s="266"/>
      <c r="I1321" s="266"/>
      <c r="J1321" s="266"/>
    </row>
    <row r="1322" spans="1:10" hidden="1">
      <c r="A1322" s="266" t="s">
        <v>39</v>
      </c>
      <c r="B1322" s="266"/>
      <c r="C1322" s="266"/>
      <c r="D1322" s="266"/>
      <c r="E1322" s="266"/>
      <c r="F1322" s="266"/>
      <c r="G1322" s="266"/>
      <c r="H1322" s="266"/>
      <c r="I1322" s="266"/>
      <c r="J1322" s="266"/>
    </row>
    <row r="1323" spans="1:10" hidden="1">
      <c r="A1323" s="267" t="s">
        <v>40</v>
      </c>
      <c r="B1323" s="267"/>
      <c r="C1323" s="267"/>
      <c r="D1323" s="267"/>
      <c r="E1323" s="267"/>
      <c r="F1323" s="267"/>
      <c r="G1323" s="267"/>
      <c r="H1323" s="267"/>
      <c r="I1323" s="267"/>
      <c r="J1323" s="267"/>
    </row>
    <row r="1324" spans="1:10" hidden="1">
      <c r="A1324" s="266" t="s">
        <v>41</v>
      </c>
      <c r="B1324" s="266"/>
      <c r="C1324" s="266"/>
      <c r="D1324" s="266"/>
      <c r="E1324" s="266"/>
      <c r="F1324" s="266"/>
      <c r="G1324" s="266"/>
      <c r="H1324" s="266"/>
      <c r="I1324" s="266"/>
      <c r="J1324" s="266"/>
    </row>
    <row r="1325" spans="1:10" hidden="1">
      <c r="A1325" s="266" t="s">
        <v>42</v>
      </c>
      <c r="B1325" s="266"/>
      <c r="C1325" s="266"/>
      <c r="D1325" s="266"/>
      <c r="E1325" s="266"/>
      <c r="F1325" s="266"/>
      <c r="G1325" s="266"/>
      <c r="H1325" s="266"/>
      <c r="I1325" s="266"/>
      <c r="J1325" s="266"/>
    </row>
    <row r="1326" spans="1:10" hidden="1">
      <c r="A1326" s="268" t="s">
        <v>43</v>
      </c>
      <c r="B1326" s="268"/>
      <c r="C1326" s="268"/>
      <c r="D1326" s="268"/>
      <c r="E1326" s="268"/>
      <c r="F1326" s="268"/>
      <c r="G1326" s="268"/>
      <c r="H1326" s="268"/>
      <c r="I1326" s="268"/>
      <c r="J1326" s="268"/>
    </row>
    <row r="1327" spans="1:10" hidden="1">
      <c r="A1327" s="38"/>
      <c r="B1327" s="263" t="s">
        <v>44</v>
      </c>
      <c r="C1327" s="263"/>
      <c r="D1327" s="263"/>
      <c r="E1327" s="38"/>
      <c r="F1327" s="38"/>
      <c r="G1327" s="263" t="s">
        <v>45</v>
      </c>
      <c r="H1327" s="263"/>
      <c r="I1327" s="263"/>
      <c r="J1327" s="38"/>
    </row>
    <row r="1328" spans="1:10" hidden="1">
      <c r="A1328" s="38"/>
      <c r="B1328" s="263" t="s">
        <v>46</v>
      </c>
      <c r="C1328" s="263"/>
      <c r="D1328" s="263"/>
      <c r="E1328" s="38"/>
      <c r="F1328" s="38"/>
      <c r="G1328" s="263" t="s">
        <v>47</v>
      </c>
      <c r="H1328" s="263"/>
      <c r="I1328" s="38"/>
      <c r="J1328" s="38"/>
    </row>
    <row r="1329" spans="1:10" hidden="1">
      <c r="A1329" s="38"/>
      <c r="B1329" s="263" t="s">
        <v>48</v>
      </c>
      <c r="C1329" s="263"/>
      <c r="D1329" s="263"/>
      <c r="E1329" s="263"/>
      <c r="F1329" s="38"/>
      <c r="G1329" s="263" t="s">
        <v>49</v>
      </c>
      <c r="H1329" s="263"/>
      <c r="I1329" s="263"/>
      <c r="J1329" s="38"/>
    </row>
    <row r="1330" spans="1:10" hidden="1">
      <c r="A1330" s="39"/>
      <c r="B1330" s="276" t="s">
        <v>50</v>
      </c>
      <c r="C1330" s="276"/>
      <c r="D1330" s="39"/>
      <c r="E1330" s="39"/>
      <c r="F1330" s="39"/>
      <c r="G1330" s="39"/>
      <c r="H1330" s="276" t="s">
        <v>51</v>
      </c>
      <c r="I1330" s="276"/>
      <c r="J1330" s="276"/>
    </row>
    <row r="1331" spans="1:10" hidden="1">
      <c r="A1331" s="277" t="s">
        <v>52</v>
      </c>
      <c r="B1331" s="277"/>
      <c r="C1331" s="277"/>
      <c r="D1331" s="277"/>
      <c r="E1331" s="277"/>
      <c r="F1331" s="277"/>
      <c r="G1331" s="277"/>
      <c r="H1331" s="277"/>
      <c r="I1331" s="277"/>
      <c r="J1331" s="277"/>
    </row>
    <row r="1332" spans="1:10" hidden="1">
      <c r="A1332" s="278" t="s">
        <v>53</v>
      </c>
      <c r="B1332" s="278"/>
      <c r="C1332" s="278"/>
      <c r="D1332" s="278"/>
      <c r="E1332" s="278"/>
      <c r="F1332" s="278"/>
      <c r="G1332" s="278"/>
      <c r="H1332" s="278"/>
      <c r="I1332" s="278"/>
      <c r="J1332" s="278"/>
    </row>
    <row r="1333" spans="1:10" hidden="1">
      <c r="A1333" s="279" t="s">
        <v>54</v>
      </c>
      <c r="B1333" s="280"/>
      <c r="C1333" s="280"/>
      <c r="D1333" s="280"/>
      <c r="E1333" s="281"/>
      <c r="F1333" s="285" t="s">
        <v>55</v>
      </c>
      <c r="G1333" s="286"/>
      <c r="H1333" s="286"/>
      <c r="I1333" s="286"/>
      <c r="J1333" s="286"/>
    </row>
    <row r="1334" spans="1:10" hidden="1">
      <c r="A1334" s="282"/>
      <c r="B1334" s="283"/>
      <c r="C1334" s="283"/>
      <c r="D1334" s="283"/>
      <c r="E1334" s="284"/>
      <c r="F1334" s="272" t="s">
        <v>56</v>
      </c>
      <c r="G1334" s="273"/>
      <c r="H1334" s="287" t="s">
        <v>57</v>
      </c>
      <c r="I1334" s="288"/>
      <c r="J1334" s="40" t="s">
        <v>58</v>
      </c>
    </row>
    <row r="1335" spans="1:10" hidden="1">
      <c r="A1335" s="269" t="s">
        <v>59</v>
      </c>
      <c r="B1335" s="270"/>
      <c r="C1335" s="270"/>
      <c r="D1335" s="270"/>
      <c r="E1335" s="271"/>
      <c r="F1335" s="272" t="s">
        <v>60</v>
      </c>
      <c r="G1335" s="273"/>
      <c r="H1335" s="274" t="s">
        <v>61</v>
      </c>
      <c r="I1335" s="275"/>
      <c r="J1335" s="40" t="s">
        <v>62</v>
      </c>
    </row>
    <row r="1336" spans="1:10" hidden="1">
      <c r="A1336" s="269" t="s">
        <v>63</v>
      </c>
      <c r="B1336" s="270"/>
      <c r="C1336" s="270"/>
      <c r="D1336" s="270"/>
      <c r="E1336" s="271"/>
      <c r="F1336" s="272" t="s">
        <v>64</v>
      </c>
      <c r="G1336" s="273"/>
      <c r="H1336" s="274" t="s">
        <v>65</v>
      </c>
      <c r="I1336" s="275"/>
      <c r="J1336" s="40" t="s">
        <v>66</v>
      </c>
    </row>
    <row r="1337" spans="1:10" hidden="1">
      <c r="A1337" s="269" t="s">
        <v>67</v>
      </c>
      <c r="B1337" s="270"/>
      <c r="C1337" s="270"/>
      <c r="D1337" s="270"/>
      <c r="E1337" s="271"/>
      <c r="F1337" s="272" t="s">
        <v>68</v>
      </c>
      <c r="G1337" s="273"/>
      <c r="H1337" s="274" t="s">
        <v>69</v>
      </c>
      <c r="I1337" s="275"/>
      <c r="J1337" s="40" t="s">
        <v>62</v>
      </c>
    </row>
    <row r="1338" spans="1:10" hidden="1">
      <c r="A1338" s="269" t="s">
        <v>70</v>
      </c>
      <c r="B1338" s="270"/>
      <c r="C1338" s="270"/>
      <c r="D1338" s="270"/>
      <c r="E1338" s="271"/>
      <c r="F1338" s="272" t="s">
        <v>71</v>
      </c>
      <c r="G1338" s="273"/>
      <c r="H1338" s="274" t="s">
        <v>72</v>
      </c>
      <c r="I1338" s="275"/>
      <c r="J1338" s="40" t="s">
        <v>73</v>
      </c>
    </row>
    <row r="1339" spans="1:10" hidden="1">
      <c r="A1339" s="269" t="s">
        <v>74</v>
      </c>
      <c r="B1339" s="270"/>
      <c r="C1339" s="270"/>
      <c r="D1339" s="270"/>
      <c r="E1339" s="271"/>
      <c r="F1339" s="272" t="s">
        <v>75</v>
      </c>
      <c r="G1339" s="273"/>
      <c r="H1339" s="274" t="s">
        <v>76</v>
      </c>
      <c r="I1339" s="275"/>
      <c r="J1339" s="40" t="s">
        <v>77</v>
      </c>
    </row>
    <row r="1340" spans="1:10" hidden="1">
      <c r="A1340" s="269" t="s">
        <v>78</v>
      </c>
      <c r="B1340" s="270"/>
      <c r="C1340" s="270"/>
      <c r="D1340" s="270"/>
      <c r="E1340" s="271"/>
      <c r="F1340" s="272" t="s">
        <v>75</v>
      </c>
      <c r="G1340" s="273"/>
      <c r="H1340" s="274" t="s">
        <v>76</v>
      </c>
      <c r="I1340" s="275"/>
      <c r="J1340" s="40" t="s">
        <v>77</v>
      </c>
    </row>
    <row r="1341" spans="1:10" hidden="1">
      <c r="F1341" s="18">
        <v>2400</v>
      </c>
    </row>
    <row r="1342" spans="1:10">
      <c r="F1342" s="236">
        <v>4800</v>
      </c>
    </row>
  </sheetData>
  <autoFilter ref="A4:J1341" xr:uid="{D9817D28-0756-47FB-B7BA-77AFF8550EFA}">
    <filterColumn colId="5">
      <customFilters and="1">
        <customFilter operator="greaterThanOrEqual" val="2500"/>
        <customFilter operator="lessThanOrEqual" val="2800"/>
      </customFilters>
    </filterColumn>
  </autoFilter>
  <mergeCells count="40">
    <mergeCell ref="A1:F1"/>
    <mergeCell ref="A1339:E1339"/>
    <mergeCell ref="F1339:G1339"/>
    <mergeCell ref="H1339:I1339"/>
    <mergeCell ref="A1340:E1340"/>
    <mergeCell ref="F1340:G1340"/>
    <mergeCell ref="H1340:I1340"/>
    <mergeCell ref="A1337:E1337"/>
    <mergeCell ref="F1337:G1337"/>
    <mergeCell ref="H1337:I1337"/>
    <mergeCell ref="A1338:E1338"/>
    <mergeCell ref="F1338:G1338"/>
    <mergeCell ref="H1338:I1338"/>
    <mergeCell ref="A1335:E1335"/>
    <mergeCell ref="F1335:G1335"/>
    <mergeCell ref="H1335:I1335"/>
    <mergeCell ref="A1336:E1336"/>
    <mergeCell ref="F1336:G1336"/>
    <mergeCell ref="H1336:I1336"/>
    <mergeCell ref="B1330:C1330"/>
    <mergeCell ref="H1330:J1330"/>
    <mergeCell ref="A1331:J1331"/>
    <mergeCell ref="A1332:J1332"/>
    <mergeCell ref="A1333:E1334"/>
    <mergeCell ref="F1333:J1333"/>
    <mergeCell ref="F1334:G1334"/>
    <mergeCell ref="H1334:I1334"/>
    <mergeCell ref="B1329:E1329"/>
    <mergeCell ref="G1329:I1329"/>
    <mergeCell ref="A2:B2"/>
    <mergeCell ref="A1321:J1321"/>
    <mergeCell ref="A1322:J1322"/>
    <mergeCell ref="A1323:J1323"/>
    <mergeCell ref="A1324:J1324"/>
    <mergeCell ref="A1325:J1325"/>
    <mergeCell ref="A1326:J1326"/>
    <mergeCell ref="B1327:D1327"/>
    <mergeCell ref="G1327:I1327"/>
    <mergeCell ref="B1328:D1328"/>
    <mergeCell ref="G1328:H1328"/>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B7FA90-2494-4380-A5CE-D0CD9AC01202}">
  <dimension ref="A1"/>
  <sheetViews>
    <sheetView workbookViewId="0"/>
  </sheetViews>
  <sheetFormatPr defaultRowHeight="15"/>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6273E2-A6EA-41F1-9E6B-C87FE965E408}">
  <sheetPr filterMode="1"/>
  <dimension ref="A1:J1340"/>
  <sheetViews>
    <sheetView workbookViewId="0">
      <pane xSplit="2" ySplit="4" topLeftCell="C138" activePane="bottomRight" state="frozen"/>
      <selection activeCell="A10" sqref="A10:H1189"/>
      <selection pane="topRight" activeCell="A10" sqref="A10:H1189"/>
      <selection pane="bottomLeft" activeCell="A10" sqref="A10:H1189"/>
      <selection pane="bottomRight" activeCell="P295" sqref="P295"/>
    </sheetView>
  </sheetViews>
  <sheetFormatPr defaultRowHeight="15"/>
  <cols>
    <col min="1" max="1" width="9.5703125" style="18" customWidth="1"/>
    <col min="2" max="2" width="10.140625" style="18" customWidth="1"/>
    <col min="3" max="3" width="8.7109375" style="18" hidden="1" customWidth="1"/>
    <col min="4" max="4" width="10.85546875" style="18" customWidth="1"/>
    <col min="5" max="5" width="8.5703125" style="18" hidden="1" customWidth="1"/>
    <col min="6" max="6" width="10.42578125" style="18" customWidth="1"/>
    <col min="7" max="7" width="9.28515625" style="18" hidden="1" customWidth="1"/>
    <col min="8" max="8" width="10.42578125" style="18" hidden="1" customWidth="1"/>
    <col min="9" max="9" width="11.28515625" style="18" hidden="1" customWidth="1"/>
    <col min="10" max="10" width="14.42578125" style="18" hidden="1" customWidth="1"/>
    <col min="11" max="16384" width="9.140625" style="18"/>
  </cols>
  <sheetData>
    <row r="1" spans="1:10" ht="15.75" customHeight="1">
      <c r="A1" s="294" t="s">
        <v>536</v>
      </c>
      <c r="B1" s="294"/>
      <c r="C1" s="294"/>
      <c r="D1" s="294"/>
      <c r="E1" s="294"/>
      <c r="F1" s="294"/>
      <c r="G1" s="41"/>
      <c r="H1" s="41"/>
      <c r="I1" s="41"/>
      <c r="J1" s="41"/>
    </row>
    <row r="2" spans="1:10" ht="15.95" customHeight="1">
      <c r="A2" s="264" t="s">
        <v>9</v>
      </c>
      <c r="B2" s="265"/>
      <c r="C2" s="21" t="s">
        <v>10</v>
      </c>
      <c r="D2" s="19" t="s">
        <v>11</v>
      </c>
      <c r="E2" s="22" t="s">
        <v>6</v>
      </c>
      <c r="F2" s="21" t="s">
        <v>12</v>
      </c>
      <c r="G2" s="22" t="s">
        <v>7</v>
      </c>
      <c r="H2" s="22" t="s">
        <v>12</v>
      </c>
      <c r="I2" s="22" t="s">
        <v>13</v>
      </c>
      <c r="J2" s="22" t="s">
        <v>14</v>
      </c>
    </row>
    <row r="3" spans="1:10" ht="13.35" customHeight="1">
      <c r="A3" s="42" t="s">
        <v>4</v>
      </c>
      <c r="B3" s="43" t="s">
        <v>5</v>
      </c>
      <c r="C3" s="44"/>
      <c r="D3" s="44"/>
      <c r="E3" s="43" t="s">
        <v>15</v>
      </c>
      <c r="F3" s="42" t="s">
        <v>16</v>
      </c>
      <c r="G3" s="43" t="s">
        <v>15</v>
      </c>
      <c r="H3" s="43" t="s">
        <v>16</v>
      </c>
      <c r="I3" s="43" t="s">
        <v>16</v>
      </c>
      <c r="J3" s="44"/>
    </row>
    <row r="4" spans="1:10">
      <c r="A4" s="45">
        <v>1</v>
      </c>
      <c r="B4" s="45">
        <v>2</v>
      </c>
      <c r="C4" s="45">
        <v>3</v>
      </c>
      <c r="D4" s="45">
        <v>4</v>
      </c>
      <c r="E4" s="45">
        <v>5</v>
      </c>
      <c r="F4" s="45">
        <v>6</v>
      </c>
      <c r="G4" s="45">
        <v>7</v>
      </c>
      <c r="H4" s="45">
        <v>8</v>
      </c>
      <c r="I4" s="45">
        <v>9</v>
      </c>
      <c r="J4" s="45">
        <v>10</v>
      </c>
    </row>
    <row r="5" spans="1:10" hidden="1">
      <c r="A5" s="31">
        <v>0</v>
      </c>
      <c r="B5" s="31">
        <v>0.1</v>
      </c>
      <c r="C5" s="28" t="s">
        <v>17</v>
      </c>
      <c r="D5" s="32">
        <v>100</v>
      </c>
      <c r="E5" s="32">
        <v>1800</v>
      </c>
      <c r="F5" s="32">
        <v>2357</v>
      </c>
      <c r="G5" s="32">
        <v>1700</v>
      </c>
      <c r="H5" s="32">
        <v>2265</v>
      </c>
      <c r="I5" s="32">
        <v>2311</v>
      </c>
      <c r="J5" s="46" t="s">
        <v>79</v>
      </c>
    </row>
    <row r="6" spans="1:10" hidden="1">
      <c r="A6" s="27">
        <v>0.1</v>
      </c>
      <c r="B6" s="27">
        <v>0.2</v>
      </c>
      <c r="C6" s="28"/>
      <c r="D6" s="29">
        <v>100</v>
      </c>
      <c r="E6" s="29">
        <v>1300</v>
      </c>
      <c r="F6" s="29">
        <v>1898</v>
      </c>
      <c r="G6" s="29">
        <v>1900</v>
      </c>
      <c r="H6" s="29">
        <v>2449</v>
      </c>
      <c r="I6" s="29">
        <v>2174</v>
      </c>
      <c r="J6" s="47" t="s">
        <v>79</v>
      </c>
    </row>
    <row r="7" spans="1:10" hidden="1">
      <c r="A7" s="27">
        <v>0.2</v>
      </c>
      <c r="B7" s="27">
        <v>0.3</v>
      </c>
      <c r="C7" s="28"/>
      <c r="D7" s="29">
        <v>100</v>
      </c>
      <c r="E7" s="29">
        <v>1100</v>
      </c>
      <c r="F7" s="29">
        <v>1715</v>
      </c>
      <c r="G7" s="29">
        <v>1700</v>
      </c>
      <c r="H7" s="29">
        <v>2265</v>
      </c>
      <c r="I7" s="29">
        <v>1990</v>
      </c>
      <c r="J7" s="34"/>
    </row>
    <row r="8" spans="1:10" hidden="1">
      <c r="A8" s="27">
        <v>0.3</v>
      </c>
      <c r="B8" s="27">
        <v>0.4</v>
      </c>
      <c r="C8" s="28"/>
      <c r="D8" s="29">
        <v>100</v>
      </c>
      <c r="E8" s="29">
        <v>1000</v>
      </c>
      <c r="F8" s="29">
        <v>1623</v>
      </c>
      <c r="G8" s="29">
        <v>1800</v>
      </c>
      <c r="H8" s="29">
        <v>2357</v>
      </c>
      <c r="I8" s="29">
        <v>1990</v>
      </c>
      <c r="J8" s="34"/>
    </row>
    <row r="9" spans="1:10" hidden="1">
      <c r="A9" s="27">
        <v>0.4</v>
      </c>
      <c r="B9" s="27">
        <v>0.5</v>
      </c>
      <c r="C9" s="28"/>
      <c r="D9" s="29">
        <v>100</v>
      </c>
      <c r="E9" s="29">
        <v>1700</v>
      </c>
      <c r="F9" s="29">
        <v>2265</v>
      </c>
      <c r="G9" s="29">
        <v>1800</v>
      </c>
      <c r="H9" s="29">
        <v>2357</v>
      </c>
      <c r="I9" s="29">
        <v>2311</v>
      </c>
      <c r="J9" s="34"/>
    </row>
    <row r="10" spans="1:10" hidden="1">
      <c r="A10" s="27">
        <v>0.5</v>
      </c>
      <c r="B10" s="27">
        <v>0.6</v>
      </c>
      <c r="C10" s="28"/>
      <c r="D10" s="29">
        <v>100</v>
      </c>
      <c r="E10" s="29">
        <v>900</v>
      </c>
      <c r="F10" s="29">
        <v>1531</v>
      </c>
      <c r="G10" s="29">
        <v>2100</v>
      </c>
      <c r="H10" s="29">
        <v>2633</v>
      </c>
      <c r="I10" s="29">
        <v>2082</v>
      </c>
      <c r="J10" s="34"/>
    </row>
    <row r="11" spans="1:10" hidden="1">
      <c r="A11" s="27">
        <v>0.6</v>
      </c>
      <c r="B11" s="27">
        <v>0.7</v>
      </c>
      <c r="C11" s="28"/>
      <c r="D11" s="29">
        <v>100</v>
      </c>
      <c r="E11" s="29">
        <v>1300</v>
      </c>
      <c r="F11" s="29">
        <v>1898</v>
      </c>
      <c r="G11" s="29">
        <v>1900</v>
      </c>
      <c r="H11" s="29">
        <v>2449</v>
      </c>
      <c r="I11" s="29">
        <v>2174</v>
      </c>
      <c r="J11" s="34"/>
    </row>
    <row r="12" spans="1:10" hidden="1">
      <c r="A12" s="27">
        <v>0.7</v>
      </c>
      <c r="B12" s="27">
        <v>0.8</v>
      </c>
      <c r="C12" s="28"/>
      <c r="D12" s="29">
        <v>100</v>
      </c>
      <c r="E12" s="29">
        <v>1700</v>
      </c>
      <c r="F12" s="29">
        <v>2265</v>
      </c>
      <c r="G12" s="29">
        <v>1600</v>
      </c>
      <c r="H12" s="29">
        <v>2174</v>
      </c>
      <c r="I12" s="29">
        <v>2220</v>
      </c>
      <c r="J12" s="34"/>
    </row>
    <row r="13" spans="1:10" hidden="1">
      <c r="A13" s="27">
        <v>0.8</v>
      </c>
      <c r="B13" s="27">
        <v>0.9</v>
      </c>
      <c r="C13" s="28"/>
      <c r="D13" s="29">
        <v>100</v>
      </c>
      <c r="E13" s="29">
        <v>1600</v>
      </c>
      <c r="F13" s="29">
        <v>2174</v>
      </c>
      <c r="G13" s="29">
        <v>1500</v>
      </c>
      <c r="H13" s="29">
        <v>2082</v>
      </c>
      <c r="I13" s="29">
        <v>2128</v>
      </c>
      <c r="J13" s="34"/>
    </row>
    <row r="14" spans="1:10" hidden="1">
      <c r="A14" s="27">
        <v>0.9</v>
      </c>
      <c r="B14" s="27">
        <v>1</v>
      </c>
      <c r="C14" s="28"/>
      <c r="D14" s="29">
        <v>100</v>
      </c>
      <c r="E14" s="29">
        <v>1600</v>
      </c>
      <c r="F14" s="29">
        <v>2174</v>
      </c>
      <c r="G14" s="29">
        <v>1300</v>
      </c>
      <c r="H14" s="29">
        <v>1898</v>
      </c>
      <c r="I14" s="29">
        <v>2036</v>
      </c>
      <c r="J14" s="33"/>
    </row>
    <row r="15" spans="1:10" hidden="1">
      <c r="A15" s="31">
        <v>1</v>
      </c>
      <c r="B15" s="31">
        <v>1.1000000000000001</v>
      </c>
      <c r="C15" s="28" t="s">
        <v>17</v>
      </c>
      <c r="D15" s="32">
        <v>100</v>
      </c>
      <c r="E15" s="32">
        <v>1700</v>
      </c>
      <c r="F15" s="32">
        <v>2265</v>
      </c>
      <c r="G15" s="32">
        <v>1400</v>
      </c>
      <c r="H15" s="32">
        <v>1990</v>
      </c>
      <c r="I15" s="32">
        <v>2128</v>
      </c>
      <c r="J15" s="28" t="s">
        <v>80</v>
      </c>
    </row>
    <row r="16" spans="1:10" hidden="1">
      <c r="A16" s="27">
        <v>1.1000000000000001</v>
      </c>
      <c r="B16" s="27">
        <v>1.2</v>
      </c>
      <c r="C16" s="28"/>
      <c r="D16" s="29">
        <v>100</v>
      </c>
      <c r="E16" s="29">
        <v>1300</v>
      </c>
      <c r="F16" s="29">
        <v>1898</v>
      </c>
      <c r="G16" s="29">
        <v>1400</v>
      </c>
      <c r="H16" s="29">
        <v>1990</v>
      </c>
      <c r="I16" s="29">
        <v>1944</v>
      </c>
      <c r="J16" s="28"/>
    </row>
    <row r="17" spans="1:10" hidden="1">
      <c r="A17" s="27">
        <v>1.2</v>
      </c>
      <c r="B17" s="27">
        <v>1.3</v>
      </c>
      <c r="C17" s="28"/>
      <c r="D17" s="29">
        <v>100</v>
      </c>
      <c r="E17" s="29">
        <v>900</v>
      </c>
      <c r="F17" s="29">
        <v>1531</v>
      </c>
      <c r="G17" s="29">
        <v>1000</v>
      </c>
      <c r="H17" s="29">
        <v>1623</v>
      </c>
      <c r="I17" s="29">
        <v>1577</v>
      </c>
      <c r="J17" s="28"/>
    </row>
    <row r="18" spans="1:10" hidden="1">
      <c r="A18" s="27">
        <v>1.3</v>
      </c>
      <c r="B18" s="27">
        <v>1.4</v>
      </c>
      <c r="C18" s="28"/>
      <c r="D18" s="29">
        <v>100</v>
      </c>
      <c r="E18" s="29">
        <v>1300</v>
      </c>
      <c r="F18" s="29">
        <v>1898</v>
      </c>
      <c r="G18" s="29">
        <v>1100</v>
      </c>
      <c r="H18" s="29">
        <v>1715</v>
      </c>
      <c r="I18" s="29">
        <v>1807</v>
      </c>
      <c r="J18" s="28"/>
    </row>
    <row r="19" spans="1:10" hidden="1">
      <c r="A19" s="27">
        <v>1.4</v>
      </c>
      <c r="B19" s="27">
        <v>1.5</v>
      </c>
      <c r="C19" s="28"/>
      <c r="D19" s="29">
        <v>100</v>
      </c>
      <c r="E19" s="29">
        <v>1100</v>
      </c>
      <c r="F19" s="29">
        <v>1715</v>
      </c>
      <c r="G19" s="29">
        <v>1200</v>
      </c>
      <c r="H19" s="29">
        <v>1806</v>
      </c>
      <c r="I19" s="29">
        <v>1761</v>
      </c>
      <c r="J19" s="28"/>
    </row>
    <row r="20" spans="1:10" hidden="1">
      <c r="A20" s="27">
        <v>1.5</v>
      </c>
      <c r="B20" s="27">
        <v>1.6</v>
      </c>
      <c r="C20" s="28"/>
      <c r="D20" s="29">
        <v>100</v>
      </c>
      <c r="E20" s="29">
        <v>1000</v>
      </c>
      <c r="F20" s="29">
        <v>1623</v>
      </c>
      <c r="G20" s="29">
        <v>1500</v>
      </c>
      <c r="H20" s="29">
        <v>2082</v>
      </c>
      <c r="I20" s="29">
        <v>1853</v>
      </c>
      <c r="J20" s="28"/>
    </row>
    <row r="21" spans="1:10" hidden="1">
      <c r="A21" s="27">
        <v>1.6</v>
      </c>
      <c r="B21" s="27">
        <v>1.7</v>
      </c>
      <c r="C21" s="28"/>
      <c r="D21" s="29">
        <v>100</v>
      </c>
      <c r="E21" s="29">
        <v>1700</v>
      </c>
      <c r="F21" s="29">
        <v>2265</v>
      </c>
      <c r="G21" s="29">
        <v>1400</v>
      </c>
      <c r="H21" s="29">
        <v>1990</v>
      </c>
      <c r="I21" s="29">
        <v>2128</v>
      </c>
      <c r="J21" s="28"/>
    </row>
    <row r="22" spans="1:10" hidden="1">
      <c r="A22" s="27">
        <v>1.7</v>
      </c>
      <c r="B22" s="27">
        <v>1.8</v>
      </c>
      <c r="C22" s="28"/>
      <c r="D22" s="29">
        <v>100</v>
      </c>
      <c r="E22" s="29">
        <v>1000</v>
      </c>
      <c r="F22" s="29">
        <v>1623</v>
      </c>
      <c r="G22" s="29">
        <v>1300</v>
      </c>
      <c r="H22" s="29">
        <v>1898</v>
      </c>
      <c r="I22" s="29">
        <v>1761</v>
      </c>
      <c r="J22" s="28"/>
    </row>
    <row r="23" spans="1:10" hidden="1">
      <c r="A23" s="27">
        <v>1.8</v>
      </c>
      <c r="B23" s="27">
        <v>1.9</v>
      </c>
      <c r="C23" s="28"/>
      <c r="D23" s="29">
        <v>100</v>
      </c>
      <c r="E23" s="29">
        <v>700</v>
      </c>
      <c r="F23" s="29">
        <v>1347</v>
      </c>
      <c r="G23" s="29">
        <v>1100</v>
      </c>
      <c r="H23" s="29">
        <v>1715</v>
      </c>
      <c r="I23" s="29">
        <v>1531</v>
      </c>
      <c r="J23" s="28"/>
    </row>
    <row r="24" spans="1:10" hidden="1">
      <c r="A24" s="27">
        <v>1.9</v>
      </c>
      <c r="B24" s="27">
        <v>2</v>
      </c>
      <c r="C24" s="28"/>
      <c r="D24" s="29">
        <v>100</v>
      </c>
      <c r="E24" s="29">
        <v>1000</v>
      </c>
      <c r="F24" s="29">
        <v>1623</v>
      </c>
      <c r="G24" s="29">
        <v>1200</v>
      </c>
      <c r="H24" s="29">
        <v>1806</v>
      </c>
      <c r="I24" s="29">
        <v>1715</v>
      </c>
      <c r="J24" s="28"/>
    </row>
    <row r="25" spans="1:10" hidden="1">
      <c r="A25" s="27">
        <v>2</v>
      </c>
      <c r="B25" s="27">
        <v>2.1</v>
      </c>
      <c r="C25" s="28" t="s">
        <v>17</v>
      </c>
      <c r="D25" s="29">
        <v>100</v>
      </c>
      <c r="E25" s="29">
        <v>1600</v>
      </c>
      <c r="F25" s="29">
        <v>2174</v>
      </c>
      <c r="G25" s="29">
        <v>1300</v>
      </c>
      <c r="H25" s="29">
        <v>1898</v>
      </c>
      <c r="I25" s="29">
        <v>2036</v>
      </c>
      <c r="J25" s="30"/>
    </row>
    <row r="26" spans="1:10" hidden="1">
      <c r="A26" s="27">
        <v>2.1</v>
      </c>
      <c r="B26" s="27">
        <v>2.2000000000000002</v>
      </c>
      <c r="C26" s="28"/>
      <c r="D26" s="29">
        <v>100</v>
      </c>
      <c r="E26" s="29">
        <v>700</v>
      </c>
      <c r="F26" s="29">
        <v>1347</v>
      </c>
      <c r="G26" s="29">
        <v>1200</v>
      </c>
      <c r="H26" s="29">
        <v>1806</v>
      </c>
      <c r="I26" s="29">
        <v>1577</v>
      </c>
      <c r="J26" s="30"/>
    </row>
    <row r="27" spans="1:10" hidden="1">
      <c r="A27" s="27">
        <v>2.2000000000000002</v>
      </c>
      <c r="B27" s="27">
        <v>2.2999999999999998</v>
      </c>
      <c r="C27" s="28"/>
      <c r="D27" s="29">
        <v>100</v>
      </c>
      <c r="E27" s="29">
        <v>1000</v>
      </c>
      <c r="F27" s="29">
        <v>1623</v>
      </c>
      <c r="G27" s="29">
        <v>1500</v>
      </c>
      <c r="H27" s="29">
        <v>2082</v>
      </c>
      <c r="I27" s="29">
        <v>1853</v>
      </c>
      <c r="J27" s="30"/>
    </row>
    <row r="28" spans="1:10" hidden="1">
      <c r="A28" s="27">
        <v>2.2999999999999998</v>
      </c>
      <c r="B28" s="27">
        <v>2.4</v>
      </c>
      <c r="C28" s="28"/>
      <c r="D28" s="29">
        <v>100</v>
      </c>
      <c r="E28" s="29">
        <v>900</v>
      </c>
      <c r="F28" s="29">
        <v>1531</v>
      </c>
      <c r="G28" s="29">
        <v>1300</v>
      </c>
      <c r="H28" s="29">
        <v>1898</v>
      </c>
      <c r="I28" s="29">
        <v>1715</v>
      </c>
      <c r="J28" s="30"/>
    </row>
    <row r="29" spans="1:10" hidden="1">
      <c r="A29" s="27">
        <v>2.4</v>
      </c>
      <c r="B29" s="27">
        <v>2.5</v>
      </c>
      <c r="C29" s="30"/>
      <c r="D29" s="29">
        <v>100</v>
      </c>
      <c r="E29" s="29">
        <v>900</v>
      </c>
      <c r="F29" s="29">
        <v>1531</v>
      </c>
      <c r="G29" s="29">
        <v>1200</v>
      </c>
      <c r="H29" s="29">
        <v>1806</v>
      </c>
      <c r="I29" s="29">
        <v>1669</v>
      </c>
      <c r="J29" s="28" t="s">
        <v>81</v>
      </c>
    </row>
    <row r="30" spans="1:10" hidden="1">
      <c r="A30" s="27">
        <v>2.5</v>
      </c>
      <c r="B30" s="27">
        <v>2.6</v>
      </c>
      <c r="C30" s="30"/>
      <c r="D30" s="29">
        <v>100</v>
      </c>
      <c r="E30" s="29">
        <v>800</v>
      </c>
      <c r="F30" s="29">
        <v>1439</v>
      </c>
      <c r="G30" s="29">
        <v>1300</v>
      </c>
      <c r="H30" s="29">
        <v>1898</v>
      </c>
      <c r="I30" s="29">
        <v>1669</v>
      </c>
      <c r="J30" s="28"/>
    </row>
    <row r="31" spans="1:10" hidden="1">
      <c r="A31" s="27">
        <v>2.6</v>
      </c>
      <c r="B31" s="27">
        <v>2.7</v>
      </c>
      <c r="C31" s="30"/>
      <c r="D31" s="29">
        <v>100</v>
      </c>
      <c r="E31" s="29">
        <v>800</v>
      </c>
      <c r="F31" s="29">
        <v>1439</v>
      </c>
      <c r="G31" s="29">
        <v>1400</v>
      </c>
      <c r="H31" s="29">
        <v>1990</v>
      </c>
      <c r="I31" s="29">
        <v>1715</v>
      </c>
      <c r="J31" s="28"/>
    </row>
    <row r="32" spans="1:10" hidden="1">
      <c r="A32" s="27">
        <v>2.7</v>
      </c>
      <c r="B32" s="27">
        <v>2.8</v>
      </c>
      <c r="C32" s="30"/>
      <c r="D32" s="29">
        <v>100</v>
      </c>
      <c r="E32" s="29">
        <v>1400</v>
      </c>
      <c r="F32" s="29">
        <v>1990</v>
      </c>
      <c r="G32" s="29">
        <v>1600</v>
      </c>
      <c r="H32" s="29">
        <v>2174</v>
      </c>
      <c r="I32" s="29">
        <v>2082</v>
      </c>
      <c r="J32" s="28"/>
    </row>
    <row r="33" spans="1:10" hidden="1">
      <c r="A33" s="27">
        <v>2.8</v>
      </c>
      <c r="B33" s="27">
        <v>2.9</v>
      </c>
      <c r="C33" s="30"/>
      <c r="D33" s="29">
        <v>100</v>
      </c>
      <c r="E33" s="29">
        <v>700</v>
      </c>
      <c r="F33" s="29">
        <v>1347</v>
      </c>
      <c r="G33" s="29">
        <v>1200</v>
      </c>
      <c r="H33" s="29">
        <v>1806</v>
      </c>
      <c r="I33" s="29">
        <v>1577</v>
      </c>
      <c r="J33" s="28"/>
    </row>
    <row r="34" spans="1:10" hidden="1">
      <c r="A34" s="27">
        <v>2.9</v>
      </c>
      <c r="B34" s="27">
        <v>3</v>
      </c>
      <c r="C34" s="30"/>
      <c r="D34" s="29">
        <v>100</v>
      </c>
      <c r="E34" s="29">
        <v>1500</v>
      </c>
      <c r="F34" s="29">
        <v>2082</v>
      </c>
      <c r="G34" s="29">
        <v>1200</v>
      </c>
      <c r="H34" s="29">
        <v>1806</v>
      </c>
      <c r="I34" s="29">
        <v>1944</v>
      </c>
      <c r="J34" s="28"/>
    </row>
    <row r="35" spans="1:10" hidden="1">
      <c r="A35" s="31">
        <v>3</v>
      </c>
      <c r="B35" s="31">
        <v>3.1</v>
      </c>
      <c r="C35" s="28" t="s">
        <v>17</v>
      </c>
      <c r="D35" s="32">
        <v>100</v>
      </c>
      <c r="E35" s="32">
        <v>1500</v>
      </c>
      <c r="F35" s="32">
        <v>2082</v>
      </c>
      <c r="G35" s="32">
        <v>1600</v>
      </c>
      <c r="H35" s="32">
        <v>2174</v>
      </c>
      <c r="I35" s="32">
        <v>2128</v>
      </c>
      <c r="J35" s="33"/>
    </row>
    <row r="36" spans="1:10" hidden="1">
      <c r="A36" s="27">
        <v>3.1</v>
      </c>
      <c r="B36" s="27">
        <v>3.2</v>
      </c>
      <c r="C36" s="28"/>
      <c r="D36" s="29">
        <v>100</v>
      </c>
      <c r="E36" s="29">
        <v>1700</v>
      </c>
      <c r="F36" s="29">
        <v>2265</v>
      </c>
      <c r="G36" s="29">
        <v>1000</v>
      </c>
      <c r="H36" s="29">
        <v>1623</v>
      </c>
      <c r="I36" s="29">
        <v>1944</v>
      </c>
      <c r="J36" s="47" t="s">
        <v>82</v>
      </c>
    </row>
    <row r="37" spans="1:10" hidden="1">
      <c r="A37" s="27">
        <v>3.2</v>
      </c>
      <c r="B37" s="27">
        <v>3.3</v>
      </c>
      <c r="C37" s="28"/>
      <c r="D37" s="29">
        <v>100</v>
      </c>
      <c r="E37" s="29">
        <v>1700</v>
      </c>
      <c r="F37" s="29">
        <v>2265</v>
      </c>
      <c r="G37" s="29">
        <v>1400</v>
      </c>
      <c r="H37" s="29">
        <v>1990</v>
      </c>
      <c r="I37" s="29">
        <v>2128</v>
      </c>
      <c r="J37" s="34"/>
    </row>
    <row r="38" spans="1:10" hidden="1">
      <c r="A38" s="27">
        <v>3.3</v>
      </c>
      <c r="B38" s="27">
        <v>3.4</v>
      </c>
      <c r="C38" s="28"/>
      <c r="D38" s="29">
        <v>100</v>
      </c>
      <c r="E38" s="29">
        <v>1000</v>
      </c>
      <c r="F38" s="29">
        <v>1623</v>
      </c>
      <c r="G38" s="29">
        <v>1200</v>
      </c>
      <c r="H38" s="29">
        <v>1806</v>
      </c>
      <c r="I38" s="29">
        <v>1715</v>
      </c>
      <c r="J38" s="34"/>
    </row>
    <row r="39" spans="1:10" hidden="1">
      <c r="A39" s="27">
        <v>3.4</v>
      </c>
      <c r="B39" s="27">
        <v>3.5</v>
      </c>
      <c r="C39" s="28"/>
      <c r="D39" s="29">
        <v>100</v>
      </c>
      <c r="E39" s="29">
        <v>1300</v>
      </c>
      <c r="F39" s="29">
        <v>1898</v>
      </c>
      <c r="G39" s="29">
        <v>1300</v>
      </c>
      <c r="H39" s="29">
        <v>1898</v>
      </c>
      <c r="I39" s="29">
        <v>1898</v>
      </c>
      <c r="J39" s="28" t="s">
        <v>83</v>
      </c>
    </row>
    <row r="40" spans="1:10" hidden="1">
      <c r="A40" s="27">
        <v>3.5</v>
      </c>
      <c r="B40" s="27">
        <v>3.6</v>
      </c>
      <c r="C40" s="28"/>
      <c r="D40" s="29">
        <v>100</v>
      </c>
      <c r="E40" s="29">
        <v>1000</v>
      </c>
      <c r="F40" s="29">
        <v>1623</v>
      </c>
      <c r="G40" s="29">
        <v>1600</v>
      </c>
      <c r="H40" s="29">
        <v>2174</v>
      </c>
      <c r="I40" s="29">
        <v>1899</v>
      </c>
      <c r="J40" s="34"/>
    </row>
    <row r="41" spans="1:10" hidden="1">
      <c r="A41" s="27">
        <v>3.6</v>
      </c>
      <c r="B41" s="27">
        <v>3.7</v>
      </c>
      <c r="C41" s="28"/>
      <c r="D41" s="29">
        <v>100</v>
      </c>
      <c r="E41" s="29">
        <v>1100</v>
      </c>
      <c r="F41" s="29">
        <v>1715</v>
      </c>
      <c r="G41" s="29">
        <v>1400</v>
      </c>
      <c r="H41" s="29">
        <v>1990</v>
      </c>
      <c r="I41" s="29">
        <v>1853</v>
      </c>
      <c r="J41" s="34"/>
    </row>
    <row r="42" spans="1:10" hidden="1">
      <c r="A42" s="27">
        <v>3.7</v>
      </c>
      <c r="B42" s="27">
        <v>3.8</v>
      </c>
      <c r="C42" s="28"/>
      <c r="D42" s="29">
        <v>100</v>
      </c>
      <c r="E42" s="29">
        <v>1000</v>
      </c>
      <c r="F42" s="29">
        <v>1623</v>
      </c>
      <c r="G42" s="29">
        <v>1300</v>
      </c>
      <c r="H42" s="29">
        <v>1898</v>
      </c>
      <c r="I42" s="29">
        <v>1761</v>
      </c>
      <c r="J42" s="34"/>
    </row>
    <row r="43" spans="1:10" hidden="1">
      <c r="A43" s="27">
        <v>3.8</v>
      </c>
      <c r="B43" s="27">
        <v>3.9</v>
      </c>
      <c r="C43" s="28"/>
      <c r="D43" s="29">
        <v>100</v>
      </c>
      <c r="E43" s="29">
        <v>1000</v>
      </c>
      <c r="F43" s="29">
        <v>1623</v>
      </c>
      <c r="G43" s="29">
        <v>1700</v>
      </c>
      <c r="H43" s="29">
        <v>2265</v>
      </c>
      <c r="I43" s="29">
        <v>1944</v>
      </c>
      <c r="J43" s="28" t="s">
        <v>84</v>
      </c>
    </row>
    <row r="44" spans="1:10" hidden="1">
      <c r="A44" s="27">
        <v>3.9</v>
      </c>
      <c r="B44" s="27">
        <v>4</v>
      </c>
      <c r="C44" s="28"/>
      <c r="D44" s="29">
        <v>100</v>
      </c>
      <c r="E44" s="29">
        <v>1300</v>
      </c>
      <c r="F44" s="29">
        <v>1898</v>
      </c>
      <c r="G44" s="29">
        <v>1200</v>
      </c>
      <c r="H44" s="29">
        <v>1806</v>
      </c>
      <c r="I44" s="29">
        <v>1852</v>
      </c>
      <c r="J44" s="28" t="s">
        <v>84</v>
      </c>
    </row>
    <row r="45" spans="1:10" hidden="1">
      <c r="A45" s="31">
        <v>4</v>
      </c>
      <c r="B45" s="31">
        <v>4.0999999999999996</v>
      </c>
      <c r="C45" s="28" t="s">
        <v>17</v>
      </c>
      <c r="D45" s="32">
        <v>100</v>
      </c>
      <c r="E45" s="32">
        <v>1700</v>
      </c>
      <c r="F45" s="32">
        <v>2265</v>
      </c>
      <c r="G45" s="32">
        <v>1200</v>
      </c>
      <c r="H45" s="32">
        <v>1806</v>
      </c>
      <c r="I45" s="32">
        <v>2036</v>
      </c>
      <c r="J45" s="47" t="s">
        <v>85</v>
      </c>
    </row>
    <row r="46" spans="1:10" hidden="1">
      <c r="A46" s="27">
        <v>4.0999999999999996</v>
      </c>
      <c r="B46" s="27">
        <v>4.2</v>
      </c>
      <c r="C46" s="28"/>
      <c r="D46" s="29">
        <v>100</v>
      </c>
      <c r="E46" s="29">
        <v>1000</v>
      </c>
      <c r="F46" s="29">
        <v>1623</v>
      </c>
      <c r="G46" s="29">
        <v>1300</v>
      </c>
      <c r="H46" s="29">
        <v>1898</v>
      </c>
      <c r="I46" s="29">
        <v>1761</v>
      </c>
      <c r="J46" s="34"/>
    </row>
    <row r="47" spans="1:10" hidden="1">
      <c r="A47" s="27">
        <v>4.2</v>
      </c>
      <c r="B47" s="27">
        <v>4.3</v>
      </c>
      <c r="C47" s="28"/>
      <c r="D47" s="29">
        <v>100</v>
      </c>
      <c r="E47" s="29">
        <v>700</v>
      </c>
      <c r="F47" s="29">
        <v>1347</v>
      </c>
      <c r="G47" s="29">
        <v>1400</v>
      </c>
      <c r="H47" s="29">
        <v>1990</v>
      </c>
      <c r="I47" s="29">
        <v>1669</v>
      </c>
      <c r="J47" s="28" t="s">
        <v>86</v>
      </c>
    </row>
    <row r="48" spans="1:10" hidden="1">
      <c r="A48" s="27">
        <v>4.3</v>
      </c>
      <c r="B48" s="27">
        <v>4.4000000000000004</v>
      </c>
      <c r="C48" s="28"/>
      <c r="D48" s="29">
        <v>100</v>
      </c>
      <c r="E48" s="29">
        <v>800</v>
      </c>
      <c r="F48" s="29">
        <v>1439</v>
      </c>
      <c r="G48" s="29">
        <v>1100</v>
      </c>
      <c r="H48" s="29">
        <v>1715</v>
      </c>
      <c r="I48" s="29">
        <v>1577</v>
      </c>
      <c r="J48" s="34"/>
    </row>
    <row r="49" spans="1:10" hidden="1">
      <c r="A49" s="27">
        <v>4.4000000000000004</v>
      </c>
      <c r="B49" s="27">
        <v>4.5</v>
      </c>
      <c r="C49" s="28"/>
      <c r="D49" s="29">
        <v>100</v>
      </c>
      <c r="E49" s="29">
        <v>700</v>
      </c>
      <c r="F49" s="29">
        <v>1347</v>
      </c>
      <c r="G49" s="29">
        <v>1400</v>
      </c>
      <c r="H49" s="29">
        <v>1990</v>
      </c>
      <c r="I49" s="29">
        <v>1669</v>
      </c>
      <c r="J49" s="34"/>
    </row>
    <row r="50" spans="1:10" hidden="1">
      <c r="A50" s="27">
        <v>4.5</v>
      </c>
      <c r="B50" s="27">
        <v>4.5999999999999996</v>
      </c>
      <c r="C50" s="28"/>
      <c r="D50" s="29">
        <v>100</v>
      </c>
      <c r="E50" s="29">
        <v>700</v>
      </c>
      <c r="F50" s="29">
        <v>1347</v>
      </c>
      <c r="G50" s="29">
        <v>1300</v>
      </c>
      <c r="H50" s="29">
        <v>1898</v>
      </c>
      <c r="I50" s="29">
        <v>1623</v>
      </c>
      <c r="J50" s="34"/>
    </row>
    <row r="51" spans="1:10" hidden="1">
      <c r="A51" s="27">
        <v>4.5999999999999996</v>
      </c>
      <c r="B51" s="27">
        <v>4.7</v>
      </c>
      <c r="C51" s="28"/>
      <c r="D51" s="29">
        <v>100</v>
      </c>
      <c r="E51" s="29">
        <v>1000</v>
      </c>
      <c r="F51" s="29">
        <v>1623</v>
      </c>
      <c r="G51" s="29">
        <v>1200</v>
      </c>
      <c r="H51" s="29">
        <v>1806</v>
      </c>
      <c r="I51" s="29">
        <v>1715</v>
      </c>
      <c r="J51" s="34"/>
    </row>
    <row r="52" spans="1:10" hidden="1">
      <c r="A52" s="27">
        <v>4.7</v>
      </c>
      <c r="B52" s="27">
        <v>4.8</v>
      </c>
      <c r="C52" s="28"/>
      <c r="D52" s="29">
        <v>100</v>
      </c>
      <c r="E52" s="29">
        <v>1800</v>
      </c>
      <c r="F52" s="29">
        <v>2357</v>
      </c>
      <c r="G52" s="29">
        <v>1600</v>
      </c>
      <c r="H52" s="29">
        <v>2174</v>
      </c>
      <c r="I52" s="29">
        <v>2266</v>
      </c>
      <c r="J52" s="34"/>
    </row>
    <row r="53" spans="1:10" hidden="1">
      <c r="A53" s="27">
        <v>4.8</v>
      </c>
      <c r="B53" s="27">
        <v>4.9000000000000004</v>
      </c>
      <c r="C53" s="28"/>
      <c r="D53" s="29">
        <v>100</v>
      </c>
      <c r="E53" s="29">
        <v>1500</v>
      </c>
      <c r="F53" s="29">
        <v>2082</v>
      </c>
      <c r="G53" s="29">
        <v>1200</v>
      </c>
      <c r="H53" s="29">
        <v>1806</v>
      </c>
      <c r="I53" s="29">
        <v>1944</v>
      </c>
      <c r="J53" s="34"/>
    </row>
    <row r="54" spans="1:10" hidden="1">
      <c r="A54" s="27">
        <v>4.9000000000000004</v>
      </c>
      <c r="B54" s="27">
        <v>5</v>
      </c>
      <c r="C54" s="28"/>
      <c r="D54" s="29">
        <v>100</v>
      </c>
      <c r="E54" s="29">
        <v>700</v>
      </c>
      <c r="F54" s="29">
        <v>1347</v>
      </c>
      <c r="G54" s="29">
        <v>1800</v>
      </c>
      <c r="H54" s="29">
        <v>2357</v>
      </c>
      <c r="I54" s="29">
        <v>1852</v>
      </c>
      <c r="J54" s="33"/>
    </row>
    <row r="55" spans="1:10" hidden="1">
      <c r="A55" s="27">
        <v>5</v>
      </c>
      <c r="B55" s="27">
        <v>5.0999999999999996</v>
      </c>
      <c r="C55" s="28" t="s">
        <v>17</v>
      </c>
      <c r="D55" s="29">
        <v>100</v>
      </c>
      <c r="E55" s="29">
        <v>1200</v>
      </c>
      <c r="F55" s="29">
        <v>1806</v>
      </c>
      <c r="G55" s="29">
        <v>1800</v>
      </c>
      <c r="H55" s="29">
        <v>2357</v>
      </c>
      <c r="I55" s="29">
        <v>2082</v>
      </c>
      <c r="J55" s="35" t="s">
        <v>86</v>
      </c>
    </row>
    <row r="56" spans="1:10" hidden="1">
      <c r="A56" s="27">
        <v>5.0999999999999996</v>
      </c>
      <c r="B56" s="27">
        <v>5.2</v>
      </c>
      <c r="C56" s="28"/>
      <c r="D56" s="29">
        <v>100</v>
      </c>
      <c r="E56" s="29">
        <v>900</v>
      </c>
      <c r="F56" s="29">
        <v>1531</v>
      </c>
      <c r="G56" s="29">
        <v>1600</v>
      </c>
      <c r="H56" s="29">
        <v>2174</v>
      </c>
      <c r="I56" s="29">
        <v>1853</v>
      </c>
      <c r="J56" s="35"/>
    </row>
    <row r="57" spans="1:10" hidden="1">
      <c r="A57" s="27">
        <v>5.2</v>
      </c>
      <c r="B57" s="27">
        <v>5.3</v>
      </c>
      <c r="C57" s="28"/>
      <c r="D57" s="29">
        <v>100</v>
      </c>
      <c r="E57" s="29">
        <v>1600</v>
      </c>
      <c r="F57" s="29">
        <v>2174</v>
      </c>
      <c r="G57" s="29">
        <v>1400</v>
      </c>
      <c r="H57" s="29">
        <v>1990</v>
      </c>
      <c r="I57" s="29">
        <v>2082</v>
      </c>
      <c r="J57" s="35"/>
    </row>
    <row r="58" spans="1:10" hidden="1">
      <c r="A58" s="27">
        <v>5.3</v>
      </c>
      <c r="B58" s="27">
        <v>5.4</v>
      </c>
      <c r="C58" s="28"/>
      <c r="D58" s="29">
        <v>100</v>
      </c>
      <c r="E58" s="29">
        <v>900</v>
      </c>
      <c r="F58" s="29">
        <v>1531</v>
      </c>
      <c r="G58" s="29">
        <v>1000</v>
      </c>
      <c r="H58" s="29">
        <v>1623</v>
      </c>
      <c r="I58" s="29">
        <v>1577</v>
      </c>
      <c r="J58" s="35"/>
    </row>
    <row r="59" spans="1:10" hidden="1">
      <c r="A59" s="27">
        <v>5.4</v>
      </c>
      <c r="B59" s="27">
        <v>5.5</v>
      </c>
      <c r="C59" s="28"/>
      <c r="D59" s="29">
        <v>100</v>
      </c>
      <c r="E59" s="29">
        <v>1900</v>
      </c>
      <c r="F59" s="29">
        <v>2449</v>
      </c>
      <c r="G59" s="29">
        <v>1400</v>
      </c>
      <c r="H59" s="29">
        <v>1990</v>
      </c>
      <c r="I59" s="29">
        <v>2220</v>
      </c>
      <c r="J59" s="35"/>
    </row>
    <row r="60" spans="1:10" hidden="1">
      <c r="A60" s="27">
        <v>5.5</v>
      </c>
      <c r="B60" s="27">
        <v>5.6</v>
      </c>
      <c r="C60" s="28"/>
      <c r="D60" s="29">
        <v>100</v>
      </c>
      <c r="E60" s="29">
        <v>900</v>
      </c>
      <c r="F60" s="29">
        <v>1531</v>
      </c>
      <c r="G60" s="29">
        <v>1300</v>
      </c>
      <c r="H60" s="29">
        <v>1898</v>
      </c>
      <c r="I60" s="29">
        <v>1715</v>
      </c>
      <c r="J60" s="35"/>
    </row>
    <row r="61" spans="1:10" hidden="1">
      <c r="A61" s="27">
        <v>5.6</v>
      </c>
      <c r="B61" s="27">
        <v>5.7</v>
      </c>
      <c r="C61" s="28"/>
      <c r="D61" s="29">
        <v>100</v>
      </c>
      <c r="E61" s="29">
        <v>1500</v>
      </c>
      <c r="F61" s="29">
        <v>2082</v>
      </c>
      <c r="G61" s="29">
        <v>1100</v>
      </c>
      <c r="H61" s="29">
        <v>1715</v>
      </c>
      <c r="I61" s="29">
        <v>1899</v>
      </c>
      <c r="J61" s="35"/>
    </row>
    <row r="62" spans="1:10" hidden="1">
      <c r="A62" s="27">
        <v>5.7</v>
      </c>
      <c r="B62" s="27">
        <v>5.8</v>
      </c>
      <c r="C62" s="28"/>
      <c r="D62" s="29">
        <v>100</v>
      </c>
      <c r="E62" s="29">
        <v>1200</v>
      </c>
      <c r="F62" s="29">
        <v>1806</v>
      </c>
      <c r="G62" s="29">
        <v>1100</v>
      </c>
      <c r="H62" s="29">
        <v>1715</v>
      </c>
      <c r="I62" s="29">
        <v>1761</v>
      </c>
      <c r="J62" s="35"/>
    </row>
    <row r="63" spans="1:10" hidden="1">
      <c r="A63" s="27">
        <v>5.8</v>
      </c>
      <c r="B63" s="27">
        <v>5.9</v>
      </c>
      <c r="C63" s="28"/>
      <c r="D63" s="29">
        <v>100</v>
      </c>
      <c r="E63" s="29">
        <v>1300</v>
      </c>
      <c r="F63" s="29">
        <v>1898</v>
      </c>
      <c r="G63" s="29">
        <v>2400</v>
      </c>
      <c r="H63" s="29">
        <v>2908</v>
      </c>
      <c r="I63" s="29">
        <v>2403</v>
      </c>
      <c r="J63" s="35"/>
    </row>
    <row r="64" spans="1:10" hidden="1">
      <c r="A64" s="27">
        <v>5.9</v>
      </c>
      <c r="B64" s="27">
        <v>6</v>
      </c>
      <c r="C64" s="28"/>
      <c r="D64" s="29">
        <v>100</v>
      </c>
      <c r="E64" s="29">
        <v>1200</v>
      </c>
      <c r="F64" s="29">
        <v>1806</v>
      </c>
      <c r="G64" s="29">
        <v>1200</v>
      </c>
      <c r="H64" s="29">
        <v>1806</v>
      </c>
      <c r="I64" s="29">
        <v>1806</v>
      </c>
      <c r="J64" s="35"/>
    </row>
    <row r="65" spans="1:10" hidden="1">
      <c r="A65" s="31">
        <v>6</v>
      </c>
      <c r="B65" s="31">
        <v>6.1</v>
      </c>
      <c r="C65" s="28" t="s">
        <v>17</v>
      </c>
      <c r="D65" s="32">
        <v>100</v>
      </c>
      <c r="E65" s="32">
        <v>1400</v>
      </c>
      <c r="F65" s="32">
        <v>1990</v>
      </c>
      <c r="G65" s="32">
        <v>1200</v>
      </c>
      <c r="H65" s="32">
        <v>1806</v>
      </c>
      <c r="I65" s="32">
        <v>1898</v>
      </c>
      <c r="J65" s="30"/>
    </row>
    <row r="66" spans="1:10" hidden="1">
      <c r="A66" s="27">
        <v>6.1</v>
      </c>
      <c r="B66" s="27">
        <v>6.2</v>
      </c>
      <c r="C66" s="28"/>
      <c r="D66" s="29">
        <v>100</v>
      </c>
      <c r="E66" s="29">
        <v>1800</v>
      </c>
      <c r="F66" s="29">
        <v>2357</v>
      </c>
      <c r="G66" s="29">
        <v>1300</v>
      </c>
      <c r="H66" s="29">
        <v>1898</v>
      </c>
      <c r="I66" s="29">
        <v>2128</v>
      </c>
      <c r="J66" s="30"/>
    </row>
    <row r="67" spans="1:10" hidden="1">
      <c r="A67" s="27">
        <v>6.2</v>
      </c>
      <c r="B67" s="27">
        <v>6.3</v>
      </c>
      <c r="C67" s="28"/>
      <c r="D67" s="29">
        <v>100</v>
      </c>
      <c r="E67" s="29">
        <v>1300</v>
      </c>
      <c r="F67" s="29">
        <v>1898</v>
      </c>
      <c r="G67" s="29">
        <v>1900</v>
      </c>
      <c r="H67" s="29">
        <v>2449</v>
      </c>
      <c r="I67" s="29">
        <v>2174</v>
      </c>
      <c r="J67" s="30"/>
    </row>
    <row r="68" spans="1:10" hidden="1">
      <c r="A68" s="27">
        <v>6.3</v>
      </c>
      <c r="B68" s="27">
        <v>6.4</v>
      </c>
      <c r="C68" s="28"/>
      <c r="D68" s="29">
        <v>100</v>
      </c>
      <c r="E68" s="29">
        <v>900</v>
      </c>
      <c r="F68" s="29">
        <v>1531</v>
      </c>
      <c r="G68" s="29">
        <v>1300</v>
      </c>
      <c r="H68" s="29">
        <v>1898</v>
      </c>
      <c r="I68" s="29">
        <v>1715</v>
      </c>
      <c r="J68" s="30"/>
    </row>
    <row r="69" spans="1:10" hidden="1">
      <c r="A69" s="27">
        <v>6.4</v>
      </c>
      <c r="B69" s="27">
        <v>6.5</v>
      </c>
      <c r="C69" s="28"/>
      <c r="D69" s="29">
        <v>100</v>
      </c>
      <c r="E69" s="29">
        <v>1900</v>
      </c>
      <c r="F69" s="29">
        <v>2449</v>
      </c>
      <c r="G69" s="29">
        <v>1400</v>
      </c>
      <c r="H69" s="29">
        <v>1990</v>
      </c>
      <c r="I69" s="29">
        <v>2220</v>
      </c>
      <c r="J69" s="30"/>
    </row>
    <row r="70" spans="1:10" hidden="1">
      <c r="A70" s="27">
        <v>6.5</v>
      </c>
      <c r="B70" s="27">
        <v>6.6</v>
      </c>
      <c r="C70" s="28"/>
      <c r="D70" s="29">
        <v>100</v>
      </c>
      <c r="E70" s="29">
        <v>1000</v>
      </c>
      <c r="F70" s="29">
        <v>1623</v>
      </c>
      <c r="G70" s="29">
        <v>1600</v>
      </c>
      <c r="H70" s="29">
        <v>2174</v>
      </c>
      <c r="I70" s="29">
        <v>1899</v>
      </c>
      <c r="J70" s="30"/>
    </row>
    <row r="71" spans="1:10" hidden="1">
      <c r="A71" s="27">
        <v>6.6</v>
      </c>
      <c r="B71" s="27">
        <v>6.7</v>
      </c>
      <c r="C71" s="28"/>
      <c r="D71" s="29">
        <v>100</v>
      </c>
      <c r="E71" s="29">
        <v>900</v>
      </c>
      <c r="F71" s="29">
        <v>1531</v>
      </c>
      <c r="G71" s="29">
        <v>1400</v>
      </c>
      <c r="H71" s="29">
        <v>1990</v>
      </c>
      <c r="I71" s="29">
        <v>1761</v>
      </c>
      <c r="J71" s="30"/>
    </row>
    <row r="72" spans="1:10" hidden="1">
      <c r="A72" s="27">
        <v>6.7</v>
      </c>
      <c r="B72" s="27">
        <v>6.8</v>
      </c>
      <c r="C72" s="28"/>
      <c r="D72" s="29">
        <v>100</v>
      </c>
      <c r="E72" s="29">
        <v>1200</v>
      </c>
      <c r="F72" s="29">
        <v>1806</v>
      </c>
      <c r="G72" s="29">
        <v>1000</v>
      </c>
      <c r="H72" s="29">
        <v>1623</v>
      </c>
      <c r="I72" s="29">
        <v>1715</v>
      </c>
      <c r="J72" s="30"/>
    </row>
    <row r="73" spans="1:10" hidden="1">
      <c r="A73" s="27">
        <v>6.8</v>
      </c>
      <c r="B73" s="27">
        <v>6.9</v>
      </c>
      <c r="C73" s="28"/>
      <c r="D73" s="29">
        <v>100</v>
      </c>
      <c r="E73" s="29">
        <v>1200</v>
      </c>
      <c r="F73" s="29">
        <v>1806</v>
      </c>
      <c r="G73" s="29">
        <v>1100</v>
      </c>
      <c r="H73" s="29">
        <v>1715</v>
      </c>
      <c r="I73" s="29">
        <v>1761</v>
      </c>
      <c r="J73" s="30"/>
    </row>
    <row r="74" spans="1:10" hidden="1">
      <c r="A74" s="27">
        <v>6.9</v>
      </c>
      <c r="B74" s="27">
        <v>7</v>
      </c>
      <c r="C74" s="28"/>
      <c r="D74" s="29">
        <v>100</v>
      </c>
      <c r="E74" s="29">
        <v>500</v>
      </c>
      <c r="F74" s="29">
        <v>1164</v>
      </c>
      <c r="G74" s="29">
        <v>1200</v>
      </c>
      <c r="H74" s="29">
        <v>1806</v>
      </c>
      <c r="I74" s="29">
        <v>1485</v>
      </c>
      <c r="J74" s="30"/>
    </row>
    <row r="75" spans="1:10" hidden="1">
      <c r="A75" s="31">
        <v>7</v>
      </c>
      <c r="B75" s="31">
        <v>7.1</v>
      </c>
      <c r="C75" s="28" t="s">
        <v>17</v>
      </c>
      <c r="D75" s="32">
        <v>100</v>
      </c>
      <c r="E75" s="32">
        <v>1400</v>
      </c>
      <c r="F75" s="32">
        <v>1990</v>
      </c>
      <c r="G75" s="32">
        <v>1600</v>
      </c>
      <c r="H75" s="32">
        <v>2174</v>
      </c>
      <c r="I75" s="32">
        <v>2082</v>
      </c>
      <c r="J75" s="36" t="s">
        <v>87</v>
      </c>
    </row>
    <row r="76" spans="1:10" hidden="1">
      <c r="A76" s="27">
        <v>7.1</v>
      </c>
      <c r="B76" s="27">
        <v>7.2</v>
      </c>
      <c r="C76" s="28"/>
      <c r="D76" s="29">
        <v>100</v>
      </c>
      <c r="E76" s="29">
        <v>1500</v>
      </c>
      <c r="F76" s="29">
        <v>2082</v>
      </c>
      <c r="G76" s="29">
        <v>1200</v>
      </c>
      <c r="H76" s="29">
        <v>1806</v>
      </c>
      <c r="I76" s="29">
        <v>1944</v>
      </c>
      <c r="J76" s="36"/>
    </row>
    <row r="77" spans="1:10" hidden="1">
      <c r="A77" s="27">
        <v>7.2</v>
      </c>
      <c r="B77" s="27">
        <v>7.3</v>
      </c>
      <c r="C77" s="28"/>
      <c r="D77" s="29">
        <v>100</v>
      </c>
      <c r="E77" s="29">
        <v>1500</v>
      </c>
      <c r="F77" s="29">
        <v>2082</v>
      </c>
      <c r="G77" s="29">
        <v>1300</v>
      </c>
      <c r="H77" s="29">
        <v>1898</v>
      </c>
      <c r="I77" s="29">
        <v>1990</v>
      </c>
      <c r="J77" s="36"/>
    </row>
    <row r="78" spans="1:10" hidden="1">
      <c r="A78" s="27">
        <v>7.3</v>
      </c>
      <c r="B78" s="27">
        <v>7.4</v>
      </c>
      <c r="C78" s="28"/>
      <c r="D78" s="29">
        <v>100</v>
      </c>
      <c r="E78" s="29">
        <v>1200</v>
      </c>
      <c r="F78" s="29">
        <v>1806</v>
      </c>
      <c r="G78" s="29">
        <v>1000</v>
      </c>
      <c r="H78" s="29">
        <v>1623</v>
      </c>
      <c r="I78" s="29">
        <v>1715</v>
      </c>
      <c r="J78" s="36"/>
    </row>
    <row r="79" spans="1:10" hidden="1">
      <c r="A79" s="27">
        <v>7.4</v>
      </c>
      <c r="B79" s="27">
        <v>7.5</v>
      </c>
      <c r="C79" s="28"/>
      <c r="D79" s="29">
        <v>100</v>
      </c>
      <c r="E79" s="29">
        <v>1500</v>
      </c>
      <c r="F79" s="29">
        <v>2082</v>
      </c>
      <c r="G79" s="29">
        <v>1000</v>
      </c>
      <c r="H79" s="29">
        <v>1623</v>
      </c>
      <c r="I79" s="29">
        <v>1853</v>
      </c>
      <c r="J79" s="36"/>
    </row>
    <row r="80" spans="1:10" hidden="1">
      <c r="A80" s="27">
        <v>7.5</v>
      </c>
      <c r="B80" s="27">
        <v>7.6</v>
      </c>
      <c r="C80" s="28"/>
      <c r="D80" s="29">
        <v>100</v>
      </c>
      <c r="E80" s="29">
        <v>1000</v>
      </c>
      <c r="F80" s="29">
        <v>1623</v>
      </c>
      <c r="G80" s="29">
        <v>1200</v>
      </c>
      <c r="H80" s="29">
        <v>1806</v>
      </c>
      <c r="I80" s="29">
        <v>1715</v>
      </c>
      <c r="J80" s="36"/>
    </row>
    <row r="81" spans="1:10" hidden="1">
      <c r="A81" s="27">
        <v>7.6</v>
      </c>
      <c r="B81" s="27">
        <v>7.7</v>
      </c>
      <c r="C81" s="28"/>
      <c r="D81" s="29">
        <v>100</v>
      </c>
      <c r="E81" s="29">
        <v>1600</v>
      </c>
      <c r="F81" s="29">
        <v>2174</v>
      </c>
      <c r="G81" s="29">
        <v>1400</v>
      </c>
      <c r="H81" s="29">
        <v>1990</v>
      </c>
      <c r="I81" s="29">
        <v>2082</v>
      </c>
      <c r="J81" s="36"/>
    </row>
    <row r="82" spans="1:10" hidden="1">
      <c r="A82" s="27">
        <v>7.7</v>
      </c>
      <c r="B82" s="27">
        <v>7.8</v>
      </c>
      <c r="C82" s="28"/>
      <c r="D82" s="29">
        <v>100</v>
      </c>
      <c r="E82" s="29">
        <v>1600</v>
      </c>
      <c r="F82" s="29">
        <v>2174</v>
      </c>
      <c r="G82" s="29">
        <v>1100</v>
      </c>
      <c r="H82" s="29">
        <v>1715</v>
      </c>
      <c r="I82" s="29">
        <v>1945</v>
      </c>
      <c r="J82" s="36"/>
    </row>
    <row r="83" spans="1:10" hidden="1">
      <c r="A83" s="27">
        <v>7.8</v>
      </c>
      <c r="B83" s="27">
        <v>7.9</v>
      </c>
      <c r="C83" s="28"/>
      <c r="D83" s="29">
        <v>100</v>
      </c>
      <c r="E83" s="29">
        <v>600</v>
      </c>
      <c r="F83" s="29">
        <v>1256</v>
      </c>
      <c r="G83" s="29">
        <v>1300</v>
      </c>
      <c r="H83" s="29">
        <v>1898</v>
      </c>
      <c r="I83" s="29">
        <v>1577</v>
      </c>
      <c r="J83" s="36"/>
    </row>
    <row r="84" spans="1:10" hidden="1">
      <c r="A84" s="27">
        <v>7.9</v>
      </c>
      <c r="B84" s="27">
        <v>8</v>
      </c>
      <c r="C84" s="28"/>
      <c r="D84" s="29">
        <v>100</v>
      </c>
      <c r="E84" s="29">
        <v>900</v>
      </c>
      <c r="F84" s="29">
        <v>1531</v>
      </c>
      <c r="G84" s="29">
        <v>1200</v>
      </c>
      <c r="H84" s="29">
        <v>1806</v>
      </c>
      <c r="I84" s="29">
        <v>1669</v>
      </c>
      <c r="J84" s="36"/>
    </row>
    <row r="85" spans="1:10" hidden="1">
      <c r="A85" s="31">
        <v>8</v>
      </c>
      <c r="B85" s="31">
        <v>8.1</v>
      </c>
      <c r="C85" s="28" t="s">
        <v>17</v>
      </c>
      <c r="D85" s="32">
        <v>100</v>
      </c>
      <c r="E85" s="32">
        <v>1100</v>
      </c>
      <c r="F85" s="32">
        <v>1715</v>
      </c>
      <c r="G85" s="32">
        <v>1200</v>
      </c>
      <c r="H85" s="32">
        <v>1806</v>
      </c>
      <c r="I85" s="32">
        <v>1761</v>
      </c>
      <c r="J85" s="36" t="s">
        <v>81</v>
      </c>
    </row>
    <row r="86" spans="1:10" hidden="1">
      <c r="A86" s="27">
        <v>8.1</v>
      </c>
      <c r="B86" s="27">
        <v>8.1999999999999993</v>
      </c>
      <c r="C86" s="28"/>
      <c r="D86" s="29">
        <v>100</v>
      </c>
      <c r="E86" s="29">
        <v>1200</v>
      </c>
      <c r="F86" s="29">
        <v>1806</v>
      </c>
      <c r="G86" s="29">
        <v>1300</v>
      </c>
      <c r="H86" s="29">
        <v>1898</v>
      </c>
      <c r="I86" s="29">
        <v>1852</v>
      </c>
      <c r="J86" s="36"/>
    </row>
    <row r="87" spans="1:10" hidden="1">
      <c r="A87" s="27">
        <v>8.1999999999999993</v>
      </c>
      <c r="B87" s="27">
        <v>8.3000000000000007</v>
      </c>
      <c r="C87" s="28"/>
      <c r="D87" s="29">
        <v>100</v>
      </c>
      <c r="E87" s="29">
        <v>1100</v>
      </c>
      <c r="F87" s="29">
        <v>1715</v>
      </c>
      <c r="G87" s="29">
        <v>1200</v>
      </c>
      <c r="H87" s="29">
        <v>1806</v>
      </c>
      <c r="I87" s="29">
        <v>1761</v>
      </c>
      <c r="J87" s="36"/>
    </row>
    <row r="88" spans="1:10" hidden="1">
      <c r="A88" s="27">
        <v>8.3000000000000007</v>
      </c>
      <c r="B88" s="27">
        <v>8.4</v>
      </c>
      <c r="C88" s="28"/>
      <c r="D88" s="29">
        <v>100</v>
      </c>
      <c r="E88" s="29">
        <v>800</v>
      </c>
      <c r="F88" s="29">
        <v>1439</v>
      </c>
      <c r="G88" s="29">
        <v>1000</v>
      </c>
      <c r="H88" s="29">
        <v>1623</v>
      </c>
      <c r="I88" s="29">
        <v>1531</v>
      </c>
      <c r="J88" s="36"/>
    </row>
    <row r="89" spans="1:10" hidden="1">
      <c r="A89" s="27">
        <v>8.4</v>
      </c>
      <c r="B89" s="27">
        <v>8.5</v>
      </c>
      <c r="C89" s="28"/>
      <c r="D89" s="29">
        <v>100</v>
      </c>
      <c r="E89" s="29">
        <v>1600</v>
      </c>
      <c r="F89" s="29">
        <v>2174</v>
      </c>
      <c r="G89" s="29">
        <v>1000</v>
      </c>
      <c r="H89" s="29">
        <v>1623</v>
      </c>
      <c r="I89" s="29">
        <v>1899</v>
      </c>
      <c r="J89" s="36"/>
    </row>
    <row r="90" spans="1:10" hidden="1">
      <c r="A90" s="27">
        <v>8.5</v>
      </c>
      <c r="B90" s="27">
        <v>8.6</v>
      </c>
      <c r="C90" s="28"/>
      <c r="D90" s="29">
        <v>100</v>
      </c>
      <c r="E90" s="29">
        <v>1300</v>
      </c>
      <c r="F90" s="29">
        <v>1898</v>
      </c>
      <c r="G90" s="29">
        <v>1100</v>
      </c>
      <c r="H90" s="29">
        <v>1715</v>
      </c>
      <c r="I90" s="29">
        <v>1807</v>
      </c>
      <c r="J90" s="36"/>
    </row>
    <row r="91" spans="1:10" hidden="1">
      <c r="A91" s="27">
        <v>8.6</v>
      </c>
      <c r="B91" s="27">
        <v>8.6999999999999993</v>
      </c>
      <c r="C91" s="28"/>
      <c r="D91" s="29">
        <v>100</v>
      </c>
      <c r="E91" s="29">
        <v>1300</v>
      </c>
      <c r="F91" s="29">
        <v>1898</v>
      </c>
      <c r="G91" s="29">
        <v>1200</v>
      </c>
      <c r="H91" s="29">
        <v>1806</v>
      </c>
      <c r="I91" s="29">
        <v>1852</v>
      </c>
      <c r="J91" s="36"/>
    </row>
    <row r="92" spans="1:10" hidden="1">
      <c r="A92" s="27">
        <v>8.6999999999999993</v>
      </c>
      <c r="B92" s="27">
        <v>8.8000000000000007</v>
      </c>
      <c r="C92" s="28"/>
      <c r="D92" s="29">
        <v>100</v>
      </c>
      <c r="E92" s="29">
        <v>1500</v>
      </c>
      <c r="F92" s="29">
        <v>2082</v>
      </c>
      <c r="G92" s="29">
        <v>1800</v>
      </c>
      <c r="H92" s="29">
        <v>2357</v>
      </c>
      <c r="I92" s="29">
        <v>2220</v>
      </c>
      <c r="J92" s="36"/>
    </row>
    <row r="93" spans="1:10" hidden="1">
      <c r="A93" s="27">
        <v>8.8000000000000007</v>
      </c>
      <c r="B93" s="27">
        <v>8.9</v>
      </c>
      <c r="C93" s="28"/>
      <c r="D93" s="29">
        <v>100</v>
      </c>
      <c r="E93" s="29">
        <v>1000</v>
      </c>
      <c r="F93" s="29">
        <v>1623</v>
      </c>
      <c r="G93" s="29">
        <v>2000</v>
      </c>
      <c r="H93" s="29">
        <v>2541</v>
      </c>
      <c r="I93" s="29">
        <v>2082</v>
      </c>
      <c r="J93" s="36"/>
    </row>
    <row r="94" spans="1:10" hidden="1">
      <c r="A94" s="27">
        <v>8.9</v>
      </c>
      <c r="B94" s="27">
        <v>9</v>
      </c>
      <c r="C94" s="28"/>
      <c r="D94" s="29">
        <v>100</v>
      </c>
      <c r="E94" s="29">
        <v>1600</v>
      </c>
      <c r="F94" s="29">
        <v>2174</v>
      </c>
      <c r="G94" s="29">
        <v>1200</v>
      </c>
      <c r="H94" s="29">
        <v>1806</v>
      </c>
      <c r="I94" s="29">
        <v>1990</v>
      </c>
      <c r="J94" s="36"/>
    </row>
    <row r="95" spans="1:10" hidden="1">
      <c r="A95" s="31">
        <v>9</v>
      </c>
      <c r="B95" s="31">
        <v>9.1</v>
      </c>
      <c r="C95" s="28" t="s">
        <v>17</v>
      </c>
      <c r="D95" s="32">
        <v>100</v>
      </c>
      <c r="E95" s="32">
        <v>1400</v>
      </c>
      <c r="F95" s="32">
        <v>1990</v>
      </c>
      <c r="G95" s="32">
        <v>1200</v>
      </c>
      <c r="H95" s="32">
        <v>1806</v>
      </c>
      <c r="I95" s="32">
        <v>1898</v>
      </c>
      <c r="J95" s="47" t="s">
        <v>82</v>
      </c>
    </row>
    <row r="96" spans="1:10" hidden="1">
      <c r="A96" s="27">
        <v>9.1</v>
      </c>
      <c r="B96" s="27">
        <v>9.1999999999999993</v>
      </c>
      <c r="C96" s="28"/>
      <c r="D96" s="29">
        <v>100</v>
      </c>
      <c r="E96" s="29">
        <v>1700</v>
      </c>
      <c r="F96" s="29">
        <v>2265</v>
      </c>
      <c r="G96" s="29">
        <v>1400</v>
      </c>
      <c r="H96" s="29">
        <v>1990</v>
      </c>
      <c r="I96" s="29">
        <v>2128</v>
      </c>
      <c r="J96" s="47"/>
    </row>
    <row r="97" spans="1:10" hidden="1">
      <c r="A97" s="27">
        <v>9.1999999999999993</v>
      </c>
      <c r="B97" s="27">
        <v>9.3000000000000007</v>
      </c>
      <c r="C97" s="28"/>
      <c r="D97" s="29">
        <v>100</v>
      </c>
      <c r="E97" s="29">
        <v>1100</v>
      </c>
      <c r="F97" s="29">
        <v>1715</v>
      </c>
      <c r="G97" s="29">
        <v>1200</v>
      </c>
      <c r="H97" s="29">
        <v>1806</v>
      </c>
      <c r="I97" s="29">
        <v>1761</v>
      </c>
      <c r="J97" s="47"/>
    </row>
    <row r="98" spans="1:10" hidden="1">
      <c r="A98" s="27">
        <v>9.3000000000000007</v>
      </c>
      <c r="B98" s="27">
        <v>9.4</v>
      </c>
      <c r="C98" s="28"/>
      <c r="D98" s="29">
        <v>100</v>
      </c>
      <c r="E98" s="29">
        <v>1000</v>
      </c>
      <c r="F98" s="29">
        <v>1623</v>
      </c>
      <c r="G98" s="29">
        <v>1100</v>
      </c>
      <c r="H98" s="29">
        <v>1715</v>
      </c>
      <c r="I98" s="29">
        <v>1669</v>
      </c>
      <c r="J98" s="47"/>
    </row>
    <row r="99" spans="1:10" hidden="1">
      <c r="A99" s="27">
        <v>9.4</v>
      </c>
      <c r="B99" s="27">
        <v>9.5</v>
      </c>
      <c r="C99" s="28"/>
      <c r="D99" s="29">
        <v>100</v>
      </c>
      <c r="E99" s="29">
        <v>700</v>
      </c>
      <c r="F99" s="29">
        <v>1347</v>
      </c>
      <c r="G99" s="29">
        <v>1200</v>
      </c>
      <c r="H99" s="29">
        <v>1806</v>
      </c>
      <c r="I99" s="29">
        <v>1577</v>
      </c>
      <c r="J99" s="47"/>
    </row>
    <row r="100" spans="1:10" hidden="1">
      <c r="A100" s="27">
        <v>9.5</v>
      </c>
      <c r="B100" s="27">
        <v>9.6</v>
      </c>
      <c r="C100" s="28"/>
      <c r="D100" s="29">
        <v>100</v>
      </c>
      <c r="E100" s="29">
        <v>900</v>
      </c>
      <c r="F100" s="29">
        <v>1531</v>
      </c>
      <c r="G100" s="29">
        <v>1600</v>
      </c>
      <c r="H100" s="29">
        <v>2174</v>
      </c>
      <c r="I100" s="29">
        <v>1853</v>
      </c>
      <c r="J100" s="47"/>
    </row>
    <row r="101" spans="1:10" hidden="1">
      <c r="A101" s="27">
        <v>9.6</v>
      </c>
      <c r="B101" s="27">
        <v>9.6999999999999993</v>
      </c>
      <c r="C101" s="30"/>
      <c r="D101" s="29">
        <v>100</v>
      </c>
      <c r="E101" s="29">
        <v>1700</v>
      </c>
      <c r="F101" s="29">
        <v>2265</v>
      </c>
      <c r="G101" s="29">
        <v>1200</v>
      </c>
      <c r="H101" s="29">
        <v>1806</v>
      </c>
      <c r="I101" s="29">
        <v>2036</v>
      </c>
      <c r="J101" s="30"/>
    </row>
    <row r="102" spans="1:10" hidden="1">
      <c r="A102" s="27">
        <v>9.6999999999999993</v>
      </c>
      <c r="B102" s="27">
        <v>9.8000000000000007</v>
      </c>
      <c r="C102" s="30"/>
      <c r="D102" s="29">
        <v>100</v>
      </c>
      <c r="E102" s="29">
        <v>1400</v>
      </c>
      <c r="F102" s="29">
        <v>1990</v>
      </c>
      <c r="G102" s="29">
        <v>1100</v>
      </c>
      <c r="H102" s="29">
        <v>1715</v>
      </c>
      <c r="I102" s="29">
        <v>1853</v>
      </c>
      <c r="J102" s="30"/>
    </row>
    <row r="103" spans="1:10" hidden="1">
      <c r="A103" s="27">
        <v>9.8000000000000007</v>
      </c>
      <c r="B103" s="27">
        <v>9.9</v>
      </c>
      <c r="C103" s="30"/>
      <c r="D103" s="29">
        <v>100</v>
      </c>
      <c r="E103" s="29">
        <v>1900</v>
      </c>
      <c r="F103" s="29">
        <v>2449</v>
      </c>
      <c r="G103" s="29">
        <v>1900</v>
      </c>
      <c r="H103" s="29">
        <v>2449</v>
      </c>
      <c r="I103" s="29">
        <v>2449</v>
      </c>
      <c r="J103" s="30"/>
    </row>
    <row r="104" spans="1:10" hidden="1">
      <c r="A104" s="27">
        <v>9.9</v>
      </c>
      <c r="B104" s="27">
        <v>10</v>
      </c>
      <c r="C104" s="30"/>
      <c r="D104" s="29">
        <v>100</v>
      </c>
      <c r="E104" s="29">
        <v>1100</v>
      </c>
      <c r="F104" s="29">
        <v>1715</v>
      </c>
      <c r="G104" s="29">
        <v>1700</v>
      </c>
      <c r="H104" s="29">
        <v>2265</v>
      </c>
      <c r="I104" s="29">
        <v>1990</v>
      </c>
      <c r="J104" s="30"/>
    </row>
    <row r="105" spans="1:10" hidden="1">
      <c r="A105" s="31">
        <v>10</v>
      </c>
      <c r="B105" s="31">
        <v>10.1</v>
      </c>
      <c r="C105" s="28" t="s">
        <v>17</v>
      </c>
      <c r="D105" s="32">
        <v>100</v>
      </c>
      <c r="E105" s="32">
        <v>900</v>
      </c>
      <c r="F105" s="32">
        <v>1531</v>
      </c>
      <c r="G105" s="32">
        <v>1000</v>
      </c>
      <c r="H105" s="32">
        <v>1623</v>
      </c>
      <c r="I105" s="32">
        <v>1577</v>
      </c>
      <c r="J105" s="30"/>
    </row>
    <row r="106" spans="1:10" hidden="1">
      <c r="A106" s="27">
        <v>10.1</v>
      </c>
      <c r="B106" s="27">
        <v>10.199999999999999</v>
      </c>
      <c r="C106" s="28"/>
      <c r="D106" s="29">
        <v>100</v>
      </c>
      <c r="E106" s="29">
        <v>1900</v>
      </c>
      <c r="F106" s="29">
        <v>2449</v>
      </c>
      <c r="G106" s="29">
        <v>2300</v>
      </c>
      <c r="H106" s="29">
        <v>2816</v>
      </c>
      <c r="I106" s="29">
        <v>2633</v>
      </c>
      <c r="J106" s="30"/>
    </row>
    <row r="107" spans="1:10" hidden="1">
      <c r="A107" s="27">
        <v>10.199999999999999</v>
      </c>
      <c r="B107" s="27">
        <v>10.3</v>
      </c>
      <c r="C107" s="28"/>
      <c r="D107" s="29">
        <v>100</v>
      </c>
      <c r="E107" s="29">
        <v>1100</v>
      </c>
      <c r="F107" s="29">
        <v>1715</v>
      </c>
      <c r="G107" s="29">
        <v>1500</v>
      </c>
      <c r="H107" s="29">
        <v>2082</v>
      </c>
      <c r="I107" s="29">
        <v>1899</v>
      </c>
      <c r="J107" s="30"/>
    </row>
    <row r="108" spans="1:10" hidden="1">
      <c r="A108" s="27">
        <v>10.3</v>
      </c>
      <c r="B108" s="27">
        <v>10.4</v>
      </c>
      <c r="C108" s="28"/>
      <c r="D108" s="29">
        <v>100</v>
      </c>
      <c r="E108" s="29">
        <v>1300</v>
      </c>
      <c r="F108" s="29">
        <v>1898</v>
      </c>
      <c r="G108" s="29">
        <v>1800</v>
      </c>
      <c r="H108" s="29">
        <v>2357</v>
      </c>
      <c r="I108" s="29">
        <v>2128</v>
      </c>
      <c r="J108" s="28" t="s">
        <v>86</v>
      </c>
    </row>
    <row r="109" spans="1:10" hidden="1">
      <c r="A109" s="27">
        <v>10.4</v>
      </c>
      <c r="B109" s="27">
        <v>10.5</v>
      </c>
      <c r="C109" s="28"/>
      <c r="D109" s="29">
        <v>100</v>
      </c>
      <c r="E109" s="29">
        <v>1900</v>
      </c>
      <c r="F109" s="29">
        <v>2449</v>
      </c>
      <c r="G109" s="29">
        <v>1400</v>
      </c>
      <c r="H109" s="29">
        <v>1990</v>
      </c>
      <c r="I109" s="29">
        <v>2220</v>
      </c>
      <c r="J109" s="35" t="s">
        <v>86</v>
      </c>
    </row>
    <row r="110" spans="1:10" hidden="1">
      <c r="A110" s="27">
        <v>10.5</v>
      </c>
      <c r="B110" s="27">
        <v>10.6</v>
      </c>
      <c r="C110" s="28"/>
      <c r="D110" s="29">
        <v>100</v>
      </c>
      <c r="E110" s="29">
        <v>1200</v>
      </c>
      <c r="F110" s="29">
        <v>1806</v>
      </c>
      <c r="G110" s="29">
        <v>1300</v>
      </c>
      <c r="H110" s="29">
        <v>1898</v>
      </c>
      <c r="I110" s="29">
        <v>1852</v>
      </c>
      <c r="J110" s="35"/>
    </row>
    <row r="111" spans="1:10" hidden="1">
      <c r="A111" s="27">
        <v>10.6</v>
      </c>
      <c r="B111" s="27">
        <v>10.7</v>
      </c>
      <c r="C111" s="28"/>
      <c r="D111" s="29">
        <v>100</v>
      </c>
      <c r="E111" s="29">
        <v>1300</v>
      </c>
      <c r="F111" s="29">
        <v>1898</v>
      </c>
      <c r="G111" s="29">
        <v>1200</v>
      </c>
      <c r="H111" s="29">
        <v>1806</v>
      </c>
      <c r="I111" s="29">
        <v>1852</v>
      </c>
      <c r="J111" s="35"/>
    </row>
    <row r="112" spans="1:10" hidden="1">
      <c r="A112" s="27">
        <v>10.7</v>
      </c>
      <c r="B112" s="27">
        <v>10.8</v>
      </c>
      <c r="C112" s="28"/>
      <c r="D112" s="29">
        <v>100</v>
      </c>
      <c r="E112" s="29">
        <v>1200</v>
      </c>
      <c r="F112" s="29">
        <v>1806</v>
      </c>
      <c r="G112" s="29">
        <v>1300</v>
      </c>
      <c r="H112" s="29">
        <v>1898</v>
      </c>
      <c r="I112" s="29">
        <v>1852</v>
      </c>
      <c r="J112" s="35"/>
    </row>
    <row r="113" spans="1:10" hidden="1">
      <c r="A113" s="27">
        <v>10.8</v>
      </c>
      <c r="B113" s="27">
        <v>10.9</v>
      </c>
      <c r="C113" s="28"/>
      <c r="D113" s="29">
        <v>100</v>
      </c>
      <c r="E113" s="29">
        <v>1400</v>
      </c>
      <c r="F113" s="29">
        <v>1990</v>
      </c>
      <c r="G113" s="29">
        <v>1200</v>
      </c>
      <c r="H113" s="29">
        <v>1806</v>
      </c>
      <c r="I113" s="29">
        <v>1898</v>
      </c>
      <c r="J113" s="35"/>
    </row>
    <row r="114" spans="1:10" hidden="1">
      <c r="A114" s="27">
        <v>10.9</v>
      </c>
      <c r="B114" s="27">
        <v>11</v>
      </c>
      <c r="C114" s="28"/>
      <c r="D114" s="29">
        <v>100</v>
      </c>
      <c r="E114" s="29">
        <v>1300</v>
      </c>
      <c r="F114" s="29">
        <v>1898</v>
      </c>
      <c r="G114" s="29">
        <v>1400</v>
      </c>
      <c r="H114" s="29">
        <v>1990</v>
      </c>
      <c r="I114" s="29">
        <v>1944</v>
      </c>
      <c r="J114" s="35"/>
    </row>
    <row r="115" spans="1:10" hidden="1">
      <c r="A115" s="31">
        <v>11</v>
      </c>
      <c r="B115" s="31">
        <v>11.1</v>
      </c>
      <c r="C115" s="28" t="s">
        <v>17</v>
      </c>
      <c r="D115" s="32">
        <v>100</v>
      </c>
      <c r="E115" s="32">
        <v>1300</v>
      </c>
      <c r="F115" s="32">
        <v>1898</v>
      </c>
      <c r="G115" s="32">
        <v>1200</v>
      </c>
      <c r="H115" s="32">
        <v>1806</v>
      </c>
      <c r="I115" s="32">
        <v>1852</v>
      </c>
      <c r="J115" s="36" t="s">
        <v>86</v>
      </c>
    </row>
    <row r="116" spans="1:10" hidden="1">
      <c r="A116" s="27">
        <v>11.1</v>
      </c>
      <c r="B116" s="27">
        <v>11.2</v>
      </c>
      <c r="C116" s="28"/>
      <c r="D116" s="29">
        <v>100</v>
      </c>
      <c r="E116" s="29">
        <v>1300</v>
      </c>
      <c r="F116" s="29">
        <v>1898</v>
      </c>
      <c r="G116" s="29">
        <v>2400</v>
      </c>
      <c r="H116" s="29">
        <v>2908</v>
      </c>
      <c r="I116" s="29">
        <v>2403</v>
      </c>
      <c r="J116" s="36"/>
    </row>
    <row r="117" spans="1:10" hidden="1">
      <c r="A117" s="27">
        <v>11.2</v>
      </c>
      <c r="B117" s="27">
        <v>11.3</v>
      </c>
      <c r="C117" s="28"/>
      <c r="D117" s="29">
        <v>100</v>
      </c>
      <c r="E117" s="29">
        <v>1900</v>
      </c>
      <c r="F117" s="29">
        <v>2449</v>
      </c>
      <c r="G117" s="29">
        <v>1100</v>
      </c>
      <c r="H117" s="29">
        <v>1715</v>
      </c>
      <c r="I117" s="29">
        <v>2082</v>
      </c>
      <c r="J117" s="36"/>
    </row>
    <row r="118" spans="1:10" hidden="1">
      <c r="A118" s="27">
        <v>11.3</v>
      </c>
      <c r="B118" s="27">
        <v>11.4</v>
      </c>
      <c r="C118" s="28"/>
      <c r="D118" s="29">
        <v>100</v>
      </c>
      <c r="E118" s="29">
        <v>1100</v>
      </c>
      <c r="F118" s="29">
        <v>1715</v>
      </c>
      <c r="G118" s="29">
        <v>1400</v>
      </c>
      <c r="H118" s="29">
        <v>1990</v>
      </c>
      <c r="I118" s="29">
        <v>1853</v>
      </c>
      <c r="J118" s="36"/>
    </row>
    <row r="119" spans="1:10" hidden="1">
      <c r="A119" s="27">
        <v>11.4</v>
      </c>
      <c r="B119" s="27">
        <v>11.5</v>
      </c>
      <c r="C119" s="28"/>
      <c r="D119" s="29">
        <v>100</v>
      </c>
      <c r="E119" s="29">
        <v>1200</v>
      </c>
      <c r="F119" s="29">
        <v>1806</v>
      </c>
      <c r="G119" s="29">
        <v>1600</v>
      </c>
      <c r="H119" s="29">
        <v>2174</v>
      </c>
      <c r="I119" s="29">
        <v>1990</v>
      </c>
      <c r="J119" s="36"/>
    </row>
    <row r="120" spans="1:10" hidden="1">
      <c r="A120" s="27">
        <v>11.5</v>
      </c>
      <c r="B120" s="27">
        <v>11.6</v>
      </c>
      <c r="C120" s="28"/>
      <c r="D120" s="29">
        <v>100</v>
      </c>
      <c r="E120" s="29">
        <v>1100</v>
      </c>
      <c r="F120" s="29">
        <v>1715</v>
      </c>
      <c r="G120" s="29">
        <v>1800</v>
      </c>
      <c r="H120" s="29">
        <v>2357</v>
      </c>
      <c r="I120" s="29">
        <v>2036</v>
      </c>
      <c r="J120" s="36"/>
    </row>
    <row r="121" spans="1:10" hidden="1">
      <c r="A121" s="27">
        <v>11.6</v>
      </c>
      <c r="B121" s="27">
        <v>11.7</v>
      </c>
      <c r="C121" s="28"/>
      <c r="D121" s="29">
        <v>100</v>
      </c>
      <c r="E121" s="29">
        <v>1000</v>
      </c>
      <c r="F121" s="29">
        <v>1623</v>
      </c>
      <c r="G121" s="29">
        <v>1200</v>
      </c>
      <c r="H121" s="29">
        <v>1806</v>
      </c>
      <c r="I121" s="29">
        <v>1715</v>
      </c>
      <c r="J121" s="36"/>
    </row>
    <row r="122" spans="1:10" hidden="1">
      <c r="A122" s="27">
        <v>11.7</v>
      </c>
      <c r="B122" s="27">
        <v>11.8</v>
      </c>
      <c r="C122" s="28"/>
      <c r="D122" s="29">
        <v>100</v>
      </c>
      <c r="E122" s="29">
        <v>1000</v>
      </c>
      <c r="F122" s="29">
        <v>1623</v>
      </c>
      <c r="G122" s="29">
        <v>1300</v>
      </c>
      <c r="H122" s="29">
        <v>1898</v>
      </c>
      <c r="I122" s="29">
        <v>1761</v>
      </c>
      <c r="J122" s="36"/>
    </row>
    <row r="123" spans="1:10" hidden="1">
      <c r="A123" s="27">
        <v>11.8</v>
      </c>
      <c r="B123" s="27">
        <v>11.9</v>
      </c>
      <c r="C123" s="28"/>
      <c r="D123" s="29">
        <v>100</v>
      </c>
      <c r="E123" s="29">
        <v>1200</v>
      </c>
      <c r="F123" s="29">
        <v>1806</v>
      </c>
      <c r="G123" s="29">
        <v>1100</v>
      </c>
      <c r="H123" s="29">
        <v>1715</v>
      </c>
      <c r="I123" s="29">
        <v>1761</v>
      </c>
      <c r="J123" s="36"/>
    </row>
    <row r="124" spans="1:10" hidden="1">
      <c r="A124" s="27">
        <v>11.9</v>
      </c>
      <c r="B124" s="27">
        <v>12</v>
      </c>
      <c r="C124" s="28"/>
      <c r="D124" s="29">
        <v>100</v>
      </c>
      <c r="E124" s="29">
        <v>900</v>
      </c>
      <c r="F124" s="29">
        <v>1531</v>
      </c>
      <c r="G124" s="29">
        <v>1500</v>
      </c>
      <c r="H124" s="29">
        <v>2082</v>
      </c>
      <c r="I124" s="29">
        <v>1807</v>
      </c>
      <c r="J124" s="36"/>
    </row>
    <row r="125" spans="1:10" hidden="1">
      <c r="A125" s="31">
        <v>12</v>
      </c>
      <c r="B125" s="31">
        <v>12.1</v>
      </c>
      <c r="C125" s="28" t="s">
        <v>17</v>
      </c>
      <c r="D125" s="32">
        <v>100</v>
      </c>
      <c r="E125" s="32">
        <v>1000</v>
      </c>
      <c r="F125" s="32">
        <v>1623</v>
      </c>
      <c r="G125" s="32">
        <v>1400</v>
      </c>
      <c r="H125" s="32">
        <v>1990</v>
      </c>
      <c r="I125" s="32">
        <v>1807</v>
      </c>
      <c r="J125" s="30"/>
    </row>
    <row r="126" spans="1:10" hidden="1">
      <c r="A126" s="27">
        <v>12.1</v>
      </c>
      <c r="B126" s="27">
        <v>12.2</v>
      </c>
      <c r="C126" s="28"/>
      <c r="D126" s="29">
        <v>100</v>
      </c>
      <c r="E126" s="29">
        <v>1400</v>
      </c>
      <c r="F126" s="29">
        <v>1990</v>
      </c>
      <c r="G126" s="29">
        <v>2000</v>
      </c>
      <c r="H126" s="29">
        <v>2541</v>
      </c>
      <c r="I126" s="29">
        <v>2266</v>
      </c>
      <c r="J126" s="30"/>
    </row>
    <row r="127" spans="1:10" hidden="1">
      <c r="A127" s="27">
        <v>12.2</v>
      </c>
      <c r="B127" s="27">
        <v>12.3</v>
      </c>
      <c r="C127" s="28"/>
      <c r="D127" s="29">
        <v>100</v>
      </c>
      <c r="E127" s="29">
        <v>1400</v>
      </c>
      <c r="F127" s="29">
        <v>1990</v>
      </c>
      <c r="G127" s="29">
        <v>1400</v>
      </c>
      <c r="H127" s="29">
        <v>1990</v>
      </c>
      <c r="I127" s="29">
        <v>1990</v>
      </c>
      <c r="J127" s="30"/>
    </row>
    <row r="128" spans="1:10" hidden="1">
      <c r="A128" s="27">
        <v>12.3</v>
      </c>
      <c r="B128" s="27">
        <v>12.4</v>
      </c>
      <c r="C128" s="28"/>
      <c r="D128" s="29">
        <v>100</v>
      </c>
      <c r="E128" s="29">
        <v>1100</v>
      </c>
      <c r="F128" s="29">
        <v>1715</v>
      </c>
      <c r="G128" s="29">
        <v>1100</v>
      </c>
      <c r="H128" s="29">
        <v>1715</v>
      </c>
      <c r="I128" s="29">
        <v>1715</v>
      </c>
      <c r="J128" s="30"/>
    </row>
    <row r="129" spans="1:10" hidden="1">
      <c r="A129" s="27">
        <v>12.4</v>
      </c>
      <c r="B129" s="27">
        <v>12.5</v>
      </c>
      <c r="C129" s="28"/>
      <c r="D129" s="29">
        <v>100</v>
      </c>
      <c r="E129" s="29">
        <v>900</v>
      </c>
      <c r="F129" s="29">
        <v>1531</v>
      </c>
      <c r="G129" s="29">
        <v>1000</v>
      </c>
      <c r="H129" s="29">
        <v>1623</v>
      </c>
      <c r="I129" s="29">
        <v>1577</v>
      </c>
      <c r="J129" s="30"/>
    </row>
    <row r="130" spans="1:10" hidden="1">
      <c r="A130" s="27">
        <v>12.5</v>
      </c>
      <c r="B130" s="27">
        <v>12.6</v>
      </c>
      <c r="C130" s="28"/>
      <c r="D130" s="29">
        <v>100</v>
      </c>
      <c r="E130" s="29">
        <v>900</v>
      </c>
      <c r="F130" s="29">
        <v>1531</v>
      </c>
      <c r="G130" s="29">
        <v>1300</v>
      </c>
      <c r="H130" s="29">
        <v>1898</v>
      </c>
      <c r="I130" s="29">
        <v>1715</v>
      </c>
      <c r="J130" s="30"/>
    </row>
    <row r="131" spans="1:10" hidden="1">
      <c r="A131" s="27">
        <v>12.6</v>
      </c>
      <c r="B131" s="27">
        <v>12.7</v>
      </c>
      <c r="C131" s="28"/>
      <c r="D131" s="29">
        <v>100</v>
      </c>
      <c r="E131" s="29">
        <v>1500</v>
      </c>
      <c r="F131" s="29">
        <v>2082</v>
      </c>
      <c r="G131" s="29">
        <v>1500</v>
      </c>
      <c r="H131" s="29">
        <v>2082</v>
      </c>
      <c r="I131" s="29">
        <v>2082</v>
      </c>
      <c r="J131" s="30"/>
    </row>
    <row r="132" spans="1:10" hidden="1">
      <c r="A132" s="27">
        <v>12.7</v>
      </c>
      <c r="B132" s="27">
        <v>12.8</v>
      </c>
      <c r="C132" s="28"/>
      <c r="D132" s="29">
        <v>100</v>
      </c>
      <c r="E132" s="29">
        <v>1600</v>
      </c>
      <c r="F132" s="29">
        <v>2174</v>
      </c>
      <c r="G132" s="29">
        <v>1300</v>
      </c>
      <c r="H132" s="29">
        <v>1898</v>
      </c>
      <c r="I132" s="29">
        <v>2036</v>
      </c>
      <c r="J132" s="30"/>
    </row>
    <row r="133" spans="1:10" hidden="1">
      <c r="A133" s="27">
        <v>12.8</v>
      </c>
      <c r="B133" s="27">
        <v>12.9</v>
      </c>
      <c r="C133" s="28"/>
      <c r="D133" s="29">
        <v>100</v>
      </c>
      <c r="E133" s="29">
        <v>1800</v>
      </c>
      <c r="F133" s="29">
        <v>2357</v>
      </c>
      <c r="G133" s="29">
        <v>1100</v>
      </c>
      <c r="H133" s="29">
        <v>1715</v>
      </c>
      <c r="I133" s="29">
        <v>2036</v>
      </c>
      <c r="J133" s="30"/>
    </row>
    <row r="134" spans="1:10" hidden="1">
      <c r="A134" s="27">
        <v>12.9</v>
      </c>
      <c r="B134" s="27">
        <v>13</v>
      </c>
      <c r="C134" s="28"/>
      <c r="D134" s="29">
        <v>100</v>
      </c>
      <c r="E134" s="29">
        <v>700</v>
      </c>
      <c r="F134" s="29">
        <v>1347</v>
      </c>
      <c r="G134" s="29">
        <v>1100</v>
      </c>
      <c r="H134" s="29">
        <v>1715</v>
      </c>
      <c r="I134" s="29">
        <v>1531</v>
      </c>
      <c r="J134" s="30"/>
    </row>
    <row r="135" spans="1:10" hidden="1">
      <c r="A135" s="31">
        <v>13</v>
      </c>
      <c r="B135" s="31">
        <v>13.1</v>
      </c>
      <c r="C135" s="28" t="s">
        <v>17</v>
      </c>
      <c r="D135" s="32">
        <v>100</v>
      </c>
      <c r="E135" s="32">
        <v>1300</v>
      </c>
      <c r="F135" s="32">
        <v>1898</v>
      </c>
      <c r="G135" s="32">
        <v>1700</v>
      </c>
      <c r="H135" s="32">
        <v>2265</v>
      </c>
      <c r="I135" s="32">
        <v>2082</v>
      </c>
      <c r="J135" s="30"/>
    </row>
    <row r="136" spans="1:10" hidden="1">
      <c r="A136" s="27">
        <v>13.1</v>
      </c>
      <c r="B136" s="27">
        <v>13.2</v>
      </c>
      <c r="C136" s="28"/>
      <c r="D136" s="29">
        <v>100</v>
      </c>
      <c r="E136" s="29">
        <v>1000</v>
      </c>
      <c r="F136" s="29">
        <v>1623</v>
      </c>
      <c r="G136" s="29">
        <v>1000</v>
      </c>
      <c r="H136" s="29">
        <v>1623</v>
      </c>
      <c r="I136" s="29">
        <v>1623</v>
      </c>
      <c r="J136" s="30"/>
    </row>
    <row r="137" spans="1:10" hidden="1">
      <c r="A137" s="27">
        <v>13.2</v>
      </c>
      <c r="B137" s="27">
        <v>13.3</v>
      </c>
      <c r="C137" s="28"/>
      <c r="D137" s="29">
        <v>100</v>
      </c>
      <c r="E137" s="29">
        <v>500</v>
      </c>
      <c r="F137" s="29">
        <v>1164</v>
      </c>
      <c r="G137" s="29">
        <v>1400</v>
      </c>
      <c r="H137" s="29">
        <v>1990</v>
      </c>
      <c r="I137" s="29">
        <v>1577</v>
      </c>
      <c r="J137" s="30"/>
    </row>
    <row r="138" spans="1:10">
      <c r="A138" s="27">
        <v>13.3</v>
      </c>
      <c r="B138" s="27">
        <v>13.4</v>
      </c>
      <c r="C138" s="28"/>
      <c r="D138" s="29">
        <v>100</v>
      </c>
      <c r="E138" s="29">
        <v>2000</v>
      </c>
      <c r="F138" s="217">
        <v>2541</v>
      </c>
      <c r="G138" s="29">
        <v>1600</v>
      </c>
      <c r="H138" s="29">
        <v>2174</v>
      </c>
      <c r="I138" s="29">
        <v>2358</v>
      </c>
      <c r="J138" s="30"/>
    </row>
    <row r="139" spans="1:10" hidden="1">
      <c r="A139" s="27">
        <v>13.4</v>
      </c>
      <c r="B139" s="27">
        <v>13.5</v>
      </c>
      <c r="C139" s="28"/>
      <c r="D139" s="29">
        <v>100</v>
      </c>
      <c r="E139" s="29">
        <v>1000</v>
      </c>
      <c r="F139" s="29">
        <v>1623</v>
      </c>
      <c r="G139" s="29">
        <v>1000</v>
      </c>
      <c r="H139" s="29">
        <v>1623</v>
      </c>
      <c r="I139" s="29">
        <v>1623</v>
      </c>
      <c r="J139" s="30"/>
    </row>
    <row r="140" spans="1:10" hidden="1">
      <c r="A140" s="27">
        <v>13.5</v>
      </c>
      <c r="B140" s="27">
        <v>13.6</v>
      </c>
      <c r="C140" s="28"/>
      <c r="D140" s="29">
        <v>100</v>
      </c>
      <c r="E140" s="29">
        <v>1200</v>
      </c>
      <c r="F140" s="29">
        <v>1806</v>
      </c>
      <c r="G140" s="29">
        <v>1400</v>
      </c>
      <c r="H140" s="29">
        <v>1990</v>
      </c>
      <c r="I140" s="29">
        <v>1898</v>
      </c>
      <c r="J140" s="30"/>
    </row>
    <row r="141" spans="1:10" hidden="1">
      <c r="A141" s="27">
        <v>13.6</v>
      </c>
      <c r="B141" s="27">
        <v>13.7</v>
      </c>
      <c r="C141" s="28"/>
      <c r="D141" s="29">
        <v>100</v>
      </c>
      <c r="E141" s="29">
        <v>1300</v>
      </c>
      <c r="F141" s="29">
        <v>1898</v>
      </c>
      <c r="G141" s="29">
        <v>1300</v>
      </c>
      <c r="H141" s="29">
        <v>1898</v>
      </c>
      <c r="I141" s="29">
        <v>1898</v>
      </c>
      <c r="J141" s="30"/>
    </row>
    <row r="142" spans="1:10" hidden="1">
      <c r="A142" s="27">
        <v>13.7</v>
      </c>
      <c r="B142" s="27">
        <v>13.8</v>
      </c>
      <c r="C142" s="28"/>
      <c r="D142" s="29">
        <v>100</v>
      </c>
      <c r="E142" s="29">
        <v>1400</v>
      </c>
      <c r="F142" s="29">
        <v>1990</v>
      </c>
      <c r="G142" s="29">
        <v>1000</v>
      </c>
      <c r="H142" s="29">
        <v>1623</v>
      </c>
      <c r="I142" s="29">
        <v>1807</v>
      </c>
      <c r="J142" s="30"/>
    </row>
    <row r="143" spans="1:10" hidden="1">
      <c r="A143" s="27">
        <v>13.8</v>
      </c>
      <c r="B143" s="27">
        <v>13.9</v>
      </c>
      <c r="C143" s="28"/>
      <c r="D143" s="29">
        <v>100</v>
      </c>
      <c r="E143" s="29">
        <v>1000</v>
      </c>
      <c r="F143" s="29">
        <v>1623</v>
      </c>
      <c r="G143" s="29">
        <v>1200</v>
      </c>
      <c r="H143" s="29">
        <v>1806</v>
      </c>
      <c r="I143" s="29">
        <v>1715</v>
      </c>
      <c r="J143" s="30"/>
    </row>
    <row r="144" spans="1:10" hidden="1">
      <c r="A144" s="27">
        <v>13.9</v>
      </c>
      <c r="B144" s="27">
        <v>14</v>
      </c>
      <c r="C144" s="28"/>
      <c r="D144" s="29">
        <v>100</v>
      </c>
      <c r="E144" s="29">
        <v>1300</v>
      </c>
      <c r="F144" s="29">
        <v>1898</v>
      </c>
      <c r="G144" s="29">
        <v>1000</v>
      </c>
      <c r="H144" s="29">
        <v>1623</v>
      </c>
      <c r="I144" s="29">
        <v>1761</v>
      </c>
      <c r="J144" s="30"/>
    </row>
    <row r="145" spans="1:10" hidden="1">
      <c r="A145" s="31">
        <v>14</v>
      </c>
      <c r="B145" s="31">
        <v>14.1</v>
      </c>
      <c r="C145" s="28" t="s">
        <v>17</v>
      </c>
      <c r="D145" s="32">
        <v>100</v>
      </c>
      <c r="E145" s="32">
        <v>1200</v>
      </c>
      <c r="F145" s="32">
        <v>1806</v>
      </c>
      <c r="G145" s="32">
        <v>2400</v>
      </c>
      <c r="H145" s="32">
        <v>2908</v>
      </c>
      <c r="I145" s="32">
        <v>2357</v>
      </c>
      <c r="J145" s="36" t="s">
        <v>86</v>
      </c>
    </row>
    <row r="146" spans="1:10" hidden="1">
      <c r="A146" s="27">
        <v>14.1</v>
      </c>
      <c r="B146" s="27">
        <v>14.2</v>
      </c>
      <c r="C146" s="28"/>
      <c r="D146" s="29">
        <v>100</v>
      </c>
      <c r="E146" s="29">
        <v>1000</v>
      </c>
      <c r="F146" s="29">
        <v>1623</v>
      </c>
      <c r="G146" s="29">
        <v>2300</v>
      </c>
      <c r="H146" s="29">
        <v>2816</v>
      </c>
      <c r="I146" s="29">
        <v>2220</v>
      </c>
      <c r="J146" s="36"/>
    </row>
    <row r="147" spans="1:10" hidden="1">
      <c r="A147" s="27">
        <v>14.2</v>
      </c>
      <c r="B147" s="27">
        <v>14.3</v>
      </c>
      <c r="C147" s="28"/>
      <c r="D147" s="29">
        <v>100</v>
      </c>
      <c r="E147" s="29">
        <v>1300</v>
      </c>
      <c r="F147" s="29">
        <v>1898</v>
      </c>
      <c r="G147" s="29">
        <v>3300</v>
      </c>
      <c r="H147" s="29">
        <v>3734</v>
      </c>
      <c r="I147" s="29">
        <v>2816</v>
      </c>
      <c r="J147" s="36"/>
    </row>
    <row r="148" spans="1:10" hidden="1">
      <c r="A148" s="27">
        <v>14.3</v>
      </c>
      <c r="B148" s="27">
        <v>14.4</v>
      </c>
      <c r="C148" s="28"/>
      <c r="D148" s="29">
        <v>100</v>
      </c>
      <c r="E148" s="29">
        <v>1400</v>
      </c>
      <c r="F148" s="29">
        <v>1990</v>
      </c>
      <c r="G148" s="29">
        <v>2400</v>
      </c>
      <c r="H148" s="29">
        <v>2908</v>
      </c>
      <c r="I148" s="29">
        <v>2449</v>
      </c>
      <c r="J148" s="36"/>
    </row>
    <row r="149" spans="1:10" hidden="1">
      <c r="A149" s="27">
        <v>14.4</v>
      </c>
      <c r="B149" s="27">
        <v>14.5</v>
      </c>
      <c r="C149" s="28"/>
      <c r="D149" s="29">
        <v>100</v>
      </c>
      <c r="E149" s="29">
        <v>1200</v>
      </c>
      <c r="F149" s="29">
        <v>1806</v>
      </c>
      <c r="G149" s="29">
        <v>3100</v>
      </c>
      <c r="H149" s="29">
        <v>3551</v>
      </c>
      <c r="I149" s="29">
        <v>2679</v>
      </c>
      <c r="J149" s="36"/>
    </row>
    <row r="150" spans="1:10" hidden="1">
      <c r="A150" s="27">
        <v>14.5</v>
      </c>
      <c r="B150" s="27">
        <v>14.6</v>
      </c>
      <c r="C150" s="28"/>
      <c r="D150" s="29">
        <v>100</v>
      </c>
      <c r="E150" s="29">
        <v>1000</v>
      </c>
      <c r="F150" s="29">
        <v>1623</v>
      </c>
      <c r="G150" s="29">
        <v>1700</v>
      </c>
      <c r="H150" s="29">
        <v>2265</v>
      </c>
      <c r="I150" s="29">
        <v>1944</v>
      </c>
      <c r="J150" s="36"/>
    </row>
    <row r="151" spans="1:10" hidden="1">
      <c r="A151" s="27">
        <v>14.6</v>
      </c>
      <c r="B151" s="27">
        <v>14.7</v>
      </c>
      <c r="C151" s="28"/>
      <c r="D151" s="29">
        <v>100</v>
      </c>
      <c r="E151" s="29">
        <v>1800</v>
      </c>
      <c r="F151" s="29">
        <v>2357</v>
      </c>
      <c r="G151" s="29">
        <v>1500</v>
      </c>
      <c r="H151" s="29">
        <v>2082</v>
      </c>
      <c r="I151" s="29">
        <v>2220</v>
      </c>
      <c r="J151" s="36"/>
    </row>
    <row r="152" spans="1:10" hidden="1">
      <c r="A152" s="27">
        <v>14.7</v>
      </c>
      <c r="B152" s="27">
        <v>14.8</v>
      </c>
      <c r="C152" s="28"/>
      <c r="D152" s="29">
        <v>100</v>
      </c>
      <c r="E152" s="29">
        <v>1100</v>
      </c>
      <c r="F152" s="29">
        <v>1715</v>
      </c>
      <c r="G152" s="29">
        <v>1700</v>
      </c>
      <c r="H152" s="29">
        <v>2265</v>
      </c>
      <c r="I152" s="29">
        <v>1990</v>
      </c>
      <c r="J152" s="36"/>
    </row>
    <row r="153" spans="1:10" hidden="1">
      <c r="A153" s="27">
        <v>14.8</v>
      </c>
      <c r="B153" s="27">
        <v>14.9</v>
      </c>
      <c r="C153" s="28"/>
      <c r="D153" s="29">
        <v>100</v>
      </c>
      <c r="E153" s="29">
        <v>1500</v>
      </c>
      <c r="F153" s="29">
        <v>2082</v>
      </c>
      <c r="G153" s="29">
        <v>1600</v>
      </c>
      <c r="H153" s="29">
        <v>2174</v>
      </c>
      <c r="I153" s="29">
        <v>2128</v>
      </c>
      <c r="J153" s="36"/>
    </row>
    <row r="154" spans="1:10" hidden="1">
      <c r="A154" s="27">
        <v>14.9</v>
      </c>
      <c r="B154" s="27">
        <v>15</v>
      </c>
      <c r="C154" s="28"/>
      <c r="D154" s="29">
        <v>100</v>
      </c>
      <c r="E154" s="29">
        <v>1300</v>
      </c>
      <c r="F154" s="29">
        <v>1898</v>
      </c>
      <c r="G154" s="29">
        <v>2200</v>
      </c>
      <c r="H154" s="29">
        <v>2724</v>
      </c>
      <c r="I154" s="29">
        <v>2311</v>
      </c>
      <c r="J154" s="36"/>
    </row>
    <row r="155" spans="1:10" hidden="1">
      <c r="A155" s="31">
        <v>15</v>
      </c>
      <c r="B155" s="31">
        <v>15.1</v>
      </c>
      <c r="C155" s="28" t="s">
        <v>17</v>
      </c>
      <c r="D155" s="32">
        <v>100</v>
      </c>
      <c r="E155" s="32">
        <v>1000</v>
      </c>
      <c r="F155" s="32">
        <v>1623</v>
      </c>
      <c r="G155" s="32">
        <v>1300</v>
      </c>
      <c r="H155" s="32">
        <v>1898</v>
      </c>
      <c r="I155" s="32">
        <v>1761</v>
      </c>
      <c r="J155" s="30"/>
    </row>
    <row r="156" spans="1:10" hidden="1">
      <c r="A156" s="27">
        <v>15.1</v>
      </c>
      <c r="B156" s="27">
        <v>15.2</v>
      </c>
      <c r="C156" s="28"/>
      <c r="D156" s="29">
        <v>100</v>
      </c>
      <c r="E156" s="29">
        <v>900</v>
      </c>
      <c r="F156" s="29">
        <v>1531</v>
      </c>
      <c r="G156" s="29">
        <v>1300</v>
      </c>
      <c r="H156" s="29">
        <v>1898</v>
      </c>
      <c r="I156" s="29">
        <v>1715</v>
      </c>
      <c r="J156" s="30"/>
    </row>
    <row r="157" spans="1:10" hidden="1">
      <c r="A157" s="27">
        <v>15.2</v>
      </c>
      <c r="B157" s="27">
        <v>15.3</v>
      </c>
      <c r="C157" s="28"/>
      <c r="D157" s="29">
        <v>100</v>
      </c>
      <c r="E157" s="29">
        <v>1000</v>
      </c>
      <c r="F157" s="29">
        <v>1623</v>
      </c>
      <c r="G157" s="29">
        <v>1200</v>
      </c>
      <c r="H157" s="29">
        <v>1806</v>
      </c>
      <c r="I157" s="29">
        <v>1715</v>
      </c>
      <c r="J157" s="30"/>
    </row>
    <row r="158" spans="1:10" hidden="1">
      <c r="A158" s="27">
        <v>15.3</v>
      </c>
      <c r="B158" s="27">
        <v>15.4</v>
      </c>
      <c r="C158" s="28"/>
      <c r="D158" s="29">
        <v>100</v>
      </c>
      <c r="E158" s="29">
        <v>600</v>
      </c>
      <c r="F158" s="29">
        <v>1256</v>
      </c>
      <c r="G158" s="29">
        <v>1500</v>
      </c>
      <c r="H158" s="29">
        <v>2082</v>
      </c>
      <c r="I158" s="29">
        <v>1669</v>
      </c>
      <c r="J158" s="30"/>
    </row>
    <row r="159" spans="1:10" hidden="1">
      <c r="A159" s="27">
        <v>15.4</v>
      </c>
      <c r="B159" s="27">
        <v>15.5</v>
      </c>
      <c r="C159" s="28"/>
      <c r="D159" s="29">
        <v>100</v>
      </c>
      <c r="E159" s="29">
        <v>1700</v>
      </c>
      <c r="F159" s="29">
        <v>2265</v>
      </c>
      <c r="G159" s="29">
        <v>1200</v>
      </c>
      <c r="H159" s="29">
        <v>1806</v>
      </c>
      <c r="I159" s="29">
        <v>2036</v>
      </c>
      <c r="J159" s="30"/>
    </row>
    <row r="160" spans="1:10" hidden="1">
      <c r="A160" s="27">
        <v>15.5</v>
      </c>
      <c r="B160" s="27">
        <v>15.6</v>
      </c>
      <c r="C160" s="28"/>
      <c r="D160" s="29">
        <v>100</v>
      </c>
      <c r="E160" s="29">
        <v>1200</v>
      </c>
      <c r="F160" s="29">
        <v>1806</v>
      </c>
      <c r="G160" s="29">
        <v>1300</v>
      </c>
      <c r="H160" s="29">
        <v>1898</v>
      </c>
      <c r="I160" s="29">
        <v>1852</v>
      </c>
      <c r="J160" s="30"/>
    </row>
    <row r="161" spans="1:10" hidden="1">
      <c r="A161" s="27">
        <v>15.6</v>
      </c>
      <c r="B161" s="27">
        <v>15.7</v>
      </c>
      <c r="C161" s="28"/>
      <c r="D161" s="29">
        <v>100</v>
      </c>
      <c r="E161" s="29">
        <v>800</v>
      </c>
      <c r="F161" s="29">
        <v>1439</v>
      </c>
      <c r="G161" s="29">
        <v>1000</v>
      </c>
      <c r="H161" s="29">
        <v>1623</v>
      </c>
      <c r="I161" s="29">
        <v>1531</v>
      </c>
      <c r="J161" s="30"/>
    </row>
    <row r="162" spans="1:10" hidden="1">
      <c r="A162" s="27">
        <v>15.7</v>
      </c>
      <c r="B162" s="27">
        <v>15.8</v>
      </c>
      <c r="C162" s="28"/>
      <c r="D162" s="29">
        <v>100</v>
      </c>
      <c r="E162" s="29">
        <v>800</v>
      </c>
      <c r="F162" s="29">
        <v>1439</v>
      </c>
      <c r="G162" s="29">
        <v>1600</v>
      </c>
      <c r="H162" s="29">
        <v>2174</v>
      </c>
      <c r="I162" s="29">
        <v>1807</v>
      </c>
      <c r="J162" s="30"/>
    </row>
    <row r="163" spans="1:10" hidden="1">
      <c r="A163" s="27">
        <v>15.8</v>
      </c>
      <c r="B163" s="27">
        <v>15.9</v>
      </c>
      <c r="C163" s="28"/>
      <c r="D163" s="29">
        <v>100</v>
      </c>
      <c r="E163" s="29">
        <v>800</v>
      </c>
      <c r="F163" s="29">
        <v>1439</v>
      </c>
      <c r="G163" s="29">
        <v>1200</v>
      </c>
      <c r="H163" s="29">
        <v>1806</v>
      </c>
      <c r="I163" s="29">
        <v>1623</v>
      </c>
      <c r="J163" s="30"/>
    </row>
    <row r="164" spans="1:10" hidden="1">
      <c r="A164" s="27">
        <v>15.9</v>
      </c>
      <c r="B164" s="27">
        <v>16</v>
      </c>
      <c r="C164" s="28"/>
      <c r="D164" s="29">
        <v>100</v>
      </c>
      <c r="E164" s="29">
        <v>2600</v>
      </c>
      <c r="F164" s="29">
        <v>3092</v>
      </c>
      <c r="G164" s="29">
        <v>2400</v>
      </c>
      <c r="H164" s="29">
        <v>2908</v>
      </c>
      <c r="I164" s="29">
        <v>3000</v>
      </c>
      <c r="J164" s="30"/>
    </row>
    <row r="165" spans="1:10" hidden="1">
      <c r="A165" s="31">
        <v>16</v>
      </c>
      <c r="B165" s="31">
        <v>16.100000000000001</v>
      </c>
      <c r="C165" s="28" t="s">
        <v>17</v>
      </c>
      <c r="D165" s="32">
        <v>100</v>
      </c>
      <c r="E165" s="32">
        <v>1100</v>
      </c>
      <c r="F165" s="32">
        <v>1715</v>
      </c>
      <c r="G165" s="32">
        <v>1700</v>
      </c>
      <c r="H165" s="32">
        <v>2265</v>
      </c>
      <c r="I165" s="32">
        <v>1990</v>
      </c>
      <c r="J165" s="30"/>
    </row>
    <row r="166" spans="1:10" hidden="1">
      <c r="A166" s="27">
        <v>16.100000000000001</v>
      </c>
      <c r="B166" s="27">
        <v>16.2</v>
      </c>
      <c r="C166" s="28"/>
      <c r="D166" s="29">
        <v>100</v>
      </c>
      <c r="E166" s="29">
        <v>1100</v>
      </c>
      <c r="F166" s="29">
        <v>1715</v>
      </c>
      <c r="G166" s="29">
        <v>1400</v>
      </c>
      <c r="H166" s="29">
        <v>1990</v>
      </c>
      <c r="I166" s="29">
        <v>1853</v>
      </c>
      <c r="J166" s="30"/>
    </row>
    <row r="167" spans="1:10" hidden="1">
      <c r="A167" s="27">
        <v>16.2</v>
      </c>
      <c r="B167" s="27">
        <v>16.3</v>
      </c>
      <c r="C167" s="28"/>
      <c r="D167" s="29">
        <v>100</v>
      </c>
      <c r="E167" s="29">
        <v>900</v>
      </c>
      <c r="F167" s="29">
        <v>1531</v>
      </c>
      <c r="G167" s="29">
        <v>1600</v>
      </c>
      <c r="H167" s="29">
        <v>2174</v>
      </c>
      <c r="I167" s="29">
        <v>1853</v>
      </c>
      <c r="J167" s="30"/>
    </row>
    <row r="168" spans="1:10" hidden="1">
      <c r="A168" s="27">
        <v>16.3</v>
      </c>
      <c r="B168" s="27">
        <v>16.399999999999999</v>
      </c>
      <c r="C168" s="28"/>
      <c r="D168" s="29">
        <v>100</v>
      </c>
      <c r="E168" s="29">
        <v>1700</v>
      </c>
      <c r="F168" s="29">
        <v>2265</v>
      </c>
      <c r="G168" s="29">
        <v>3000</v>
      </c>
      <c r="H168" s="29">
        <v>3459</v>
      </c>
      <c r="I168" s="29">
        <v>2862</v>
      </c>
      <c r="J168" s="30"/>
    </row>
    <row r="169" spans="1:10" hidden="1">
      <c r="A169" s="27">
        <v>16.399999999999999</v>
      </c>
      <c r="B169" s="27">
        <v>16.5</v>
      </c>
      <c r="C169" s="28"/>
      <c r="D169" s="29">
        <v>100</v>
      </c>
      <c r="E169" s="29">
        <v>1100</v>
      </c>
      <c r="F169" s="29">
        <v>1715</v>
      </c>
      <c r="G169" s="29">
        <v>2700</v>
      </c>
      <c r="H169" s="29">
        <v>3183</v>
      </c>
      <c r="I169" s="29">
        <v>2449</v>
      </c>
      <c r="J169" s="30"/>
    </row>
    <row r="170" spans="1:10" hidden="1">
      <c r="A170" s="27">
        <v>16.5</v>
      </c>
      <c r="B170" s="27">
        <v>16.600000000000001</v>
      </c>
      <c r="C170" s="28"/>
      <c r="D170" s="29">
        <v>100</v>
      </c>
      <c r="E170" s="29">
        <v>1200</v>
      </c>
      <c r="F170" s="29">
        <v>1806</v>
      </c>
      <c r="G170" s="29">
        <v>1900</v>
      </c>
      <c r="H170" s="29">
        <v>2449</v>
      </c>
      <c r="I170" s="29">
        <v>2128</v>
      </c>
      <c r="J170" s="30"/>
    </row>
    <row r="171" spans="1:10" hidden="1">
      <c r="A171" s="27">
        <v>16.600000000000001</v>
      </c>
      <c r="B171" s="27">
        <v>16.7</v>
      </c>
      <c r="C171" s="30"/>
      <c r="D171" s="29">
        <v>100</v>
      </c>
      <c r="E171" s="29">
        <v>1500</v>
      </c>
      <c r="F171" s="29">
        <v>2082</v>
      </c>
      <c r="G171" s="29">
        <v>1800</v>
      </c>
      <c r="H171" s="29">
        <v>2357</v>
      </c>
      <c r="I171" s="29">
        <v>2220</v>
      </c>
      <c r="J171" s="34"/>
    </row>
    <row r="172" spans="1:10" hidden="1">
      <c r="A172" s="27">
        <v>16.7</v>
      </c>
      <c r="B172" s="27">
        <v>16.8</v>
      </c>
      <c r="C172" s="30"/>
      <c r="D172" s="29">
        <v>100</v>
      </c>
      <c r="E172" s="29"/>
      <c r="F172" s="29"/>
      <c r="G172" s="29"/>
      <c r="H172" s="29"/>
      <c r="I172" s="29"/>
      <c r="J172" s="28" t="s">
        <v>31</v>
      </c>
    </row>
    <row r="173" spans="1:10" hidden="1">
      <c r="A173" s="27">
        <v>16.8</v>
      </c>
      <c r="B173" s="27">
        <v>16.899999999999999</v>
      </c>
      <c r="C173" s="30"/>
      <c r="D173" s="29">
        <v>100</v>
      </c>
      <c r="E173" s="29"/>
      <c r="F173" s="29"/>
      <c r="G173" s="29"/>
      <c r="H173" s="29"/>
      <c r="I173" s="29"/>
      <c r="J173" s="28" t="s">
        <v>31</v>
      </c>
    </row>
    <row r="174" spans="1:10" hidden="1">
      <c r="A174" s="27">
        <v>16.899999999999999</v>
      </c>
      <c r="B174" s="27">
        <v>17</v>
      </c>
      <c r="C174" s="30"/>
      <c r="D174" s="29">
        <v>100</v>
      </c>
      <c r="E174" s="29"/>
      <c r="F174" s="29"/>
      <c r="G174" s="29"/>
      <c r="H174" s="29"/>
      <c r="I174" s="29"/>
      <c r="J174" s="28" t="s">
        <v>31</v>
      </c>
    </row>
    <row r="175" spans="1:10" hidden="1">
      <c r="A175" s="31">
        <v>17</v>
      </c>
      <c r="B175" s="31">
        <v>17.100000000000001</v>
      </c>
      <c r="C175" s="28" t="s">
        <v>17</v>
      </c>
      <c r="D175" s="32">
        <v>100</v>
      </c>
      <c r="E175" s="32">
        <v>1000</v>
      </c>
      <c r="F175" s="32">
        <v>1623</v>
      </c>
      <c r="G175" s="32">
        <v>1200</v>
      </c>
      <c r="H175" s="32">
        <v>1806</v>
      </c>
      <c r="I175" s="32">
        <v>1715</v>
      </c>
      <c r="J175" s="30"/>
    </row>
    <row r="176" spans="1:10" hidden="1">
      <c r="A176" s="27">
        <v>17.100000000000001</v>
      </c>
      <c r="B176" s="27">
        <v>17.2</v>
      </c>
      <c r="C176" s="28"/>
      <c r="D176" s="29">
        <v>100</v>
      </c>
      <c r="E176" s="29">
        <v>1000</v>
      </c>
      <c r="F176" s="29">
        <v>1623</v>
      </c>
      <c r="G176" s="29">
        <v>1500</v>
      </c>
      <c r="H176" s="29">
        <v>2082</v>
      </c>
      <c r="I176" s="29">
        <v>1853</v>
      </c>
      <c r="J176" s="30"/>
    </row>
    <row r="177" spans="1:10" hidden="1">
      <c r="A177" s="27">
        <v>17.2</v>
      </c>
      <c r="B177" s="27">
        <v>17.3</v>
      </c>
      <c r="C177" s="28"/>
      <c r="D177" s="29">
        <v>100</v>
      </c>
      <c r="E177" s="29">
        <v>1300</v>
      </c>
      <c r="F177" s="29">
        <v>1898</v>
      </c>
      <c r="G177" s="29">
        <v>1100</v>
      </c>
      <c r="H177" s="29">
        <v>1715</v>
      </c>
      <c r="I177" s="29">
        <v>1807</v>
      </c>
      <c r="J177" s="30"/>
    </row>
    <row r="178" spans="1:10" hidden="1">
      <c r="A178" s="27">
        <v>17.3</v>
      </c>
      <c r="B178" s="27">
        <v>17.399999999999999</v>
      </c>
      <c r="C178" s="28"/>
      <c r="D178" s="29">
        <v>100</v>
      </c>
      <c r="E178" s="29">
        <v>1500</v>
      </c>
      <c r="F178" s="29">
        <v>2082</v>
      </c>
      <c r="G178" s="29">
        <v>1400</v>
      </c>
      <c r="H178" s="29">
        <v>1990</v>
      </c>
      <c r="I178" s="29">
        <v>2036</v>
      </c>
      <c r="J178" s="30"/>
    </row>
    <row r="179" spans="1:10" hidden="1">
      <c r="A179" s="27">
        <v>17.399999999999999</v>
      </c>
      <c r="B179" s="27">
        <v>17.5</v>
      </c>
      <c r="C179" s="28"/>
      <c r="D179" s="29">
        <v>100</v>
      </c>
      <c r="E179" s="29">
        <v>1200</v>
      </c>
      <c r="F179" s="29">
        <v>1806</v>
      </c>
      <c r="G179" s="29">
        <v>1600</v>
      </c>
      <c r="H179" s="29">
        <v>2174</v>
      </c>
      <c r="I179" s="29">
        <v>1990</v>
      </c>
      <c r="J179" s="30"/>
    </row>
    <row r="180" spans="1:10" hidden="1">
      <c r="A180" s="27">
        <v>17.5</v>
      </c>
      <c r="B180" s="27">
        <v>17.600000000000001</v>
      </c>
      <c r="C180" s="28"/>
      <c r="D180" s="29">
        <v>100</v>
      </c>
      <c r="E180" s="29">
        <v>900</v>
      </c>
      <c r="F180" s="29">
        <v>1531</v>
      </c>
      <c r="G180" s="29">
        <v>1200</v>
      </c>
      <c r="H180" s="29">
        <v>1806</v>
      </c>
      <c r="I180" s="29">
        <v>1669</v>
      </c>
      <c r="J180" s="30"/>
    </row>
    <row r="181" spans="1:10" hidden="1">
      <c r="A181" s="27">
        <v>17.600000000000001</v>
      </c>
      <c r="B181" s="27">
        <v>17.7</v>
      </c>
      <c r="C181" s="28"/>
      <c r="D181" s="29">
        <v>100</v>
      </c>
      <c r="E181" s="29">
        <v>1800</v>
      </c>
      <c r="F181" s="29">
        <v>2357</v>
      </c>
      <c r="G181" s="29">
        <v>1900</v>
      </c>
      <c r="H181" s="29">
        <v>2449</v>
      </c>
      <c r="I181" s="29">
        <v>2403</v>
      </c>
      <c r="J181" s="30"/>
    </row>
    <row r="182" spans="1:10" hidden="1">
      <c r="A182" s="27">
        <v>17.7</v>
      </c>
      <c r="B182" s="27">
        <v>17.8</v>
      </c>
      <c r="C182" s="28"/>
      <c r="D182" s="29">
        <v>100</v>
      </c>
      <c r="E182" s="29">
        <v>2300</v>
      </c>
      <c r="F182" s="29">
        <v>2816</v>
      </c>
      <c r="G182" s="29">
        <v>1800</v>
      </c>
      <c r="H182" s="29">
        <v>2357</v>
      </c>
      <c r="I182" s="29">
        <v>2587</v>
      </c>
      <c r="J182" s="30"/>
    </row>
    <row r="183" spans="1:10">
      <c r="A183" s="27">
        <v>17.8</v>
      </c>
      <c r="B183" s="27">
        <v>17.899999999999999</v>
      </c>
      <c r="C183" s="28"/>
      <c r="D183" s="29">
        <v>100</v>
      </c>
      <c r="E183" s="29">
        <v>2200</v>
      </c>
      <c r="F183" s="217">
        <v>2724</v>
      </c>
      <c r="G183" s="29">
        <v>1800</v>
      </c>
      <c r="H183" s="29">
        <v>2357</v>
      </c>
      <c r="I183" s="29">
        <v>2541</v>
      </c>
      <c r="J183" s="30"/>
    </row>
    <row r="184" spans="1:10" hidden="1">
      <c r="A184" s="27">
        <v>17.899999999999999</v>
      </c>
      <c r="B184" s="27">
        <v>18</v>
      </c>
      <c r="C184" s="28"/>
      <c r="D184" s="29">
        <v>100</v>
      </c>
      <c r="E184" s="29">
        <v>1900</v>
      </c>
      <c r="F184" s="29">
        <v>2449</v>
      </c>
      <c r="G184" s="29">
        <v>2600</v>
      </c>
      <c r="H184" s="29">
        <v>3092</v>
      </c>
      <c r="I184" s="29">
        <v>2771</v>
      </c>
      <c r="J184" s="30"/>
    </row>
    <row r="185" spans="1:10" hidden="1">
      <c r="A185" s="31">
        <v>18</v>
      </c>
      <c r="B185" s="31">
        <v>18.100000000000001</v>
      </c>
      <c r="C185" s="28" t="s">
        <v>17</v>
      </c>
      <c r="D185" s="32">
        <v>100</v>
      </c>
      <c r="E185" s="32">
        <v>1300</v>
      </c>
      <c r="F185" s="32">
        <v>1898</v>
      </c>
      <c r="G185" s="32">
        <v>1500</v>
      </c>
      <c r="H185" s="32">
        <v>2082</v>
      </c>
      <c r="I185" s="32">
        <v>1990</v>
      </c>
      <c r="J185" s="33"/>
    </row>
    <row r="186" spans="1:10" hidden="1">
      <c r="A186" s="27">
        <v>18.100000000000001</v>
      </c>
      <c r="B186" s="27">
        <v>18.2</v>
      </c>
      <c r="C186" s="28"/>
      <c r="D186" s="29">
        <v>100</v>
      </c>
      <c r="E186" s="29">
        <v>1300</v>
      </c>
      <c r="F186" s="29">
        <v>1898</v>
      </c>
      <c r="G186" s="29">
        <v>1700</v>
      </c>
      <c r="H186" s="29">
        <v>2265</v>
      </c>
      <c r="I186" s="29">
        <v>2082</v>
      </c>
      <c r="J186" s="34"/>
    </row>
    <row r="187" spans="1:10" hidden="1">
      <c r="A187" s="27">
        <v>18.2</v>
      </c>
      <c r="B187" s="27">
        <v>18.3</v>
      </c>
      <c r="C187" s="28"/>
      <c r="D187" s="29">
        <v>100</v>
      </c>
      <c r="E187" s="29">
        <v>1500</v>
      </c>
      <c r="F187" s="29">
        <v>2082</v>
      </c>
      <c r="G187" s="29">
        <v>1700</v>
      </c>
      <c r="H187" s="29">
        <v>2265</v>
      </c>
      <c r="I187" s="29">
        <v>2174</v>
      </c>
      <c r="J187" s="28" t="s">
        <v>88</v>
      </c>
    </row>
    <row r="188" spans="1:10" hidden="1">
      <c r="A188" s="27">
        <v>18.3</v>
      </c>
      <c r="B188" s="27">
        <v>18.399999999999999</v>
      </c>
      <c r="C188" s="28"/>
      <c r="D188" s="29">
        <v>100</v>
      </c>
      <c r="E188" s="29">
        <v>1500</v>
      </c>
      <c r="F188" s="29">
        <v>2082</v>
      </c>
      <c r="G188" s="29">
        <v>1500</v>
      </c>
      <c r="H188" s="29">
        <v>2082</v>
      </c>
      <c r="I188" s="29">
        <v>2082</v>
      </c>
      <c r="J188" s="34"/>
    </row>
    <row r="189" spans="1:10" hidden="1">
      <c r="A189" s="27">
        <v>18.399999999999999</v>
      </c>
      <c r="B189" s="27">
        <v>18.5</v>
      </c>
      <c r="C189" s="28"/>
      <c r="D189" s="29">
        <v>100</v>
      </c>
      <c r="E189" s="29">
        <v>1000</v>
      </c>
      <c r="F189" s="29">
        <v>1623</v>
      </c>
      <c r="G189" s="29">
        <v>1200</v>
      </c>
      <c r="H189" s="29">
        <v>1806</v>
      </c>
      <c r="I189" s="29">
        <v>1715</v>
      </c>
      <c r="J189" s="28" t="s">
        <v>88</v>
      </c>
    </row>
    <row r="190" spans="1:10" hidden="1">
      <c r="A190" s="27">
        <v>18.5</v>
      </c>
      <c r="B190" s="27">
        <v>18.600000000000001</v>
      </c>
      <c r="C190" s="28"/>
      <c r="D190" s="29">
        <v>100</v>
      </c>
      <c r="E190" s="29">
        <v>1200</v>
      </c>
      <c r="F190" s="29">
        <v>1806</v>
      </c>
      <c r="G190" s="29">
        <v>1500</v>
      </c>
      <c r="H190" s="29">
        <v>2082</v>
      </c>
      <c r="I190" s="29">
        <v>1944</v>
      </c>
      <c r="J190" s="34"/>
    </row>
    <row r="191" spans="1:10" hidden="1">
      <c r="A191" s="27">
        <v>18.600000000000001</v>
      </c>
      <c r="B191" s="27">
        <v>18.7</v>
      </c>
      <c r="C191" s="28"/>
      <c r="D191" s="29">
        <v>100</v>
      </c>
      <c r="E191" s="29">
        <v>1000</v>
      </c>
      <c r="F191" s="29">
        <v>1623</v>
      </c>
      <c r="G191" s="29">
        <v>1200</v>
      </c>
      <c r="H191" s="29">
        <v>1806</v>
      </c>
      <c r="I191" s="29">
        <v>1715</v>
      </c>
      <c r="J191" s="34"/>
    </row>
    <row r="192" spans="1:10" hidden="1">
      <c r="A192" s="27">
        <v>18.7</v>
      </c>
      <c r="B192" s="27">
        <v>18.8</v>
      </c>
      <c r="C192" s="28"/>
      <c r="D192" s="29">
        <v>100</v>
      </c>
      <c r="E192" s="29">
        <v>1900</v>
      </c>
      <c r="F192" s="29">
        <v>2449</v>
      </c>
      <c r="G192" s="29">
        <v>1800</v>
      </c>
      <c r="H192" s="29">
        <v>2357</v>
      </c>
      <c r="I192" s="29">
        <v>2403</v>
      </c>
      <c r="J192" s="28" t="s">
        <v>89</v>
      </c>
    </row>
    <row r="193" spans="1:10" hidden="1">
      <c r="A193" s="27">
        <v>18.8</v>
      </c>
      <c r="B193" s="27">
        <v>18.899999999999999</v>
      </c>
      <c r="C193" s="28"/>
      <c r="D193" s="29">
        <v>100</v>
      </c>
      <c r="E193" s="29">
        <v>2300</v>
      </c>
      <c r="F193" s="29">
        <v>2816</v>
      </c>
      <c r="G193" s="29">
        <v>1600</v>
      </c>
      <c r="H193" s="29">
        <v>2174</v>
      </c>
      <c r="I193" s="29">
        <v>2495</v>
      </c>
      <c r="J193" s="34"/>
    </row>
    <row r="194" spans="1:10" hidden="1">
      <c r="A194" s="27">
        <v>18.899999999999999</v>
      </c>
      <c r="B194" s="27">
        <v>19</v>
      </c>
      <c r="C194" s="28"/>
      <c r="D194" s="29">
        <v>100</v>
      </c>
      <c r="E194" s="29">
        <v>1500</v>
      </c>
      <c r="F194" s="29">
        <v>2082</v>
      </c>
      <c r="G194" s="29">
        <v>1500</v>
      </c>
      <c r="H194" s="29">
        <v>2082</v>
      </c>
      <c r="I194" s="29">
        <v>2082</v>
      </c>
      <c r="J194" s="28" t="s">
        <v>83</v>
      </c>
    </row>
    <row r="195" spans="1:10" hidden="1">
      <c r="A195" s="31">
        <v>19</v>
      </c>
      <c r="B195" s="31">
        <v>19.100000000000001</v>
      </c>
      <c r="C195" s="28" t="s">
        <v>17</v>
      </c>
      <c r="D195" s="32">
        <v>100</v>
      </c>
      <c r="E195" s="32">
        <v>1100</v>
      </c>
      <c r="F195" s="32">
        <v>1715</v>
      </c>
      <c r="G195" s="32">
        <v>2600</v>
      </c>
      <c r="H195" s="32">
        <v>3092</v>
      </c>
      <c r="I195" s="32">
        <v>2404</v>
      </c>
      <c r="J195" s="36" t="s">
        <v>90</v>
      </c>
    </row>
    <row r="196" spans="1:10" hidden="1">
      <c r="A196" s="27">
        <v>19.100000000000001</v>
      </c>
      <c r="B196" s="27">
        <v>19.2</v>
      </c>
      <c r="C196" s="28"/>
      <c r="D196" s="29">
        <v>100</v>
      </c>
      <c r="E196" s="29">
        <v>1400</v>
      </c>
      <c r="F196" s="29">
        <v>1990</v>
      </c>
      <c r="G196" s="29">
        <v>1800</v>
      </c>
      <c r="H196" s="29">
        <v>2357</v>
      </c>
      <c r="I196" s="29">
        <v>2174</v>
      </c>
      <c r="J196" s="36"/>
    </row>
    <row r="197" spans="1:10" hidden="1">
      <c r="A197" s="27">
        <v>19.2</v>
      </c>
      <c r="B197" s="27">
        <v>19.3</v>
      </c>
      <c r="C197" s="28"/>
      <c r="D197" s="29">
        <v>100</v>
      </c>
      <c r="E197" s="29">
        <v>1200</v>
      </c>
      <c r="F197" s="29">
        <v>1806</v>
      </c>
      <c r="G197" s="29">
        <v>2400</v>
      </c>
      <c r="H197" s="29">
        <v>2908</v>
      </c>
      <c r="I197" s="29">
        <v>2357</v>
      </c>
      <c r="J197" s="36"/>
    </row>
    <row r="198" spans="1:10" hidden="1">
      <c r="A198" s="27">
        <v>19.3</v>
      </c>
      <c r="B198" s="27">
        <v>19.399999999999999</v>
      </c>
      <c r="C198" s="28"/>
      <c r="D198" s="29">
        <v>100</v>
      </c>
      <c r="E198" s="29">
        <v>1200</v>
      </c>
      <c r="F198" s="29">
        <v>1806</v>
      </c>
      <c r="G198" s="29">
        <v>1300</v>
      </c>
      <c r="H198" s="29">
        <v>1898</v>
      </c>
      <c r="I198" s="29">
        <v>1852</v>
      </c>
      <c r="J198" s="36"/>
    </row>
    <row r="199" spans="1:10" hidden="1">
      <c r="A199" s="27">
        <v>19.399999999999999</v>
      </c>
      <c r="B199" s="27">
        <v>19.5</v>
      </c>
      <c r="C199" s="28"/>
      <c r="D199" s="29">
        <v>100</v>
      </c>
      <c r="E199" s="29">
        <v>1200</v>
      </c>
      <c r="F199" s="29">
        <v>1806</v>
      </c>
      <c r="G199" s="29">
        <v>1500</v>
      </c>
      <c r="H199" s="29">
        <v>2082</v>
      </c>
      <c r="I199" s="29">
        <v>1944</v>
      </c>
      <c r="J199" s="36"/>
    </row>
    <row r="200" spans="1:10" hidden="1">
      <c r="A200" s="27">
        <v>19.5</v>
      </c>
      <c r="B200" s="27">
        <v>19.600000000000001</v>
      </c>
      <c r="C200" s="28"/>
      <c r="D200" s="29">
        <v>100</v>
      </c>
      <c r="E200" s="29">
        <v>1200</v>
      </c>
      <c r="F200" s="29">
        <v>1806</v>
      </c>
      <c r="G200" s="29">
        <v>1500</v>
      </c>
      <c r="H200" s="29">
        <v>2082</v>
      </c>
      <c r="I200" s="29">
        <v>1944</v>
      </c>
      <c r="J200" s="36"/>
    </row>
    <row r="201" spans="1:10" hidden="1">
      <c r="A201" s="27">
        <v>19.600000000000001</v>
      </c>
      <c r="B201" s="27">
        <v>19.7</v>
      </c>
      <c r="C201" s="28"/>
      <c r="D201" s="29">
        <v>100</v>
      </c>
      <c r="E201" s="29">
        <v>1000</v>
      </c>
      <c r="F201" s="29">
        <v>1623</v>
      </c>
      <c r="G201" s="29">
        <v>1200</v>
      </c>
      <c r="H201" s="29">
        <v>1806</v>
      </c>
      <c r="I201" s="29">
        <v>1715</v>
      </c>
      <c r="J201" s="36"/>
    </row>
    <row r="202" spans="1:10" hidden="1">
      <c r="A202" s="27">
        <v>19.7</v>
      </c>
      <c r="B202" s="27">
        <v>19.8</v>
      </c>
      <c r="C202" s="28"/>
      <c r="D202" s="29">
        <v>100</v>
      </c>
      <c r="E202" s="29">
        <v>800</v>
      </c>
      <c r="F202" s="29">
        <v>1439</v>
      </c>
      <c r="G202" s="29">
        <v>1300</v>
      </c>
      <c r="H202" s="29">
        <v>1898</v>
      </c>
      <c r="I202" s="29">
        <v>1669</v>
      </c>
      <c r="J202" s="36"/>
    </row>
    <row r="203" spans="1:10" hidden="1">
      <c r="A203" s="27">
        <v>19.8</v>
      </c>
      <c r="B203" s="27">
        <v>19.899999999999999</v>
      </c>
      <c r="C203" s="28"/>
      <c r="D203" s="29">
        <v>100</v>
      </c>
      <c r="E203" s="29">
        <v>1700</v>
      </c>
      <c r="F203" s="29">
        <v>2265</v>
      </c>
      <c r="G203" s="29">
        <v>1200</v>
      </c>
      <c r="H203" s="29">
        <v>1806</v>
      </c>
      <c r="I203" s="29">
        <v>2036</v>
      </c>
      <c r="J203" s="36"/>
    </row>
    <row r="204" spans="1:10" hidden="1">
      <c r="A204" s="27">
        <v>19.899999999999999</v>
      </c>
      <c r="B204" s="27">
        <v>20</v>
      </c>
      <c r="C204" s="28"/>
      <c r="D204" s="29">
        <v>100</v>
      </c>
      <c r="E204" s="29">
        <v>1500</v>
      </c>
      <c r="F204" s="29">
        <v>2082</v>
      </c>
      <c r="G204" s="29">
        <v>1700</v>
      </c>
      <c r="H204" s="29">
        <v>2265</v>
      </c>
      <c r="I204" s="29">
        <v>2174</v>
      </c>
      <c r="J204" s="36"/>
    </row>
    <row r="205" spans="1:10" hidden="1">
      <c r="A205" s="31">
        <v>20</v>
      </c>
      <c r="B205" s="31">
        <v>20.100000000000001</v>
      </c>
      <c r="C205" s="28" t="s">
        <v>17</v>
      </c>
      <c r="D205" s="32">
        <v>100</v>
      </c>
      <c r="E205" s="32">
        <v>1400</v>
      </c>
      <c r="F205" s="32">
        <v>1990</v>
      </c>
      <c r="G205" s="32">
        <v>2000</v>
      </c>
      <c r="H205" s="32">
        <v>2541</v>
      </c>
      <c r="I205" s="32">
        <v>2266</v>
      </c>
      <c r="J205" s="30"/>
    </row>
    <row r="206" spans="1:10" hidden="1">
      <c r="A206" s="27">
        <v>20.100000000000001</v>
      </c>
      <c r="B206" s="27">
        <v>20.2</v>
      </c>
      <c r="C206" s="28"/>
      <c r="D206" s="29">
        <v>100</v>
      </c>
      <c r="E206" s="29">
        <v>1300</v>
      </c>
      <c r="F206" s="29">
        <v>1898</v>
      </c>
      <c r="G206" s="29">
        <v>1600</v>
      </c>
      <c r="H206" s="29">
        <v>2174</v>
      </c>
      <c r="I206" s="29">
        <v>2036</v>
      </c>
      <c r="J206" s="30"/>
    </row>
    <row r="207" spans="1:10" hidden="1">
      <c r="A207" s="27">
        <v>20.2</v>
      </c>
      <c r="B207" s="27">
        <v>20.3</v>
      </c>
      <c r="C207" s="28"/>
      <c r="D207" s="29">
        <v>100</v>
      </c>
      <c r="E207" s="29">
        <v>1200</v>
      </c>
      <c r="F207" s="29">
        <v>1806</v>
      </c>
      <c r="G207" s="29">
        <v>1700</v>
      </c>
      <c r="H207" s="29">
        <v>2265</v>
      </c>
      <c r="I207" s="29">
        <v>2036</v>
      </c>
      <c r="J207" s="30"/>
    </row>
    <row r="208" spans="1:10" hidden="1">
      <c r="A208" s="27">
        <v>20.3</v>
      </c>
      <c r="B208" s="27">
        <v>20.399999999999999</v>
      </c>
      <c r="C208" s="28"/>
      <c r="D208" s="29">
        <v>100</v>
      </c>
      <c r="E208" s="29">
        <v>1300</v>
      </c>
      <c r="F208" s="29">
        <v>1898</v>
      </c>
      <c r="G208" s="29">
        <v>1600</v>
      </c>
      <c r="H208" s="29">
        <v>2174</v>
      </c>
      <c r="I208" s="29">
        <v>2036</v>
      </c>
      <c r="J208" s="30"/>
    </row>
    <row r="209" spans="1:10" hidden="1">
      <c r="A209" s="27">
        <v>20.399999999999999</v>
      </c>
      <c r="B209" s="27">
        <v>20.5</v>
      </c>
      <c r="C209" s="28"/>
      <c r="D209" s="29">
        <v>100</v>
      </c>
      <c r="E209" s="29">
        <v>1800</v>
      </c>
      <c r="F209" s="29">
        <v>2357</v>
      </c>
      <c r="G209" s="29">
        <v>1800</v>
      </c>
      <c r="H209" s="29">
        <v>2357</v>
      </c>
      <c r="I209" s="29">
        <v>2357</v>
      </c>
      <c r="J209" s="30"/>
    </row>
    <row r="210" spans="1:10" hidden="1">
      <c r="A210" s="27">
        <v>20.5</v>
      </c>
      <c r="B210" s="27">
        <v>20.6</v>
      </c>
      <c r="C210" s="28"/>
      <c r="D210" s="29">
        <v>100</v>
      </c>
      <c r="E210" s="29">
        <v>1500</v>
      </c>
      <c r="F210" s="29">
        <v>2082</v>
      </c>
      <c r="G210" s="29">
        <v>1800</v>
      </c>
      <c r="H210" s="29">
        <v>2357</v>
      </c>
      <c r="I210" s="29">
        <v>2220</v>
      </c>
      <c r="J210" s="30"/>
    </row>
    <row r="211" spans="1:10" hidden="1">
      <c r="A211" s="27">
        <v>20.6</v>
      </c>
      <c r="B211" s="27">
        <v>20.7</v>
      </c>
      <c r="C211" s="28"/>
      <c r="D211" s="29">
        <v>100</v>
      </c>
      <c r="E211" s="29">
        <v>1500</v>
      </c>
      <c r="F211" s="29">
        <v>2082</v>
      </c>
      <c r="G211" s="29">
        <v>2100</v>
      </c>
      <c r="H211" s="29">
        <v>2633</v>
      </c>
      <c r="I211" s="29">
        <v>2358</v>
      </c>
      <c r="J211" s="30"/>
    </row>
    <row r="212" spans="1:10" hidden="1">
      <c r="A212" s="27">
        <v>20.7</v>
      </c>
      <c r="B212" s="27">
        <v>20.8</v>
      </c>
      <c r="C212" s="28"/>
      <c r="D212" s="29">
        <v>100</v>
      </c>
      <c r="E212" s="29">
        <v>1300</v>
      </c>
      <c r="F212" s="29">
        <v>1898</v>
      </c>
      <c r="G212" s="29">
        <v>1900</v>
      </c>
      <c r="H212" s="29">
        <v>2449</v>
      </c>
      <c r="I212" s="29">
        <v>2174</v>
      </c>
      <c r="J212" s="30"/>
    </row>
    <row r="213" spans="1:10" hidden="1">
      <c r="A213" s="27">
        <v>20.8</v>
      </c>
      <c r="B213" s="27">
        <v>20.9</v>
      </c>
      <c r="C213" s="28"/>
      <c r="D213" s="29">
        <v>100</v>
      </c>
      <c r="E213" s="29">
        <v>1400</v>
      </c>
      <c r="F213" s="29">
        <v>1990</v>
      </c>
      <c r="G213" s="29">
        <v>1100</v>
      </c>
      <c r="H213" s="29">
        <v>1715</v>
      </c>
      <c r="I213" s="29">
        <v>1853</v>
      </c>
      <c r="J213" s="30"/>
    </row>
    <row r="214" spans="1:10" hidden="1">
      <c r="A214" s="27">
        <v>20.9</v>
      </c>
      <c r="B214" s="27">
        <v>21</v>
      </c>
      <c r="C214" s="28"/>
      <c r="D214" s="29">
        <v>100</v>
      </c>
      <c r="E214" s="29">
        <v>1600</v>
      </c>
      <c r="F214" s="29">
        <v>2174</v>
      </c>
      <c r="G214" s="29">
        <v>1200</v>
      </c>
      <c r="H214" s="29">
        <v>1806</v>
      </c>
      <c r="I214" s="29">
        <v>1990</v>
      </c>
      <c r="J214" s="30"/>
    </row>
    <row r="215" spans="1:10" hidden="1">
      <c r="A215" s="31">
        <v>21</v>
      </c>
      <c r="B215" s="31">
        <v>21.1</v>
      </c>
      <c r="C215" s="28" t="s">
        <v>17</v>
      </c>
      <c r="D215" s="32">
        <v>100</v>
      </c>
      <c r="E215" s="32">
        <v>1000</v>
      </c>
      <c r="F215" s="32">
        <v>1623</v>
      </c>
      <c r="G215" s="32">
        <v>1100</v>
      </c>
      <c r="H215" s="32">
        <v>1715</v>
      </c>
      <c r="I215" s="32">
        <v>1669</v>
      </c>
      <c r="J215" s="30"/>
    </row>
    <row r="216" spans="1:10" hidden="1">
      <c r="A216" s="27">
        <v>21.1</v>
      </c>
      <c r="B216" s="27">
        <v>21.2</v>
      </c>
      <c r="C216" s="28"/>
      <c r="D216" s="29">
        <v>100</v>
      </c>
      <c r="E216" s="29">
        <v>800</v>
      </c>
      <c r="F216" s="29">
        <v>1439</v>
      </c>
      <c r="G216" s="29">
        <v>1200</v>
      </c>
      <c r="H216" s="29">
        <v>1806</v>
      </c>
      <c r="I216" s="29">
        <v>1623</v>
      </c>
      <c r="J216" s="30"/>
    </row>
    <row r="217" spans="1:10" hidden="1">
      <c r="A217" s="27">
        <v>21.2</v>
      </c>
      <c r="B217" s="27">
        <v>21.3</v>
      </c>
      <c r="C217" s="28"/>
      <c r="D217" s="29">
        <v>100</v>
      </c>
      <c r="E217" s="29">
        <v>1600</v>
      </c>
      <c r="F217" s="29">
        <v>2174</v>
      </c>
      <c r="G217" s="29">
        <v>1400</v>
      </c>
      <c r="H217" s="29">
        <v>1990</v>
      </c>
      <c r="I217" s="29">
        <v>2082</v>
      </c>
      <c r="J217" s="30"/>
    </row>
    <row r="218" spans="1:10" hidden="1">
      <c r="A218" s="27">
        <v>21.3</v>
      </c>
      <c r="B218" s="27">
        <v>21.4</v>
      </c>
      <c r="C218" s="28"/>
      <c r="D218" s="29">
        <v>100</v>
      </c>
      <c r="E218" s="29">
        <v>900</v>
      </c>
      <c r="F218" s="29">
        <v>1531</v>
      </c>
      <c r="G218" s="29">
        <v>1200</v>
      </c>
      <c r="H218" s="29">
        <v>1806</v>
      </c>
      <c r="I218" s="29">
        <v>1669</v>
      </c>
      <c r="J218" s="30"/>
    </row>
    <row r="219" spans="1:10" hidden="1">
      <c r="A219" s="27">
        <v>21.4</v>
      </c>
      <c r="B219" s="27">
        <v>21.5</v>
      </c>
      <c r="C219" s="28"/>
      <c r="D219" s="29">
        <v>100</v>
      </c>
      <c r="E219" s="29">
        <v>2300</v>
      </c>
      <c r="F219" s="29">
        <v>2816</v>
      </c>
      <c r="G219" s="29">
        <v>1700</v>
      </c>
      <c r="H219" s="29">
        <v>2265</v>
      </c>
      <c r="I219" s="29">
        <v>2541</v>
      </c>
      <c r="J219" s="30"/>
    </row>
    <row r="220" spans="1:10" hidden="1">
      <c r="A220" s="27">
        <v>21.5</v>
      </c>
      <c r="B220" s="27">
        <v>21.6</v>
      </c>
      <c r="C220" s="28"/>
      <c r="D220" s="29">
        <v>100</v>
      </c>
      <c r="E220" s="29">
        <v>900</v>
      </c>
      <c r="F220" s="29">
        <v>1531</v>
      </c>
      <c r="G220" s="29">
        <v>1100</v>
      </c>
      <c r="H220" s="29">
        <v>1715</v>
      </c>
      <c r="I220" s="29">
        <v>1623</v>
      </c>
      <c r="J220" s="30"/>
    </row>
    <row r="221" spans="1:10" hidden="1">
      <c r="A221" s="27">
        <v>21.6</v>
      </c>
      <c r="B221" s="27">
        <v>21.7</v>
      </c>
      <c r="C221" s="28"/>
      <c r="D221" s="29">
        <v>100</v>
      </c>
      <c r="E221" s="29">
        <v>1000</v>
      </c>
      <c r="F221" s="29">
        <v>1623</v>
      </c>
      <c r="G221" s="29">
        <v>1800</v>
      </c>
      <c r="H221" s="29">
        <v>2357</v>
      </c>
      <c r="I221" s="29">
        <v>1990</v>
      </c>
      <c r="J221" s="30"/>
    </row>
    <row r="222" spans="1:10" hidden="1">
      <c r="A222" s="27">
        <v>21.7</v>
      </c>
      <c r="B222" s="27">
        <v>21.8</v>
      </c>
      <c r="C222" s="28"/>
      <c r="D222" s="29">
        <v>100</v>
      </c>
      <c r="E222" s="29">
        <v>1400</v>
      </c>
      <c r="F222" s="29">
        <v>1990</v>
      </c>
      <c r="G222" s="29">
        <v>2000</v>
      </c>
      <c r="H222" s="29">
        <v>2541</v>
      </c>
      <c r="I222" s="29">
        <v>2266</v>
      </c>
      <c r="J222" s="30"/>
    </row>
    <row r="223" spans="1:10" hidden="1">
      <c r="A223" s="27">
        <v>21.8</v>
      </c>
      <c r="B223" s="27">
        <v>21.9</v>
      </c>
      <c r="C223" s="28"/>
      <c r="D223" s="29">
        <v>100</v>
      </c>
      <c r="E223" s="29">
        <v>1700</v>
      </c>
      <c r="F223" s="29">
        <v>2265</v>
      </c>
      <c r="G223" s="29">
        <v>1700</v>
      </c>
      <c r="H223" s="29">
        <v>2265</v>
      </c>
      <c r="I223" s="29">
        <v>2265</v>
      </c>
      <c r="J223" s="30"/>
    </row>
    <row r="224" spans="1:10" hidden="1">
      <c r="A224" s="27">
        <v>21.9</v>
      </c>
      <c r="B224" s="27">
        <v>22</v>
      </c>
      <c r="C224" s="28"/>
      <c r="D224" s="29">
        <v>100</v>
      </c>
      <c r="E224" s="29">
        <v>1600</v>
      </c>
      <c r="F224" s="29">
        <v>2174</v>
      </c>
      <c r="G224" s="29">
        <v>1100</v>
      </c>
      <c r="H224" s="29">
        <v>1715</v>
      </c>
      <c r="I224" s="29">
        <v>1945</v>
      </c>
      <c r="J224" s="30"/>
    </row>
    <row r="225" spans="1:10" hidden="1">
      <c r="A225" s="31">
        <v>22</v>
      </c>
      <c r="B225" s="31">
        <v>22.1</v>
      </c>
      <c r="C225" s="28" t="s">
        <v>17</v>
      </c>
      <c r="D225" s="32">
        <v>100</v>
      </c>
      <c r="E225" s="32">
        <v>1700</v>
      </c>
      <c r="F225" s="32">
        <v>2265</v>
      </c>
      <c r="G225" s="32">
        <v>1500</v>
      </c>
      <c r="H225" s="32">
        <v>2082</v>
      </c>
      <c r="I225" s="32">
        <v>2174</v>
      </c>
      <c r="J225" s="30"/>
    </row>
    <row r="226" spans="1:10" hidden="1">
      <c r="A226" s="27">
        <v>22.1</v>
      </c>
      <c r="B226" s="27">
        <v>22.2</v>
      </c>
      <c r="C226" s="28"/>
      <c r="D226" s="29">
        <v>100</v>
      </c>
      <c r="E226" s="29">
        <v>1200</v>
      </c>
      <c r="F226" s="29">
        <v>1806</v>
      </c>
      <c r="G226" s="29">
        <v>1200</v>
      </c>
      <c r="H226" s="29">
        <v>1806</v>
      </c>
      <c r="I226" s="29">
        <v>1806</v>
      </c>
      <c r="J226" s="30"/>
    </row>
    <row r="227" spans="1:10" hidden="1">
      <c r="A227" s="27">
        <v>22.2</v>
      </c>
      <c r="B227" s="27">
        <v>22.3</v>
      </c>
      <c r="C227" s="28"/>
      <c r="D227" s="29">
        <v>100</v>
      </c>
      <c r="E227" s="29">
        <v>800</v>
      </c>
      <c r="F227" s="29">
        <v>1439</v>
      </c>
      <c r="G227" s="29">
        <v>1200</v>
      </c>
      <c r="H227" s="29">
        <v>1806</v>
      </c>
      <c r="I227" s="29">
        <v>1623</v>
      </c>
      <c r="J227" s="30"/>
    </row>
    <row r="228" spans="1:10" hidden="1">
      <c r="A228" s="27">
        <v>22.3</v>
      </c>
      <c r="B228" s="27">
        <v>22.4</v>
      </c>
      <c r="C228" s="28"/>
      <c r="D228" s="29">
        <v>100</v>
      </c>
      <c r="E228" s="29">
        <v>1600</v>
      </c>
      <c r="F228" s="29">
        <v>2174</v>
      </c>
      <c r="G228" s="29">
        <v>1400</v>
      </c>
      <c r="H228" s="29">
        <v>1990</v>
      </c>
      <c r="I228" s="29">
        <v>2082</v>
      </c>
      <c r="J228" s="30"/>
    </row>
    <row r="229" spans="1:10" hidden="1">
      <c r="A229" s="27">
        <v>22.4</v>
      </c>
      <c r="B229" s="27">
        <v>22.5</v>
      </c>
      <c r="C229" s="28"/>
      <c r="D229" s="29">
        <v>100</v>
      </c>
      <c r="E229" s="29">
        <v>1200</v>
      </c>
      <c r="F229" s="29">
        <v>1806</v>
      </c>
      <c r="G229" s="29">
        <v>1000</v>
      </c>
      <c r="H229" s="29">
        <v>1623</v>
      </c>
      <c r="I229" s="29">
        <v>1715</v>
      </c>
      <c r="J229" s="30"/>
    </row>
    <row r="230" spans="1:10" hidden="1">
      <c r="A230" s="27">
        <v>22.5</v>
      </c>
      <c r="B230" s="27">
        <v>22.6</v>
      </c>
      <c r="C230" s="28"/>
      <c r="D230" s="29">
        <v>100</v>
      </c>
      <c r="E230" s="29">
        <v>1300</v>
      </c>
      <c r="F230" s="29">
        <v>1898</v>
      </c>
      <c r="G230" s="29">
        <v>1100</v>
      </c>
      <c r="H230" s="29">
        <v>1715</v>
      </c>
      <c r="I230" s="29">
        <v>1807</v>
      </c>
      <c r="J230" s="30"/>
    </row>
    <row r="231" spans="1:10" hidden="1">
      <c r="A231" s="27">
        <v>22.6</v>
      </c>
      <c r="B231" s="27">
        <v>22.7</v>
      </c>
      <c r="C231" s="28"/>
      <c r="D231" s="29">
        <v>100</v>
      </c>
      <c r="E231" s="29">
        <v>1700</v>
      </c>
      <c r="F231" s="29">
        <v>2265</v>
      </c>
      <c r="G231" s="29">
        <v>1200</v>
      </c>
      <c r="H231" s="29">
        <v>1806</v>
      </c>
      <c r="I231" s="29">
        <v>2036</v>
      </c>
      <c r="J231" s="30"/>
    </row>
    <row r="232" spans="1:10" hidden="1">
      <c r="A232" s="27">
        <v>22.7</v>
      </c>
      <c r="B232" s="27">
        <v>22.8</v>
      </c>
      <c r="C232" s="28"/>
      <c r="D232" s="29">
        <v>100</v>
      </c>
      <c r="E232" s="29">
        <v>2500</v>
      </c>
      <c r="F232" s="29">
        <v>3000</v>
      </c>
      <c r="G232" s="29">
        <v>1100</v>
      </c>
      <c r="H232" s="29">
        <v>1715</v>
      </c>
      <c r="I232" s="29">
        <v>2358</v>
      </c>
      <c r="J232" s="30"/>
    </row>
    <row r="233" spans="1:10" hidden="1">
      <c r="A233" s="27">
        <v>22.8</v>
      </c>
      <c r="B233" s="27">
        <v>22.9</v>
      </c>
      <c r="C233" s="28"/>
      <c r="D233" s="29">
        <v>100</v>
      </c>
      <c r="E233" s="29">
        <v>1200</v>
      </c>
      <c r="F233" s="29">
        <v>1806</v>
      </c>
      <c r="G233" s="29">
        <v>1100</v>
      </c>
      <c r="H233" s="29">
        <v>1715</v>
      </c>
      <c r="I233" s="29">
        <v>1761</v>
      </c>
      <c r="J233" s="30"/>
    </row>
    <row r="234" spans="1:10" hidden="1">
      <c r="A234" s="27">
        <v>22.9</v>
      </c>
      <c r="B234" s="27">
        <v>23</v>
      </c>
      <c r="C234" s="28"/>
      <c r="D234" s="29">
        <v>100</v>
      </c>
      <c r="E234" s="29">
        <v>900</v>
      </c>
      <c r="F234" s="29">
        <v>1531</v>
      </c>
      <c r="G234" s="29">
        <v>1000</v>
      </c>
      <c r="H234" s="29">
        <v>1623</v>
      </c>
      <c r="I234" s="29">
        <v>1577</v>
      </c>
      <c r="J234" s="30"/>
    </row>
    <row r="235" spans="1:10" hidden="1">
      <c r="A235" s="31">
        <v>23</v>
      </c>
      <c r="B235" s="31">
        <v>23.1</v>
      </c>
      <c r="C235" s="28" t="s">
        <v>17</v>
      </c>
      <c r="D235" s="32">
        <v>100</v>
      </c>
      <c r="E235" s="32">
        <v>1700</v>
      </c>
      <c r="F235" s="32">
        <v>2265</v>
      </c>
      <c r="G235" s="32">
        <v>1400</v>
      </c>
      <c r="H235" s="32">
        <v>1990</v>
      </c>
      <c r="I235" s="32">
        <v>2128</v>
      </c>
      <c r="J235" s="30"/>
    </row>
    <row r="236" spans="1:10" hidden="1">
      <c r="A236" s="27">
        <v>23.1</v>
      </c>
      <c r="B236" s="27">
        <v>23.2</v>
      </c>
      <c r="C236" s="28"/>
      <c r="D236" s="29">
        <v>100</v>
      </c>
      <c r="E236" s="29">
        <v>1000</v>
      </c>
      <c r="F236" s="29">
        <v>1623</v>
      </c>
      <c r="G236" s="29">
        <v>1200</v>
      </c>
      <c r="H236" s="29">
        <v>1806</v>
      </c>
      <c r="I236" s="29">
        <v>1715</v>
      </c>
      <c r="J236" s="30"/>
    </row>
    <row r="237" spans="1:10" hidden="1">
      <c r="A237" s="27">
        <v>23.2</v>
      </c>
      <c r="B237" s="27">
        <v>23.3</v>
      </c>
      <c r="C237" s="28"/>
      <c r="D237" s="29">
        <v>100</v>
      </c>
      <c r="E237" s="29">
        <v>1200</v>
      </c>
      <c r="F237" s="29">
        <v>1806</v>
      </c>
      <c r="G237" s="29">
        <v>1300</v>
      </c>
      <c r="H237" s="29">
        <v>1898</v>
      </c>
      <c r="I237" s="29">
        <v>1852</v>
      </c>
      <c r="J237" s="30"/>
    </row>
    <row r="238" spans="1:10" hidden="1">
      <c r="A238" s="27">
        <v>23.3</v>
      </c>
      <c r="B238" s="27">
        <v>23.4</v>
      </c>
      <c r="C238" s="28"/>
      <c r="D238" s="29">
        <v>100</v>
      </c>
      <c r="E238" s="29">
        <v>1700</v>
      </c>
      <c r="F238" s="29">
        <v>2265</v>
      </c>
      <c r="G238" s="29">
        <v>1600</v>
      </c>
      <c r="H238" s="29">
        <v>2174</v>
      </c>
      <c r="I238" s="29">
        <v>2220</v>
      </c>
      <c r="J238" s="30"/>
    </row>
    <row r="239" spans="1:10" hidden="1">
      <c r="A239" s="27">
        <v>23.4</v>
      </c>
      <c r="B239" s="27">
        <v>23.5</v>
      </c>
      <c r="C239" s="28"/>
      <c r="D239" s="29">
        <v>100</v>
      </c>
      <c r="E239" s="29">
        <v>800</v>
      </c>
      <c r="F239" s="29">
        <v>1439</v>
      </c>
      <c r="G239" s="29">
        <v>1200</v>
      </c>
      <c r="H239" s="29">
        <v>1806</v>
      </c>
      <c r="I239" s="29">
        <v>1623</v>
      </c>
      <c r="J239" s="30"/>
    </row>
    <row r="240" spans="1:10" hidden="1">
      <c r="A240" s="27">
        <v>23.5</v>
      </c>
      <c r="B240" s="27">
        <v>23.6</v>
      </c>
      <c r="C240" s="28"/>
      <c r="D240" s="29">
        <v>100</v>
      </c>
      <c r="E240" s="29">
        <v>1100</v>
      </c>
      <c r="F240" s="29">
        <v>1715</v>
      </c>
      <c r="G240" s="29">
        <v>1200</v>
      </c>
      <c r="H240" s="29">
        <v>1806</v>
      </c>
      <c r="I240" s="29">
        <v>1761</v>
      </c>
      <c r="J240" s="30"/>
    </row>
    <row r="241" spans="1:10" hidden="1">
      <c r="A241" s="27">
        <v>23.6</v>
      </c>
      <c r="B241" s="27">
        <v>23.7</v>
      </c>
      <c r="C241" s="30"/>
      <c r="D241" s="29">
        <v>100</v>
      </c>
      <c r="E241" s="29">
        <v>1100</v>
      </c>
      <c r="F241" s="29">
        <v>1715</v>
      </c>
      <c r="G241" s="29">
        <v>1000</v>
      </c>
      <c r="H241" s="29">
        <v>1623</v>
      </c>
      <c r="I241" s="29">
        <v>1669</v>
      </c>
      <c r="J241" s="36" t="s">
        <v>81</v>
      </c>
    </row>
    <row r="242" spans="1:10" hidden="1">
      <c r="A242" s="27">
        <v>23.7</v>
      </c>
      <c r="B242" s="27">
        <v>23.8</v>
      </c>
      <c r="C242" s="30"/>
      <c r="D242" s="29">
        <v>100</v>
      </c>
      <c r="E242" s="29">
        <v>900</v>
      </c>
      <c r="F242" s="29">
        <v>1531</v>
      </c>
      <c r="G242" s="29">
        <v>1200</v>
      </c>
      <c r="H242" s="29">
        <v>1806</v>
      </c>
      <c r="I242" s="29">
        <v>1669</v>
      </c>
      <c r="J242" s="36"/>
    </row>
    <row r="243" spans="1:10" hidden="1">
      <c r="A243" s="27">
        <v>23.8</v>
      </c>
      <c r="B243" s="27">
        <v>23.9</v>
      </c>
      <c r="C243" s="30"/>
      <c r="D243" s="29">
        <v>100</v>
      </c>
      <c r="E243" s="29">
        <v>1200</v>
      </c>
      <c r="F243" s="29">
        <v>1806</v>
      </c>
      <c r="G243" s="29">
        <v>1500</v>
      </c>
      <c r="H243" s="29">
        <v>2082</v>
      </c>
      <c r="I243" s="29">
        <v>1944</v>
      </c>
      <c r="J243" s="36"/>
    </row>
    <row r="244" spans="1:10" hidden="1">
      <c r="A244" s="27">
        <v>23.9</v>
      </c>
      <c r="B244" s="27">
        <v>24</v>
      </c>
      <c r="C244" s="30"/>
      <c r="D244" s="29">
        <v>100</v>
      </c>
      <c r="E244" s="29">
        <v>1100</v>
      </c>
      <c r="F244" s="29">
        <v>1715</v>
      </c>
      <c r="G244" s="29">
        <v>1200</v>
      </c>
      <c r="H244" s="29">
        <v>1806</v>
      </c>
      <c r="I244" s="29">
        <v>1761</v>
      </c>
      <c r="J244" s="36"/>
    </row>
    <row r="245" spans="1:10" hidden="1">
      <c r="A245" s="31">
        <v>24</v>
      </c>
      <c r="B245" s="31">
        <v>24.1</v>
      </c>
      <c r="C245" s="28" t="s">
        <v>17</v>
      </c>
      <c r="D245" s="32">
        <v>100</v>
      </c>
      <c r="E245" s="32">
        <v>1000</v>
      </c>
      <c r="F245" s="32">
        <v>1623</v>
      </c>
      <c r="G245" s="32">
        <v>1200</v>
      </c>
      <c r="H245" s="32">
        <v>1806</v>
      </c>
      <c r="I245" s="32">
        <v>1715</v>
      </c>
      <c r="J245" s="33"/>
    </row>
    <row r="246" spans="1:10" hidden="1">
      <c r="A246" s="27">
        <v>24.1</v>
      </c>
      <c r="B246" s="27">
        <v>24.2</v>
      </c>
      <c r="C246" s="28"/>
      <c r="D246" s="29">
        <v>100</v>
      </c>
      <c r="E246" s="29">
        <v>1100</v>
      </c>
      <c r="F246" s="29">
        <v>1715</v>
      </c>
      <c r="G246" s="29">
        <v>1000</v>
      </c>
      <c r="H246" s="29">
        <v>1623</v>
      </c>
      <c r="I246" s="29">
        <v>1669</v>
      </c>
      <c r="J246" s="34"/>
    </row>
    <row r="247" spans="1:10" hidden="1">
      <c r="A247" s="27">
        <v>24.2</v>
      </c>
      <c r="B247" s="27">
        <v>24.3</v>
      </c>
      <c r="C247" s="28"/>
      <c r="D247" s="29">
        <v>100</v>
      </c>
      <c r="E247" s="29">
        <v>1100</v>
      </c>
      <c r="F247" s="29">
        <v>1715</v>
      </c>
      <c r="G247" s="29">
        <v>1300</v>
      </c>
      <c r="H247" s="29">
        <v>1898</v>
      </c>
      <c r="I247" s="29">
        <v>1807</v>
      </c>
      <c r="J247" s="34"/>
    </row>
    <row r="248" spans="1:10" hidden="1">
      <c r="A248" s="27">
        <v>24.3</v>
      </c>
      <c r="B248" s="27">
        <v>24.4</v>
      </c>
      <c r="C248" s="28"/>
      <c r="D248" s="29">
        <v>100</v>
      </c>
      <c r="E248" s="29">
        <v>1300</v>
      </c>
      <c r="F248" s="29">
        <v>1898</v>
      </c>
      <c r="G248" s="29">
        <v>1400</v>
      </c>
      <c r="H248" s="29">
        <v>1990</v>
      </c>
      <c r="I248" s="29">
        <v>1944</v>
      </c>
      <c r="J248" s="28" t="s">
        <v>88</v>
      </c>
    </row>
    <row r="249" spans="1:10" hidden="1">
      <c r="A249" s="27">
        <v>24.4</v>
      </c>
      <c r="B249" s="27">
        <v>24.5</v>
      </c>
      <c r="C249" s="28"/>
      <c r="D249" s="29">
        <v>100</v>
      </c>
      <c r="E249" s="29">
        <v>1600</v>
      </c>
      <c r="F249" s="29">
        <v>2174</v>
      </c>
      <c r="G249" s="29">
        <v>1400</v>
      </c>
      <c r="H249" s="29">
        <v>1990</v>
      </c>
      <c r="I249" s="29">
        <v>2082</v>
      </c>
      <c r="J249" s="28" t="s">
        <v>88</v>
      </c>
    </row>
    <row r="250" spans="1:10" hidden="1">
      <c r="A250" s="27">
        <v>24.5</v>
      </c>
      <c r="B250" s="27">
        <v>24.6</v>
      </c>
      <c r="C250" s="28"/>
      <c r="D250" s="29">
        <v>100</v>
      </c>
      <c r="E250" s="29">
        <v>1400</v>
      </c>
      <c r="F250" s="29">
        <v>1990</v>
      </c>
      <c r="G250" s="29">
        <v>1200</v>
      </c>
      <c r="H250" s="29">
        <v>1806</v>
      </c>
      <c r="I250" s="29">
        <v>1898</v>
      </c>
      <c r="J250" s="34"/>
    </row>
    <row r="251" spans="1:10" hidden="1">
      <c r="A251" s="27">
        <v>24.6</v>
      </c>
      <c r="B251" s="27">
        <v>24.7</v>
      </c>
      <c r="C251" s="28"/>
      <c r="D251" s="29">
        <v>100</v>
      </c>
      <c r="E251" s="29">
        <v>1700</v>
      </c>
      <c r="F251" s="29">
        <v>2265</v>
      </c>
      <c r="G251" s="29">
        <v>3100</v>
      </c>
      <c r="H251" s="29">
        <v>3551</v>
      </c>
      <c r="I251" s="29">
        <v>2908</v>
      </c>
      <c r="J251" s="34"/>
    </row>
    <row r="252" spans="1:10">
      <c r="A252" s="27">
        <v>24.7</v>
      </c>
      <c r="B252" s="27">
        <v>24.8</v>
      </c>
      <c r="C252" s="28"/>
      <c r="D252" s="29">
        <v>100</v>
      </c>
      <c r="E252" s="29">
        <v>2000</v>
      </c>
      <c r="F252" s="217">
        <v>2541</v>
      </c>
      <c r="G252" s="29">
        <v>1300</v>
      </c>
      <c r="H252" s="29">
        <v>1898</v>
      </c>
      <c r="I252" s="29">
        <v>2220</v>
      </c>
      <c r="J252" s="34"/>
    </row>
    <row r="253" spans="1:10">
      <c r="A253" s="27">
        <v>24.8</v>
      </c>
      <c r="B253" s="27">
        <v>24.9</v>
      </c>
      <c r="C253" s="28"/>
      <c r="D253" s="29">
        <v>100</v>
      </c>
      <c r="E253" s="29">
        <v>2100</v>
      </c>
      <c r="F253" s="217">
        <v>2633</v>
      </c>
      <c r="G253" s="29">
        <v>1100</v>
      </c>
      <c r="H253" s="29">
        <v>1715</v>
      </c>
      <c r="I253" s="29">
        <v>2174</v>
      </c>
      <c r="J253" s="34"/>
    </row>
    <row r="254" spans="1:10" hidden="1">
      <c r="A254" s="27">
        <v>24.9</v>
      </c>
      <c r="B254" s="27">
        <v>25</v>
      </c>
      <c r="C254" s="28"/>
      <c r="D254" s="29">
        <v>100</v>
      </c>
      <c r="E254" s="29">
        <v>1400</v>
      </c>
      <c r="F254" s="29">
        <v>1990</v>
      </c>
      <c r="G254" s="29">
        <v>1700</v>
      </c>
      <c r="H254" s="29">
        <v>2265</v>
      </c>
      <c r="I254" s="29">
        <v>2128</v>
      </c>
      <c r="J254" s="33"/>
    </row>
    <row r="255" spans="1:10" hidden="1">
      <c r="A255" s="31">
        <v>25</v>
      </c>
      <c r="B255" s="31">
        <v>25.1</v>
      </c>
      <c r="C255" s="28" t="s">
        <v>17</v>
      </c>
      <c r="D255" s="32">
        <v>100</v>
      </c>
      <c r="E255" s="32">
        <v>1200</v>
      </c>
      <c r="F255" s="32">
        <v>1806</v>
      </c>
      <c r="G255" s="32">
        <v>2500</v>
      </c>
      <c r="H255" s="32">
        <v>3000</v>
      </c>
      <c r="I255" s="32">
        <v>2403</v>
      </c>
      <c r="J255" s="36" t="s">
        <v>81</v>
      </c>
    </row>
    <row r="256" spans="1:10" hidden="1">
      <c r="A256" s="27">
        <v>25.1</v>
      </c>
      <c r="B256" s="27">
        <v>25.2</v>
      </c>
      <c r="C256" s="28"/>
      <c r="D256" s="29">
        <v>100</v>
      </c>
      <c r="E256" s="29">
        <v>1500</v>
      </c>
      <c r="F256" s="29">
        <v>2082</v>
      </c>
      <c r="G256" s="29">
        <v>1100</v>
      </c>
      <c r="H256" s="29">
        <v>1715</v>
      </c>
      <c r="I256" s="29">
        <v>1899</v>
      </c>
      <c r="J256" s="36"/>
    </row>
    <row r="257" spans="1:10" hidden="1">
      <c r="A257" s="27">
        <v>25.2</v>
      </c>
      <c r="B257" s="27">
        <v>25.3</v>
      </c>
      <c r="C257" s="28"/>
      <c r="D257" s="29">
        <v>100</v>
      </c>
      <c r="E257" s="29">
        <v>1200</v>
      </c>
      <c r="F257" s="29">
        <v>1806</v>
      </c>
      <c r="G257" s="29">
        <v>1100</v>
      </c>
      <c r="H257" s="29">
        <v>1715</v>
      </c>
      <c r="I257" s="29">
        <v>1761</v>
      </c>
      <c r="J257" s="36"/>
    </row>
    <row r="258" spans="1:10" hidden="1">
      <c r="A258" s="27">
        <v>25.3</v>
      </c>
      <c r="B258" s="27">
        <v>25.4</v>
      </c>
      <c r="C258" s="28"/>
      <c r="D258" s="29">
        <v>100</v>
      </c>
      <c r="E258" s="29">
        <v>1200</v>
      </c>
      <c r="F258" s="29">
        <v>1806</v>
      </c>
      <c r="G258" s="29">
        <v>1200</v>
      </c>
      <c r="H258" s="29">
        <v>1806</v>
      </c>
      <c r="I258" s="29">
        <v>1806</v>
      </c>
      <c r="J258" s="36"/>
    </row>
    <row r="259" spans="1:10" hidden="1">
      <c r="A259" s="27">
        <v>25.4</v>
      </c>
      <c r="B259" s="27">
        <v>25.5</v>
      </c>
      <c r="C259" s="28"/>
      <c r="D259" s="29">
        <v>100</v>
      </c>
      <c r="E259" s="29">
        <v>2800</v>
      </c>
      <c r="F259" s="29">
        <v>3275</v>
      </c>
      <c r="G259" s="29">
        <v>2000</v>
      </c>
      <c r="H259" s="29">
        <v>2541</v>
      </c>
      <c r="I259" s="29">
        <v>2908</v>
      </c>
      <c r="J259" s="36"/>
    </row>
    <row r="260" spans="1:10" hidden="1">
      <c r="A260" s="27">
        <v>25.5</v>
      </c>
      <c r="B260" s="27">
        <v>25.6</v>
      </c>
      <c r="C260" s="28"/>
      <c r="D260" s="29">
        <v>100</v>
      </c>
      <c r="E260" s="29">
        <v>1000</v>
      </c>
      <c r="F260" s="29">
        <v>1623</v>
      </c>
      <c r="G260" s="29">
        <v>2400</v>
      </c>
      <c r="H260" s="29">
        <v>2908</v>
      </c>
      <c r="I260" s="29">
        <v>2266</v>
      </c>
      <c r="J260" s="36"/>
    </row>
    <row r="261" spans="1:10" hidden="1">
      <c r="A261" s="27">
        <v>25.6</v>
      </c>
      <c r="B261" s="27">
        <v>25.7</v>
      </c>
      <c r="C261" s="28"/>
      <c r="D261" s="29">
        <v>100</v>
      </c>
      <c r="E261" s="29">
        <v>1400</v>
      </c>
      <c r="F261" s="29">
        <v>1990</v>
      </c>
      <c r="G261" s="29">
        <v>1400</v>
      </c>
      <c r="H261" s="29">
        <v>1990</v>
      </c>
      <c r="I261" s="29">
        <v>1990</v>
      </c>
      <c r="J261" s="36"/>
    </row>
    <row r="262" spans="1:10" hidden="1">
      <c r="A262" s="27">
        <v>25.7</v>
      </c>
      <c r="B262" s="27">
        <v>25.8</v>
      </c>
      <c r="C262" s="28"/>
      <c r="D262" s="29">
        <v>100</v>
      </c>
      <c r="E262" s="29">
        <v>700</v>
      </c>
      <c r="F262" s="29">
        <v>1347</v>
      </c>
      <c r="G262" s="29">
        <v>1100</v>
      </c>
      <c r="H262" s="29">
        <v>1715</v>
      </c>
      <c r="I262" s="29">
        <v>1531</v>
      </c>
      <c r="J262" s="36"/>
    </row>
    <row r="263" spans="1:10" hidden="1">
      <c r="A263" s="27">
        <v>25.8</v>
      </c>
      <c r="B263" s="27">
        <v>25.9</v>
      </c>
      <c r="C263" s="28"/>
      <c r="D263" s="29">
        <v>100</v>
      </c>
      <c r="E263" s="29">
        <v>900</v>
      </c>
      <c r="F263" s="29">
        <v>1531</v>
      </c>
      <c r="G263" s="29">
        <v>1300</v>
      </c>
      <c r="H263" s="29">
        <v>1898</v>
      </c>
      <c r="I263" s="29">
        <v>1715</v>
      </c>
      <c r="J263" s="36"/>
    </row>
    <row r="264" spans="1:10" hidden="1">
      <c r="A264" s="27">
        <v>25.9</v>
      </c>
      <c r="B264" s="27">
        <v>26</v>
      </c>
      <c r="C264" s="28"/>
      <c r="D264" s="29">
        <v>100</v>
      </c>
      <c r="E264" s="29">
        <v>1400</v>
      </c>
      <c r="F264" s="29">
        <v>1990</v>
      </c>
      <c r="G264" s="29">
        <v>1900</v>
      </c>
      <c r="H264" s="29">
        <v>2449</v>
      </c>
      <c r="I264" s="29">
        <v>2220</v>
      </c>
      <c r="J264" s="36"/>
    </row>
    <row r="265" spans="1:10" hidden="1">
      <c r="A265" s="31">
        <v>26</v>
      </c>
      <c r="B265" s="31">
        <v>26.1</v>
      </c>
      <c r="C265" s="28" t="s">
        <v>17</v>
      </c>
      <c r="D265" s="32">
        <v>100</v>
      </c>
      <c r="E265" s="32">
        <v>1500</v>
      </c>
      <c r="F265" s="32">
        <v>2082</v>
      </c>
      <c r="G265" s="32">
        <v>1000</v>
      </c>
      <c r="H265" s="32">
        <v>1623</v>
      </c>
      <c r="I265" s="32">
        <v>1853</v>
      </c>
      <c r="J265" s="30"/>
    </row>
    <row r="266" spans="1:10" hidden="1">
      <c r="A266" s="27">
        <v>26.1</v>
      </c>
      <c r="B266" s="27">
        <v>26.2</v>
      </c>
      <c r="C266" s="28"/>
      <c r="D266" s="29">
        <v>100</v>
      </c>
      <c r="E266" s="29">
        <v>900</v>
      </c>
      <c r="F266" s="29">
        <v>1531</v>
      </c>
      <c r="G266" s="29">
        <v>1400</v>
      </c>
      <c r="H266" s="29">
        <v>1990</v>
      </c>
      <c r="I266" s="29">
        <v>1761</v>
      </c>
      <c r="J266" s="30"/>
    </row>
    <row r="267" spans="1:10" hidden="1">
      <c r="A267" s="27">
        <v>26.2</v>
      </c>
      <c r="B267" s="27">
        <v>26.3</v>
      </c>
      <c r="C267" s="28"/>
      <c r="D267" s="29">
        <v>100</v>
      </c>
      <c r="E267" s="29">
        <v>900</v>
      </c>
      <c r="F267" s="29">
        <v>1531</v>
      </c>
      <c r="G267" s="29">
        <v>1100</v>
      </c>
      <c r="H267" s="29">
        <v>1715</v>
      </c>
      <c r="I267" s="29">
        <v>1623</v>
      </c>
      <c r="J267" s="30"/>
    </row>
    <row r="268" spans="1:10" hidden="1">
      <c r="A268" s="27">
        <v>26.3</v>
      </c>
      <c r="B268" s="27">
        <v>26.4</v>
      </c>
      <c r="C268" s="28"/>
      <c r="D268" s="29">
        <v>100</v>
      </c>
      <c r="E268" s="29">
        <v>900</v>
      </c>
      <c r="F268" s="29">
        <v>1531</v>
      </c>
      <c r="G268" s="29">
        <v>1300</v>
      </c>
      <c r="H268" s="29">
        <v>1898</v>
      </c>
      <c r="I268" s="29">
        <v>1715</v>
      </c>
      <c r="J268" s="30"/>
    </row>
    <row r="269" spans="1:10" hidden="1">
      <c r="A269" s="27">
        <v>26.4</v>
      </c>
      <c r="B269" s="27">
        <v>26.5</v>
      </c>
      <c r="C269" s="28"/>
      <c r="D269" s="29">
        <v>100</v>
      </c>
      <c r="E269" s="29">
        <v>1200</v>
      </c>
      <c r="F269" s="29">
        <v>1806</v>
      </c>
      <c r="G269" s="29">
        <v>1100</v>
      </c>
      <c r="H269" s="29">
        <v>1715</v>
      </c>
      <c r="I269" s="29">
        <v>1761</v>
      </c>
      <c r="J269" s="30"/>
    </row>
    <row r="270" spans="1:10" hidden="1">
      <c r="A270" s="27">
        <v>26.5</v>
      </c>
      <c r="B270" s="27">
        <v>26.6</v>
      </c>
      <c r="C270" s="28"/>
      <c r="D270" s="29">
        <v>100</v>
      </c>
      <c r="E270" s="29">
        <v>1000</v>
      </c>
      <c r="F270" s="29">
        <v>1623</v>
      </c>
      <c r="G270" s="29">
        <v>1700</v>
      </c>
      <c r="H270" s="29">
        <v>2265</v>
      </c>
      <c r="I270" s="29">
        <v>1944</v>
      </c>
      <c r="J270" s="30"/>
    </row>
    <row r="271" spans="1:10" hidden="1">
      <c r="A271" s="27">
        <v>26.6</v>
      </c>
      <c r="B271" s="27">
        <v>26.7</v>
      </c>
      <c r="C271" s="28"/>
      <c r="D271" s="29">
        <v>100</v>
      </c>
      <c r="E271" s="29">
        <v>1100</v>
      </c>
      <c r="F271" s="29">
        <v>1715</v>
      </c>
      <c r="G271" s="29">
        <v>2200</v>
      </c>
      <c r="H271" s="29">
        <v>2724</v>
      </c>
      <c r="I271" s="29">
        <v>2220</v>
      </c>
      <c r="J271" s="30"/>
    </row>
    <row r="272" spans="1:10" hidden="1">
      <c r="A272" s="27">
        <v>26.7</v>
      </c>
      <c r="B272" s="27">
        <v>26.8</v>
      </c>
      <c r="C272" s="28"/>
      <c r="D272" s="29">
        <v>100</v>
      </c>
      <c r="E272" s="29">
        <v>1700</v>
      </c>
      <c r="F272" s="29">
        <v>2265</v>
      </c>
      <c r="G272" s="29">
        <v>3800</v>
      </c>
      <c r="H272" s="29">
        <v>4193</v>
      </c>
      <c r="I272" s="29">
        <v>3229</v>
      </c>
      <c r="J272" s="30"/>
    </row>
    <row r="273" spans="1:10" hidden="1">
      <c r="A273" s="27">
        <v>26.8</v>
      </c>
      <c r="B273" s="27">
        <v>26.9</v>
      </c>
      <c r="C273" s="28"/>
      <c r="D273" s="29">
        <v>100</v>
      </c>
      <c r="E273" s="29">
        <v>2500</v>
      </c>
      <c r="F273" s="29">
        <v>3000</v>
      </c>
      <c r="G273" s="29">
        <v>2800</v>
      </c>
      <c r="H273" s="29">
        <v>3275</v>
      </c>
      <c r="I273" s="29">
        <v>3138</v>
      </c>
      <c r="J273" s="30"/>
    </row>
    <row r="274" spans="1:10" hidden="1">
      <c r="A274" s="27">
        <v>26.9</v>
      </c>
      <c r="B274" s="27">
        <v>27</v>
      </c>
      <c r="C274" s="28"/>
      <c r="D274" s="29">
        <v>100</v>
      </c>
      <c r="E274" s="29">
        <v>1300</v>
      </c>
      <c r="F274" s="29">
        <v>1898</v>
      </c>
      <c r="G274" s="29">
        <v>2300</v>
      </c>
      <c r="H274" s="29">
        <v>2816</v>
      </c>
      <c r="I274" s="29">
        <v>2357</v>
      </c>
      <c r="J274" s="30"/>
    </row>
    <row r="275" spans="1:10" hidden="1">
      <c r="A275" s="31">
        <v>27</v>
      </c>
      <c r="B275" s="31">
        <v>27.1</v>
      </c>
      <c r="C275" s="28" t="s">
        <v>17</v>
      </c>
      <c r="D275" s="32">
        <v>100</v>
      </c>
      <c r="E275" s="32">
        <v>1400</v>
      </c>
      <c r="F275" s="32">
        <v>1990</v>
      </c>
      <c r="G275" s="32">
        <v>1400</v>
      </c>
      <c r="H275" s="32">
        <v>1990</v>
      </c>
      <c r="I275" s="32">
        <v>1990</v>
      </c>
      <c r="J275" s="30"/>
    </row>
    <row r="276" spans="1:10" hidden="1">
      <c r="A276" s="27">
        <v>27.1</v>
      </c>
      <c r="B276" s="27">
        <v>27.2</v>
      </c>
      <c r="C276" s="28"/>
      <c r="D276" s="29">
        <v>100</v>
      </c>
      <c r="E276" s="29">
        <v>1700</v>
      </c>
      <c r="F276" s="29">
        <v>2265</v>
      </c>
      <c r="G276" s="29">
        <v>2900</v>
      </c>
      <c r="H276" s="29">
        <v>3367</v>
      </c>
      <c r="I276" s="29">
        <v>2816</v>
      </c>
      <c r="J276" s="30"/>
    </row>
    <row r="277" spans="1:10">
      <c r="A277" s="27">
        <v>27.2</v>
      </c>
      <c r="B277" s="27">
        <v>27.3</v>
      </c>
      <c r="C277" s="28"/>
      <c r="D277" s="29">
        <v>100</v>
      </c>
      <c r="E277" s="29">
        <v>2200</v>
      </c>
      <c r="F277" s="217">
        <v>2724</v>
      </c>
      <c r="G277" s="29">
        <v>1900</v>
      </c>
      <c r="H277" s="29">
        <v>2449</v>
      </c>
      <c r="I277" s="29">
        <v>2587</v>
      </c>
      <c r="J277" s="30"/>
    </row>
    <row r="278" spans="1:10" hidden="1">
      <c r="A278" s="27">
        <v>27.3</v>
      </c>
      <c r="B278" s="27">
        <v>27.4</v>
      </c>
      <c r="C278" s="28"/>
      <c r="D278" s="29">
        <v>100</v>
      </c>
      <c r="E278" s="29">
        <v>1400</v>
      </c>
      <c r="F278" s="29">
        <v>1990</v>
      </c>
      <c r="G278" s="29">
        <v>2100</v>
      </c>
      <c r="H278" s="29">
        <v>2633</v>
      </c>
      <c r="I278" s="29">
        <v>2312</v>
      </c>
      <c r="J278" s="30"/>
    </row>
    <row r="279" spans="1:10" hidden="1">
      <c r="A279" s="27">
        <v>27.4</v>
      </c>
      <c r="B279" s="27">
        <v>27.5</v>
      </c>
      <c r="C279" s="28"/>
      <c r="D279" s="29">
        <v>100</v>
      </c>
      <c r="E279" s="29">
        <v>1300</v>
      </c>
      <c r="F279" s="29">
        <v>1898</v>
      </c>
      <c r="G279" s="29">
        <v>1400</v>
      </c>
      <c r="H279" s="29">
        <v>1990</v>
      </c>
      <c r="I279" s="29">
        <v>1944</v>
      </c>
      <c r="J279" s="30"/>
    </row>
    <row r="280" spans="1:10" hidden="1">
      <c r="A280" s="27">
        <v>27.5</v>
      </c>
      <c r="B280" s="27">
        <v>27.6</v>
      </c>
      <c r="C280" s="28"/>
      <c r="D280" s="29">
        <v>100</v>
      </c>
      <c r="E280" s="29">
        <v>2800</v>
      </c>
      <c r="F280" s="29">
        <v>3275</v>
      </c>
      <c r="G280" s="29">
        <v>1600</v>
      </c>
      <c r="H280" s="29">
        <v>2174</v>
      </c>
      <c r="I280" s="29">
        <v>2725</v>
      </c>
      <c r="J280" s="30"/>
    </row>
    <row r="281" spans="1:10" hidden="1">
      <c r="A281" s="27">
        <v>27.6</v>
      </c>
      <c r="B281" s="27">
        <v>27.7</v>
      </c>
      <c r="C281" s="28"/>
      <c r="D281" s="29">
        <v>100</v>
      </c>
      <c r="E281" s="29">
        <v>1700</v>
      </c>
      <c r="F281" s="29">
        <v>2265</v>
      </c>
      <c r="G281" s="29">
        <v>1400</v>
      </c>
      <c r="H281" s="29">
        <v>1990</v>
      </c>
      <c r="I281" s="29">
        <v>2128</v>
      </c>
      <c r="J281" s="30"/>
    </row>
    <row r="282" spans="1:10" hidden="1">
      <c r="A282" s="27">
        <v>27.7</v>
      </c>
      <c r="B282" s="27">
        <v>27.8</v>
      </c>
      <c r="C282" s="28"/>
      <c r="D282" s="29">
        <v>100</v>
      </c>
      <c r="E282" s="29">
        <v>1700</v>
      </c>
      <c r="F282" s="29">
        <v>2265</v>
      </c>
      <c r="G282" s="29">
        <v>2300</v>
      </c>
      <c r="H282" s="29">
        <v>2816</v>
      </c>
      <c r="I282" s="29">
        <v>2541</v>
      </c>
      <c r="J282" s="30"/>
    </row>
    <row r="283" spans="1:10" hidden="1">
      <c r="A283" s="27">
        <v>27.8</v>
      </c>
      <c r="B283" s="27">
        <v>27.9</v>
      </c>
      <c r="C283" s="28"/>
      <c r="D283" s="29">
        <v>100</v>
      </c>
      <c r="E283" s="29">
        <v>1600</v>
      </c>
      <c r="F283" s="29">
        <v>2174</v>
      </c>
      <c r="G283" s="29">
        <v>1200</v>
      </c>
      <c r="H283" s="29">
        <v>1806</v>
      </c>
      <c r="I283" s="29">
        <v>1990</v>
      </c>
      <c r="J283" s="30"/>
    </row>
    <row r="284" spans="1:10" hidden="1">
      <c r="A284" s="27">
        <v>27.9</v>
      </c>
      <c r="B284" s="27">
        <v>28</v>
      </c>
      <c r="C284" s="28"/>
      <c r="D284" s="29">
        <v>100</v>
      </c>
      <c r="E284" s="29">
        <v>1800</v>
      </c>
      <c r="F284" s="29">
        <v>2357</v>
      </c>
      <c r="G284" s="29">
        <v>1400</v>
      </c>
      <c r="H284" s="29">
        <v>1990</v>
      </c>
      <c r="I284" s="29">
        <v>2174</v>
      </c>
      <c r="J284" s="30"/>
    </row>
    <row r="285" spans="1:10" hidden="1">
      <c r="A285" s="31">
        <v>28</v>
      </c>
      <c r="B285" s="31">
        <v>28.1</v>
      </c>
      <c r="C285" s="28" t="s">
        <v>17</v>
      </c>
      <c r="D285" s="32">
        <v>100</v>
      </c>
      <c r="E285" s="32">
        <v>1500</v>
      </c>
      <c r="F285" s="32">
        <v>2082</v>
      </c>
      <c r="G285" s="32">
        <v>2200</v>
      </c>
      <c r="H285" s="32">
        <v>2724</v>
      </c>
      <c r="I285" s="32">
        <v>2403</v>
      </c>
      <c r="J285" s="33"/>
    </row>
    <row r="286" spans="1:10" hidden="1">
      <c r="A286" s="27">
        <v>28.1</v>
      </c>
      <c r="B286" s="27">
        <v>28.2</v>
      </c>
      <c r="C286" s="28"/>
      <c r="D286" s="29">
        <v>100</v>
      </c>
      <c r="E286" s="29">
        <v>1100</v>
      </c>
      <c r="F286" s="29">
        <v>1715</v>
      </c>
      <c r="G286" s="29">
        <v>1200</v>
      </c>
      <c r="H286" s="29">
        <v>1806</v>
      </c>
      <c r="I286" s="29">
        <v>1761</v>
      </c>
      <c r="J286" s="34"/>
    </row>
    <row r="287" spans="1:10" hidden="1">
      <c r="A287" s="27">
        <v>28.2</v>
      </c>
      <c r="B287" s="27">
        <v>28.3</v>
      </c>
      <c r="C287" s="28"/>
      <c r="D287" s="29">
        <v>100</v>
      </c>
      <c r="E287" s="29">
        <v>1200</v>
      </c>
      <c r="F287" s="29">
        <v>1806</v>
      </c>
      <c r="G287" s="29">
        <v>1500</v>
      </c>
      <c r="H287" s="29">
        <v>2082</v>
      </c>
      <c r="I287" s="29">
        <v>1944</v>
      </c>
      <c r="J287" s="34"/>
    </row>
    <row r="288" spans="1:10" hidden="1">
      <c r="A288" s="27">
        <v>28.3</v>
      </c>
      <c r="B288" s="27">
        <v>28.4</v>
      </c>
      <c r="C288" s="28"/>
      <c r="D288" s="29">
        <v>100</v>
      </c>
      <c r="E288" s="29">
        <v>1300</v>
      </c>
      <c r="F288" s="29">
        <v>1898</v>
      </c>
      <c r="G288" s="29">
        <v>1600</v>
      </c>
      <c r="H288" s="29">
        <v>2174</v>
      </c>
      <c r="I288" s="29">
        <v>2036</v>
      </c>
      <c r="J288" s="34"/>
    </row>
    <row r="289" spans="1:10" hidden="1">
      <c r="A289" s="27">
        <v>28.4</v>
      </c>
      <c r="B289" s="27">
        <v>28.5</v>
      </c>
      <c r="C289" s="28"/>
      <c r="D289" s="29">
        <v>100</v>
      </c>
      <c r="E289" s="34"/>
      <c r="F289" s="34"/>
      <c r="G289" s="34"/>
      <c r="H289" s="34"/>
      <c r="I289" s="34"/>
      <c r="J289" s="28" t="s">
        <v>91</v>
      </c>
    </row>
    <row r="290" spans="1:10" hidden="1">
      <c r="A290" s="27">
        <v>28.5</v>
      </c>
      <c r="B290" s="27">
        <v>28.6</v>
      </c>
      <c r="C290" s="28"/>
      <c r="D290" s="29">
        <v>100</v>
      </c>
      <c r="E290" s="34"/>
      <c r="F290" s="34"/>
      <c r="G290" s="34"/>
      <c r="H290" s="34"/>
      <c r="I290" s="34"/>
      <c r="J290" s="28" t="s">
        <v>91</v>
      </c>
    </row>
    <row r="291" spans="1:10" hidden="1">
      <c r="A291" s="27">
        <v>28.6</v>
      </c>
      <c r="B291" s="27">
        <v>28.7</v>
      </c>
      <c r="C291" s="28"/>
      <c r="D291" s="29">
        <v>100</v>
      </c>
      <c r="E291" s="34"/>
      <c r="F291" s="34"/>
      <c r="G291" s="34"/>
      <c r="H291" s="34"/>
      <c r="I291" s="34"/>
      <c r="J291" s="28" t="s">
        <v>91</v>
      </c>
    </row>
    <row r="292" spans="1:10" hidden="1">
      <c r="A292" s="27">
        <v>28.7</v>
      </c>
      <c r="B292" s="27">
        <v>28.8</v>
      </c>
      <c r="C292" s="28"/>
      <c r="D292" s="29">
        <v>100</v>
      </c>
      <c r="E292" s="34"/>
      <c r="F292" s="34"/>
      <c r="G292" s="34"/>
      <c r="H292" s="34"/>
      <c r="I292" s="34"/>
      <c r="J292" s="28" t="s">
        <v>91</v>
      </c>
    </row>
    <row r="293" spans="1:10" hidden="1">
      <c r="A293" s="27">
        <v>28.8</v>
      </c>
      <c r="B293" s="27">
        <v>28.9</v>
      </c>
      <c r="C293" s="28"/>
      <c r="D293" s="29">
        <v>100</v>
      </c>
      <c r="E293" s="29">
        <v>1400</v>
      </c>
      <c r="F293" s="29">
        <v>1990</v>
      </c>
      <c r="G293" s="29">
        <v>1500</v>
      </c>
      <c r="H293" s="29">
        <v>2082</v>
      </c>
      <c r="I293" s="29">
        <v>2036</v>
      </c>
      <c r="J293" s="34"/>
    </row>
    <row r="294" spans="1:10" hidden="1">
      <c r="A294" s="27">
        <v>28.9</v>
      </c>
      <c r="B294" s="27">
        <v>29</v>
      </c>
      <c r="C294" s="28"/>
      <c r="D294" s="29">
        <v>100</v>
      </c>
      <c r="E294" s="29">
        <v>1100</v>
      </c>
      <c r="F294" s="29">
        <v>1715</v>
      </c>
      <c r="G294" s="29">
        <v>1300</v>
      </c>
      <c r="H294" s="29">
        <v>1898</v>
      </c>
      <c r="I294" s="29">
        <v>1807</v>
      </c>
      <c r="J294" s="33"/>
    </row>
    <row r="295" spans="1:10">
      <c r="A295" s="31">
        <v>29</v>
      </c>
      <c r="B295" s="31">
        <v>29.1</v>
      </c>
      <c r="C295" s="28" t="s">
        <v>17</v>
      </c>
      <c r="D295" s="32">
        <v>100</v>
      </c>
      <c r="E295" s="32">
        <v>2200</v>
      </c>
      <c r="F295" s="216">
        <v>2724</v>
      </c>
      <c r="G295" s="32">
        <v>1400</v>
      </c>
      <c r="H295" s="32">
        <v>1990</v>
      </c>
      <c r="I295" s="32">
        <v>2357</v>
      </c>
      <c r="J295" s="30"/>
    </row>
    <row r="296" spans="1:10" hidden="1">
      <c r="A296" s="27">
        <v>29.1</v>
      </c>
      <c r="B296" s="27">
        <v>29.2</v>
      </c>
      <c r="C296" s="28"/>
      <c r="D296" s="29">
        <v>100</v>
      </c>
      <c r="E296" s="29">
        <v>1500</v>
      </c>
      <c r="F296" s="29">
        <v>2082</v>
      </c>
      <c r="G296" s="29">
        <v>1600</v>
      </c>
      <c r="H296" s="29">
        <v>2174</v>
      </c>
      <c r="I296" s="29">
        <v>2128</v>
      </c>
      <c r="J296" s="30"/>
    </row>
    <row r="297" spans="1:10" hidden="1">
      <c r="A297" s="27">
        <v>29.2</v>
      </c>
      <c r="B297" s="27">
        <v>29.3</v>
      </c>
      <c r="C297" s="28"/>
      <c r="D297" s="29">
        <v>100</v>
      </c>
      <c r="E297" s="29">
        <v>800</v>
      </c>
      <c r="F297" s="29">
        <v>1439</v>
      </c>
      <c r="G297" s="29">
        <v>1200</v>
      </c>
      <c r="H297" s="29">
        <v>1806</v>
      </c>
      <c r="I297" s="29">
        <v>1623</v>
      </c>
      <c r="J297" s="30"/>
    </row>
    <row r="298" spans="1:10" hidden="1">
      <c r="A298" s="27">
        <v>29.3</v>
      </c>
      <c r="B298" s="27">
        <v>29.4</v>
      </c>
      <c r="C298" s="28"/>
      <c r="D298" s="29">
        <v>100</v>
      </c>
      <c r="E298" s="29">
        <v>1100</v>
      </c>
      <c r="F298" s="29">
        <v>1715</v>
      </c>
      <c r="G298" s="29">
        <v>1100</v>
      </c>
      <c r="H298" s="29">
        <v>1715</v>
      </c>
      <c r="I298" s="29">
        <v>1715</v>
      </c>
      <c r="J298" s="30"/>
    </row>
    <row r="299" spans="1:10" hidden="1">
      <c r="A299" s="27">
        <v>29.4</v>
      </c>
      <c r="B299" s="27">
        <v>29.5</v>
      </c>
      <c r="C299" s="28"/>
      <c r="D299" s="29">
        <v>100</v>
      </c>
      <c r="E299" s="29">
        <v>1300</v>
      </c>
      <c r="F299" s="29">
        <v>1898</v>
      </c>
      <c r="G299" s="29">
        <v>1600</v>
      </c>
      <c r="H299" s="29">
        <v>2174</v>
      </c>
      <c r="I299" s="29">
        <v>2036</v>
      </c>
      <c r="J299" s="30"/>
    </row>
    <row r="300" spans="1:10" hidden="1">
      <c r="A300" s="27">
        <v>29.5</v>
      </c>
      <c r="B300" s="27">
        <v>29.6</v>
      </c>
      <c r="C300" s="28"/>
      <c r="D300" s="29">
        <v>100</v>
      </c>
      <c r="E300" s="29">
        <v>1500</v>
      </c>
      <c r="F300" s="29">
        <v>2082</v>
      </c>
      <c r="G300" s="29">
        <v>1200</v>
      </c>
      <c r="H300" s="29">
        <v>1806</v>
      </c>
      <c r="I300" s="29">
        <v>1944</v>
      </c>
      <c r="J300" s="30"/>
    </row>
    <row r="301" spans="1:10" hidden="1">
      <c r="A301" s="27">
        <v>29.6</v>
      </c>
      <c r="B301" s="27">
        <v>29.7</v>
      </c>
      <c r="C301" s="28"/>
      <c r="D301" s="29">
        <v>100</v>
      </c>
      <c r="E301" s="29">
        <v>1100</v>
      </c>
      <c r="F301" s="29">
        <v>1715</v>
      </c>
      <c r="G301" s="29">
        <v>1300</v>
      </c>
      <c r="H301" s="29">
        <v>1898</v>
      </c>
      <c r="I301" s="29">
        <v>1807</v>
      </c>
      <c r="J301" s="30"/>
    </row>
    <row r="302" spans="1:10" hidden="1">
      <c r="A302" s="27">
        <v>29.7</v>
      </c>
      <c r="B302" s="27">
        <v>29.8</v>
      </c>
      <c r="C302" s="28"/>
      <c r="D302" s="29">
        <v>100</v>
      </c>
      <c r="E302" s="29">
        <v>900</v>
      </c>
      <c r="F302" s="29">
        <v>1531</v>
      </c>
      <c r="G302" s="29">
        <v>1000</v>
      </c>
      <c r="H302" s="29">
        <v>1623</v>
      </c>
      <c r="I302" s="29">
        <v>1577</v>
      </c>
      <c r="J302" s="30"/>
    </row>
    <row r="303" spans="1:10" hidden="1">
      <c r="A303" s="27">
        <v>29.8</v>
      </c>
      <c r="B303" s="27">
        <v>29.9</v>
      </c>
      <c r="C303" s="28"/>
      <c r="D303" s="29">
        <v>100</v>
      </c>
      <c r="E303" s="29">
        <v>1300</v>
      </c>
      <c r="F303" s="29">
        <v>1898</v>
      </c>
      <c r="G303" s="29">
        <v>1200</v>
      </c>
      <c r="H303" s="29">
        <v>1806</v>
      </c>
      <c r="I303" s="29">
        <v>1852</v>
      </c>
      <c r="J303" s="30"/>
    </row>
    <row r="304" spans="1:10" hidden="1">
      <c r="A304" s="27">
        <v>29.9</v>
      </c>
      <c r="B304" s="27">
        <v>30</v>
      </c>
      <c r="C304" s="28"/>
      <c r="D304" s="29">
        <v>100</v>
      </c>
      <c r="E304" s="29">
        <v>900</v>
      </c>
      <c r="F304" s="29">
        <v>1531</v>
      </c>
      <c r="G304" s="29">
        <v>1200</v>
      </c>
      <c r="H304" s="29">
        <v>1806</v>
      </c>
      <c r="I304" s="29">
        <v>1669</v>
      </c>
      <c r="J304" s="30"/>
    </row>
    <row r="305" spans="1:10" hidden="1">
      <c r="A305" s="31">
        <v>30</v>
      </c>
      <c r="B305" s="31">
        <v>30.1</v>
      </c>
      <c r="C305" s="28" t="s">
        <v>17</v>
      </c>
      <c r="D305" s="32">
        <v>100</v>
      </c>
      <c r="E305" s="32">
        <v>1000</v>
      </c>
      <c r="F305" s="32">
        <v>1623</v>
      </c>
      <c r="G305" s="32">
        <v>1300</v>
      </c>
      <c r="H305" s="32">
        <v>1898</v>
      </c>
      <c r="I305" s="32">
        <v>1761</v>
      </c>
      <c r="J305" s="30"/>
    </row>
    <row r="306" spans="1:10" hidden="1">
      <c r="A306" s="27">
        <v>30.1</v>
      </c>
      <c r="B306" s="27">
        <v>30.2</v>
      </c>
      <c r="C306" s="28"/>
      <c r="D306" s="29">
        <v>100</v>
      </c>
      <c r="E306" s="29">
        <v>1100</v>
      </c>
      <c r="F306" s="29">
        <v>1715</v>
      </c>
      <c r="G306" s="29">
        <v>1000</v>
      </c>
      <c r="H306" s="29">
        <v>1623</v>
      </c>
      <c r="I306" s="29">
        <v>1669</v>
      </c>
      <c r="J306" s="30"/>
    </row>
    <row r="307" spans="1:10" hidden="1">
      <c r="A307" s="27">
        <v>30.2</v>
      </c>
      <c r="B307" s="27">
        <v>30.3</v>
      </c>
      <c r="C307" s="28"/>
      <c r="D307" s="29">
        <v>100</v>
      </c>
      <c r="E307" s="29">
        <v>800</v>
      </c>
      <c r="F307" s="29">
        <v>1439</v>
      </c>
      <c r="G307" s="29">
        <v>1100</v>
      </c>
      <c r="H307" s="29">
        <v>1715</v>
      </c>
      <c r="I307" s="29">
        <v>1577</v>
      </c>
      <c r="J307" s="30"/>
    </row>
    <row r="308" spans="1:10" hidden="1">
      <c r="A308" s="27">
        <v>30.3</v>
      </c>
      <c r="B308" s="27">
        <v>30.4</v>
      </c>
      <c r="C308" s="28"/>
      <c r="D308" s="29">
        <v>100</v>
      </c>
      <c r="E308" s="29">
        <v>1000</v>
      </c>
      <c r="F308" s="29">
        <v>1623</v>
      </c>
      <c r="G308" s="29">
        <v>1000</v>
      </c>
      <c r="H308" s="29">
        <v>1623</v>
      </c>
      <c r="I308" s="29">
        <v>1623</v>
      </c>
      <c r="J308" s="30"/>
    </row>
    <row r="309" spans="1:10" hidden="1">
      <c r="A309" s="27">
        <v>30.4</v>
      </c>
      <c r="B309" s="27">
        <v>30.5</v>
      </c>
      <c r="C309" s="28"/>
      <c r="D309" s="29">
        <v>100</v>
      </c>
      <c r="E309" s="29">
        <v>900</v>
      </c>
      <c r="F309" s="29">
        <v>1531</v>
      </c>
      <c r="G309" s="29">
        <v>1400</v>
      </c>
      <c r="H309" s="29">
        <v>1990</v>
      </c>
      <c r="I309" s="29">
        <v>1761</v>
      </c>
      <c r="J309" s="30"/>
    </row>
    <row r="310" spans="1:10" hidden="1">
      <c r="A310" s="27">
        <v>30.5</v>
      </c>
      <c r="B310" s="27">
        <v>30.6</v>
      </c>
      <c r="C310" s="28"/>
      <c r="D310" s="29">
        <v>100</v>
      </c>
      <c r="E310" s="29">
        <v>900</v>
      </c>
      <c r="F310" s="29">
        <v>1531</v>
      </c>
      <c r="G310" s="29">
        <v>1700</v>
      </c>
      <c r="H310" s="29">
        <v>2265</v>
      </c>
      <c r="I310" s="29">
        <v>1898</v>
      </c>
      <c r="J310" s="30"/>
    </row>
    <row r="311" spans="1:10" hidden="1">
      <c r="A311" s="27">
        <v>30.6</v>
      </c>
      <c r="B311" s="27">
        <v>30.7</v>
      </c>
      <c r="C311" s="30"/>
      <c r="D311" s="29">
        <v>100</v>
      </c>
      <c r="E311" s="29">
        <v>1000</v>
      </c>
      <c r="F311" s="29">
        <v>1623</v>
      </c>
      <c r="G311" s="29">
        <v>1100</v>
      </c>
      <c r="H311" s="29">
        <v>1715</v>
      </c>
      <c r="I311" s="29">
        <v>1669</v>
      </c>
      <c r="J311" s="30"/>
    </row>
    <row r="312" spans="1:10" hidden="1">
      <c r="A312" s="27">
        <v>30.7</v>
      </c>
      <c r="B312" s="27">
        <v>30.8</v>
      </c>
      <c r="C312" s="30"/>
      <c r="D312" s="29">
        <v>100</v>
      </c>
      <c r="E312" s="29">
        <v>1200</v>
      </c>
      <c r="F312" s="29">
        <v>1806</v>
      </c>
      <c r="G312" s="29">
        <v>1500</v>
      </c>
      <c r="H312" s="29">
        <v>2082</v>
      </c>
      <c r="I312" s="29">
        <v>1944</v>
      </c>
      <c r="J312" s="30"/>
    </row>
    <row r="313" spans="1:10" hidden="1">
      <c r="A313" s="27">
        <v>30.8</v>
      </c>
      <c r="B313" s="27">
        <v>30.9</v>
      </c>
      <c r="C313" s="30"/>
      <c r="D313" s="29">
        <v>100</v>
      </c>
      <c r="E313" s="29">
        <v>1000</v>
      </c>
      <c r="F313" s="29">
        <v>1623</v>
      </c>
      <c r="G313" s="29">
        <v>1000</v>
      </c>
      <c r="H313" s="29">
        <v>1623</v>
      </c>
      <c r="I313" s="29">
        <v>1623</v>
      </c>
      <c r="J313" s="30"/>
    </row>
    <row r="314" spans="1:10" hidden="1">
      <c r="A314" s="27">
        <v>30.9</v>
      </c>
      <c r="B314" s="27">
        <v>31</v>
      </c>
      <c r="C314" s="30"/>
      <c r="D314" s="29">
        <v>100</v>
      </c>
      <c r="E314" s="29">
        <v>1300</v>
      </c>
      <c r="F314" s="29">
        <v>1898</v>
      </c>
      <c r="G314" s="29">
        <v>1700</v>
      </c>
      <c r="H314" s="29">
        <v>2265</v>
      </c>
      <c r="I314" s="29">
        <v>2082</v>
      </c>
      <c r="J314" s="30"/>
    </row>
    <row r="315" spans="1:10" hidden="1">
      <c r="A315" s="31">
        <v>31</v>
      </c>
      <c r="B315" s="31">
        <v>31.1</v>
      </c>
      <c r="C315" s="28" t="s">
        <v>17</v>
      </c>
      <c r="D315" s="32">
        <v>100</v>
      </c>
      <c r="E315" s="32">
        <v>1200</v>
      </c>
      <c r="F315" s="32">
        <v>1806</v>
      </c>
      <c r="G315" s="32">
        <v>1100</v>
      </c>
      <c r="H315" s="32">
        <v>1715</v>
      </c>
      <c r="I315" s="32">
        <v>1761</v>
      </c>
      <c r="J315" s="33"/>
    </row>
    <row r="316" spans="1:10" hidden="1">
      <c r="A316" s="27">
        <v>31.1</v>
      </c>
      <c r="B316" s="27">
        <v>31.2</v>
      </c>
      <c r="C316" s="28"/>
      <c r="D316" s="29">
        <v>100</v>
      </c>
      <c r="E316" s="29">
        <v>1200</v>
      </c>
      <c r="F316" s="29">
        <v>1806</v>
      </c>
      <c r="G316" s="29">
        <v>1600</v>
      </c>
      <c r="H316" s="29">
        <v>2174</v>
      </c>
      <c r="I316" s="29">
        <v>1990</v>
      </c>
      <c r="J316" s="34"/>
    </row>
    <row r="317" spans="1:10" hidden="1">
      <c r="A317" s="27">
        <v>31.2</v>
      </c>
      <c r="B317" s="27">
        <v>31.3</v>
      </c>
      <c r="C317" s="28"/>
      <c r="D317" s="29">
        <v>100</v>
      </c>
      <c r="E317" s="29">
        <v>1300</v>
      </c>
      <c r="F317" s="29">
        <v>1898</v>
      </c>
      <c r="G317" s="29">
        <v>1300</v>
      </c>
      <c r="H317" s="29">
        <v>1898</v>
      </c>
      <c r="I317" s="29">
        <v>1898</v>
      </c>
      <c r="J317" s="34"/>
    </row>
    <row r="318" spans="1:10" hidden="1">
      <c r="A318" s="27">
        <v>31.3</v>
      </c>
      <c r="B318" s="27">
        <v>31.4</v>
      </c>
      <c r="C318" s="28"/>
      <c r="D318" s="29">
        <v>100</v>
      </c>
      <c r="E318" s="29">
        <v>1300</v>
      </c>
      <c r="F318" s="29">
        <v>1898</v>
      </c>
      <c r="G318" s="29">
        <v>1400</v>
      </c>
      <c r="H318" s="29">
        <v>1990</v>
      </c>
      <c r="I318" s="29">
        <v>1944</v>
      </c>
      <c r="J318" s="34"/>
    </row>
    <row r="319" spans="1:10" hidden="1">
      <c r="A319" s="27">
        <v>31.4</v>
      </c>
      <c r="B319" s="27">
        <v>31.5</v>
      </c>
      <c r="C319" s="28"/>
      <c r="D319" s="29">
        <v>100</v>
      </c>
      <c r="E319" s="29">
        <v>1100</v>
      </c>
      <c r="F319" s="29">
        <v>1715</v>
      </c>
      <c r="G319" s="29">
        <v>1500</v>
      </c>
      <c r="H319" s="29">
        <v>2082</v>
      </c>
      <c r="I319" s="29">
        <v>1899</v>
      </c>
      <c r="J319" s="34"/>
    </row>
    <row r="320" spans="1:10" hidden="1">
      <c r="A320" s="27">
        <v>31.5</v>
      </c>
      <c r="B320" s="27">
        <v>31.6</v>
      </c>
      <c r="C320" s="28"/>
      <c r="D320" s="29">
        <v>100</v>
      </c>
      <c r="E320" s="29">
        <v>1100</v>
      </c>
      <c r="F320" s="29">
        <v>1715</v>
      </c>
      <c r="G320" s="29">
        <v>1000</v>
      </c>
      <c r="H320" s="29">
        <v>1623</v>
      </c>
      <c r="I320" s="29">
        <v>1669</v>
      </c>
      <c r="J320" s="34"/>
    </row>
    <row r="321" spans="1:10" hidden="1">
      <c r="A321" s="27">
        <v>31.6</v>
      </c>
      <c r="B321" s="27">
        <v>31.7</v>
      </c>
      <c r="C321" s="28"/>
      <c r="D321" s="29">
        <v>100</v>
      </c>
      <c r="E321" s="29">
        <v>1400</v>
      </c>
      <c r="F321" s="29">
        <v>1990</v>
      </c>
      <c r="G321" s="29">
        <v>1500</v>
      </c>
      <c r="H321" s="29">
        <v>2082</v>
      </c>
      <c r="I321" s="29">
        <v>2036</v>
      </c>
      <c r="J321" s="28" t="s">
        <v>92</v>
      </c>
    </row>
    <row r="322" spans="1:10" hidden="1">
      <c r="A322" s="27">
        <v>31.7</v>
      </c>
      <c r="B322" s="27">
        <v>31.8</v>
      </c>
      <c r="C322" s="28"/>
      <c r="D322" s="29">
        <v>100</v>
      </c>
      <c r="E322" s="29">
        <v>800</v>
      </c>
      <c r="F322" s="29">
        <v>1439</v>
      </c>
      <c r="G322" s="29">
        <v>1000</v>
      </c>
      <c r="H322" s="29">
        <v>1623</v>
      </c>
      <c r="I322" s="29">
        <v>1531</v>
      </c>
      <c r="J322" s="28" t="s">
        <v>93</v>
      </c>
    </row>
    <row r="323" spans="1:10" hidden="1">
      <c r="A323" s="27">
        <v>31.8</v>
      </c>
      <c r="B323" s="27">
        <v>31.9</v>
      </c>
      <c r="C323" s="28"/>
      <c r="D323" s="29">
        <v>100</v>
      </c>
      <c r="E323" s="29">
        <v>600</v>
      </c>
      <c r="F323" s="29">
        <v>1256</v>
      </c>
      <c r="G323" s="29">
        <v>1300</v>
      </c>
      <c r="H323" s="29">
        <v>1898</v>
      </c>
      <c r="I323" s="29">
        <v>1577</v>
      </c>
      <c r="J323" s="34"/>
    </row>
    <row r="324" spans="1:10" hidden="1">
      <c r="A324" s="27">
        <v>31.9</v>
      </c>
      <c r="B324" s="27">
        <v>32</v>
      </c>
      <c r="C324" s="28"/>
      <c r="D324" s="29">
        <v>100</v>
      </c>
      <c r="E324" s="29">
        <v>800</v>
      </c>
      <c r="F324" s="29">
        <v>1439</v>
      </c>
      <c r="G324" s="29">
        <v>1200</v>
      </c>
      <c r="H324" s="29">
        <v>1806</v>
      </c>
      <c r="I324" s="29">
        <v>1623</v>
      </c>
      <c r="J324" s="33"/>
    </row>
    <row r="325" spans="1:10" hidden="1">
      <c r="A325" s="31">
        <v>32</v>
      </c>
      <c r="B325" s="31">
        <v>32.1</v>
      </c>
      <c r="C325" s="28" t="s">
        <v>17</v>
      </c>
      <c r="D325" s="32">
        <v>100</v>
      </c>
      <c r="E325" s="32">
        <v>1600</v>
      </c>
      <c r="F325" s="32">
        <v>2174</v>
      </c>
      <c r="G325" s="32">
        <v>1000</v>
      </c>
      <c r="H325" s="32">
        <v>1623</v>
      </c>
      <c r="I325" s="32">
        <v>1899</v>
      </c>
      <c r="J325" s="33"/>
    </row>
    <row r="326" spans="1:10" hidden="1">
      <c r="A326" s="27">
        <v>32.1</v>
      </c>
      <c r="B326" s="27">
        <v>32.200000000000003</v>
      </c>
      <c r="C326" s="28"/>
      <c r="D326" s="29">
        <v>100</v>
      </c>
      <c r="E326" s="29">
        <v>1100</v>
      </c>
      <c r="F326" s="29">
        <v>1715</v>
      </c>
      <c r="G326" s="29">
        <v>1500</v>
      </c>
      <c r="H326" s="29">
        <v>2082</v>
      </c>
      <c r="I326" s="29">
        <v>1899</v>
      </c>
      <c r="J326" s="34"/>
    </row>
    <row r="327" spans="1:10" hidden="1">
      <c r="A327" s="27">
        <v>32.200000000000003</v>
      </c>
      <c r="B327" s="27">
        <v>32.299999999999997</v>
      </c>
      <c r="C327" s="28"/>
      <c r="D327" s="29">
        <v>100</v>
      </c>
      <c r="E327" s="29">
        <v>1100</v>
      </c>
      <c r="F327" s="29">
        <v>1715</v>
      </c>
      <c r="G327" s="29">
        <v>1400</v>
      </c>
      <c r="H327" s="29">
        <v>1990</v>
      </c>
      <c r="I327" s="29">
        <v>1853</v>
      </c>
      <c r="J327" s="28" t="s">
        <v>94</v>
      </c>
    </row>
    <row r="328" spans="1:10" hidden="1">
      <c r="A328" s="27">
        <v>32.299999999999997</v>
      </c>
      <c r="B328" s="27">
        <v>32.4</v>
      </c>
      <c r="C328" s="28"/>
      <c r="D328" s="29">
        <v>100</v>
      </c>
      <c r="E328" s="29">
        <v>1300</v>
      </c>
      <c r="F328" s="29">
        <v>1898</v>
      </c>
      <c r="G328" s="29">
        <v>1400</v>
      </c>
      <c r="H328" s="29">
        <v>1990</v>
      </c>
      <c r="I328" s="29">
        <v>1944</v>
      </c>
      <c r="J328" s="34"/>
    </row>
    <row r="329" spans="1:10" hidden="1">
      <c r="A329" s="27">
        <v>32.4</v>
      </c>
      <c r="B329" s="27">
        <v>32.5</v>
      </c>
      <c r="C329" s="28"/>
      <c r="D329" s="29">
        <v>100</v>
      </c>
      <c r="E329" s="29">
        <v>1200</v>
      </c>
      <c r="F329" s="29">
        <v>1806</v>
      </c>
      <c r="G329" s="29">
        <v>1300</v>
      </c>
      <c r="H329" s="29">
        <v>1898</v>
      </c>
      <c r="I329" s="29">
        <v>1852</v>
      </c>
      <c r="J329" s="28" t="s">
        <v>83</v>
      </c>
    </row>
    <row r="330" spans="1:10" hidden="1">
      <c r="A330" s="27">
        <v>32.5</v>
      </c>
      <c r="B330" s="27">
        <v>32.6</v>
      </c>
      <c r="C330" s="28"/>
      <c r="D330" s="29">
        <v>100</v>
      </c>
      <c r="E330" s="29">
        <v>1000</v>
      </c>
      <c r="F330" s="29">
        <v>1623</v>
      </c>
      <c r="G330" s="29">
        <v>1800</v>
      </c>
      <c r="H330" s="29">
        <v>2357</v>
      </c>
      <c r="I330" s="29">
        <v>1990</v>
      </c>
      <c r="J330" s="34"/>
    </row>
    <row r="331" spans="1:10" hidden="1">
      <c r="A331" s="27">
        <v>32.6</v>
      </c>
      <c r="B331" s="27">
        <v>32.700000000000003</v>
      </c>
      <c r="C331" s="28"/>
      <c r="D331" s="29">
        <v>100</v>
      </c>
      <c r="E331" s="29">
        <v>1200</v>
      </c>
      <c r="F331" s="29">
        <v>1806</v>
      </c>
      <c r="G331" s="29">
        <v>1200</v>
      </c>
      <c r="H331" s="29">
        <v>1806</v>
      </c>
      <c r="I331" s="29">
        <v>1806</v>
      </c>
      <c r="J331" s="34"/>
    </row>
    <row r="332" spans="1:10" hidden="1">
      <c r="A332" s="27">
        <v>32.700000000000003</v>
      </c>
      <c r="B332" s="27">
        <v>32.799999999999997</v>
      </c>
      <c r="C332" s="28"/>
      <c r="D332" s="29">
        <v>100</v>
      </c>
      <c r="E332" s="29">
        <v>1100</v>
      </c>
      <c r="F332" s="29">
        <v>1715</v>
      </c>
      <c r="G332" s="29">
        <v>1100</v>
      </c>
      <c r="H332" s="29">
        <v>1715</v>
      </c>
      <c r="I332" s="29">
        <v>1715</v>
      </c>
      <c r="J332" s="34"/>
    </row>
    <row r="333" spans="1:10" hidden="1">
      <c r="A333" s="27">
        <v>32.799999999999997</v>
      </c>
      <c r="B333" s="27">
        <v>32.9</v>
      </c>
      <c r="C333" s="28"/>
      <c r="D333" s="29">
        <v>100</v>
      </c>
      <c r="E333" s="29">
        <v>1100</v>
      </c>
      <c r="F333" s="29">
        <v>1715</v>
      </c>
      <c r="G333" s="29">
        <v>1000</v>
      </c>
      <c r="H333" s="29">
        <v>1623</v>
      </c>
      <c r="I333" s="29">
        <v>1669</v>
      </c>
      <c r="J333" s="34"/>
    </row>
    <row r="334" spans="1:10" hidden="1">
      <c r="A334" s="27">
        <v>32.9</v>
      </c>
      <c r="B334" s="27">
        <v>33</v>
      </c>
      <c r="C334" s="28"/>
      <c r="D334" s="29">
        <v>100</v>
      </c>
      <c r="E334" s="29">
        <v>1300</v>
      </c>
      <c r="F334" s="29">
        <v>1898</v>
      </c>
      <c r="G334" s="29">
        <v>1100</v>
      </c>
      <c r="H334" s="29">
        <v>1715</v>
      </c>
      <c r="I334" s="29">
        <v>1807</v>
      </c>
      <c r="J334" s="33"/>
    </row>
    <row r="335" spans="1:10" hidden="1">
      <c r="A335" s="31">
        <v>33</v>
      </c>
      <c r="B335" s="31">
        <v>33.1</v>
      </c>
      <c r="C335" s="28" t="s">
        <v>17</v>
      </c>
      <c r="D335" s="32">
        <v>100</v>
      </c>
      <c r="E335" s="32">
        <v>1200</v>
      </c>
      <c r="F335" s="32">
        <v>1806</v>
      </c>
      <c r="G335" s="32">
        <v>1400</v>
      </c>
      <c r="H335" s="32">
        <v>1990</v>
      </c>
      <c r="I335" s="32">
        <v>1898</v>
      </c>
      <c r="J335" s="47" t="s">
        <v>95</v>
      </c>
    </row>
    <row r="336" spans="1:10" hidden="1">
      <c r="A336" s="27">
        <v>33.1</v>
      </c>
      <c r="B336" s="27">
        <v>33.200000000000003</v>
      </c>
      <c r="C336" s="28"/>
      <c r="D336" s="29">
        <v>100</v>
      </c>
      <c r="E336" s="29">
        <v>1100</v>
      </c>
      <c r="F336" s="29">
        <v>1715</v>
      </c>
      <c r="G336" s="29">
        <v>1300</v>
      </c>
      <c r="H336" s="29">
        <v>1898</v>
      </c>
      <c r="I336" s="29">
        <v>1807</v>
      </c>
      <c r="J336" s="47"/>
    </row>
    <row r="337" spans="1:10" hidden="1">
      <c r="A337" s="27">
        <v>33.200000000000003</v>
      </c>
      <c r="B337" s="27">
        <v>33.299999999999997</v>
      </c>
      <c r="C337" s="28"/>
      <c r="D337" s="29">
        <v>100</v>
      </c>
      <c r="E337" s="29">
        <v>1100</v>
      </c>
      <c r="F337" s="29">
        <v>1715</v>
      </c>
      <c r="G337" s="29">
        <v>1200</v>
      </c>
      <c r="H337" s="29">
        <v>1806</v>
      </c>
      <c r="I337" s="29">
        <v>1761</v>
      </c>
      <c r="J337" s="47"/>
    </row>
    <row r="338" spans="1:10" hidden="1">
      <c r="A338" s="27">
        <v>33.299999999999997</v>
      </c>
      <c r="B338" s="27">
        <v>33.4</v>
      </c>
      <c r="C338" s="28"/>
      <c r="D338" s="29">
        <v>100</v>
      </c>
      <c r="E338" s="29">
        <v>1100</v>
      </c>
      <c r="F338" s="29">
        <v>1715</v>
      </c>
      <c r="G338" s="29">
        <v>1200</v>
      </c>
      <c r="H338" s="29">
        <v>1806</v>
      </c>
      <c r="I338" s="29">
        <v>1761</v>
      </c>
      <c r="J338" s="47"/>
    </row>
    <row r="339" spans="1:10" hidden="1">
      <c r="A339" s="27">
        <v>33.4</v>
      </c>
      <c r="B339" s="27">
        <v>33.5</v>
      </c>
      <c r="C339" s="28"/>
      <c r="D339" s="29">
        <v>100</v>
      </c>
      <c r="E339" s="29">
        <v>900</v>
      </c>
      <c r="F339" s="29">
        <v>1531</v>
      </c>
      <c r="G339" s="29">
        <v>1600</v>
      </c>
      <c r="H339" s="29">
        <v>2174</v>
      </c>
      <c r="I339" s="29">
        <v>1853</v>
      </c>
      <c r="J339" s="47"/>
    </row>
    <row r="340" spans="1:10" hidden="1">
      <c r="A340" s="27">
        <v>33.5</v>
      </c>
      <c r="B340" s="27">
        <v>33.6</v>
      </c>
      <c r="C340" s="28"/>
      <c r="D340" s="29">
        <v>100</v>
      </c>
      <c r="E340" s="29">
        <v>1200</v>
      </c>
      <c r="F340" s="29">
        <v>1806</v>
      </c>
      <c r="G340" s="29">
        <v>1800</v>
      </c>
      <c r="H340" s="29">
        <v>2357</v>
      </c>
      <c r="I340" s="29">
        <v>2082</v>
      </c>
      <c r="J340" s="47"/>
    </row>
    <row r="341" spans="1:10" hidden="1">
      <c r="A341" s="27">
        <v>33.6</v>
      </c>
      <c r="B341" s="27">
        <v>33.700000000000003</v>
      </c>
      <c r="C341" s="28"/>
      <c r="D341" s="29">
        <v>100</v>
      </c>
      <c r="E341" s="29">
        <v>1700</v>
      </c>
      <c r="F341" s="29">
        <v>2265</v>
      </c>
      <c r="G341" s="29">
        <v>1600</v>
      </c>
      <c r="H341" s="29">
        <v>2174</v>
      </c>
      <c r="I341" s="29">
        <v>2220</v>
      </c>
      <c r="J341" s="47"/>
    </row>
    <row r="342" spans="1:10" hidden="1">
      <c r="A342" s="27">
        <v>33.700000000000003</v>
      </c>
      <c r="B342" s="27">
        <v>33.799999999999997</v>
      </c>
      <c r="C342" s="28"/>
      <c r="D342" s="29">
        <v>100</v>
      </c>
      <c r="E342" s="29">
        <v>1600</v>
      </c>
      <c r="F342" s="29">
        <v>2174</v>
      </c>
      <c r="G342" s="29">
        <v>2400</v>
      </c>
      <c r="H342" s="29">
        <v>2908</v>
      </c>
      <c r="I342" s="29">
        <v>2541</v>
      </c>
      <c r="J342" s="47"/>
    </row>
    <row r="343" spans="1:10" hidden="1">
      <c r="A343" s="27">
        <v>33.799999999999997</v>
      </c>
      <c r="B343" s="27">
        <v>33.9</v>
      </c>
      <c r="C343" s="28"/>
      <c r="D343" s="29">
        <v>100</v>
      </c>
      <c r="E343" s="29">
        <v>1500</v>
      </c>
      <c r="F343" s="29">
        <v>2082</v>
      </c>
      <c r="G343" s="29">
        <v>1300</v>
      </c>
      <c r="H343" s="29">
        <v>1898</v>
      </c>
      <c r="I343" s="29">
        <v>1990</v>
      </c>
      <c r="J343" s="47"/>
    </row>
    <row r="344" spans="1:10" hidden="1">
      <c r="A344" s="27">
        <v>33.9</v>
      </c>
      <c r="B344" s="27">
        <v>34</v>
      </c>
      <c r="C344" s="28"/>
      <c r="D344" s="29">
        <v>100</v>
      </c>
      <c r="E344" s="29">
        <v>1400</v>
      </c>
      <c r="F344" s="29">
        <v>1990</v>
      </c>
      <c r="G344" s="29">
        <v>1200</v>
      </c>
      <c r="H344" s="29">
        <v>1806</v>
      </c>
      <c r="I344" s="29">
        <v>1898</v>
      </c>
      <c r="J344" s="47"/>
    </row>
    <row r="345" spans="1:10" hidden="1">
      <c r="A345" s="31">
        <v>34</v>
      </c>
      <c r="B345" s="31">
        <v>34.1</v>
      </c>
      <c r="C345" s="28" t="s">
        <v>17</v>
      </c>
      <c r="D345" s="32">
        <v>100</v>
      </c>
      <c r="E345" s="32">
        <v>2300</v>
      </c>
      <c r="F345" s="32">
        <v>2816</v>
      </c>
      <c r="G345" s="32">
        <v>1900</v>
      </c>
      <c r="H345" s="32">
        <v>2449</v>
      </c>
      <c r="I345" s="32">
        <v>2633</v>
      </c>
      <c r="J345" s="46" t="s">
        <v>96</v>
      </c>
    </row>
    <row r="346" spans="1:10" hidden="1">
      <c r="A346" s="27">
        <v>34.1</v>
      </c>
      <c r="B346" s="27">
        <v>34.200000000000003</v>
      </c>
      <c r="C346" s="28"/>
      <c r="D346" s="29">
        <v>100</v>
      </c>
      <c r="E346" s="29">
        <v>1500</v>
      </c>
      <c r="F346" s="29">
        <v>2082</v>
      </c>
      <c r="G346" s="29">
        <v>1900</v>
      </c>
      <c r="H346" s="29">
        <v>2449</v>
      </c>
      <c r="I346" s="29">
        <v>2266</v>
      </c>
      <c r="J346" s="34"/>
    </row>
    <row r="347" spans="1:10" hidden="1">
      <c r="A347" s="27">
        <v>34.200000000000003</v>
      </c>
      <c r="B347" s="27">
        <v>34.299999999999997</v>
      </c>
      <c r="C347" s="28"/>
      <c r="D347" s="29">
        <v>100</v>
      </c>
      <c r="E347" s="29">
        <v>1300</v>
      </c>
      <c r="F347" s="29">
        <v>1898</v>
      </c>
      <c r="G347" s="29">
        <v>1700</v>
      </c>
      <c r="H347" s="29">
        <v>2265</v>
      </c>
      <c r="I347" s="29">
        <v>2082</v>
      </c>
      <c r="J347" s="34"/>
    </row>
    <row r="348" spans="1:10" hidden="1">
      <c r="A348" s="27">
        <v>34.299999999999997</v>
      </c>
      <c r="B348" s="27">
        <v>34.4</v>
      </c>
      <c r="C348" s="28"/>
      <c r="D348" s="29">
        <v>100</v>
      </c>
      <c r="E348" s="29">
        <v>1200</v>
      </c>
      <c r="F348" s="29">
        <v>1806</v>
      </c>
      <c r="G348" s="29">
        <v>1800</v>
      </c>
      <c r="H348" s="29">
        <v>2357</v>
      </c>
      <c r="I348" s="29">
        <v>2082</v>
      </c>
      <c r="J348" s="34"/>
    </row>
    <row r="349" spans="1:10" hidden="1">
      <c r="A349" s="27">
        <v>34.4</v>
      </c>
      <c r="B349" s="27">
        <v>34.5</v>
      </c>
      <c r="C349" s="28"/>
      <c r="D349" s="29">
        <v>100</v>
      </c>
      <c r="E349" s="29">
        <v>1300</v>
      </c>
      <c r="F349" s="29">
        <v>1898</v>
      </c>
      <c r="G349" s="29">
        <v>1600</v>
      </c>
      <c r="H349" s="29">
        <v>2174</v>
      </c>
      <c r="I349" s="29">
        <v>2036</v>
      </c>
      <c r="J349" s="34"/>
    </row>
    <row r="350" spans="1:10" hidden="1">
      <c r="A350" s="27">
        <v>34.5</v>
      </c>
      <c r="B350" s="27">
        <v>34.6</v>
      </c>
      <c r="C350" s="28"/>
      <c r="D350" s="29">
        <v>100</v>
      </c>
      <c r="E350" s="29">
        <v>1800</v>
      </c>
      <c r="F350" s="29">
        <v>2357</v>
      </c>
      <c r="G350" s="29">
        <v>1500</v>
      </c>
      <c r="H350" s="29">
        <v>2082</v>
      </c>
      <c r="I350" s="29">
        <v>2220</v>
      </c>
      <c r="J350" s="34"/>
    </row>
    <row r="351" spans="1:10" hidden="1">
      <c r="A351" s="27">
        <v>34.6</v>
      </c>
      <c r="B351" s="27">
        <v>34.700000000000003</v>
      </c>
      <c r="C351" s="28"/>
      <c r="D351" s="29">
        <v>100</v>
      </c>
      <c r="E351" s="29">
        <v>2300</v>
      </c>
      <c r="F351" s="29">
        <v>2816</v>
      </c>
      <c r="G351" s="29">
        <v>2000</v>
      </c>
      <c r="H351" s="29">
        <v>2541</v>
      </c>
      <c r="I351" s="29">
        <v>2679</v>
      </c>
      <c r="J351" s="28" t="s">
        <v>83</v>
      </c>
    </row>
    <row r="352" spans="1:10" hidden="1">
      <c r="A352" s="27">
        <v>34.700000000000003</v>
      </c>
      <c r="B352" s="27">
        <v>34.799999999999997</v>
      </c>
      <c r="C352" s="28"/>
      <c r="D352" s="29">
        <v>100</v>
      </c>
      <c r="E352" s="29">
        <v>1600</v>
      </c>
      <c r="F352" s="29">
        <v>2174</v>
      </c>
      <c r="G352" s="29">
        <v>1400</v>
      </c>
      <c r="H352" s="29">
        <v>1990</v>
      </c>
      <c r="I352" s="29">
        <v>2082</v>
      </c>
      <c r="J352" s="34"/>
    </row>
    <row r="353" spans="1:10" hidden="1">
      <c r="A353" s="27">
        <v>34.799999999999997</v>
      </c>
      <c r="B353" s="27">
        <v>34.9</v>
      </c>
      <c r="C353" s="28"/>
      <c r="D353" s="29">
        <v>100</v>
      </c>
      <c r="E353" s="29">
        <v>1400</v>
      </c>
      <c r="F353" s="29">
        <v>1990</v>
      </c>
      <c r="G353" s="29">
        <v>1200</v>
      </c>
      <c r="H353" s="29">
        <v>1806</v>
      </c>
      <c r="I353" s="29">
        <v>1898</v>
      </c>
      <c r="J353" s="34"/>
    </row>
    <row r="354" spans="1:10" hidden="1">
      <c r="A354" s="27">
        <v>34.9</v>
      </c>
      <c r="B354" s="27">
        <v>35</v>
      </c>
      <c r="C354" s="28"/>
      <c r="D354" s="29">
        <v>100</v>
      </c>
      <c r="E354" s="29">
        <v>1400</v>
      </c>
      <c r="F354" s="29">
        <v>1990</v>
      </c>
      <c r="G354" s="29">
        <v>1200</v>
      </c>
      <c r="H354" s="29">
        <v>1806</v>
      </c>
      <c r="I354" s="29">
        <v>1898</v>
      </c>
      <c r="J354" s="33"/>
    </row>
    <row r="355" spans="1:10" hidden="1">
      <c r="A355" s="31">
        <v>35</v>
      </c>
      <c r="B355" s="31">
        <v>35.1</v>
      </c>
      <c r="C355" s="28" t="s">
        <v>17</v>
      </c>
      <c r="D355" s="32">
        <v>100</v>
      </c>
      <c r="E355" s="32">
        <v>1300</v>
      </c>
      <c r="F355" s="32">
        <v>1898</v>
      </c>
      <c r="G355" s="32">
        <v>1100</v>
      </c>
      <c r="H355" s="32">
        <v>1715</v>
      </c>
      <c r="I355" s="32">
        <v>1807</v>
      </c>
      <c r="J355" s="33"/>
    </row>
    <row r="356" spans="1:10" hidden="1">
      <c r="A356" s="27">
        <v>35.1</v>
      </c>
      <c r="B356" s="27">
        <v>35.200000000000003</v>
      </c>
      <c r="C356" s="28"/>
      <c r="D356" s="29">
        <v>100</v>
      </c>
      <c r="E356" s="29">
        <v>1200</v>
      </c>
      <c r="F356" s="29">
        <v>1806</v>
      </c>
      <c r="G356" s="29">
        <v>1800</v>
      </c>
      <c r="H356" s="29">
        <v>2357</v>
      </c>
      <c r="I356" s="29">
        <v>2082</v>
      </c>
      <c r="J356" s="47" t="s">
        <v>97</v>
      </c>
    </row>
    <row r="357" spans="1:10" hidden="1">
      <c r="A357" s="27">
        <v>35.200000000000003</v>
      </c>
      <c r="B357" s="27">
        <v>35.299999999999997</v>
      </c>
      <c r="C357" s="28"/>
      <c r="D357" s="29">
        <v>100</v>
      </c>
      <c r="E357" s="29">
        <v>1400</v>
      </c>
      <c r="F357" s="29">
        <v>1990</v>
      </c>
      <c r="G357" s="29">
        <v>1300</v>
      </c>
      <c r="H357" s="29">
        <v>1898</v>
      </c>
      <c r="I357" s="29">
        <v>1944</v>
      </c>
      <c r="J357" s="34"/>
    </row>
    <row r="358" spans="1:10" hidden="1">
      <c r="A358" s="27">
        <v>35.299999999999997</v>
      </c>
      <c r="B358" s="27">
        <v>35.4</v>
      </c>
      <c r="C358" s="28"/>
      <c r="D358" s="29">
        <v>100</v>
      </c>
      <c r="E358" s="29">
        <v>1400</v>
      </c>
      <c r="F358" s="29">
        <v>1990</v>
      </c>
      <c r="G358" s="29">
        <v>1800</v>
      </c>
      <c r="H358" s="29">
        <v>2357</v>
      </c>
      <c r="I358" s="29">
        <v>2174</v>
      </c>
      <c r="J358" s="34"/>
    </row>
    <row r="359" spans="1:10" hidden="1">
      <c r="A359" s="27">
        <v>35.4</v>
      </c>
      <c r="B359" s="27">
        <v>35.5</v>
      </c>
      <c r="C359" s="28"/>
      <c r="D359" s="29">
        <v>100</v>
      </c>
      <c r="E359" s="29">
        <v>1300</v>
      </c>
      <c r="F359" s="29">
        <v>1898</v>
      </c>
      <c r="G359" s="29">
        <v>1300</v>
      </c>
      <c r="H359" s="29">
        <v>1898</v>
      </c>
      <c r="I359" s="29">
        <v>1898</v>
      </c>
      <c r="J359" s="34"/>
    </row>
    <row r="360" spans="1:10" hidden="1">
      <c r="A360" s="27">
        <v>35.5</v>
      </c>
      <c r="B360" s="27">
        <v>35.6</v>
      </c>
      <c r="C360" s="28"/>
      <c r="D360" s="29">
        <v>100</v>
      </c>
      <c r="E360" s="29">
        <v>1000</v>
      </c>
      <c r="F360" s="29">
        <v>1623</v>
      </c>
      <c r="G360" s="29">
        <v>1200</v>
      </c>
      <c r="H360" s="29">
        <v>1806</v>
      </c>
      <c r="I360" s="29">
        <v>1715</v>
      </c>
      <c r="J360" s="34"/>
    </row>
    <row r="361" spans="1:10" hidden="1">
      <c r="A361" s="27">
        <v>35.6</v>
      </c>
      <c r="B361" s="27">
        <v>35.700000000000003</v>
      </c>
      <c r="C361" s="28"/>
      <c r="D361" s="29">
        <v>100</v>
      </c>
      <c r="E361" s="29">
        <v>1200</v>
      </c>
      <c r="F361" s="29">
        <v>1806</v>
      </c>
      <c r="G361" s="29">
        <v>1500</v>
      </c>
      <c r="H361" s="29">
        <v>2082</v>
      </c>
      <c r="I361" s="29">
        <v>1944</v>
      </c>
      <c r="J361" s="34"/>
    </row>
    <row r="362" spans="1:10" hidden="1">
      <c r="A362" s="27">
        <v>35.700000000000003</v>
      </c>
      <c r="B362" s="27">
        <v>35.799999999999997</v>
      </c>
      <c r="C362" s="28"/>
      <c r="D362" s="29">
        <v>100</v>
      </c>
      <c r="E362" s="29">
        <v>1800</v>
      </c>
      <c r="F362" s="29">
        <v>2357</v>
      </c>
      <c r="G362" s="29">
        <v>2500</v>
      </c>
      <c r="H362" s="29">
        <v>3000</v>
      </c>
      <c r="I362" s="29">
        <v>2679</v>
      </c>
      <c r="J362" s="28" t="s">
        <v>83</v>
      </c>
    </row>
    <row r="363" spans="1:10" hidden="1">
      <c r="A363" s="27">
        <v>35.799999999999997</v>
      </c>
      <c r="B363" s="27">
        <v>35.9</v>
      </c>
      <c r="C363" s="28"/>
      <c r="D363" s="29">
        <v>100</v>
      </c>
      <c r="E363" s="29">
        <v>1600</v>
      </c>
      <c r="F363" s="29">
        <v>2174</v>
      </c>
      <c r="G363" s="29">
        <v>1600</v>
      </c>
      <c r="H363" s="29">
        <v>2174</v>
      </c>
      <c r="I363" s="29">
        <v>2174</v>
      </c>
      <c r="J363" s="34"/>
    </row>
    <row r="364" spans="1:10" hidden="1">
      <c r="A364" s="27">
        <v>35.9</v>
      </c>
      <c r="B364" s="27">
        <v>36</v>
      </c>
      <c r="C364" s="28"/>
      <c r="D364" s="29">
        <v>100</v>
      </c>
      <c r="E364" s="29">
        <v>1900</v>
      </c>
      <c r="F364" s="29">
        <v>2449</v>
      </c>
      <c r="G364" s="29">
        <v>1900</v>
      </c>
      <c r="H364" s="29">
        <v>2449</v>
      </c>
      <c r="I364" s="29">
        <v>2449</v>
      </c>
      <c r="J364" s="28" t="s">
        <v>81</v>
      </c>
    </row>
    <row r="365" spans="1:10" hidden="1">
      <c r="A365" s="31">
        <v>36</v>
      </c>
      <c r="B365" s="31">
        <v>36.1</v>
      </c>
      <c r="C365" s="28" t="s">
        <v>17</v>
      </c>
      <c r="D365" s="32">
        <v>100</v>
      </c>
      <c r="E365" s="32">
        <v>1700</v>
      </c>
      <c r="F365" s="32">
        <v>2265</v>
      </c>
      <c r="G365" s="32">
        <v>1500</v>
      </c>
      <c r="H365" s="32">
        <v>2082</v>
      </c>
      <c r="I365" s="32">
        <v>2174</v>
      </c>
      <c r="J365" s="28" t="s">
        <v>98</v>
      </c>
    </row>
    <row r="366" spans="1:10" hidden="1">
      <c r="A366" s="27">
        <v>36.1</v>
      </c>
      <c r="B366" s="27">
        <v>36.200000000000003</v>
      </c>
      <c r="C366" s="28"/>
      <c r="D366" s="29">
        <v>100</v>
      </c>
      <c r="E366" s="29">
        <v>1600</v>
      </c>
      <c r="F366" s="29">
        <v>2174</v>
      </c>
      <c r="G366" s="29">
        <v>1800</v>
      </c>
      <c r="H366" s="29">
        <v>2357</v>
      </c>
      <c r="I366" s="29">
        <v>2266</v>
      </c>
      <c r="J366" s="28"/>
    </row>
    <row r="367" spans="1:10" hidden="1">
      <c r="A367" s="27">
        <v>36.200000000000003</v>
      </c>
      <c r="B367" s="27">
        <v>36.299999999999997</v>
      </c>
      <c r="C367" s="28"/>
      <c r="D367" s="29">
        <v>100</v>
      </c>
      <c r="E367" s="29">
        <v>1500</v>
      </c>
      <c r="F367" s="29">
        <v>2082</v>
      </c>
      <c r="G367" s="29">
        <v>1200</v>
      </c>
      <c r="H367" s="29">
        <v>1806</v>
      </c>
      <c r="I367" s="29">
        <v>1944</v>
      </c>
      <c r="J367" s="28"/>
    </row>
    <row r="368" spans="1:10" hidden="1">
      <c r="A368" s="27">
        <v>36.299999999999997</v>
      </c>
      <c r="B368" s="27">
        <v>36.4</v>
      </c>
      <c r="C368" s="28"/>
      <c r="D368" s="29">
        <v>100</v>
      </c>
      <c r="E368" s="29">
        <v>1100</v>
      </c>
      <c r="F368" s="29">
        <v>1715</v>
      </c>
      <c r="G368" s="29">
        <v>1300</v>
      </c>
      <c r="H368" s="29">
        <v>1898</v>
      </c>
      <c r="I368" s="29">
        <v>1807</v>
      </c>
      <c r="J368" s="28"/>
    </row>
    <row r="369" spans="1:10" hidden="1">
      <c r="A369" s="27">
        <v>36.4</v>
      </c>
      <c r="B369" s="27">
        <v>36.5</v>
      </c>
      <c r="C369" s="28"/>
      <c r="D369" s="29">
        <v>100</v>
      </c>
      <c r="E369" s="29">
        <v>1400</v>
      </c>
      <c r="F369" s="29">
        <v>1990</v>
      </c>
      <c r="G369" s="29">
        <v>1400</v>
      </c>
      <c r="H369" s="29">
        <v>1990</v>
      </c>
      <c r="I369" s="29">
        <v>1990</v>
      </c>
      <c r="J369" s="28"/>
    </row>
    <row r="370" spans="1:10" hidden="1">
      <c r="A370" s="27">
        <v>36.5</v>
      </c>
      <c r="B370" s="27">
        <v>36.6</v>
      </c>
      <c r="C370" s="28"/>
      <c r="D370" s="29">
        <v>100</v>
      </c>
      <c r="E370" s="29">
        <v>700</v>
      </c>
      <c r="F370" s="29">
        <v>1347</v>
      </c>
      <c r="G370" s="29">
        <v>1400</v>
      </c>
      <c r="H370" s="29">
        <v>1990</v>
      </c>
      <c r="I370" s="29">
        <v>1669</v>
      </c>
      <c r="J370" s="28"/>
    </row>
    <row r="371" spans="1:10" hidden="1">
      <c r="A371" s="27">
        <v>36.6</v>
      </c>
      <c r="B371" s="27">
        <v>36.700000000000003</v>
      </c>
      <c r="C371" s="28"/>
      <c r="D371" s="29">
        <v>100</v>
      </c>
      <c r="E371" s="29">
        <v>1800</v>
      </c>
      <c r="F371" s="29">
        <v>2357</v>
      </c>
      <c r="G371" s="29">
        <v>1000</v>
      </c>
      <c r="H371" s="29">
        <v>1623</v>
      </c>
      <c r="I371" s="29">
        <v>1990</v>
      </c>
      <c r="J371" s="28"/>
    </row>
    <row r="372" spans="1:10" hidden="1">
      <c r="A372" s="27">
        <v>36.700000000000003</v>
      </c>
      <c r="B372" s="27">
        <v>36.799999999999997</v>
      </c>
      <c r="C372" s="28"/>
      <c r="D372" s="29">
        <v>100</v>
      </c>
      <c r="E372" s="29">
        <v>1600</v>
      </c>
      <c r="F372" s="29">
        <v>2174</v>
      </c>
      <c r="G372" s="29">
        <v>1100</v>
      </c>
      <c r="H372" s="29">
        <v>1715</v>
      </c>
      <c r="I372" s="29">
        <v>1945</v>
      </c>
      <c r="J372" s="28"/>
    </row>
    <row r="373" spans="1:10">
      <c r="A373" s="27">
        <v>36.799999999999997</v>
      </c>
      <c r="B373" s="27">
        <v>36.9</v>
      </c>
      <c r="C373" s="28"/>
      <c r="D373" s="29">
        <v>100</v>
      </c>
      <c r="E373" s="29">
        <v>2200</v>
      </c>
      <c r="F373" s="217">
        <v>2724</v>
      </c>
      <c r="G373" s="29">
        <v>1500</v>
      </c>
      <c r="H373" s="29">
        <v>2082</v>
      </c>
      <c r="I373" s="29">
        <v>2403</v>
      </c>
      <c r="J373" s="28"/>
    </row>
    <row r="374" spans="1:10" hidden="1">
      <c r="A374" s="27">
        <v>36.9</v>
      </c>
      <c r="B374" s="27">
        <v>37</v>
      </c>
      <c r="C374" s="28"/>
      <c r="D374" s="29">
        <v>100</v>
      </c>
      <c r="E374" s="29">
        <v>900</v>
      </c>
      <c r="F374" s="29">
        <v>1531</v>
      </c>
      <c r="G374" s="29">
        <v>1200</v>
      </c>
      <c r="H374" s="29">
        <v>1806</v>
      </c>
      <c r="I374" s="29">
        <v>1669</v>
      </c>
      <c r="J374" s="28"/>
    </row>
    <row r="375" spans="1:10" hidden="1">
      <c r="A375" s="31">
        <v>37</v>
      </c>
      <c r="B375" s="31">
        <v>37.1</v>
      </c>
      <c r="C375" s="28" t="s">
        <v>17</v>
      </c>
      <c r="D375" s="32">
        <v>100</v>
      </c>
      <c r="E375" s="32">
        <v>800</v>
      </c>
      <c r="F375" s="32">
        <v>1439</v>
      </c>
      <c r="G375" s="32">
        <v>1100</v>
      </c>
      <c r="H375" s="32">
        <v>1715</v>
      </c>
      <c r="I375" s="32">
        <v>1577</v>
      </c>
      <c r="J375" s="35" t="s">
        <v>83</v>
      </c>
    </row>
    <row r="376" spans="1:10" hidden="1">
      <c r="A376" s="27">
        <v>37.1</v>
      </c>
      <c r="B376" s="27">
        <v>37.200000000000003</v>
      </c>
      <c r="C376" s="28"/>
      <c r="D376" s="29">
        <v>100</v>
      </c>
      <c r="E376" s="29">
        <v>1700</v>
      </c>
      <c r="F376" s="29">
        <v>2265</v>
      </c>
      <c r="G376" s="29">
        <v>1400</v>
      </c>
      <c r="H376" s="29">
        <v>1990</v>
      </c>
      <c r="I376" s="29">
        <v>2128</v>
      </c>
      <c r="J376" s="35"/>
    </row>
    <row r="377" spans="1:10" hidden="1">
      <c r="A377" s="27">
        <v>37.200000000000003</v>
      </c>
      <c r="B377" s="27">
        <v>37.299999999999997</v>
      </c>
      <c r="C377" s="28"/>
      <c r="D377" s="29">
        <v>100</v>
      </c>
      <c r="E377" s="29">
        <v>900</v>
      </c>
      <c r="F377" s="29">
        <v>1531</v>
      </c>
      <c r="G377" s="29">
        <v>1200</v>
      </c>
      <c r="H377" s="29">
        <v>1806</v>
      </c>
      <c r="I377" s="29">
        <v>1669</v>
      </c>
      <c r="J377" s="35"/>
    </row>
    <row r="378" spans="1:10" hidden="1">
      <c r="A378" s="27">
        <v>37.299999999999997</v>
      </c>
      <c r="B378" s="27">
        <v>37.4</v>
      </c>
      <c r="C378" s="28"/>
      <c r="D378" s="29">
        <v>100</v>
      </c>
      <c r="E378" s="29">
        <v>1500</v>
      </c>
      <c r="F378" s="29">
        <v>2082</v>
      </c>
      <c r="G378" s="29">
        <v>1400</v>
      </c>
      <c r="H378" s="29">
        <v>1990</v>
      </c>
      <c r="I378" s="29">
        <v>2036</v>
      </c>
      <c r="J378" s="35"/>
    </row>
    <row r="379" spans="1:10" hidden="1">
      <c r="A379" s="27">
        <v>37.4</v>
      </c>
      <c r="B379" s="27">
        <v>37.5</v>
      </c>
      <c r="C379" s="28"/>
      <c r="D379" s="29">
        <v>100</v>
      </c>
      <c r="E379" s="29">
        <v>1400</v>
      </c>
      <c r="F379" s="29">
        <v>1990</v>
      </c>
      <c r="G379" s="29">
        <v>1000</v>
      </c>
      <c r="H379" s="29">
        <v>1623</v>
      </c>
      <c r="I379" s="29">
        <v>1807</v>
      </c>
      <c r="J379" s="35"/>
    </row>
    <row r="380" spans="1:10" hidden="1">
      <c r="A380" s="27">
        <v>37.5</v>
      </c>
      <c r="B380" s="27">
        <v>37.6</v>
      </c>
      <c r="C380" s="28"/>
      <c r="D380" s="29">
        <v>100</v>
      </c>
      <c r="E380" s="29">
        <v>1100</v>
      </c>
      <c r="F380" s="29">
        <v>1715</v>
      </c>
      <c r="G380" s="29">
        <v>1200</v>
      </c>
      <c r="H380" s="29">
        <v>1806</v>
      </c>
      <c r="I380" s="29">
        <v>1761</v>
      </c>
      <c r="J380" s="35"/>
    </row>
    <row r="381" spans="1:10">
      <c r="A381" s="27">
        <v>37.6</v>
      </c>
      <c r="B381" s="27">
        <v>37.700000000000003</v>
      </c>
      <c r="C381" s="30"/>
      <c r="D381" s="29">
        <v>100</v>
      </c>
      <c r="E381" s="29">
        <v>2000</v>
      </c>
      <c r="F381" s="217">
        <v>2541</v>
      </c>
      <c r="G381" s="29">
        <v>1700</v>
      </c>
      <c r="H381" s="29">
        <v>2265</v>
      </c>
      <c r="I381" s="29">
        <v>2403</v>
      </c>
      <c r="J381" s="28" t="s">
        <v>83</v>
      </c>
    </row>
    <row r="382" spans="1:10" hidden="1">
      <c r="A382" s="27">
        <v>37.700000000000003</v>
      </c>
      <c r="B382" s="27">
        <v>37.799999999999997</v>
      </c>
      <c r="C382" s="30"/>
      <c r="D382" s="29">
        <v>100</v>
      </c>
      <c r="E382" s="29">
        <v>1000</v>
      </c>
      <c r="F382" s="29">
        <v>1623</v>
      </c>
      <c r="G382" s="29">
        <v>1300</v>
      </c>
      <c r="H382" s="29">
        <v>1898</v>
      </c>
      <c r="I382" s="29">
        <v>1761</v>
      </c>
      <c r="J382" s="28"/>
    </row>
    <row r="383" spans="1:10" hidden="1">
      <c r="A383" s="27">
        <v>37.799999999999997</v>
      </c>
      <c r="B383" s="27">
        <v>37.9</v>
      </c>
      <c r="C383" s="30"/>
      <c r="D383" s="29">
        <v>100</v>
      </c>
      <c r="E383" s="29">
        <v>1300</v>
      </c>
      <c r="F383" s="29">
        <v>1898</v>
      </c>
      <c r="G383" s="29">
        <v>1400</v>
      </c>
      <c r="H383" s="29">
        <v>1990</v>
      </c>
      <c r="I383" s="29">
        <v>1944</v>
      </c>
      <c r="J383" s="28"/>
    </row>
    <row r="384" spans="1:10" hidden="1">
      <c r="A384" s="27">
        <v>37.9</v>
      </c>
      <c r="B384" s="27">
        <v>38</v>
      </c>
      <c r="C384" s="30"/>
      <c r="D384" s="29">
        <v>100</v>
      </c>
      <c r="E384" s="29">
        <v>1200</v>
      </c>
      <c r="F384" s="29">
        <v>1806</v>
      </c>
      <c r="G384" s="29">
        <v>1000</v>
      </c>
      <c r="H384" s="29">
        <v>1623</v>
      </c>
      <c r="I384" s="29">
        <v>1715</v>
      </c>
      <c r="J384" s="28"/>
    </row>
    <row r="385" spans="1:10" hidden="1">
      <c r="A385" s="31">
        <v>38</v>
      </c>
      <c r="B385" s="31">
        <v>38.1</v>
      </c>
      <c r="C385" s="28" t="s">
        <v>17</v>
      </c>
      <c r="D385" s="32">
        <v>100</v>
      </c>
      <c r="E385" s="32">
        <v>1200</v>
      </c>
      <c r="F385" s="32">
        <v>1806</v>
      </c>
      <c r="G385" s="32">
        <v>1400</v>
      </c>
      <c r="H385" s="32">
        <v>1990</v>
      </c>
      <c r="I385" s="32">
        <v>1898</v>
      </c>
      <c r="J385" s="33"/>
    </row>
    <row r="386" spans="1:10" hidden="1">
      <c r="A386" s="27">
        <v>38.1</v>
      </c>
      <c r="B386" s="27">
        <v>38.200000000000003</v>
      </c>
      <c r="C386" s="28"/>
      <c r="D386" s="29">
        <v>100</v>
      </c>
      <c r="E386" s="29">
        <v>900</v>
      </c>
      <c r="F386" s="29">
        <v>1531</v>
      </c>
      <c r="G386" s="29">
        <v>1700</v>
      </c>
      <c r="H386" s="29">
        <v>2265</v>
      </c>
      <c r="I386" s="29">
        <v>1898</v>
      </c>
      <c r="J386" s="34"/>
    </row>
    <row r="387" spans="1:10" hidden="1">
      <c r="A387" s="27">
        <v>38.200000000000003</v>
      </c>
      <c r="B387" s="27">
        <v>38.299999999999997</v>
      </c>
      <c r="C387" s="28"/>
      <c r="D387" s="29">
        <v>100</v>
      </c>
      <c r="E387" s="29">
        <v>1300</v>
      </c>
      <c r="F387" s="29">
        <v>1898</v>
      </c>
      <c r="G387" s="29">
        <v>1400</v>
      </c>
      <c r="H387" s="29">
        <v>1990</v>
      </c>
      <c r="I387" s="29">
        <v>1944</v>
      </c>
      <c r="J387" s="28" t="s">
        <v>83</v>
      </c>
    </row>
    <row r="388" spans="1:10" hidden="1">
      <c r="A388" s="27">
        <v>38.299999999999997</v>
      </c>
      <c r="B388" s="27">
        <v>38.4</v>
      </c>
      <c r="C388" s="28"/>
      <c r="D388" s="29">
        <v>100</v>
      </c>
      <c r="E388" s="29">
        <v>1500</v>
      </c>
      <c r="F388" s="29">
        <v>2082</v>
      </c>
      <c r="G388" s="29">
        <v>1600</v>
      </c>
      <c r="H388" s="29">
        <v>2174</v>
      </c>
      <c r="I388" s="29">
        <v>2128</v>
      </c>
      <c r="J388" s="34"/>
    </row>
    <row r="389" spans="1:10" hidden="1">
      <c r="A389" s="27">
        <v>38.4</v>
      </c>
      <c r="B389" s="27">
        <v>38.5</v>
      </c>
      <c r="C389" s="28"/>
      <c r="D389" s="29">
        <v>100</v>
      </c>
      <c r="E389" s="29">
        <v>800</v>
      </c>
      <c r="F389" s="29">
        <v>1439</v>
      </c>
      <c r="G389" s="29">
        <v>1000</v>
      </c>
      <c r="H389" s="29">
        <v>1623</v>
      </c>
      <c r="I389" s="29">
        <v>1531</v>
      </c>
      <c r="J389" s="34"/>
    </row>
    <row r="390" spans="1:10" hidden="1">
      <c r="A390" s="27">
        <v>38.5</v>
      </c>
      <c r="B390" s="27">
        <v>38.6</v>
      </c>
      <c r="C390" s="28"/>
      <c r="D390" s="29">
        <v>100</v>
      </c>
      <c r="E390" s="29">
        <v>1700</v>
      </c>
      <c r="F390" s="29">
        <v>2265</v>
      </c>
      <c r="G390" s="29">
        <v>1800</v>
      </c>
      <c r="H390" s="29">
        <v>2357</v>
      </c>
      <c r="I390" s="29">
        <v>2311</v>
      </c>
      <c r="J390" s="34"/>
    </row>
    <row r="391" spans="1:10" hidden="1">
      <c r="A391" s="27">
        <v>38.6</v>
      </c>
      <c r="B391" s="27">
        <v>38.700000000000003</v>
      </c>
      <c r="C391" s="28"/>
      <c r="D391" s="29">
        <v>100</v>
      </c>
      <c r="E391" s="29">
        <v>1600</v>
      </c>
      <c r="F391" s="29">
        <v>2174</v>
      </c>
      <c r="G391" s="29">
        <v>1900</v>
      </c>
      <c r="H391" s="29">
        <v>2449</v>
      </c>
      <c r="I391" s="29">
        <v>2312</v>
      </c>
      <c r="J391" s="34"/>
    </row>
    <row r="392" spans="1:10" hidden="1">
      <c r="A392" s="27">
        <v>38.700000000000003</v>
      </c>
      <c r="B392" s="27">
        <v>38.799999999999997</v>
      </c>
      <c r="C392" s="28"/>
      <c r="D392" s="29">
        <v>100</v>
      </c>
      <c r="E392" s="29">
        <v>1100</v>
      </c>
      <c r="F392" s="29">
        <v>1715</v>
      </c>
      <c r="G392" s="29">
        <v>1800</v>
      </c>
      <c r="H392" s="29">
        <v>2357</v>
      </c>
      <c r="I392" s="29">
        <v>2036</v>
      </c>
      <c r="J392" s="28" t="s">
        <v>83</v>
      </c>
    </row>
    <row r="393" spans="1:10" hidden="1">
      <c r="A393" s="27">
        <v>38.799999999999997</v>
      </c>
      <c r="B393" s="27">
        <v>38.9</v>
      </c>
      <c r="C393" s="28"/>
      <c r="D393" s="29">
        <v>100</v>
      </c>
      <c r="E393" s="29">
        <v>1400</v>
      </c>
      <c r="F393" s="29">
        <v>1990</v>
      </c>
      <c r="G393" s="29">
        <v>1200</v>
      </c>
      <c r="H393" s="29">
        <v>1806</v>
      </c>
      <c r="I393" s="29">
        <v>1898</v>
      </c>
      <c r="J393" s="34"/>
    </row>
    <row r="394" spans="1:10" hidden="1">
      <c r="A394" s="27">
        <v>38.9</v>
      </c>
      <c r="B394" s="27">
        <v>39</v>
      </c>
      <c r="C394" s="28"/>
      <c r="D394" s="29">
        <v>100</v>
      </c>
      <c r="E394" s="29">
        <v>1200</v>
      </c>
      <c r="F394" s="29">
        <v>1806</v>
      </c>
      <c r="G394" s="29">
        <v>1100</v>
      </c>
      <c r="H394" s="29">
        <v>1715</v>
      </c>
      <c r="I394" s="29">
        <v>1761</v>
      </c>
      <c r="J394" s="33"/>
    </row>
    <row r="395" spans="1:10" hidden="1">
      <c r="A395" s="31">
        <v>39</v>
      </c>
      <c r="B395" s="31">
        <v>39.1</v>
      </c>
      <c r="C395" s="28" t="s">
        <v>17</v>
      </c>
      <c r="D395" s="32">
        <v>100</v>
      </c>
      <c r="E395" s="32">
        <v>1000</v>
      </c>
      <c r="F395" s="32">
        <v>1623</v>
      </c>
      <c r="G395" s="32">
        <v>1000</v>
      </c>
      <c r="H395" s="32">
        <v>1623</v>
      </c>
      <c r="I395" s="32">
        <v>1623</v>
      </c>
      <c r="J395" s="30"/>
    </row>
    <row r="396" spans="1:10" hidden="1">
      <c r="A396" s="27">
        <v>39.1</v>
      </c>
      <c r="B396" s="27">
        <v>39.200000000000003</v>
      </c>
      <c r="C396" s="28"/>
      <c r="D396" s="29">
        <v>100</v>
      </c>
      <c r="E396" s="29">
        <v>1100</v>
      </c>
      <c r="F396" s="29">
        <v>1715</v>
      </c>
      <c r="G396" s="29">
        <v>1000</v>
      </c>
      <c r="H396" s="29">
        <v>1623</v>
      </c>
      <c r="I396" s="29">
        <v>1669</v>
      </c>
      <c r="J396" s="30"/>
    </row>
    <row r="397" spans="1:10" hidden="1">
      <c r="A397" s="27">
        <v>39.200000000000003</v>
      </c>
      <c r="B397" s="27">
        <v>39.299999999999997</v>
      </c>
      <c r="C397" s="28"/>
      <c r="D397" s="29">
        <v>100</v>
      </c>
      <c r="E397" s="29">
        <v>1000</v>
      </c>
      <c r="F397" s="29">
        <v>1623</v>
      </c>
      <c r="G397" s="29">
        <v>1000</v>
      </c>
      <c r="H397" s="29">
        <v>1623</v>
      </c>
      <c r="I397" s="29">
        <v>1623</v>
      </c>
      <c r="J397" s="30"/>
    </row>
    <row r="398" spans="1:10" hidden="1">
      <c r="A398" s="27">
        <v>39.299999999999997</v>
      </c>
      <c r="B398" s="27">
        <v>39.4</v>
      </c>
      <c r="C398" s="28"/>
      <c r="D398" s="29">
        <v>100</v>
      </c>
      <c r="E398" s="29">
        <v>1300</v>
      </c>
      <c r="F398" s="29">
        <v>1898</v>
      </c>
      <c r="G398" s="29">
        <v>1000</v>
      </c>
      <c r="H398" s="29">
        <v>1623</v>
      </c>
      <c r="I398" s="29">
        <v>1761</v>
      </c>
      <c r="J398" s="30"/>
    </row>
    <row r="399" spans="1:10" hidden="1">
      <c r="A399" s="27">
        <v>39.4</v>
      </c>
      <c r="B399" s="27">
        <v>39.5</v>
      </c>
      <c r="C399" s="28"/>
      <c r="D399" s="29">
        <v>100</v>
      </c>
      <c r="E399" s="29">
        <v>1000</v>
      </c>
      <c r="F399" s="29">
        <v>1623</v>
      </c>
      <c r="G399" s="29">
        <v>1000</v>
      </c>
      <c r="H399" s="29">
        <v>1623</v>
      </c>
      <c r="I399" s="29">
        <v>1623</v>
      </c>
      <c r="J399" s="30"/>
    </row>
    <row r="400" spans="1:10" hidden="1">
      <c r="A400" s="27">
        <v>39.5</v>
      </c>
      <c r="B400" s="27">
        <v>39.6</v>
      </c>
      <c r="C400" s="28"/>
      <c r="D400" s="29">
        <v>100</v>
      </c>
      <c r="E400" s="29">
        <v>1300</v>
      </c>
      <c r="F400" s="29">
        <v>1898</v>
      </c>
      <c r="G400" s="29">
        <v>1300</v>
      </c>
      <c r="H400" s="29">
        <v>1898</v>
      </c>
      <c r="I400" s="29">
        <v>1898</v>
      </c>
      <c r="J400" s="30"/>
    </row>
    <row r="401" spans="1:10" hidden="1">
      <c r="A401" s="27">
        <v>39.6</v>
      </c>
      <c r="B401" s="27">
        <v>39.700000000000003</v>
      </c>
      <c r="C401" s="28"/>
      <c r="D401" s="29">
        <v>100</v>
      </c>
      <c r="E401" s="29">
        <v>700</v>
      </c>
      <c r="F401" s="29">
        <v>1347</v>
      </c>
      <c r="G401" s="29">
        <v>1200</v>
      </c>
      <c r="H401" s="29">
        <v>1806</v>
      </c>
      <c r="I401" s="29">
        <v>1577</v>
      </c>
      <c r="J401" s="30"/>
    </row>
    <row r="402" spans="1:10" hidden="1">
      <c r="A402" s="27">
        <v>39.700000000000003</v>
      </c>
      <c r="B402" s="27">
        <v>39.799999999999997</v>
      </c>
      <c r="C402" s="28"/>
      <c r="D402" s="29">
        <v>100</v>
      </c>
      <c r="E402" s="29">
        <v>1400</v>
      </c>
      <c r="F402" s="29">
        <v>1990</v>
      </c>
      <c r="G402" s="29">
        <v>1200</v>
      </c>
      <c r="H402" s="29">
        <v>1806</v>
      </c>
      <c r="I402" s="29">
        <v>1898</v>
      </c>
      <c r="J402" s="30"/>
    </row>
    <row r="403" spans="1:10" hidden="1">
      <c r="A403" s="27">
        <v>39.799999999999997</v>
      </c>
      <c r="B403" s="27">
        <v>39.9</v>
      </c>
      <c r="C403" s="28"/>
      <c r="D403" s="29">
        <v>100</v>
      </c>
      <c r="E403" s="29">
        <v>1000</v>
      </c>
      <c r="F403" s="29">
        <v>1623</v>
      </c>
      <c r="G403" s="29">
        <v>1200</v>
      </c>
      <c r="H403" s="29">
        <v>1806</v>
      </c>
      <c r="I403" s="29">
        <v>1715</v>
      </c>
      <c r="J403" s="30"/>
    </row>
    <row r="404" spans="1:10" hidden="1">
      <c r="A404" s="27">
        <v>39.9</v>
      </c>
      <c r="B404" s="27">
        <v>40</v>
      </c>
      <c r="C404" s="28"/>
      <c r="D404" s="29">
        <v>100</v>
      </c>
      <c r="E404" s="29">
        <v>1600</v>
      </c>
      <c r="F404" s="29">
        <v>2174</v>
      </c>
      <c r="G404" s="29">
        <v>1000</v>
      </c>
      <c r="H404" s="29">
        <v>1623</v>
      </c>
      <c r="I404" s="29">
        <v>1899</v>
      </c>
      <c r="J404" s="30"/>
    </row>
    <row r="405" spans="1:10" hidden="1">
      <c r="A405" s="31">
        <v>40</v>
      </c>
      <c r="B405" s="31">
        <v>40.1</v>
      </c>
      <c r="C405" s="28" t="s">
        <v>17</v>
      </c>
      <c r="D405" s="32">
        <v>100</v>
      </c>
      <c r="E405" s="32">
        <v>1900</v>
      </c>
      <c r="F405" s="32">
        <v>2449</v>
      </c>
      <c r="G405" s="32">
        <v>2300</v>
      </c>
      <c r="H405" s="32">
        <v>2816</v>
      </c>
      <c r="I405" s="32">
        <v>2633</v>
      </c>
      <c r="J405" s="46" t="s">
        <v>82</v>
      </c>
    </row>
    <row r="406" spans="1:10" hidden="1">
      <c r="A406" s="27">
        <v>40.1</v>
      </c>
      <c r="B406" s="27">
        <v>40.200000000000003</v>
      </c>
      <c r="C406" s="28"/>
      <c r="D406" s="29">
        <v>100</v>
      </c>
      <c r="E406" s="29">
        <v>1700</v>
      </c>
      <c r="F406" s="29">
        <v>2265</v>
      </c>
      <c r="G406" s="29">
        <v>1000</v>
      </c>
      <c r="H406" s="29">
        <v>1623</v>
      </c>
      <c r="I406" s="29">
        <v>1944</v>
      </c>
      <c r="J406" s="34"/>
    </row>
    <row r="407" spans="1:10" hidden="1">
      <c r="A407" s="27">
        <v>40.200000000000003</v>
      </c>
      <c r="B407" s="27">
        <v>40.299999999999997</v>
      </c>
      <c r="C407" s="28"/>
      <c r="D407" s="29">
        <v>100</v>
      </c>
      <c r="E407" s="29">
        <v>1800</v>
      </c>
      <c r="F407" s="29">
        <v>2357</v>
      </c>
      <c r="G407" s="29">
        <v>2200</v>
      </c>
      <c r="H407" s="29">
        <v>2724</v>
      </c>
      <c r="I407" s="29">
        <v>2541</v>
      </c>
      <c r="J407" s="34"/>
    </row>
    <row r="408" spans="1:10" hidden="1">
      <c r="A408" s="27">
        <v>40.299999999999997</v>
      </c>
      <c r="B408" s="27">
        <v>40.4</v>
      </c>
      <c r="C408" s="28"/>
      <c r="D408" s="29">
        <v>100</v>
      </c>
      <c r="E408" s="29">
        <v>1000</v>
      </c>
      <c r="F408" s="29">
        <v>1623</v>
      </c>
      <c r="G408" s="29">
        <v>1300</v>
      </c>
      <c r="H408" s="29">
        <v>1898</v>
      </c>
      <c r="I408" s="29">
        <v>1761</v>
      </c>
      <c r="J408" s="34"/>
    </row>
    <row r="409" spans="1:10" hidden="1">
      <c r="A409" s="27">
        <v>40.4</v>
      </c>
      <c r="B409" s="27">
        <v>40.5</v>
      </c>
      <c r="C409" s="28"/>
      <c r="D409" s="29">
        <v>100</v>
      </c>
      <c r="E409" s="29">
        <v>1300</v>
      </c>
      <c r="F409" s="29">
        <v>1898</v>
      </c>
      <c r="G409" s="29">
        <v>1400</v>
      </c>
      <c r="H409" s="29">
        <v>1990</v>
      </c>
      <c r="I409" s="29">
        <v>1944</v>
      </c>
      <c r="J409" s="34"/>
    </row>
    <row r="410" spans="1:10" hidden="1">
      <c r="A410" s="27">
        <v>40.5</v>
      </c>
      <c r="B410" s="27">
        <v>40.6</v>
      </c>
      <c r="C410" s="28"/>
      <c r="D410" s="29">
        <v>100</v>
      </c>
      <c r="E410" s="29">
        <v>1200</v>
      </c>
      <c r="F410" s="29">
        <v>1806</v>
      </c>
      <c r="G410" s="29">
        <v>1100</v>
      </c>
      <c r="H410" s="29">
        <v>1715</v>
      </c>
      <c r="I410" s="29">
        <v>1761</v>
      </c>
      <c r="J410" s="28" t="s">
        <v>81</v>
      </c>
    </row>
    <row r="411" spans="1:10" hidden="1">
      <c r="A411" s="27">
        <v>40.6</v>
      </c>
      <c r="B411" s="27">
        <v>40.700000000000003</v>
      </c>
      <c r="C411" s="28"/>
      <c r="D411" s="29">
        <v>100</v>
      </c>
      <c r="E411" s="29">
        <v>1900</v>
      </c>
      <c r="F411" s="29">
        <v>2449</v>
      </c>
      <c r="G411" s="29">
        <v>1700</v>
      </c>
      <c r="H411" s="29">
        <v>2265</v>
      </c>
      <c r="I411" s="29">
        <v>2357</v>
      </c>
      <c r="J411" s="28" t="s">
        <v>99</v>
      </c>
    </row>
    <row r="412" spans="1:10" hidden="1">
      <c r="A412" s="27">
        <v>40.700000000000003</v>
      </c>
      <c r="B412" s="27">
        <v>40.799999999999997</v>
      </c>
      <c r="C412" s="28"/>
      <c r="D412" s="29">
        <v>100</v>
      </c>
      <c r="E412" s="29">
        <v>1500</v>
      </c>
      <c r="F412" s="29">
        <v>2082</v>
      </c>
      <c r="G412" s="29">
        <v>1400</v>
      </c>
      <c r="H412" s="29">
        <v>1990</v>
      </c>
      <c r="I412" s="29">
        <v>2036</v>
      </c>
      <c r="J412" s="34"/>
    </row>
    <row r="413" spans="1:10" hidden="1">
      <c r="A413" s="27">
        <v>40.799999999999997</v>
      </c>
      <c r="B413" s="27">
        <v>40.9</v>
      </c>
      <c r="C413" s="28"/>
      <c r="D413" s="29">
        <v>100</v>
      </c>
      <c r="E413" s="29">
        <v>2600</v>
      </c>
      <c r="F413" s="29">
        <v>3092</v>
      </c>
      <c r="G413" s="29">
        <v>1300</v>
      </c>
      <c r="H413" s="29">
        <v>1898</v>
      </c>
      <c r="I413" s="29">
        <v>2495</v>
      </c>
      <c r="J413" s="34"/>
    </row>
    <row r="414" spans="1:10" hidden="1">
      <c r="A414" s="27">
        <v>40.9</v>
      </c>
      <c r="B414" s="27">
        <v>41</v>
      </c>
      <c r="C414" s="28"/>
      <c r="D414" s="29">
        <v>100</v>
      </c>
      <c r="E414" s="29">
        <v>1600</v>
      </c>
      <c r="F414" s="29">
        <v>2174</v>
      </c>
      <c r="G414" s="29">
        <v>1900</v>
      </c>
      <c r="H414" s="29">
        <v>2449</v>
      </c>
      <c r="I414" s="29">
        <v>2312</v>
      </c>
      <c r="J414" s="28" t="s">
        <v>84</v>
      </c>
    </row>
    <row r="415" spans="1:10" hidden="1">
      <c r="A415" s="31">
        <v>41</v>
      </c>
      <c r="B415" s="31">
        <v>41.1</v>
      </c>
      <c r="C415" s="28" t="s">
        <v>17</v>
      </c>
      <c r="D415" s="32">
        <v>100</v>
      </c>
      <c r="E415" s="32">
        <v>1300</v>
      </c>
      <c r="F415" s="32">
        <v>1898</v>
      </c>
      <c r="G415" s="32">
        <v>1800</v>
      </c>
      <c r="H415" s="32">
        <v>2357</v>
      </c>
      <c r="I415" s="32">
        <v>2128</v>
      </c>
      <c r="J415" s="36" t="s">
        <v>83</v>
      </c>
    </row>
    <row r="416" spans="1:10" hidden="1">
      <c r="A416" s="27">
        <v>41.1</v>
      </c>
      <c r="B416" s="27">
        <v>41.2</v>
      </c>
      <c r="C416" s="28"/>
      <c r="D416" s="29">
        <v>100</v>
      </c>
      <c r="E416" s="29">
        <v>1000</v>
      </c>
      <c r="F416" s="29">
        <v>1623</v>
      </c>
      <c r="G416" s="29">
        <v>1200</v>
      </c>
      <c r="H416" s="29">
        <v>1806</v>
      </c>
      <c r="I416" s="29">
        <v>1715</v>
      </c>
      <c r="J416" s="36"/>
    </row>
    <row r="417" spans="1:10" hidden="1">
      <c r="A417" s="27">
        <v>41.2</v>
      </c>
      <c r="B417" s="27">
        <v>41.3</v>
      </c>
      <c r="C417" s="28"/>
      <c r="D417" s="29">
        <v>100</v>
      </c>
      <c r="E417" s="29">
        <v>1500</v>
      </c>
      <c r="F417" s="29">
        <v>2082</v>
      </c>
      <c r="G417" s="29">
        <v>1400</v>
      </c>
      <c r="H417" s="29">
        <v>1990</v>
      </c>
      <c r="I417" s="29">
        <v>2036</v>
      </c>
      <c r="J417" s="36"/>
    </row>
    <row r="418" spans="1:10" hidden="1">
      <c r="A418" s="27">
        <v>41.3</v>
      </c>
      <c r="B418" s="27">
        <v>41.4</v>
      </c>
      <c r="C418" s="28"/>
      <c r="D418" s="29">
        <v>100</v>
      </c>
      <c r="E418" s="29">
        <v>1000</v>
      </c>
      <c r="F418" s="29">
        <v>1623</v>
      </c>
      <c r="G418" s="29">
        <v>1200</v>
      </c>
      <c r="H418" s="29">
        <v>1806</v>
      </c>
      <c r="I418" s="29">
        <v>1715</v>
      </c>
      <c r="J418" s="36"/>
    </row>
    <row r="419" spans="1:10" hidden="1">
      <c r="A419" s="27">
        <v>41.4</v>
      </c>
      <c r="B419" s="27">
        <v>41.5</v>
      </c>
      <c r="C419" s="28"/>
      <c r="D419" s="29">
        <v>100</v>
      </c>
      <c r="E419" s="29">
        <v>1000</v>
      </c>
      <c r="F419" s="29">
        <v>1623</v>
      </c>
      <c r="G419" s="29">
        <v>1300</v>
      </c>
      <c r="H419" s="29">
        <v>1898</v>
      </c>
      <c r="I419" s="29">
        <v>1761</v>
      </c>
      <c r="J419" s="36"/>
    </row>
    <row r="420" spans="1:10" hidden="1">
      <c r="A420" s="27">
        <v>41.5</v>
      </c>
      <c r="B420" s="27">
        <v>41.6</v>
      </c>
      <c r="C420" s="28"/>
      <c r="D420" s="29">
        <v>100</v>
      </c>
      <c r="E420" s="29">
        <v>1300</v>
      </c>
      <c r="F420" s="29">
        <v>1898</v>
      </c>
      <c r="G420" s="29">
        <v>1300</v>
      </c>
      <c r="H420" s="29">
        <v>1898</v>
      </c>
      <c r="I420" s="29">
        <v>1898</v>
      </c>
      <c r="J420" s="36"/>
    </row>
    <row r="421" spans="1:10" hidden="1">
      <c r="A421" s="27">
        <v>41.6</v>
      </c>
      <c r="B421" s="27">
        <v>41.7</v>
      </c>
      <c r="C421" s="28"/>
      <c r="D421" s="29">
        <v>100</v>
      </c>
      <c r="E421" s="29">
        <v>1200</v>
      </c>
      <c r="F421" s="29">
        <v>1806</v>
      </c>
      <c r="G421" s="29">
        <v>1900</v>
      </c>
      <c r="H421" s="29">
        <v>2449</v>
      </c>
      <c r="I421" s="29">
        <v>2128</v>
      </c>
      <c r="J421" s="36"/>
    </row>
    <row r="422" spans="1:10" hidden="1">
      <c r="A422" s="27">
        <v>41.7</v>
      </c>
      <c r="B422" s="27">
        <v>41.8</v>
      </c>
      <c r="C422" s="28"/>
      <c r="D422" s="29">
        <v>100</v>
      </c>
      <c r="E422" s="29">
        <v>1500</v>
      </c>
      <c r="F422" s="29">
        <v>2082</v>
      </c>
      <c r="G422" s="29">
        <v>1900</v>
      </c>
      <c r="H422" s="29">
        <v>2449</v>
      </c>
      <c r="I422" s="29">
        <v>2266</v>
      </c>
      <c r="J422" s="36"/>
    </row>
    <row r="423" spans="1:10" hidden="1">
      <c r="A423" s="27">
        <v>41.8</v>
      </c>
      <c r="B423" s="27">
        <v>41.9</v>
      </c>
      <c r="C423" s="28"/>
      <c r="D423" s="29">
        <v>100</v>
      </c>
      <c r="E423" s="29">
        <v>1600</v>
      </c>
      <c r="F423" s="29">
        <v>2174</v>
      </c>
      <c r="G423" s="29">
        <v>1900</v>
      </c>
      <c r="H423" s="29">
        <v>2449</v>
      </c>
      <c r="I423" s="29">
        <v>2312</v>
      </c>
      <c r="J423" s="36"/>
    </row>
    <row r="424" spans="1:10" hidden="1">
      <c r="A424" s="27">
        <v>41.9</v>
      </c>
      <c r="B424" s="27">
        <v>42</v>
      </c>
      <c r="C424" s="28"/>
      <c r="D424" s="29">
        <v>100</v>
      </c>
      <c r="E424" s="29">
        <v>1800</v>
      </c>
      <c r="F424" s="29">
        <v>2357</v>
      </c>
      <c r="G424" s="29">
        <v>2200</v>
      </c>
      <c r="H424" s="29">
        <v>2724</v>
      </c>
      <c r="I424" s="29">
        <v>2541</v>
      </c>
      <c r="J424" s="36"/>
    </row>
    <row r="425" spans="1:10" hidden="1">
      <c r="A425" s="31">
        <v>42</v>
      </c>
      <c r="B425" s="31">
        <v>42.1</v>
      </c>
      <c r="C425" s="28" t="s">
        <v>17</v>
      </c>
      <c r="D425" s="32">
        <v>100</v>
      </c>
      <c r="E425" s="32">
        <v>1700</v>
      </c>
      <c r="F425" s="32">
        <v>2265</v>
      </c>
      <c r="G425" s="32">
        <v>1900</v>
      </c>
      <c r="H425" s="32">
        <v>2449</v>
      </c>
      <c r="I425" s="32">
        <v>2357</v>
      </c>
      <c r="J425" s="36" t="s">
        <v>81</v>
      </c>
    </row>
    <row r="426" spans="1:10" hidden="1">
      <c r="A426" s="27">
        <v>42.1</v>
      </c>
      <c r="B426" s="27">
        <v>42.2</v>
      </c>
      <c r="C426" s="28"/>
      <c r="D426" s="29">
        <v>100</v>
      </c>
      <c r="E426" s="29">
        <v>1700</v>
      </c>
      <c r="F426" s="29">
        <v>2265</v>
      </c>
      <c r="G426" s="29">
        <v>2300</v>
      </c>
      <c r="H426" s="29">
        <v>2816</v>
      </c>
      <c r="I426" s="29">
        <v>2541</v>
      </c>
      <c r="J426" s="36"/>
    </row>
    <row r="427" spans="1:10" hidden="1">
      <c r="A427" s="27">
        <v>42.2</v>
      </c>
      <c r="B427" s="27">
        <v>42.3</v>
      </c>
      <c r="C427" s="28"/>
      <c r="D427" s="29">
        <v>100</v>
      </c>
      <c r="E427" s="29">
        <v>1200</v>
      </c>
      <c r="F427" s="29">
        <v>1806</v>
      </c>
      <c r="G427" s="29">
        <v>1300</v>
      </c>
      <c r="H427" s="29">
        <v>1898</v>
      </c>
      <c r="I427" s="29">
        <v>1852</v>
      </c>
      <c r="J427" s="36"/>
    </row>
    <row r="428" spans="1:10" hidden="1">
      <c r="A428" s="27">
        <v>42.3</v>
      </c>
      <c r="B428" s="27">
        <v>42.4</v>
      </c>
      <c r="C428" s="28"/>
      <c r="D428" s="29">
        <v>100</v>
      </c>
      <c r="E428" s="29">
        <v>1500</v>
      </c>
      <c r="F428" s="29">
        <v>2082</v>
      </c>
      <c r="G428" s="29">
        <v>2300</v>
      </c>
      <c r="H428" s="29">
        <v>2816</v>
      </c>
      <c r="I428" s="29">
        <v>2449</v>
      </c>
      <c r="J428" s="36"/>
    </row>
    <row r="429" spans="1:10" hidden="1">
      <c r="A429" s="27">
        <v>42.4</v>
      </c>
      <c r="B429" s="27">
        <v>42.5</v>
      </c>
      <c r="C429" s="28"/>
      <c r="D429" s="29">
        <v>100</v>
      </c>
      <c r="E429" s="29">
        <v>1900</v>
      </c>
      <c r="F429" s="29">
        <v>2449</v>
      </c>
      <c r="G429" s="29">
        <v>1600</v>
      </c>
      <c r="H429" s="29">
        <v>2174</v>
      </c>
      <c r="I429" s="29">
        <v>2312</v>
      </c>
      <c r="J429" s="36"/>
    </row>
    <row r="430" spans="1:10" hidden="1">
      <c r="A430" s="27">
        <v>42.5</v>
      </c>
      <c r="B430" s="27">
        <v>42.6</v>
      </c>
      <c r="C430" s="28"/>
      <c r="D430" s="29">
        <v>100</v>
      </c>
      <c r="E430" s="29">
        <v>1300</v>
      </c>
      <c r="F430" s="29">
        <v>1898</v>
      </c>
      <c r="G430" s="29">
        <v>2100</v>
      </c>
      <c r="H430" s="29">
        <v>2633</v>
      </c>
      <c r="I430" s="29">
        <v>2266</v>
      </c>
      <c r="J430" s="36"/>
    </row>
    <row r="431" spans="1:10" hidden="1">
      <c r="A431" s="27">
        <v>42.6</v>
      </c>
      <c r="B431" s="27">
        <v>42.7</v>
      </c>
      <c r="C431" s="28"/>
      <c r="D431" s="29">
        <v>100</v>
      </c>
      <c r="E431" s="29">
        <v>1800</v>
      </c>
      <c r="F431" s="29">
        <v>2357</v>
      </c>
      <c r="G431" s="29">
        <v>1800</v>
      </c>
      <c r="H431" s="29">
        <v>2357</v>
      </c>
      <c r="I431" s="29">
        <v>2357</v>
      </c>
      <c r="J431" s="36"/>
    </row>
    <row r="432" spans="1:10">
      <c r="A432" s="27">
        <v>42.7</v>
      </c>
      <c r="B432" s="27">
        <v>42.8</v>
      </c>
      <c r="C432" s="28"/>
      <c r="D432" s="29">
        <v>100</v>
      </c>
      <c r="E432" s="29">
        <v>2200</v>
      </c>
      <c r="F432" s="217">
        <v>2724</v>
      </c>
      <c r="G432" s="29">
        <v>1200</v>
      </c>
      <c r="H432" s="29">
        <v>1806</v>
      </c>
      <c r="I432" s="29">
        <v>2265</v>
      </c>
      <c r="J432" s="36"/>
    </row>
    <row r="433" spans="1:10" hidden="1">
      <c r="A433" s="27">
        <v>42.8</v>
      </c>
      <c r="B433" s="27">
        <v>42.9</v>
      </c>
      <c r="C433" s="28"/>
      <c r="D433" s="29">
        <v>100</v>
      </c>
      <c r="E433" s="29">
        <v>900</v>
      </c>
      <c r="F433" s="29">
        <v>1531</v>
      </c>
      <c r="G433" s="29">
        <v>1200</v>
      </c>
      <c r="H433" s="29">
        <v>1806</v>
      </c>
      <c r="I433" s="29">
        <v>1669</v>
      </c>
      <c r="J433" s="36"/>
    </row>
    <row r="434" spans="1:10" hidden="1">
      <c r="A434" s="27">
        <v>42.9</v>
      </c>
      <c r="B434" s="27">
        <v>43</v>
      </c>
      <c r="C434" s="28"/>
      <c r="D434" s="29">
        <v>100</v>
      </c>
      <c r="E434" s="29">
        <v>1400</v>
      </c>
      <c r="F434" s="29">
        <v>1990</v>
      </c>
      <c r="G434" s="29">
        <v>2000</v>
      </c>
      <c r="H434" s="29">
        <v>2541</v>
      </c>
      <c r="I434" s="29">
        <v>2266</v>
      </c>
      <c r="J434" s="36"/>
    </row>
    <row r="435" spans="1:10" hidden="1">
      <c r="A435" s="31">
        <v>43</v>
      </c>
      <c r="B435" s="31">
        <v>43.1</v>
      </c>
      <c r="C435" s="28" t="s">
        <v>17</v>
      </c>
      <c r="D435" s="32">
        <v>100</v>
      </c>
      <c r="E435" s="32">
        <v>1100</v>
      </c>
      <c r="F435" s="32">
        <v>1715</v>
      </c>
      <c r="G435" s="32">
        <v>1100</v>
      </c>
      <c r="H435" s="32">
        <v>1715</v>
      </c>
      <c r="I435" s="32">
        <v>1715</v>
      </c>
      <c r="J435" s="28" t="s">
        <v>94</v>
      </c>
    </row>
    <row r="436" spans="1:10" hidden="1">
      <c r="A436" s="27">
        <v>43.1</v>
      </c>
      <c r="B436" s="27">
        <v>43.2</v>
      </c>
      <c r="C436" s="28"/>
      <c r="D436" s="29">
        <v>100</v>
      </c>
      <c r="E436" s="29">
        <v>1000</v>
      </c>
      <c r="F436" s="29">
        <v>1623</v>
      </c>
      <c r="G436" s="29">
        <v>1500</v>
      </c>
      <c r="H436" s="29">
        <v>2082</v>
      </c>
      <c r="I436" s="29">
        <v>1853</v>
      </c>
      <c r="J436" s="28"/>
    </row>
    <row r="437" spans="1:10" hidden="1">
      <c r="A437" s="27">
        <v>43.2</v>
      </c>
      <c r="B437" s="27">
        <v>43.3</v>
      </c>
      <c r="C437" s="28"/>
      <c r="D437" s="29">
        <v>100</v>
      </c>
      <c r="E437" s="29">
        <v>1600</v>
      </c>
      <c r="F437" s="29">
        <v>2174</v>
      </c>
      <c r="G437" s="29">
        <v>1200</v>
      </c>
      <c r="H437" s="29">
        <v>1806</v>
      </c>
      <c r="I437" s="29">
        <v>1990</v>
      </c>
      <c r="J437" s="28"/>
    </row>
    <row r="438" spans="1:10" hidden="1">
      <c r="A438" s="27">
        <v>43.3</v>
      </c>
      <c r="B438" s="27">
        <v>43.4</v>
      </c>
      <c r="C438" s="28"/>
      <c r="D438" s="29">
        <v>100</v>
      </c>
      <c r="E438" s="29">
        <v>1400</v>
      </c>
      <c r="F438" s="29">
        <v>1990</v>
      </c>
      <c r="G438" s="29">
        <v>1600</v>
      </c>
      <c r="H438" s="29">
        <v>2174</v>
      </c>
      <c r="I438" s="29">
        <v>2082</v>
      </c>
      <c r="J438" s="28"/>
    </row>
    <row r="439" spans="1:10" hidden="1">
      <c r="A439" s="27">
        <v>43.4</v>
      </c>
      <c r="B439" s="27">
        <v>43.5</v>
      </c>
      <c r="C439" s="28"/>
      <c r="D439" s="29">
        <v>100</v>
      </c>
      <c r="E439" s="29">
        <v>1400</v>
      </c>
      <c r="F439" s="29">
        <v>1990</v>
      </c>
      <c r="G439" s="29">
        <v>1400</v>
      </c>
      <c r="H439" s="29">
        <v>1990</v>
      </c>
      <c r="I439" s="29">
        <v>1990</v>
      </c>
      <c r="J439" s="28"/>
    </row>
    <row r="440" spans="1:10" hidden="1">
      <c r="A440" s="27">
        <v>43.5</v>
      </c>
      <c r="B440" s="27">
        <v>43.6</v>
      </c>
      <c r="C440" s="28"/>
      <c r="D440" s="29">
        <v>100</v>
      </c>
      <c r="E440" s="29">
        <v>1500</v>
      </c>
      <c r="F440" s="29">
        <v>2082</v>
      </c>
      <c r="G440" s="29">
        <v>1400</v>
      </c>
      <c r="H440" s="29">
        <v>1990</v>
      </c>
      <c r="I440" s="29">
        <v>2036</v>
      </c>
      <c r="J440" s="28"/>
    </row>
    <row r="441" spans="1:10" hidden="1">
      <c r="A441" s="27">
        <v>43.6</v>
      </c>
      <c r="B441" s="27">
        <v>43.7</v>
      </c>
      <c r="C441" s="28"/>
      <c r="D441" s="29">
        <v>100</v>
      </c>
      <c r="E441" s="29">
        <v>1600</v>
      </c>
      <c r="F441" s="29">
        <v>2174</v>
      </c>
      <c r="G441" s="29">
        <v>1400</v>
      </c>
      <c r="H441" s="29">
        <v>1990</v>
      </c>
      <c r="I441" s="29">
        <v>2082</v>
      </c>
      <c r="J441" s="28"/>
    </row>
    <row r="442" spans="1:10" hidden="1">
      <c r="A442" s="27">
        <v>43.7</v>
      </c>
      <c r="B442" s="27">
        <v>43.8</v>
      </c>
      <c r="C442" s="28"/>
      <c r="D442" s="29">
        <v>100</v>
      </c>
      <c r="E442" s="29">
        <v>1700</v>
      </c>
      <c r="F442" s="29">
        <v>2265</v>
      </c>
      <c r="G442" s="29">
        <v>1600</v>
      </c>
      <c r="H442" s="29">
        <v>2174</v>
      </c>
      <c r="I442" s="29">
        <v>2220</v>
      </c>
      <c r="J442" s="28"/>
    </row>
    <row r="443" spans="1:10" hidden="1">
      <c r="A443" s="27">
        <v>43.8</v>
      </c>
      <c r="B443" s="27">
        <v>43.9</v>
      </c>
      <c r="C443" s="28"/>
      <c r="D443" s="29">
        <v>100</v>
      </c>
      <c r="E443" s="29">
        <v>900</v>
      </c>
      <c r="F443" s="29">
        <v>1531</v>
      </c>
      <c r="G443" s="29">
        <v>1000</v>
      </c>
      <c r="H443" s="29">
        <v>1623</v>
      </c>
      <c r="I443" s="29">
        <v>1577</v>
      </c>
      <c r="J443" s="28"/>
    </row>
    <row r="444" spans="1:10" hidden="1">
      <c r="A444" s="27">
        <v>43.9</v>
      </c>
      <c r="B444" s="27">
        <v>44</v>
      </c>
      <c r="C444" s="28"/>
      <c r="D444" s="29">
        <v>100</v>
      </c>
      <c r="E444" s="29">
        <v>900</v>
      </c>
      <c r="F444" s="29">
        <v>1531</v>
      </c>
      <c r="G444" s="29">
        <v>1300</v>
      </c>
      <c r="H444" s="29">
        <v>1898</v>
      </c>
      <c r="I444" s="29">
        <v>1715</v>
      </c>
      <c r="J444" s="28"/>
    </row>
    <row r="445" spans="1:10" hidden="1">
      <c r="A445" s="31">
        <v>44</v>
      </c>
      <c r="B445" s="31">
        <v>44.1</v>
      </c>
      <c r="C445" s="28" t="s">
        <v>17</v>
      </c>
      <c r="D445" s="32">
        <v>100</v>
      </c>
      <c r="E445" s="32">
        <v>1500</v>
      </c>
      <c r="F445" s="32">
        <v>2082</v>
      </c>
      <c r="G445" s="32">
        <v>1200</v>
      </c>
      <c r="H445" s="32">
        <v>1806</v>
      </c>
      <c r="I445" s="32">
        <v>1944</v>
      </c>
      <c r="J445" s="35" t="s">
        <v>87</v>
      </c>
    </row>
    <row r="446" spans="1:10" hidden="1">
      <c r="A446" s="27">
        <v>44.1</v>
      </c>
      <c r="B446" s="27">
        <v>44.2</v>
      </c>
      <c r="C446" s="28"/>
      <c r="D446" s="29">
        <v>100</v>
      </c>
      <c r="E446" s="29">
        <v>1300</v>
      </c>
      <c r="F446" s="29">
        <v>1898</v>
      </c>
      <c r="G446" s="29">
        <v>1000</v>
      </c>
      <c r="H446" s="29">
        <v>1623</v>
      </c>
      <c r="I446" s="29">
        <v>1761</v>
      </c>
      <c r="J446" s="35"/>
    </row>
    <row r="447" spans="1:10" hidden="1">
      <c r="A447" s="27">
        <v>44.2</v>
      </c>
      <c r="B447" s="27">
        <v>44.3</v>
      </c>
      <c r="C447" s="28"/>
      <c r="D447" s="29">
        <v>100</v>
      </c>
      <c r="E447" s="29">
        <v>1200</v>
      </c>
      <c r="F447" s="29">
        <v>1806</v>
      </c>
      <c r="G447" s="29">
        <v>1400</v>
      </c>
      <c r="H447" s="29">
        <v>1990</v>
      </c>
      <c r="I447" s="29">
        <v>1898</v>
      </c>
      <c r="J447" s="35"/>
    </row>
    <row r="448" spans="1:10" hidden="1">
      <c r="A448" s="27">
        <v>44.3</v>
      </c>
      <c r="B448" s="27">
        <v>44.4</v>
      </c>
      <c r="C448" s="28"/>
      <c r="D448" s="29">
        <v>100</v>
      </c>
      <c r="E448" s="29">
        <v>1200</v>
      </c>
      <c r="F448" s="29">
        <v>1806</v>
      </c>
      <c r="G448" s="29">
        <v>1400</v>
      </c>
      <c r="H448" s="29">
        <v>1990</v>
      </c>
      <c r="I448" s="29">
        <v>1898</v>
      </c>
      <c r="J448" s="35"/>
    </row>
    <row r="449" spans="1:10" hidden="1">
      <c r="A449" s="27">
        <v>44.4</v>
      </c>
      <c r="B449" s="27">
        <v>44.5</v>
      </c>
      <c r="C449" s="28"/>
      <c r="D449" s="29">
        <v>100</v>
      </c>
      <c r="E449" s="29">
        <v>1400</v>
      </c>
      <c r="F449" s="29">
        <v>1990</v>
      </c>
      <c r="G449" s="29">
        <v>1300</v>
      </c>
      <c r="H449" s="29">
        <v>1898</v>
      </c>
      <c r="I449" s="29">
        <v>1944</v>
      </c>
      <c r="J449" s="35"/>
    </row>
    <row r="450" spans="1:10" hidden="1">
      <c r="A450" s="27">
        <v>44.5</v>
      </c>
      <c r="B450" s="27">
        <v>44.6</v>
      </c>
      <c r="C450" s="28"/>
      <c r="D450" s="29">
        <v>100</v>
      </c>
      <c r="E450" s="29">
        <v>1800</v>
      </c>
      <c r="F450" s="29">
        <v>2357</v>
      </c>
      <c r="G450" s="29">
        <v>1500</v>
      </c>
      <c r="H450" s="29">
        <v>2082</v>
      </c>
      <c r="I450" s="29">
        <v>2220</v>
      </c>
      <c r="J450" s="35"/>
    </row>
    <row r="451" spans="1:10" hidden="1">
      <c r="A451" s="27">
        <v>44.6</v>
      </c>
      <c r="B451" s="27">
        <v>44.7</v>
      </c>
      <c r="C451" s="30"/>
      <c r="D451" s="29">
        <v>100</v>
      </c>
      <c r="E451" s="29">
        <v>1300</v>
      </c>
      <c r="F451" s="29">
        <v>1898</v>
      </c>
      <c r="G451" s="29">
        <v>1200</v>
      </c>
      <c r="H451" s="29">
        <v>1806</v>
      </c>
      <c r="I451" s="29">
        <v>1852</v>
      </c>
      <c r="J451" s="35" t="s">
        <v>81</v>
      </c>
    </row>
    <row r="452" spans="1:10" hidden="1">
      <c r="A452" s="27">
        <v>44.7</v>
      </c>
      <c r="B452" s="27">
        <v>44.8</v>
      </c>
      <c r="C452" s="30"/>
      <c r="D452" s="29">
        <v>100</v>
      </c>
      <c r="E452" s="29">
        <v>1600</v>
      </c>
      <c r="F452" s="29">
        <v>2174</v>
      </c>
      <c r="G452" s="29">
        <v>1500</v>
      </c>
      <c r="H452" s="29">
        <v>2082</v>
      </c>
      <c r="I452" s="29">
        <v>2128</v>
      </c>
      <c r="J452" s="35"/>
    </row>
    <row r="453" spans="1:10" hidden="1">
      <c r="A453" s="27">
        <v>44.8</v>
      </c>
      <c r="B453" s="27">
        <v>44.9</v>
      </c>
      <c r="C453" s="30"/>
      <c r="D453" s="29">
        <v>100</v>
      </c>
      <c r="E453" s="29">
        <v>1100</v>
      </c>
      <c r="F453" s="29">
        <v>1715</v>
      </c>
      <c r="G453" s="29">
        <v>1200</v>
      </c>
      <c r="H453" s="29">
        <v>1806</v>
      </c>
      <c r="I453" s="29">
        <v>1761</v>
      </c>
      <c r="J453" s="35"/>
    </row>
    <row r="454" spans="1:10" hidden="1">
      <c r="A454" s="27">
        <v>44.9</v>
      </c>
      <c r="B454" s="27">
        <v>45</v>
      </c>
      <c r="C454" s="30"/>
      <c r="D454" s="29">
        <v>100</v>
      </c>
      <c r="E454" s="29">
        <v>700</v>
      </c>
      <c r="F454" s="29">
        <v>1347</v>
      </c>
      <c r="G454" s="29">
        <v>1200</v>
      </c>
      <c r="H454" s="29">
        <v>1806</v>
      </c>
      <c r="I454" s="29">
        <v>1577</v>
      </c>
      <c r="J454" s="35"/>
    </row>
    <row r="455" spans="1:10" hidden="1">
      <c r="A455" s="31">
        <v>45</v>
      </c>
      <c r="B455" s="31">
        <v>45.1</v>
      </c>
      <c r="C455" s="28" t="s">
        <v>17</v>
      </c>
      <c r="D455" s="32">
        <v>100</v>
      </c>
      <c r="E455" s="32">
        <v>1300</v>
      </c>
      <c r="F455" s="32">
        <v>1898</v>
      </c>
      <c r="G455" s="32">
        <v>1200</v>
      </c>
      <c r="H455" s="32">
        <v>1806</v>
      </c>
      <c r="I455" s="32">
        <v>1852</v>
      </c>
      <c r="J455" s="28" t="s">
        <v>100</v>
      </c>
    </row>
    <row r="456" spans="1:10" hidden="1">
      <c r="A456" s="27">
        <v>45.1</v>
      </c>
      <c r="B456" s="27">
        <v>45.2</v>
      </c>
      <c r="C456" s="28"/>
      <c r="D456" s="29">
        <v>100</v>
      </c>
      <c r="E456" s="29">
        <v>1000</v>
      </c>
      <c r="F456" s="29">
        <v>1623</v>
      </c>
      <c r="G456" s="29">
        <v>1000</v>
      </c>
      <c r="H456" s="29">
        <v>1623</v>
      </c>
      <c r="I456" s="29">
        <v>1623</v>
      </c>
      <c r="J456" s="28"/>
    </row>
    <row r="457" spans="1:10" hidden="1">
      <c r="A457" s="27">
        <v>45.2</v>
      </c>
      <c r="B457" s="27">
        <v>45.3</v>
      </c>
      <c r="C457" s="28"/>
      <c r="D457" s="29">
        <v>100</v>
      </c>
      <c r="E457" s="29">
        <v>1600</v>
      </c>
      <c r="F457" s="29">
        <v>2174</v>
      </c>
      <c r="G457" s="29">
        <v>1100</v>
      </c>
      <c r="H457" s="29">
        <v>1715</v>
      </c>
      <c r="I457" s="29">
        <v>1945</v>
      </c>
      <c r="J457" s="28"/>
    </row>
    <row r="458" spans="1:10" hidden="1">
      <c r="A458" s="27">
        <v>45.3</v>
      </c>
      <c r="B458" s="27">
        <v>45.4</v>
      </c>
      <c r="C458" s="28"/>
      <c r="D458" s="29">
        <v>100</v>
      </c>
      <c r="E458" s="29">
        <v>1600</v>
      </c>
      <c r="F458" s="29">
        <v>2174</v>
      </c>
      <c r="G458" s="29">
        <v>1000</v>
      </c>
      <c r="H458" s="29">
        <v>1623</v>
      </c>
      <c r="I458" s="29">
        <v>1899</v>
      </c>
      <c r="J458" s="28"/>
    </row>
    <row r="459" spans="1:10" hidden="1">
      <c r="A459" s="27">
        <v>45.4</v>
      </c>
      <c r="B459" s="27">
        <v>45.5</v>
      </c>
      <c r="C459" s="28"/>
      <c r="D459" s="29">
        <v>100</v>
      </c>
      <c r="E459" s="29">
        <v>1000</v>
      </c>
      <c r="F459" s="29">
        <v>1200</v>
      </c>
      <c r="G459" s="29">
        <v>1300</v>
      </c>
      <c r="H459" s="29">
        <v>1898</v>
      </c>
      <c r="I459" s="29">
        <v>1549</v>
      </c>
      <c r="J459" s="28"/>
    </row>
    <row r="460" spans="1:10" hidden="1">
      <c r="A460" s="27">
        <v>45.5</v>
      </c>
      <c r="B460" s="27">
        <v>45.6</v>
      </c>
      <c r="C460" s="28"/>
      <c r="D460" s="29">
        <v>100</v>
      </c>
      <c r="E460" s="29">
        <v>1200</v>
      </c>
      <c r="F460" s="29">
        <v>1000</v>
      </c>
      <c r="G460" s="29">
        <v>1300</v>
      </c>
      <c r="H460" s="29">
        <v>1898</v>
      </c>
      <c r="I460" s="29">
        <v>1449</v>
      </c>
      <c r="J460" s="28"/>
    </row>
    <row r="461" spans="1:10" hidden="1">
      <c r="A461" s="27">
        <v>45.6</v>
      </c>
      <c r="B461" s="27">
        <v>45.7</v>
      </c>
      <c r="C461" s="28"/>
      <c r="D461" s="29">
        <v>100</v>
      </c>
      <c r="E461" s="29">
        <v>1000</v>
      </c>
      <c r="F461" s="29">
        <v>1623</v>
      </c>
      <c r="G461" s="29">
        <v>1200</v>
      </c>
      <c r="H461" s="29">
        <v>1806</v>
      </c>
      <c r="I461" s="29">
        <v>1715</v>
      </c>
      <c r="J461" s="28"/>
    </row>
    <row r="462" spans="1:10" hidden="1">
      <c r="A462" s="27">
        <v>45.7</v>
      </c>
      <c r="B462" s="27">
        <v>45.8</v>
      </c>
      <c r="C462" s="28"/>
      <c r="D462" s="29">
        <v>100</v>
      </c>
      <c r="E462" s="29">
        <v>800</v>
      </c>
      <c r="F462" s="29">
        <v>1439</v>
      </c>
      <c r="G462" s="29">
        <v>1100</v>
      </c>
      <c r="H462" s="29">
        <v>1715</v>
      </c>
      <c r="I462" s="29">
        <v>1577</v>
      </c>
      <c r="J462" s="28"/>
    </row>
    <row r="463" spans="1:10" hidden="1">
      <c r="A463" s="27">
        <v>45.8</v>
      </c>
      <c r="B463" s="27">
        <v>45.9</v>
      </c>
      <c r="C463" s="28"/>
      <c r="D463" s="29">
        <v>100</v>
      </c>
      <c r="E463" s="29">
        <v>1300</v>
      </c>
      <c r="F463" s="29">
        <v>1898</v>
      </c>
      <c r="G463" s="29">
        <v>1200</v>
      </c>
      <c r="H463" s="29">
        <v>1806</v>
      </c>
      <c r="I463" s="29">
        <v>1852</v>
      </c>
      <c r="J463" s="28"/>
    </row>
    <row r="464" spans="1:10" hidden="1">
      <c r="A464" s="27">
        <v>45.9</v>
      </c>
      <c r="B464" s="27">
        <v>46</v>
      </c>
      <c r="C464" s="28"/>
      <c r="D464" s="29">
        <v>100</v>
      </c>
      <c r="E464" s="29">
        <v>1100</v>
      </c>
      <c r="F464" s="29">
        <v>1715</v>
      </c>
      <c r="G464" s="29">
        <v>1200</v>
      </c>
      <c r="H464" s="29">
        <v>1806</v>
      </c>
      <c r="I464" s="29">
        <v>1761</v>
      </c>
      <c r="J464" s="28"/>
    </row>
    <row r="465" spans="1:10" hidden="1">
      <c r="A465" s="31">
        <v>46</v>
      </c>
      <c r="B465" s="31">
        <v>46.1</v>
      </c>
      <c r="C465" s="28" t="s">
        <v>17</v>
      </c>
      <c r="D465" s="32">
        <v>100</v>
      </c>
      <c r="E465" s="32">
        <v>700</v>
      </c>
      <c r="F465" s="32">
        <v>1347</v>
      </c>
      <c r="G465" s="32">
        <v>1300</v>
      </c>
      <c r="H465" s="32">
        <v>1898</v>
      </c>
      <c r="I465" s="32">
        <v>1623</v>
      </c>
      <c r="J465" s="30"/>
    </row>
    <row r="466" spans="1:10" hidden="1">
      <c r="A466" s="27">
        <v>46.1</v>
      </c>
      <c r="B466" s="27">
        <v>46.2</v>
      </c>
      <c r="C466" s="28"/>
      <c r="D466" s="29">
        <v>100</v>
      </c>
      <c r="E466" s="29">
        <v>900</v>
      </c>
      <c r="F466" s="29">
        <v>1531</v>
      </c>
      <c r="G466" s="29">
        <v>1200</v>
      </c>
      <c r="H466" s="29">
        <v>1806</v>
      </c>
      <c r="I466" s="29">
        <v>1669</v>
      </c>
      <c r="J466" s="30"/>
    </row>
    <row r="467" spans="1:10" hidden="1">
      <c r="A467" s="27">
        <v>46.2</v>
      </c>
      <c r="B467" s="27">
        <v>46.3</v>
      </c>
      <c r="C467" s="28"/>
      <c r="D467" s="29">
        <v>100</v>
      </c>
      <c r="E467" s="29">
        <v>800</v>
      </c>
      <c r="F467" s="29">
        <v>1439</v>
      </c>
      <c r="G467" s="29">
        <v>1100</v>
      </c>
      <c r="H467" s="29">
        <v>1715</v>
      </c>
      <c r="I467" s="29">
        <v>1577</v>
      </c>
      <c r="J467" s="30"/>
    </row>
    <row r="468" spans="1:10" hidden="1">
      <c r="A468" s="27">
        <v>46.3</v>
      </c>
      <c r="B468" s="27">
        <v>46.4</v>
      </c>
      <c r="C468" s="28"/>
      <c r="D468" s="29">
        <v>100</v>
      </c>
      <c r="E468" s="29">
        <v>900</v>
      </c>
      <c r="F468" s="29">
        <v>1531</v>
      </c>
      <c r="G468" s="29">
        <v>1200</v>
      </c>
      <c r="H468" s="29">
        <v>1806</v>
      </c>
      <c r="I468" s="29">
        <v>1669</v>
      </c>
      <c r="J468" s="30"/>
    </row>
    <row r="469" spans="1:10" hidden="1">
      <c r="A469" s="27">
        <v>46.4</v>
      </c>
      <c r="B469" s="27">
        <v>46.5</v>
      </c>
      <c r="C469" s="28"/>
      <c r="D469" s="29">
        <v>100</v>
      </c>
      <c r="E469" s="29">
        <v>1100</v>
      </c>
      <c r="F469" s="29">
        <v>1715</v>
      </c>
      <c r="G469" s="29">
        <v>1300</v>
      </c>
      <c r="H469" s="29">
        <v>1898</v>
      </c>
      <c r="I469" s="29">
        <v>1807</v>
      </c>
      <c r="J469" s="30"/>
    </row>
    <row r="470" spans="1:10" hidden="1">
      <c r="A470" s="27">
        <v>46.5</v>
      </c>
      <c r="B470" s="27">
        <v>46.6</v>
      </c>
      <c r="C470" s="28"/>
      <c r="D470" s="29">
        <v>100</v>
      </c>
      <c r="E470" s="29">
        <v>1300</v>
      </c>
      <c r="F470" s="29">
        <v>1898</v>
      </c>
      <c r="G470" s="29">
        <v>1400</v>
      </c>
      <c r="H470" s="29">
        <v>1990</v>
      </c>
      <c r="I470" s="29">
        <v>1944</v>
      </c>
      <c r="J470" s="30"/>
    </row>
    <row r="471" spans="1:10" hidden="1">
      <c r="A471" s="27">
        <v>46.6</v>
      </c>
      <c r="B471" s="27">
        <v>46.7</v>
      </c>
      <c r="C471" s="28"/>
      <c r="D471" s="29">
        <v>100</v>
      </c>
      <c r="E471" s="29">
        <v>900</v>
      </c>
      <c r="F471" s="29">
        <v>1531</v>
      </c>
      <c r="G471" s="29">
        <v>1200</v>
      </c>
      <c r="H471" s="29">
        <v>1806</v>
      </c>
      <c r="I471" s="29">
        <v>1669</v>
      </c>
      <c r="J471" s="30"/>
    </row>
    <row r="472" spans="1:10" hidden="1">
      <c r="A472" s="27">
        <v>46.7</v>
      </c>
      <c r="B472" s="27">
        <v>46.8</v>
      </c>
      <c r="C472" s="28"/>
      <c r="D472" s="29">
        <v>100</v>
      </c>
      <c r="E472" s="29">
        <v>1000</v>
      </c>
      <c r="F472" s="29">
        <v>1623</v>
      </c>
      <c r="G472" s="29">
        <v>1100</v>
      </c>
      <c r="H472" s="29">
        <v>1715</v>
      </c>
      <c r="I472" s="29">
        <v>1669</v>
      </c>
      <c r="J472" s="30"/>
    </row>
    <row r="473" spans="1:10" hidden="1">
      <c r="A473" s="27">
        <v>46.8</v>
      </c>
      <c r="B473" s="27">
        <v>46.9</v>
      </c>
      <c r="C473" s="28"/>
      <c r="D473" s="29">
        <v>100</v>
      </c>
      <c r="E473" s="29">
        <v>1300</v>
      </c>
      <c r="F473" s="29">
        <v>1898</v>
      </c>
      <c r="G473" s="29">
        <v>1300</v>
      </c>
      <c r="H473" s="29">
        <v>1898</v>
      </c>
      <c r="I473" s="29">
        <v>1898</v>
      </c>
      <c r="J473" s="30"/>
    </row>
    <row r="474" spans="1:10" hidden="1">
      <c r="A474" s="27">
        <v>46.9</v>
      </c>
      <c r="B474" s="27">
        <v>47</v>
      </c>
      <c r="C474" s="28"/>
      <c r="D474" s="29">
        <v>100</v>
      </c>
      <c r="E474" s="29">
        <v>900</v>
      </c>
      <c r="F474" s="29">
        <v>1531</v>
      </c>
      <c r="G474" s="29">
        <v>1000</v>
      </c>
      <c r="H474" s="29">
        <v>1623</v>
      </c>
      <c r="I474" s="29">
        <v>1577</v>
      </c>
      <c r="J474" s="30"/>
    </row>
    <row r="475" spans="1:10" hidden="1">
      <c r="A475" s="31">
        <v>47</v>
      </c>
      <c r="B475" s="31">
        <v>47.1</v>
      </c>
      <c r="C475" s="28" t="s">
        <v>17</v>
      </c>
      <c r="D475" s="32">
        <v>100</v>
      </c>
      <c r="E475" s="32">
        <v>1200</v>
      </c>
      <c r="F475" s="32">
        <v>1806</v>
      </c>
      <c r="G475" s="32">
        <v>1000</v>
      </c>
      <c r="H475" s="32">
        <v>1623</v>
      </c>
      <c r="I475" s="32">
        <v>1715</v>
      </c>
      <c r="J475" s="36" t="s">
        <v>81</v>
      </c>
    </row>
    <row r="476" spans="1:10" hidden="1">
      <c r="A476" s="27">
        <v>47.1</v>
      </c>
      <c r="B476" s="27">
        <v>47.2</v>
      </c>
      <c r="C476" s="28"/>
      <c r="D476" s="29">
        <v>100</v>
      </c>
      <c r="E476" s="29">
        <v>800</v>
      </c>
      <c r="F476" s="29">
        <v>1439</v>
      </c>
      <c r="G476" s="29">
        <v>1200</v>
      </c>
      <c r="H476" s="29">
        <v>1806</v>
      </c>
      <c r="I476" s="29">
        <v>1623</v>
      </c>
      <c r="J476" s="36"/>
    </row>
    <row r="477" spans="1:10" hidden="1">
      <c r="A477" s="27">
        <v>47.2</v>
      </c>
      <c r="B477" s="27">
        <v>47.3</v>
      </c>
      <c r="C477" s="28"/>
      <c r="D477" s="29">
        <v>100</v>
      </c>
      <c r="E477" s="29">
        <v>1000</v>
      </c>
      <c r="F477" s="29">
        <v>1623</v>
      </c>
      <c r="G477" s="29">
        <v>1100</v>
      </c>
      <c r="H477" s="29">
        <v>1715</v>
      </c>
      <c r="I477" s="29">
        <v>1669</v>
      </c>
      <c r="J477" s="36"/>
    </row>
    <row r="478" spans="1:10" hidden="1">
      <c r="A478" s="27">
        <v>47.3</v>
      </c>
      <c r="B478" s="27">
        <v>47.4</v>
      </c>
      <c r="C478" s="28"/>
      <c r="D478" s="29">
        <v>100</v>
      </c>
      <c r="E478" s="29">
        <v>1300</v>
      </c>
      <c r="F478" s="29">
        <v>1898</v>
      </c>
      <c r="G478" s="29">
        <v>1100</v>
      </c>
      <c r="H478" s="29">
        <v>1715</v>
      </c>
      <c r="I478" s="29">
        <v>1807</v>
      </c>
      <c r="J478" s="36"/>
    </row>
    <row r="479" spans="1:10" hidden="1">
      <c r="A479" s="27">
        <v>47.4</v>
      </c>
      <c r="B479" s="27">
        <v>47.5</v>
      </c>
      <c r="C479" s="28"/>
      <c r="D479" s="29">
        <v>100</v>
      </c>
      <c r="E479" s="29">
        <v>1300</v>
      </c>
      <c r="F479" s="29">
        <v>1898</v>
      </c>
      <c r="G479" s="29">
        <v>1400</v>
      </c>
      <c r="H479" s="29">
        <v>1990</v>
      </c>
      <c r="I479" s="29">
        <v>1944</v>
      </c>
      <c r="J479" s="36"/>
    </row>
    <row r="480" spans="1:10" hidden="1">
      <c r="A480" s="27">
        <v>47.5</v>
      </c>
      <c r="B480" s="27">
        <v>47.6</v>
      </c>
      <c r="C480" s="28"/>
      <c r="D480" s="29">
        <v>100</v>
      </c>
      <c r="E480" s="29">
        <v>1000</v>
      </c>
      <c r="F480" s="29">
        <v>1623</v>
      </c>
      <c r="G480" s="29">
        <v>1200</v>
      </c>
      <c r="H480" s="29">
        <v>1806</v>
      </c>
      <c r="I480" s="29">
        <v>1715</v>
      </c>
      <c r="J480" s="36"/>
    </row>
    <row r="481" spans="1:10" hidden="1">
      <c r="A481" s="27">
        <v>47.6</v>
      </c>
      <c r="B481" s="27">
        <v>47.7</v>
      </c>
      <c r="C481" s="28"/>
      <c r="D481" s="29">
        <v>100</v>
      </c>
      <c r="E481" s="29">
        <v>1400</v>
      </c>
      <c r="F481" s="29">
        <v>1990</v>
      </c>
      <c r="G481" s="29">
        <v>1000</v>
      </c>
      <c r="H481" s="29">
        <v>1623</v>
      </c>
      <c r="I481" s="29">
        <v>1807</v>
      </c>
      <c r="J481" s="36"/>
    </row>
    <row r="482" spans="1:10" hidden="1">
      <c r="A482" s="27">
        <v>47.7</v>
      </c>
      <c r="B482" s="27">
        <v>47.8</v>
      </c>
      <c r="C482" s="28"/>
      <c r="D482" s="29">
        <v>100</v>
      </c>
      <c r="E482" s="29">
        <v>1400</v>
      </c>
      <c r="F482" s="29">
        <v>1990</v>
      </c>
      <c r="G482" s="29">
        <v>1300</v>
      </c>
      <c r="H482" s="29">
        <v>1898</v>
      </c>
      <c r="I482" s="29">
        <v>1944</v>
      </c>
      <c r="J482" s="36"/>
    </row>
    <row r="483" spans="1:10" hidden="1">
      <c r="A483" s="27">
        <v>47.8</v>
      </c>
      <c r="B483" s="27">
        <v>47.9</v>
      </c>
      <c r="C483" s="28"/>
      <c r="D483" s="29">
        <v>100</v>
      </c>
      <c r="E483" s="29">
        <v>1500</v>
      </c>
      <c r="F483" s="29">
        <v>2082</v>
      </c>
      <c r="G483" s="29">
        <v>1900</v>
      </c>
      <c r="H483" s="29">
        <v>2449</v>
      </c>
      <c r="I483" s="29">
        <v>2266</v>
      </c>
      <c r="J483" s="36"/>
    </row>
    <row r="484" spans="1:10" hidden="1">
      <c r="A484" s="27">
        <v>47.9</v>
      </c>
      <c r="B484" s="27">
        <v>48</v>
      </c>
      <c r="C484" s="28"/>
      <c r="D484" s="29">
        <v>100</v>
      </c>
      <c r="E484" s="29">
        <v>900</v>
      </c>
      <c r="F484" s="29">
        <v>1531</v>
      </c>
      <c r="G484" s="29">
        <v>1200</v>
      </c>
      <c r="H484" s="29">
        <v>1806</v>
      </c>
      <c r="I484" s="29">
        <v>1669</v>
      </c>
      <c r="J484" s="36"/>
    </row>
    <row r="485" spans="1:10" hidden="1">
      <c r="A485" s="31">
        <v>48</v>
      </c>
      <c r="B485" s="31">
        <v>48.1</v>
      </c>
      <c r="C485" s="28" t="s">
        <v>17</v>
      </c>
      <c r="D485" s="32">
        <v>100</v>
      </c>
      <c r="E485" s="32">
        <v>1100</v>
      </c>
      <c r="F485" s="32">
        <v>1715</v>
      </c>
      <c r="G485" s="32">
        <v>1300</v>
      </c>
      <c r="H485" s="32">
        <v>1898</v>
      </c>
      <c r="I485" s="32">
        <v>1807</v>
      </c>
      <c r="J485" s="33"/>
    </row>
    <row r="486" spans="1:10" hidden="1">
      <c r="A486" s="27">
        <v>48.1</v>
      </c>
      <c r="B486" s="27">
        <v>48.2</v>
      </c>
      <c r="C486" s="28"/>
      <c r="D486" s="29">
        <v>100</v>
      </c>
      <c r="E486" s="29">
        <v>700</v>
      </c>
      <c r="F486" s="29">
        <v>1347</v>
      </c>
      <c r="G486" s="29">
        <v>1100</v>
      </c>
      <c r="H486" s="29">
        <v>1715</v>
      </c>
      <c r="I486" s="29">
        <v>1531</v>
      </c>
      <c r="J486" s="34"/>
    </row>
    <row r="487" spans="1:10" hidden="1">
      <c r="A487" s="27">
        <v>48.2</v>
      </c>
      <c r="B487" s="27">
        <v>48.3</v>
      </c>
      <c r="C487" s="28"/>
      <c r="D487" s="29">
        <v>100</v>
      </c>
      <c r="E487" s="29">
        <v>1600</v>
      </c>
      <c r="F487" s="29">
        <v>2174</v>
      </c>
      <c r="G487" s="29">
        <v>1400</v>
      </c>
      <c r="H487" s="29">
        <v>1990</v>
      </c>
      <c r="I487" s="29">
        <v>2082</v>
      </c>
      <c r="J487" s="28" t="s">
        <v>88</v>
      </c>
    </row>
    <row r="488" spans="1:10" hidden="1">
      <c r="A488" s="27">
        <v>48.3</v>
      </c>
      <c r="B488" s="27">
        <v>48.4</v>
      </c>
      <c r="C488" s="28"/>
      <c r="D488" s="29">
        <v>100</v>
      </c>
      <c r="E488" s="29">
        <v>1000</v>
      </c>
      <c r="F488" s="29">
        <v>1623</v>
      </c>
      <c r="G488" s="29">
        <v>1200</v>
      </c>
      <c r="H488" s="29">
        <v>1806</v>
      </c>
      <c r="I488" s="29">
        <v>1715</v>
      </c>
      <c r="J488" s="34"/>
    </row>
    <row r="489" spans="1:10" hidden="1">
      <c r="A489" s="27">
        <v>48.4</v>
      </c>
      <c r="B489" s="27">
        <v>48.5</v>
      </c>
      <c r="C489" s="28"/>
      <c r="D489" s="29">
        <v>100</v>
      </c>
      <c r="E489" s="29">
        <v>900</v>
      </c>
      <c r="F489" s="29">
        <v>1531</v>
      </c>
      <c r="G489" s="29">
        <v>1300</v>
      </c>
      <c r="H489" s="29">
        <v>1898</v>
      </c>
      <c r="I489" s="29">
        <v>1715</v>
      </c>
      <c r="J489" s="34"/>
    </row>
    <row r="490" spans="1:10" hidden="1">
      <c r="A490" s="27">
        <v>48.5</v>
      </c>
      <c r="B490" s="27">
        <v>48.6</v>
      </c>
      <c r="C490" s="28"/>
      <c r="D490" s="29">
        <v>100</v>
      </c>
      <c r="E490" s="29">
        <v>1200</v>
      </c>
      <c r="F490" s="29">
        <v>1806</v>
      </c>
      <c r="G490" s="29">
        <v>1400</v>
      </c>
      <c r="H490" s="29">
        <v>1990</v>
      </c>
      <c r="I490" s="29">
        <v>1898</v>
      </c>
      <c r="J490" s="34"/>
    </row>
    <row r="491" spans="1:10" hidden="1">
      <c r="A491" s="27">
        <v>48.6</v>
      </c>
      <c r="B491" s="27">
        <v>48.7</v>
      </c>
      <c r="C491" s="28"/>
      <c r="D491" s="29">
        <v>100</v>
      </c>
      <c r="E491" s="29">
        <v>1500</v>
      </c>
      <c r="F491" s="29">
        <v>2082</v>
      </c>
      <c r="G491" s="29">
        <v>1700</v>
      </c>
      <c r="H491" s="29">
        <v>2265</v>
      </c>
      <c r="I491" s="29">
        <v>2174</v>
      </c>
      <c r="J491" s="28" t="s">
        <v>101</v>
      </c>
    </row>
    <row r="492" spans="1:10" hidden="1">
      <c r="A492" s="27">
        <v>48.7</v>
      </c>
      <c r="B492" s="27">
        <v>48.8</v>
      </c>
      <c r="C492" s="28"/>
      <c r="D492" s="29">
        <v>100</v>
      </c>
      <c r="E492" s="29">
        <v>2300</v>
      </c>
      <c r="F492" s="29">
        <v>2816</v>
      </c>
      <c r="G492" s="29">
        <v>1600</v>
      </c>
      <c r="H492" s="29">
        <v>2174</v>
      </c>
      <c r="I492" s="29">
        <v>2495</v>
      </c>
      <c r="J492" s="34"/>
    </row>
    <row r="493" spans="1:10" hidden="1">
      <c r="A493" s="27">
        <v>48.8</v>
      </c>
      <c r="B493" s="27">
        <v>48.9</v>
      </c>
      <c r="C493" s="28"/>
      <c r="D493" s="29">
        <v>100</v>
      </c>
      <c r="E493" s="29">
        <v>1200</v>
      </c>
      <c r="F493" s="29">
        <v>1806</v>
      </c>
      <c r="G493" s="29">
        <v>1300</v>
      </c>
      <c r="H493" s="29">
        <v>1898</v>
      </c>
      <c r="I493" s="29">
        <v>1852</v>
      </c>
      <c r="J493" s="34"/>
    </row>
    <row r="494" spans="1:10" hidden="1">
      <c r="A494" s="27">
        <v>48.9</v>
      </c>
      <c r="B494" s="27">
        <v>49</v>
      </c>
      <c r="C494" s="28"/>
      <c r="D494" s="29">
        <v>100</v>
      </c>
      <c r="E494" s="29">
        <v>1800</v>
      </c>
      <c r="F494" s="29">
        <v>2357</v>
      </c>
      <c r="G494" s="29">
        <v>2800</v>
      </c>
      <c r="H494" s="29">
        <v>3275</v>
      </c>
      <c r="I494" s="29">
        <v>2816</v>
      </c>
      <c r="J494" s="28" t="s">
        <v>81</v>
      </c>
    </row>
    <row r="495" spans="1:10">
      <c r="A495" s="31">
        <v>49</v>
      </c>
      <c r="B495" s="31">
        <v>49.1</v>
      </c>
      <c r="C495" s="28" t="s">
        <v>17</v>
      </c>
      <c r="D495" s="32">
        <v>100</v>
      </c>
      <c r="E495" s="32">
        <v>2000</v>
      </c>
      <c r="F495" s="216">
        <v>2541</v>
      </c>
      <c r="G495" s="32">
        <v>1500</v>
      </c>
      <c r="H495" s="32">
        <v>2082</v>
      </c>
      <c r="I495" s="32">
        <v>2312</v>
      </c>
      <c r="J495" s="36" t="s">
        <v>83</v>
      </c>
    </row>
    <row r="496" spans="1:10" hidden="1">
      <c r="A496" s="27">
        <v>49.1</v>
      </c>
      <c r="B496" s="27">
        <v>49.2</v>
      </c>
      <c r="C496" s="28"/>
      <c r="D496" s="29">
        <v>100</v>
      </c>
      <c r="E496" s="29">
        <v>1600</v>
      </c>
      <c r="F496" s="29">
        <v>2174</v>
      </c>
      <c r="G496" s="29">
        <v>1700</v>
      </c>
      <c r="H496" s="29">
        <v>2265</v>
      </c>
      <c r="I496" s="29">
        <v>2220</v>
      </c>
      <c r="J496" s="36"/>
    </row>
    <row r="497" spans="1:10" hidden="1">
      <c r="A497" s="27">
        <v>49.2</v>
      </c>
      <c r="B497" s="27">
        <v>49.3</v>
      </c>
      <c r="C497" s="28"/>
      <c r="D497" s="29">
        <v>100</v>
      </c>
      <c r="E497" s="29">
        <v>1200</v>
      </c>
      <c r="F497" s="29">
        <v>1806</v>
      </c>
      <c r="G497" s="29">
        <v>1400</v>
      </c>
      <c r="H497" s="29">
        <v>1990</v>
      </c>
      <c r="I497" s="29">
        <v>1898</v>
      </c>
      <c r="J497" s="36"/>
    </row>
    <row r="498" spans="1:10" hidden="1">
      <c r="A498" s="27">
        <v>49.3</v>
      </c>
      <c r="B498" s="27">
        <v>49.4</v>
      </c>
      <c r="C498" s="28"/>
      <c r="D498" s="29">
        <v>100</v>
      </c>
      <c r="E498" s="29">
        <v>1600</v>
      </c>
      <c r="F498" s="29">
        <v>2174</v>
      </c>
      <c r="G498" s="29">
        <v>2200</v>
      </c>
      <c r="H498" s="29">
        <v>2724</v>
      </c>
      <c r="I498" s="29">
        <v>2449</v>
      </c>
      <c r="J498" s="36"/>
    </row>
    <row r="499" spans="1:10" hidden="1">
      <c r="A499" s="27">
        <v>49.4</v>
      </c>
      <c r="B499" s="27">
        <v>49.5</v>
      </c>
      <c r="C499" s="28"/>
      <c r="D499" s="29">
        <v>100</v>
      </c>
      <c r="E499" s="29">
        <v>1100</v>
      </c>
      <c r="F499" s="29">
        <v>1715</v>
      </c>
      <c r="G499" s="29">
        <v>1600</v>
      </c>
      <c r="H499" s="29">
        <v>2174</v>
      </c>
      <c r="I499" s="29">
        <v>1945</v>
      </c>
      <c r="J499" s="36"/>
    </row>
    <row r="500" spans="1:10" hidden="1">
      <c r="A500" s="27">
        <v>49.5</v>
      </c>
      <c r="B500" s="27">
        <v>49.6</v>
      </c>
      <c r="C500" s="28"/>
      <c r="D500" s="29">
        <v>100</v>
      </c>
      <c r="E500" s="29">
        <v>1800</v>
      </c>
      <c r="F500" s="29">
        <v>2357</v>
      </c>
      <c r="G500" s="29">
        <v>1600</v>
      </c>
      <c r="H500" s="29">
        <v>2174</v>
      </c>
      <c r="I500" s="29">
        <v>2266</v>
      </c>
      <c r="J500" s="36"/>
    </row>
    <row r="501" spans="1:10" hidden="1">
      <c r="A501" s="27">
        <v>49.6</v>
      </c>
      <c r="B501" s="27">
        <v>49.7</v>
      </c>
      <c r="C501" s="28"/>
      <c r="D501" s="29">
        <v>100</v>
      </c>
      <c r="E501" s="29">
        <v>1500</v>
      </c>
      <c r="F501" s="29">
        <v>2082</v>
      </c>
      <c r="G501" s="29">
        <v>1500</v>
      </c>
      <c r="H501" s="29">
        <v>2082</v>
      </c>
      <c r="I501" s="29">
        <v>2082</v>
      </c>
      <c r="J501" s="36"/>
    </row>
    <row r="502" spans="1:10" hidden="1">
      <c r="A502" s="27">
        <v>49.7</v>
      </c>
      <c r="B502" s="27">
        <v>49.8</v>
      </c>
      <c r="C502" s="28"/>
      <c r="D502" s="29">
        <v>100</v>
      </c>
      <c r="E502" s="29">
        <v>1300</v>
      </c>
      <c r="F502" s="29">
        <v>1898</v>
      </c>
      <c r="G502" s="29">
        <v>1500</v>
      </c>
      <c r="H502" s="29">
        <v>2082</v>
      </c>
      <c r="I502" s="29">
        <v>1990</v>
      </c>
      <c r="J502" s="36"/>
    </row>
    <row r="503" spans="1:10" hidden="1">
      <c r="A503" s="27">
        <v>49.8</v>
      </c>
      <c r="B503" s="27">
        <v>49.9</v>
      </c>
      <c r="C503" s="28"/>
      <c r="D503" s="29">
        <v>100</v>
      </c>
      <c r="E503" s="29">
        <v>1300</v>
      </c>
      <c r="F503" s="29">
        <v>1898</v>
      </c>
      <c r="G503" s="29">
        <v>1700</v>
      </c>
      <c r="H503" s="29">
        <v>2265</v>
      </c>
      <c r="I503" s="29">
        <v>2082</v>
      </c>
      <c r="J503" s="36"/>
    </row>
    <row r="504" spans="1:10" hidden="1">
      <c r="A504" s="27">
        <v>49.9</v>
      </c>
      <c r="B504" s="27">
        <v>50</v>
      </c>
      <c r="C504" s="28"/>
      <c r="D504" s="29">
        <v>100</v>
      </c>
      <c r="E504" s="29">
        <v>800</v>
      </c>
      <c r="F504" s="29">
        <v>1439</v>
      </c>
      <c r="G504" s="29">
        <v>1200</v>
      </c>
      <c r="H504" s="29">
        <v>1806</v>
      </c>
      <c r="I504" s="29">
        <v>1623</v>
      </c>
      <c r="J504" s="36"/>
    </row>
    <row r="505" spans="1:10" hidden="1">
      <c r="A505" s="31">
        <v>50</v>
      </c>
      <c r="B505" s="31">
        <v>50.1</v>
      </c>
      <c r="C505" s="28" t="s">
        <v>17</v>
      </c>
      <c r="D505" s="32">
        <v>100</v>
      </c>
      <c r="E505" s="32">
        <v>1400</v>
      </c>
      <c r="F505" s="32">
        <v>1990</v>
      </c>
      <c r="G505" s="32">
        <v>1300</v>
      </c>
      <c r="H505" s="32">
        <v>1898</v>
      </c>
      <c r="I505" s="32">
        <v>1944</v>
      </c>
      <c r="J505" s="30"/>
    </row>
    <row r="506" spans="1:10" hidden="1">
      <c r="A506" s="27">
        <v>50.1</v>
      </c>
      <c r="B506" s="27">
        <v>50.2</v>
      </c>
      <c r="C506" s="28"/>
      <c r="D506" s="29">
        <v>100</v>
      </c>
      <c r="E506" s="29">
        <v>1000</v>
      </c>
      <c r="F506" s="29">
        <v>1623</v>
      </c>
      <c r="G506" s="29">
        <v>1500</v>
      </c>
      <c r="H506" s="29">
        <v>2082</v>
      </c>
      <c r="I506" s="29">
        <v>1853</v>
      </c>
      <c r="J506" s="30"/>
    </row>
    <row r="507" spans="1:10" hidden="1">
      <c r="A507" s="27">
        <v>50.2</v>
      </c>
      <c r="B507" s="27">
        <v>50.3</v>
      </c>
      <c r="C507" s="28"/>
      <c r="D507" s="29">
        <v>100</v>
      </c>
      <c r="E507" s="29">
        <v>1100</v>
      </c>
      <c r="F507" s="29">
        <v>1715</v>
      </c>
      <c r="G507" s="29">
        <v>2600</v>
      </c>
      <c r="H507" s="29">
        <v>3092</v>
      </c>
      <c r="I507" s="29">
        <v>2404</v>
      </c>
      <c r="J507" s="30"/>
    </row>
    <row r="508" spans="1:10" hidden="1">
      <c r="A508" s="27">
        <v>50.3</v>
      </c>
      <c r="B508" s="27">
        <v>50.4</v>
      </c>
      <c r="C508" s="28"/>
      <c r="D508" s="29">
        <v>100</v>
      </c>
      <c r="E508" s="29">
        <v>900</v>
      </c>
      <c r="F508" s="29">
        <v>1531</v>
      </c>
      <c r="G508" s="29">
        <v>1700</v>
      </c>
      <c r="H508" s="29">
        <v>2265</v>
      </c>
      <c r="I508" s="29">
        <v>1898</v>
      </c>
      <c r="J508" s="30"/>
    </row>
    <row r="509" spans="1:10" hidden="1">
      <c r="A509" s="27">
        <v>50.4</v>
      </c>
      <c r="B509" s="27">
        <v>50.5</v>
      </c>
      <c r="C509" s="28"/>
      <c r="D509" s="29">
        <v>100</v>
      </c>
      <c r="E509" s="29">
        <v>1700</v>
      </c>
      <c r="F509" s="29">
        <v>2265</v>
      </c>
      <c r="G509" s="29">
        <v>1800</v>
      </c>
      <c r="H509" s="29">
        <v>2357</v>
      </c>
      <c r="I509" s="29">
        <v>2311</v>
      </c>
      <c r="J509" s="30"/>
    </row>
    <row r="510" spans="1:10" hidden="1">
      <c r="A510" s="27">
        <v>50.5</v>
      </c>
      <c r="B510" s="27">
        <v>50.6</v>
      </c>
      <c r="C510" s="28"/>
      <c r="D510" s="29">
        <v>100</v>
      </c>
      <c r="E510" s="29">
        <v>1900</v>
      </c>
      <c r="F510" s="29">
        <v>2449</v>
      </c>
      <c r="G510" s="29">
        <v>1600</v>
      </c>
      <c r="H510" s="29">
        <v>2174</v>
      </c>
      <c r="I510" s="29">
        <v>2312</v>
      </c>
      <c r="J510" s="30"/>
    </row>
    <row r="511" spans="1:10" hidden="1">
      <c r="A511" s="27">
        <v>50.6</v>
      </c>
      <c r="B511" s="27">
        <v>50.7</v>
      </c>
      <c r="C511" s="28"/>
      <c r="D511" s="29">
        <v>100</v>
      </c>
      <c r="E511" s="29">
        <v>1700</v>
      </c>
      <c r="F511" s="29">
        <v>2265</v>
      </c>
      <c r="G511" s="29">
        <v>1600</v>
      </c>
      <c r="H511" s="29">
        <v>2174</v>
      </c>
      <c r="I511" s="29">
        <v>2220</v>
      </c>
      <c r="J511" s="30"/>
    </row>
    <row r="512" spans="1:10" hidden="1">
      <c r="A512" s="27">
        <v>50.7</v>
      </c>
      <c r="B512" s="27">
        <v>50.8</v>
      </c>
      <c r="C512" s="28"/>
      <c r="D512" s="29">
        <v>100</v>
      </c>
      <c r="E512" s="29">
        <v>1100</v>
      </c>
      <c r="F512" s="29">
        <v>1715</v>
      </c>
      <c r="G512" s="29">
        <v>1600</v>
      </c>
      <c r="H512" s="29">
        <v>2174</v>
      </c>
      <c r="I512" s="29">
        <v>1945</v>
      </c>
      <c r="J512" s="30"/>
    </row>
    <row r="513" spans="1:10" hidden="1">
      <c r="A513" s="27">
        <v>50.8</v>
      </c>
      <c r="B513" s="27">
        <v>50.9</v>
      </c>
      <c r="C513" s="28"/>
      <c r="D513" s="29">
        <v>100</v>
      </c>
      <c r="E513" s="29">
        <v>1900</v>
      </c>
      <c r="F513" s="29">
        <v>2449</v>
      </c>
      <c r="G513" s="29">
        <v>2000</v>
      </c>
      <c r="H513" s="29">
        <v>2541</v>
      </c>
      <c r="I513" s="29">
        <v>2495</v>
      </c>
      <c r="J513" s="30"/>
    </row>
    <row r="514" spans="1:10" hidden="1">
      <c r="A514" s="27">
        <v>50.9</v>
      </c>
      <c r="B514" s="27">
        <v>51</v>
      </c>
      <c r="C514" s="28"/>
      <c r="D514" s="29">
        <v>100</v>
      </c>
      <c r="E514" s="29">
        <v>1800</v>
      </c>
      <c r="F514" s="29">
        <v>2357</v>
      </c>
      <c r="G514" s="29">
        <v>1600</v>
      </c>
      <c r="H514" s="29">
        <v>2174</v>
      </c>
      <c r="I514" s="29">
        <v>2266</v>
      </c>
      <c r="J514" s="30"/>
    </row>
    <row r="515" spans="1:10" hidden="1">
      <c r="A515" s="31">
        <v>51</v>
      </c>
      <c r="B515" s="31">
        <v>51.1</v>
      </c>
      <c r="C515" s="28" t="s">
        <v>17</v>
      </c>
      <c r="D515" s="32">
        <v>100</v>
      </c>
      <c r="E515" s="32">
        <v>1900</v>
      </c>
      <c r="F515" s="32">
        <v>2449</v>
      </c>
      <c r="G515" s="32">
        <v>1500</v>
      </c>
      <c r="H515" s="32">
        <v>2082</v>
      </c>
      <c r="I515" s="32">
        <v>2266</v>
      </c>
      <c r="J515" s="47" t="s">
        <v>97</v>
      </c>
    </row>
    <row r="516" spans="1:10" hidden="1">
      <c r="A516" s="27">
        <v>51.1</v>
      </c>
      <c r="B516" s="27">
        <v>51.2</v>
      </c>
      <c r="C516" s="28"/>
      <c r="D516" s="29">
        <v>100</v>
      </c>
      <c r="E516" s="29">
        <v>1400</v>
      </c>
      <c r="F516" s="29">
        <v>1990</v>
      </c>
      <c r="G516" s="29">
        <v>1700</v>
      </c>
      <c r="H516" s="29">
        <v>2265</v>
      </c>
      <c r="I516" s="29">
        <v>2128</v>
      </c>
      <c r="J516" s="47"/>
    </row>
    <row r="517" spans="1:10" hidden="1">
      <c r="A517" s="27">
        <v>51.2</v>
      </c>
      <c r="B517" s="27">
        <v>51.3</v>
      </c>
      <c r="C517" s="28"/>
      <c r="D517" s="29">
        <v>100</v>
      </c>
      <c r="E517" s="29">
        <v>1200</v>
      </c>
      <c r="F517" s="29">
        <v>1806</v>
      </c>
      <c r="G517" s="29">
        <v>1900</v>
      </c>
      <c r="H517" s="29">
        <v>2449</v>
      </c>
      <c r="I517" s="29">
        <v>2128</v>
      </c>
      <c r="J517" s="47"/>
    </row>
    <row r="518" spans="1:10" hidden="1">
      <c r="A518" s="27">
        <v>51.3</v>
      </c>
      <c r="B518" s="27">
        <v>51.4</v>
      </c>
      <c r="C518" s="28"/>
      <c r="D518" s="29">
        <v>100</v>
      </c>
      <c r="E518" s="29">
        <v>800</v>
      </c>
      <c r="F518" s="29">
        <v>1439</v>
      </c>
      <c r="G518" s="29">
        <v>1400</v>
      </c>
      <c r="H518" s="29">
        <v>1990</v>
      </c>
      <c r="I518" s="29">
        <v>1715</v>
      </c>
      <c r="J518" s="47"/>
    </row>
    <row r="519" spans="1:10" hidden="1">
      <c r="A519" s="27">
        <v>51.4</v>
      </c>
      <c r="B519" s="27">
        <v>51.5</v>
      </c>
      <c r="C519" s="28"/>
      <c r="D519" s="29">
        <v>100</v>
      </c>
      <c r="E519" s="29">
        <v>1800</v>
      </c>
      <c r="F519" s="29">
        <v>2357</v>
      </c>
      <c r="G519" s="29">
        <v>1600</v>
      </c>
      <c r="H519" s="29">
        <v>2174</v>
      </c>
      <c r="I519" s="29">
        <v>2266</v>
      </c>
      <c r="J519" s="47"/>
    </row>
    <row r="520" spans="1:10" hidden="1">
      <c r="A520" s="27">
        <v>51.5</v>
      </c>
      <c r="B520" s="27">
        <v>51.6</v>
      </c>
      <c r="C520" s="28"/>
      <c r="D520" s="29">
        <v>100</v>
      </c>
      <c r="E520" s="29">
        <v>1100</v>
      </c>
      <c r="F520" s="29">
        <v>1715</v>
      </c>
      <c r="G520" s="29">
        <v>1200</v>
      </c>
      <c r="H520" s="29">
        <v>1806</v>
      </c>
      <c r="I520" s="29">
        <v>1761</v>
      </c>
      <c r="J520" s="47"/>
    </row>
    <row r="521" spans="1:10">
      <c r="A521" s="27">
        <v>51.6</v>
      </c>
      <c r="B521" s="27">
        <v>51.7</v>
      </c>
      <c r="C521" s="30"/>
      <c r="D521" s="29">
        <v>100</v>
      </c>
      <c r="E521" s="29">
        <v>2200</v>
      </c>
      <c r="F521" s="217">
        <v>2724</v>
      </c>
      <c r="G521" s="29">
        <v>2000</v>
      </c>
      <c r="H521" s="29">
        <v>2541</v>
      </c>
      <c r="I521" s="29">
        <v>2633</v>
      </c>
      <c r="J521" s="28" t="s">
        <v>19</v>
      </c>
    </row>
    <row r="522" spans="1:10" hidden="1">
      <c r="A522" s="27">
        <v>51.7</v>
      </c>
      <c r="B522" s="27">
        <v>51.8</v>
      </c>
      <c r="C522" s="30"/>
      <c r="D522" s="29">
        <v>100</v>
      </c>
      <c r="E522" s="29">
        <v>2400</v>
      </c>
      <c r="F522" s="29">
        <v>2908</v>
      </c>
      <c r="G522" s="29">
        <v>2100</v>
      </c>
      <c r="H522" s="29">
        <v>2633</v>
      </c>
      <c r="I522" s="29">
        <v>2771</v>
      </c>
      <c r="J522" s="28" t="s">
        <v>19</v>
      </c>
    </row>
    <row r="523" spans="1:10" hidden="1">
      <c r="A523" s="27">
        <v>51.8</v>
      </c>
      <c r="B523" s="27">
        <v>51.9</v>
      </c>
      <c r="C523" s="30"/>
      <c r="D523" s="29">
        <v>100</v>
      </c>
      <c r="E523" s="29">
        <v>3200</v>
      </c>
      <c r="F523" s="29">
        <v>3642</v>
      </c>
      <c r="G523" s="29">
        <v>3000</v>
      </c>
      <c r="H523" s="29">
        <v>3459</v>
      </c>
      <c r="I523" s="29">
        <v>3551</v>
      </c>
      <c r="J523" s="34"/>
    </row>
    <row r="524" spans="1:10" hidden="1">
      <c r="A524" s="27">
        <v>51.9</v>
      </c>
      <c r="B524" s="27">
        <v>52</v>
      </c>
      <c r="C524" s="30"/>
      <c r="D524" s="29">
        <v>100</v>
      </c>
      <c r="E524" s="29">
        <v>2400</v>
      </c>
      <c r="F524" s="29">
        <v>2908</v>
      </c>
      <c r="G524" s="29">
        <v>2000</v>
      </c>
      <c r="H524" s="29">
        <v>2541</v>
      </c>
      <c r="I524" s="29">
        <v>2725</v>
      </c>
      <c r="J524" s="28" t="s">
        <v>83</v>
      </c>
    </row>
    <row r="525" spans="1:10" hidden="1">
      <c r="A525" s="31">
        <v>52</v>
      </c>
      <c r="B525" s="31">
        <v>52.1</v>
      </c>
      <c r="C525" s="28" t="s">
        <v>17</v>
      </c>
      <c r="D525" s="32">
        <v>100</v>
      </c>
      <c r="E525" s="32">
        <v>1700</v>
      </c>
      <c r="F525" s="32">
        <v>2265</v>
      </c>
      <c r="G525" s="32">
        <v>1300</v>
      </c>
      <c r="H525" s="32">
        <v>1898</v>
      </c>
      <c r="I525" s="32">
        <v>2082</v>
      </c>
      <c r="J525" s="30"/>
    </row>
    <row r="526" spans="1:10" hidden="1">
      <c r="A526" s="27">
        <v>52.1</v>
      </c>
      <c r="B526" s="27">
        <v>52.2</v>
      </c>
      <c r="C526" s="28"/>
      <c r="D526" s="29">
        <v>100</v>
      </c>
      <c r="E526" s="29">
        <v>900</v>
      </c>
      <c r="F526" s="29">
        <v>1531</v>
      </c>
      <c r="G526" s="29">
        <v>1300</v>
      </c>
      <c r="H526" s="29">
        <v>1898</v>
      </c>
      <c r="I526" s="29">
        <v>1715</v>
      </c>
      <c r="J526" s="30"/>
    </row>
    <row r="527" spans="1:10" hidden="1">
      <c r="A527" s="27">
        <v>52.2</v>
      </c>
      <c r="B527" s="27">
        <v>52.3</v>
      </c>
      <c r="C527" s="28"/>
      <c r="D527" s="29">
        <v>100</v>
      </c>
      <c r="E527" s="29">
        <v>1100</v>
      </c>
      <c r="F527" s="29">
        <v>1715</v>
      </c>
      <c r="G527" s="29">
        <v>1400</v>
      </c>
      <c r="H527" s="29">
        <v>1990</v>
      </c>
      <c r="I527" s="29">
        <v>1853</v>
      </c>
      <c r="J527" s="30"/>
    </row>
    <row r="528" spans="1:10" hidden="1">
      <c r="A528" s="27">
        <v>52.3</v>
      </c>
      <c r="B528" s="27">
        <v>52.4</v>
      </c>
      <c r="C528" s="28"/>
      <c r="D528" s="29">
        <v>100</v>
      </c>
      <c r="E528" s="29">
        <v>1200</v>
      </c>
      <c r="F528" s="29">
        <v>1806</v>
      </c>
      <c r="G528" s="29">
        <v>1200</v>
      </c>
      <c r="H528" s="29">
        <v>1806</v>
      </c>
      <c r="I528" s="29">
        <v>1806</v>
      </c>
      <c r="J528" s="30"/>
    </row>
    <row r="529" spans="1:10" hidden="1">
      <c r="A529" s="27">
        <v>52.4</v>
      </c>
      <c r="B529" s="27">
        <v>52.5</v>
      </c>
      <c r="C529" s="28"/>
      <c r="D529" s="29">
        <v>100</v>
      </c>
      <c r="E529" s="29">
        <v>1200</v>
      </c>
      <c r="F529" s="29">
        <v>1806</v>
      </c>
      <c r="G529" s="29">
        <v>1200</v>
      </c>
      <c r="H529" s="29">
        <v>1806</v>
      </c>
      <c r="I529" s="29">
        <v>1806</v>
      </c>
      <c r="J529" s="30"/>
    </row>
    <row r="530" spans="1:10" hidden="1">
      <c r="A530" s="27">
        <v>52.5</v>
      </c>
      <c r="B530" s="27">
        <v>52.6</v>
      </c>
      <c r="C530" s="28"/>
      <c r="D530" s="29">
        <v>100</v>
      </c>
      <c r="E530" s="29">
        <v>1100</v>
      </c>
      <c r="F530" s="29">
        <v>1715</v>
      </c>
      <c r="G530" s="29">
        <v>1700</v>
      </c>
      <c r="H530" s="29">
        <v>2265</v>
      </c>
      <c r="I530" s="29">
        <v>1990</v>
      </c>
      <c r="J530" s="30"/>
    </row>
    <row r="531" spans="1:10" hidden="1">
      <c r="A531" s="27">
        <v>52.6</v>
      </c>
      <c r="B531" s="27">
        <v>52.7</v>
      </c>
      <c r="C531" s="28"/>
      <c r="D531" s="29">
        <v>100</v>
      </c>
      <c r="E531" s="29">
        <v>1100</v>
      </c>
      <c r="F531" s="29">
        <v>1715</v>
      </c>
      <c r="G531" s="29">
        <v>1600</v>
      </c>
      <c r="H531" s="29">
        <v>2174</v>
      </c>
      <c r="I531" s="29">
        <v>1945</v>
      </c>
      <c r="J531" s="30"/>
    </row>
    <row r="532" spans="1:10" hidden="1">
      <c r="A532" s="27">
        <v>52.7</v>
      </c>
      <c r="B532" s="27">
        <v>52.8</v>
      </c>
      <c r="C532" s="28"/>
      <c r="D532" s="29">
        <v>100</v>
      </c>
      <c r="E532" s="29">
        <v>1500</v>
      </c>
      <c r="F532" s="29">
        <v>2082</v>
      </c>
      <c r="G532" s="29">
        <v>1400</v>
      </c>
      <c r="H532" s="29">
        <v>1990</v>
      </c>
      <c r="I532" s="29">
        <v>2036</v>
      </c>
      <c r="J532" s="30"/>
    </row>
    <row r="533" spans="1:10" hidden="1">
      <c r="A533" s="27">
        <v>52.8</v>
      </c>
      <c r="B533" s="27">
        <v>52.9</v>
      </c>
      <c r="C533" s="28"/>
      <c r="D533" s="29">
        <v>100</v>
      </c>
      <c r="E533" s="29">
        <v>1200</v>
      </c>
      <c r="F533" s="29">
        <v>1806</v>
      </c>
      <c r="G533" s="29">
        <v>1000</v>
      </c>
      <c r="H533" s="29">
        <v>1623</v>
      </c>
      <c r="I533" s="29">
        <v>1715</v>
      </c>
      <c r="J533" s="30"/>
    </row>
    <row r="534" spans="1:10" hidden="1">
      <c r="A534" s="27">
        <v>52.9</v>
      </c>
      <c r="B534" s="27">
        <v>53</v>
      </c>
      <c r="C534" s="28"/>
      <c r="D534" s="29">
        <v>100</v>
      </c>
      <c r="E534" s="29">
        <v>1000</v>
      </c>
      <c r="F534" s="29">
        <v>1623</v>
      </c>
      <c r="G534" s="29">
        <v>1000</v>
      </c>
      <c r="H534" s="29">
        <v>1623</v>
      </c>
      <c r="I534" s="29">
        <v>1623</v>
      </c>
      <c r="J534" s="30"/>
    </row>
    <row r="535" spans="1:10" hidden="1">
      <c r="A535" s="31">
        <v>53</v>
      </c>
      <c r="B535" s="31">
        <v>53.1</v>
      </c>
      <c r="C535" s="28" t="s">
        <v>17</v>
      </c>
      <c r="D535" s="32">
        <v>100</v>
      </c>
      <c r="E535" s="32">
        <v>1000</v>
      </c>
      <c r="F535" s="32">
        <v>1623</v>
      </c>
      <c r="G535" s="32">
        <v>1200</v>
      </c>
      <c r="H535" s="32">
        <v>1806</v>
      </c>
      <c r="I535" s="32">
        <v>1715</v>
      </c>
      <c r="J535" s="35" t="s">
        <v>80</v>
      </c>
    </row>
    <row r="536" spans="1:10" hidden="1">
      <c r="A536" s="27">
        <v>53.1</v>
      </c>
      <c r="B536" s="27">
        <v>53.2</v>
      </c>
      <c r="C536" s="28"/>
      <c r="D536" s="29">
        <v>100</v>
      </c>
      <c r="E536" s="29">
        <v>1200</v>
      </c>
      <c r="F536" s="29">
        <v>1806</v>
      </c>
      <c r="G536" s="29">
        <v>1200</v>
      </c>
      <c r="H536" s="29">
        <v>1806</v>
      </c>
      <c r="I536" s="29">
        <v>1806</v>
      </c>
      <c r="J536" s="35"/>
    </row>
    <row r="537" spans="1:10">
      <c r="A537" s="27">
        <v>53.2</v>
      </c>
      <c r="B537" s="27">
        <v>53.3</v>
      </c>
      <c r="C537" s="28"/>
      <c r="D537" s="29">
        <v>100</v>
      </c>
      <c r="E537" s="29">
        <v>2200</v>
      </c>
      <c r="F537" s="217">
        <v>2724</v>
      </c>
      <c r="G537" s="29">
        <v>1500</v>
      </c>
      <c r="H537" s="29">
        <v>2082</v>
      </c>
      <c r="I537" s="29">
        <v>2403</v>
      </c>
      <c r="J537" s="35"/>
    </row>
    <row r="538" spans="1:10" hidden="1">
      <c r="A538" s="27">
        <v>53.3</v>
      </c>
      <c r="B538" s="27">
        <v>53.4</v>
      </c>
      <c r="C538" s="28"/>
      <c r="D538" s="29">
        <v>100</v>
      </c>
      <c r="E538" s="29">
        <v>1600</v>
      </c>
      <c r="F538" s="29">
        <v>2174</v>
      </c>
      <c r="G538" s="29">
        <v>1900</v>
      </c>
      <c r="H538" s="29">
        <v>2449</v>
      </c>
      <c r="I538" s="29">
        <v>2312</v>
      </c>
      <c r="J538" s="35"/>
    </row>
    <row r="539" spans="1:10" hidden="1">
      <c r="A539" s="27">
        <v>53.4</v>
      </c>
      <c r="B539" s="27">
        <v>53.5</v>
      </c>
      <c r="C539" s="28"/>
      <c r="D539" s="29">
        <v>100</v>
      </c>
      <c r="E539" s="29">
        <v>1600</v>
      </c>
      <c r="F539" s="29">
        <v>2174</v>
      </c>
      <c r="G539" s="29">
        <v>2100</v>
      </c>
      <c r="H539" s="29">
        <v>2633</v>
      </c>
      <c r="I539" s="29">
        <v>2404</v>
      </c>
      <c r="J539" s="35"/>
    </row>
    <row r="540" spans="1:10" hidden="1">
      <c r="A540" s="27">
        <v>53.5</v>
      </c>
      <c r="B540" s="27">
        <v>53.6</v>
      </c>
      <c r="C540" s="28"/>
      <c r="D540" s="29">
        <v>100</v>
      </c>
      <c r="E540" s="29">
        <v>1700</v>
      </c>
      <c r="F540" s="29">
        <v>2265</v>
      </c>
      <c r="G540" s="29">
        <v>1400</v>
      </c>
      <c r="H540" s="29">
        <v>1990</v>
      </c>
      <c r="I540" s="29">
        <v>2128</v>
      </c>
      <c r="J540" s="35"/>
    </row>
    <row r="541" spans="1:10" hidden="1">
      <c r="A541" s="27">
        <v>53.6</v>
      </c>
      <c r="B541" s="27">
        <v>53.7</v>
      </c>
      <c r="C541" s="28"/>
      <c r="D541" s="29">
        <v>100</v>
      </c>
      <c r="E541" s="29">
        <v>900</v>
      </c>
      <c r="F541" s="29">
        <v>1531</v>
      </c>
      <c r="G541" s="29">
        <v>1000</v>
      </c>
      <c r="H541" s="29">
        <v>1623</v>
      </c>
      <c r="I541" s="29">
        <v>1577</v>
      </c>
      <c r="J541" s="35"/>
    </row>
    <row r="542" spans="1:10" hidden="1">
      <c r="A542" s="27">
        <v>53.7</v>
      </c>
      <c r="B542" s="27">
        <v>53.8</v>
      </c>
      <c r="C542" s="28"/>
      <c r="D542" s="29">
        <v>100</v>
      </c>
      <c r="E542" s="29">
        <v>1300</v>
      </c>
      <c r="F542" s="29">
        <v>1898</v>
      </c>
      <c r="G542" s="29">
        <v>1100</v>
      </c>
      <c r="H542" s="29">
        <v>1715</v>
      </c>
      <c r="I542" s="29">
        <v>1807</v>
      </c>
      <c r="J542" s="35"/>
    </row>
    <row r="543" spans="1:10" hidden="1">
      <c r="A543" s="27">
        <v>53.8</v>
      </c>
      <c r="B543" s="27">
        <v>53.9</v>
      </c>
      <c r="C543" s="28"/>
      <c r="D543" s="29">
        <v>100</v>
      </c>
      <c r="E543" s="29">
        <v>1800</v>
      </c>
      <c r="F543" s="29">
        <v>2357</v>
      </c>
      <c r="G543" s="29">
        <v>1400</v>
      </c>
      <c r="H543" s="29">
        <v>1990</v>
      </c>
      <c r="I543" s="29">
        <v>2174</v>
      </c>
      <c r="J543" s="35"/>
    </row>
    <row r="544" spans="1:10" hidden="1">
      <c r="A544" s="27">
        <v>53.9</v>
      </c>
      <c r="B544" s="27">
        <v>54</v>
      </c>
      <c r="C544" s="28"/>
      <c r="D544" s="29">
        <v>100</v>
      </c>
      <c r="E544" s="29">
        <v>1000</v>
      </c>
      <c r="F544" s="29">
        <v>1623</v>
      </c>
      <c r="G544" s="29">
        <v>1000</v>
      </c>
      <c r="H544" s="29">
        <v>1623</v>
      </c>
      <c r="I544" s="29">
        <v>1623</v>
      </c>
      <c r="J544" s="35"/>
    </row>
    <row r="545" spans="1:10" hidden="1">
      <c r="A545" s="31">
        <v>54</v>
      </c>
      <c r="B545" s="31">
        <v>54.1</v>
      </c>
      <c r="C545" s="28" t="s">
        <v>17</v>
      </c>
      <c r="D545" s="32">
        <v>100</v>
      </c>
      <c r="E545" s="32">
        <v>1000</v>
      </c>
      <c r="F545" s="32">
        <v>1623</v>
      </c>
      <c r="G545" s="32">
        <v>1200</v>
      </c>
      <c r="H545" s="32">
        <v>1806</v>
      </c>
      <c r="I545" s="32">
        <v>1715</v>
      </c>
      <c r="J545" s="30"/>
    </row>
    <row r="546" spans="1:10" hidden="1">
      <c r="A546" s="27">
        <v>54.1</v>
      </c>
      <c r="B546" s="27">
        <v>54.2</v>
      </c>
      <c r="C546" s="28"/>
      <c r="D546" s="29">
        <v>100</v>
      </c>
      <c r="E546" s="29">
        <v>1200</v>
      </c>
      <c r="F546" s="29">
        <v>1806</v>
      </c>
      <c r="G546" s="29">
        <v>1100</v>
      </c>
      <c r="H546" s="29">
        <v>1715</v>
      </c>
      <c r="I546" s="29">
        <v>1761</v>
      </c>
      <c r="J546" s="30"/>
    </row>
    <row r="547" spans="1:10" hidden="1">
      <c r="A547" s="27">
        <v>54.2</v>
      </c>
      <c r="B547" s="27">
        <v>54.3</v>
      </c>
      <c r="C547" s="28"/>
      <c r="D547" s="29">
        <v>100</v>
      </c>
      <c r="E547" s="29">
        <v>1000</v>
      </c>
      <c r="F547" s="29">
        <v>1623</v>
      </c>
      <c r="G547" s="29">
        <v>1000</v>
      </c>
      <c r="H547" s="29">
        <v>1623</v>
      </c>
      <c r="I547" s="29">
        <v>1623</v>
      </c>
      <c r="J547" s="30"/>
    </row>
    <row r="548" spans="1:10" hidden="1">
      <c r="A548" s="27">
        <v>54.3</v>
      </c>
      <c r="B548" s="27">
        <v>54.4</v>
      </c>
      <c r="C548" s="28"/>
      <c r="D548" s="29">
        <v>100</v>
      </c>
      <c r="E548" s="29">
        <v>1000</v>
      </c>
      <c r="F548" s="29">
        <v>1623</v>
      </c>
      <c r="G548" s="29">
        <v>1300</v>
      </c>
      <c r="H548" s="29">
        <v>1898</v>
      </c>
      <c r="I548" s="29">
        <v>1761</v>
      </c>
      <c r="J548" s="30"/>
    </row>
    <row r="549" spans="1:10" hidden="1">
      <c r="A549" s="27">
        <v>54.4</v>
      </c>
      <c r="B549" s="27">
        <v>54.5</v>
      </c>
      <c r="C549" s="28"/>
      <c r="D549" s="29">
        <v>100</v>
      </c>
      <c r="E549" s="29">
        <v>700</v>
      </c>
      <c r="F549" s="29">
        <v>1347</v>
      </c>
      <c r="G549" s="29">
        <v>1300</v>
      </c>
      <c r="H549" s="29">
        <v>1898</v>
      </c>
      <c r="I549" s="29">
        <v>1623</v>
      </c>
      <c r="J549" s="30"/>
    </row>
    <row r="550" spans="1:10" hidden="1">
      <c r="A550" s="27">
        <v>54.5</v>
      </c>
      <c r="B550" s="27">
        <v>54.6</v>
      </c>
      <c r="C550" s="28"/>
      <c r="D550" s="29">
        <v>100</v>
      </c>
      <c r="E550" s="29">
        <v>1700</v>
      </c>
      <c r="F550" s="29">
        <v>2265</v>
      </c>
      <c r="G550" s="29">
        <v>1500</v>
      </c>
      <c r="H550" s="29">
        <v>2082</v>
      </c>
      <c r="I550" s="29">
        <v>2174</v>
      </c>
      <c r="J550" s="30"/>
    </row>
    <row r="551" spans="1:10" hidden="1">
      <c r="A551" s="27">
        <v>54.6</v>
      </c>
      <c r="B551" s="27">
        <v>54.7</v>
      </c>
      <c r="C551" s="28"/>
      <c r="D551" s="29">
        <v>100</v>
      </c>
      <c r="E551" s="29">
        <v>1900</v>
      </c>
      <c r="F551" s="29">
        <v>2449</v>
      </c>
      <c r="G551" s="29">
        <v>1600</v>
      </c>
      <c r="H551" s="29">
        <v>2174</v>
      </c>
      <c r="I551" s="29">
        <v>2312</v>
      </c>
      <c r="J551" s="30"/>
    </row>
    <row r="552" spans="1:10" hidden="1">
      <c r="A552" s="27">
        <v>54.7</v>
      </c>
      <c r="B552" s="27">
        <v>54.8</v>
      </c>
      <c r="C552" s="28"/>
      <c r="D552" s="29">
        <v>100</v>
      </c>
      <c r="E552" s="29">
        <v>900</v>
      </c>
      <c r="F552" s="29">
        <v>1531</v>
      </c>
      <c r="G552" s="29">
        <v>1000</v>
      </c>
      <c r="H552" s="29">
        <v>1623</v>
      </c>
      <c r="I552" s="29">
        <v>1577</v>
      </c>
      <c r="J552" s="30"/>
    </row>
    <row r="553" spans="1:10" hidden="1">
      <c r="A553" s="27">
        <v>54.8</v>
      </c>
      <c r="B553" s="27">
        <v>54.9</v>
      </c>
      <c r="C553" s="28"/>
      <c r="D553" s="29">
        <v>100</v>
      </c>
      <c r="E553" s="29">
        <v>900</v>
      </c>
      <c r="F553" s="29">
        <v>1531</v>
      </c>
      <c r="G553" s="29">
        <v>1200</v>
      </c>
      <c r="H553" s="29">
        <v>1806</v>
      </c>
      <c r="I553" s="29">
        <v>1669</v>
      </c>
      <c r="J553" s="30"/>
    </row>
    <row r="554" spans="1:10" hidden="1">
      <c r="A554" s="27">
        <v>54.9</v>
      </c>
      <c r="B554" s="27">
        <v>55</v>
      </c>
      <c r="C554" s="28"/>
      <c r="D554" s="29">
        <v>100</v>
      </c>
      <c r="E554" s="29">
        <v>1300</v>
      </c>
      <c r="F554" s="29">
        <v>1898</v>
      </c>
      <c r="G554" s="29">
        <v>1700</v>
      </c>
      <c r="H554" s="29">
        <v>2265</v>
      </c>
      <c r="I554" s="29">
        <v>2082</v>
      </c>
      <c r="J554" s="30"/>
    </row>
    <row r="555" spans="1:10" hidden="1">
      <c r="A555" s="31">
        <v>55</v>
      </c>
      <c r="B555" s="31">
        <v>55.1</v>
      </c>
      <c r="C555" s="28" t="s">
        <v>17</v>
      </c>
      <c r="D555" s="32">
        <v>100</v>
      </c>
      <c r="E555" s="32">
        <v>1500</v>
      </c>
      <c r="F555" s="32">
        <v>2082</v>
      </c>
      <c r="G555" s="32">
        <v>1300</v>
      </c>
      <c r="H555" s="32">
        <v>1898</v>
      </c>
      <c r="I555" s="32">
        <v>1990</v>
      </c>
      <c r="J555" s="30"/>
    </row>
    <row r="556" spans="1:10" hidden="1">
      <c r="A556" s="27">
        <v>55.1</v>
      </c>
      <c r="B556" s="27">
        <v>55.2</v>
      </c>
      <c r="C556" s="28"/>
      <c r="D556" s="29">
        <v>100</v>
      </c>
      <c r="E556" s="29">
        <v>1000</v>
      </c>
      <c r="F556" s="29">
        <v>1623</v>
      </c>
      <c r="G556" s="29">
        <v>1200</v>
      </c>
      <c r="H556" s="29">
        <v>1806</v>
      </c>
      <c r="I556" s="29">
        <v>1715</v>
      </c>
      <c r="J556" s="30"/>
    </row>
    <row r="557" spans="1:10" hidden="1">
      <c r="A557" s="27">
        <v>55.2</v>
      </c>
      <c r="B557" s="27">
        <v>55.3</v>
      </c>
      <c r="C557" s="28"/>
      <c r="D557" s="29">
        <v>100</v>
      </c>
      <c r="E557" s="29">
        <v>1300</v>
      </c>
      <c r="F557" s="29">
        <v>1898</v>
      </c>
      <c r="G557" s="29">
        <v>1400</v>
      </c>
      <c r="H557" s="29">
        <v>1990</v>
      </c>
      <c r="I557" s="29">
        <v>1944</v>
      </c>
      <c r="J557" s="30"/>
    </row>
    <row r="558" spans="1:10" hidden="1">
      <c r="A558" s="27">
        <v>55.3</v>
      </c>
      <c r="B558" s="27">
        <v>55.4</v>
      </c>
      <c r="C558" s="28"/>
      <c r="D558" s="29">
        <v>100</v>
      </c>
      <c r="E558" s="29">
        <v>1300</v>
      </c>
      <c r="F558" s="29">
        <v>1898</v>
      </c>
      <c r="G558" s="29">
        <v>1300</v>
      </c>
      <c r="H558" s="29">
        <v>1898</v>
      </c>
      <c r="I558" s="29">
        <v>1898</v>
      </c>
      <c r="J558" s="30"/>
    </row>
    <row r="559" spans="1:10" hidden="1">
      <c r="A559" s="27">
        <v>55.4</v>
      </c>
      <c r="B559" s="27">
        <v>55.5</v>
      </c>
      <c r="C559" s="28"/>
      <c r="D559" s="29">
        <v>100</v>
      </c>
      <c r="E559" s="29">
        <v>1300</v>
      </c>
      <c r="F559" s="29">
        <v>1898</v>
      </c>
      <c r="G559" s="29">
        <v>1100</v>
      </c>
      <c r="H559" s="29">
        <v>1715</v>
      </c>
      <c r="I559" s="29">
        <v>1807</v>
      </c>
      <c r="J559" s="30"/>
    </row>
    <row r="560" spans="1:10" hidden="1">
      <c r="A560" s="27">
        <v>55.5</v>
      </c>
      <c r="B560" s="27">
        <v>55.6</v>
      </c>
      <c r="C560" s="28"/>
      <c r="D560" s="29">
        <v>100</v>
      </c>
      <c r="E560" s="29">
        <v>1000</v>
      </c>
      <c r="F560" s="29">
        <v>1623</v>
      </c>
      <c r="G560" s="29">
        <v>1100</v>
      </c>
      <c r="H560" s="29">
        <v>1715</v>
      </c>
      <c r="I560" s="29">
        <v>1669</v>
      </c>
      <c r="J560" s="30"/>
    </row>
    <row r="561" spans="1:10" hidden="1">
      <c r="A561" s="27">
        <v>55.6</v>
      </c>
      <c r="B561" s="27">
        <v>55.7</v>
      </c>
      <c r="C561" s="28"/>
      <c r="D561" s="29">
        <v>100</v>
      </c>
      <c r="E561" s="29">
        <v>800</v>
      </c>
      <c r="F561" s="29">
        <v>1439</v>
      </c>
      <c r="G561" s="29">
        <v>1100</v>
      </c>
      <c r="H561" s="29">
        <v>1715</v>
      </c>
      <c r="I561" s="29">
        <v>1577</v>
      </c>
      <c r="J561" s="30"/>
    </row>
    <row r="562" spans="1:10" hidden="1">
      <c r="A562" s="27">
        <v>55.7</v>
      </c>
      <c r="B562" s="27">
        <v>55.8</v>
      </c>
      <c r="C562" s="28"/>
      <c r="D562" s="29">
        <v>100</v>
      </c>
      <c r="E562" s="29">
        <v>900</v>
      </c>
      <c r="F562" s="29">
        <v>1531</v>
      </c>
      <c r="G562" s="29">
        <v>1100</v>
      </c>
      <c r="H562" s="29">
        <v>1715</v>
      </c>
      <c r="I562" s="29">
        <v>1623</v>
      </c>
      <c r="J562" s="30"/>
    </row>
    <row r="563" spans="1:10" hidden="1">
      <c r="A563" s="27">
        <v>55.8</v>
      </c>
      <c r="B563" s="27">
        <v>55.9</v>
      </c>
      <c r="C563" s="28"/>
      <c r="D563" s="29">
        <v>100</v>
      </c>
      <c r="E563" s="29">
        <v>1700</v>
      </c>
      <c r="F563" s="29">
        <v>2265</v>
      </c>
      <c r="G563" s="29">
        <v>1900</v>
      </c>
      <c r="H563" s="29">
        <v>2449</v>
      </c>
      <c r="I563" s="29">
        <v>2357</v>
      </c>
      <c r="J563" s="30"/>
    </row>
    <row r="564" spans="1:10" hidden="1">
      <c r="A564" s="27">
        <v>55.9</v>
      </c>
      <c r="B564" s="27">
        <v>56</v>
      </c>
      <c r="C564" s="28"/>
      <c r="D564" s="29">
        <v>100</v>
      </c>
      <c r="E564" s="29">
        <v>900</v>
      </c>
      <c r="F564" s="29">
        <v>1531</v>
      </c>
      <c r="G564" s="29">
        <v>1100</v>
      </c>
      <c r="H564" s="29">
        <v>1715</v>
      </c>
      <c r="I564" s="29">
        <v>1623</v>
      </c>
      <c r="J564" s="30"/>
    </row>
    <row r="565" spans="1:10">
      <c r="A565" s="31">
        <v>56</v>
      </c>
      <c r="B565" s="31">
        <v>56.1</v>
      </c>
      <c r="C565" s="28" t="s">
        <v>17</v>
      </c>
      <c r="D565" s="32">
        <v>100</v>
      </c>
      <c r="E565" s="32">
        <v>2000</v>
      </c>
      <c r="F565" s="216">
        <v>2541</v>
      </c>
      <c r="G565" s="32">
        <v>1100</v>
      </c>
      <c r="H565" s="32">
        <v>1715</v>
      </c>
      <c r="I565" s="32">
        <v>2128</v>
      </c>
      <c r="J565" s="30"/>
    </row>
    <row r="566" spans="1:10" hidden="1">
      <c r="A566" s="27">
        <v>56.1</v>
      </c>
      <c r="B566" s="27">
        <v>56.2</v>
      </c>
      <c r="C566" s="28"/>
      <c r="D566" s="29">
        <v>100</v>
      </c>
      <c r="E566" s="29">
        <v>1100</v>
      </c>
      <c r="F566" s="29">
        <v>1715</v>
      </c>
      <c r="G566" s="29">
        <v>1300</v>
      </c>
      <c r="H566" s="29">
        <v>1898</v>
      </c>
      <c r="I566" s="29">
        <v>1807</v>
      </c>
      <c r="J566" s="30"/>
    </row>
    <row r="567" spans="1:10" hidden="1">
      <c r="A567" s="27">
        <v>56.2</v>
      </c>
      <c r="B567" s="27">
        <v>56.3</v>
      </c>
      <c r="C567" s="28"/>
      <c r="D567" s="29">
        <v>100</v>
      </c>
      <c r="E567" s="29">
        <v>1100</v>
      </c>
      <c r="F567" s="29">
        <v>1715</v>
      </c>
      <c r="G567" s="29">
        <v>1200</v>
      </c>
      <c r="H567" s="29">
        <v>1806</v>
      </c>
      <c r="I567" s="29">
        <v>1761</v>
      </c>
      <c r="J567" s="30"/>
    </row>
    <row r="568" spans="1:10" hidden="1">
      <c r="A568" s="27">
        <v>56.3</v>
      </c>
      <c r="B568" s="27">
        <v>56.4</v>
      </c>
      <c r="C568" s="28"/>
      <c r="D568" s="29">
        <v>100</v>
      </c>
      <c r="E568" s="29">
        <v>1000</v>
      </c>
      <c r="F568" s="29">
        <v>1623</v>
      </c>
      <c r="G568" s="29">
        <v>1200</v>
      </c>
      <c r="H568" s="29">
        <v>1806</v>
      </c>
      <c r="I568" s="29">
        <v>1715</v>
      </c>
      <c r="J568" s="30"/>
    </row>
    <row r="569" spans="1:10" hidden="1">
      <c r="A569" s="27">
        <v>56.4</v>
      </c>
      <c r="B569" s="27">
        <v>56.5</v>
      </c>
      <c r="C569" s="28"/>
      <c r="D569" s="29">
        <v>100</v>
      </c>
      <c r="E569" s="29">
        <v>1100</v>
      </c>
      <c r="F569" s="29">
        <v>1715</v>
      </c>
      <c r="G569" s="29">
        <v>1400</v>
      </c>
      <c r="H569" s="29">
        <v>1990</v>
      </c>
      <c r="I569" s="29">
        <v>1853</v>
      </c>
      <c r="J569" s="30"/>
    </row>
    <row r="570" spans="1:10" hidden="1">
      <c r="A570" s="27">
        <v>56.5</v>
      </c>
      <c r="B570" s="27">
        <v>56.6</v>
      </c>
      <c r="C570" s="28"/>
      <c r="D570" s="29">
        <v>100</v>
      </c>
      <c r="E570" s="29">
        <v>1200</v>
      </c>
      <c r="F570" s="29">
        <v>1806</v>
      </c>
      <c r="G570" s="29">
        <v>1400</v>
      </c>
      <c r="H570" s="29">
        <v>1990</v>
      </c>
      <c r="I570" s="29">
        <v>1898</v>
      </c>
      <c r="J570" s="30"/>
    </row>
    <row r="571" spans="1:10" hidden="1">
      <c r="A571" s="27">
        <v>56.6</v>
      </c>
      <c r="B571" s="27">
        <v>56.7</v>
      </c>
      <c r="C571" s="28"/>
      <c r="D571" s="29">
        <v>100</v>
      </c>
      <c r="E571" s="29">
        <v>1100</v>
      </c>
      <c r="F571" s="29">
        <v>1715</v>
      </c>
      <c r="G571" s="29">
        <v>1200</v>
      </c>
      <c r="H571" s="29">
        <v>1806</v>
      </c>
      <c r="I571" s="29">
        <v>1761</v>
      </c>
      <c r="J571" s="30"/>
    </row>
    <row r="572" spans="1:10" hidden="1">
      <c r="A572" s="27">
        <v>56.7</v>
      </c>
      <c r="B572" s="27">
        <v>56.8</v>
      </c>
      <c r="C572" s="28"/>
      <c r="D572" s="29">
        <v>100</v>
      </c>
      <c r="E572" s="29">
        <v>1600</v>
      </c>
      <c r="F572" s="29">
        <v>2174</v>
      </c>
      <c r="G572" s="29">
        <v>2000</v>
      </c>
      <c r="H572" s="29">
        <v>2541</v>
      </c>
      <c r="I572" s="29">
        <v>2358</v>
      </c>
      <c r="J572" s="30"/>
    </row>
    <row r="573" spans="1:10" hidden="1">
      <c r="A573" s="27">
        <v>56.8</v>
      </c>
      <c r="B573" s="27">
        <v>56.9</v>
      </c>
      <c r="C573" s="28"/>
      <c r="D573" s="29">
        <v>100</v>
      </c>
      <c r="E573" s="29">
        <v>1700</v>
      </c>
      <c r="F573" s="29">
        <v>2265</v>
      </c>
      <c r="G573" s="29">
        <v>1200</v>
      </c>
      <c r="H573" s="29">
        <v>1806</v>
      </c>
      <c r="I573" s="29">
        <v>2036</v>
      </c>
      <c r="J573" s="30"/>
    </row>
    <row r="574" spans="1:10" hidden="1">
      <c r="A574" s="27">
        <v>56.9</v>
      </c>
      <c r="B574" s="27">
        <v>57</v>
      </c>
      <c r="C574" s="28"/>
      <c r="D574" s="29">
        <v>100</v>
      </c>
      <c r="E574" s="29">
        <v>1500</v>
      </c>
      <c r="F574" s="29">
        <v>2082</v>
      </c>
      <c r="G574" s="29">
        <v>1600</v>
      </c>
      <c r="H574" s="29">
        <v>2174</v>
      </c>
      <c r="I574" s="29">
        <v>2128</v>
      </c>
      <c r="J574" s="30"/>
    </row>
    <row r="575" spans="1:10" hidden="1">
      <c r="A575" s="31">
        <v>57</v>
      </c>
      <c r="B575" s="31">
        <v>57.1</v>
      </c>
      <c r="C575" s="28" t="s">
        <v>17</v>
      </c>
      <c r="D575" s="32">
        <v>100</v>
      </c>
      <c r="E575" s="32">
        <v>1100</v>
      </c>
      <c r="F575" s="32">
        <v>1715</v>
      </c>
      <c r="G575" s="32">
        <v>1000</v>
      </c>
      <c r="H575" s="32">
        <v>1623</v>
      </c>
      <c r="I575" s="32">
        <v>1669</v>
      </c>
      <c r="J575" s="30"/>
    </row>
    <row r="576" spans="1:10" hidden="1">
      <c r="A576" s="27">
        <v>57.1</v>
      </c>
      <c r="B576" s="27">
        <v>57.2</v>
      </c>
      <c r="C576" s="28"/>
      <c r="D576" s="29">
        <v>100</v>
      </c>
      <c r="E576" s="29">
        <v>900</v>
      </c>
      <c r="F576" s="29">
        <v>1531</v>
      </c>
      <c r="G576" s="29">
        <v>1100</v>
      </c>
      <c r="H576" s="29">
        <v>1715</v>
      </c>
      <c r="I576" s="29">
        <v>1623</v>
      </c>
      <c r="J576" s="30"/>
    </row>
    <row r="577" spans="1:10" hidden="1">
      <c r="A577" s="27">
        <v>57.2</v>
      </c>
      <c r="B577" s="27">
        <v>57.3</v>
      </c>
      <c r="C577" s="28"/>
      <c r="D577" s="29">
        <v>100</v>
      </c>
      <c r="E577" s="29">
        <v>1600</v>
      </c>
      <c r="F577" s="29">
        <v>2174</v>
      </c>
      <c r="G577" s="29">
        <v>1500</v>
      </c>
      <c r="H577" s="29">
        <v>2082</v>
      </c>
      <c r="I577" s="29">
        <v>2128</v>
      </c>
      <c r="J577" s="30"/>
    </row>
    <row r="578" spans="1:10" hidden="1">
      <c r="A578" s="27">
        <v>57.3</v>
      </c>
      <c r="B578" s="27">
        <v>57.4</v>
      </c>
      <c r="C578" s="28"/>
      <c r="D578" s="29">
        <v>100</v>
      </c>
      <c r="E578" s="29">
        <v>800</v>
      </c>
      <c r="F578" s="29">
        <v>1439</v>
      </c>
      <c r="G578" s="29">
        <v>1400</v>
      </c>
      <c r="H578" s="29">
        <v>1990</v>
      </c>
      <c r="I578" s="29">
        <v>1715</v>
      </c>
      <c r="J578" s="30"/>
    </row>
    <row r="579" spans="1:10" hidden="1">
      <c r="A579" s="27">
        <v>57.4</v>
      </c>
      <c r="B579" s="27">
        <v>57.5</v>
      </c>
      <c r="C579" s="28"/>
      <c r="D579" s="29">
        <v>100</v>
      </c>
      <c r="E579" s="29">
        <v>700</v>
      </c>
      <c r="F579" s="29">
        <v>1347</v>
      </c>
      <c r="G579" s="29">
        <v>1200</v>
      </c>
      <c r="H579" s="29">
        <v>1806</v>
      </c>
      <c r="I579" s="29">
        <v>1577</v>
      </c>
      <c r="J579" s="30"/>
    </row>
    <row r="580" spans="1:10" hidden="1">
      <c r="A580" s="27">
        <v>57.5</v>
      </c>
      <c r="B580" s="27">
        <v>57.6</v>
      </c>
      <c r="C580" s="28"/>
      <c r="D580" s="29">
        <v>100</v>
      </c>
      <c r="E580" s="29">
        <v>1000</v>
      </c>
      <c r="F580" s="29">
        <v>1623</v>
      </c>
      <c r="G580" s="29">
        <v>1000</v>
      </c>
      <c r="H580" s="29">
        <v>1623</v>
      </c>
      <c r="I580" s="29">
        <v>1623</v>
      </c>
      <c r="J580" s="30"/>
    </row>
    <row r="581" spans="1:10" hidden="1">
      <c r="A581" s="27">
        <v>57.6</v>
      </c>
      <c r="B581" s="27">
        <v>57.7</v>
      </c>
      <c r="C581" s="28"/>
      <c r="D581" s="29">
        <v>100</v>
      </c>
      <c r="E581" s="29">
        <v>1000</v>
      </c>
      <c r="F581" s="29">
        <v>1623</v>
      </c>
      <c r="G581" s="29">
        <v>1200</v>
      </c>
      <c r="H581" s="29">
        <v>1806</v>
      </c>
      <c r="I581" s="29">
        <v>1715</v>
      </c>
      <c r="J581" s="30"/>
    </row>
    <row r="582" spans="1:10" hidden="1">
      <c r="A582" s="27">
        <v>57.7</v>
      </c>
      <c r="B582" s="27">
        <v>57.8</v>
      </c>
      <c r="C582" s="28"/>
      <c r="D582" s="29">
        <v>100</v>
      </c>
      <c r="E582" s="29">
        <v>1300</v>
      </c>
      <c r="F582" s="29">
        <v>1898</v>
      </c>
      <c r="G582" s="29">
        <v>1600</v>
      </c>
      <c r="H582" s="29">
        <v>2174</v>
      </c>
      <c r="I582" s="29">
        <v>2036</v>
      </c>
      <c r="J582" s="30"/>
    </row>
    <row r="583" spans="1:10" hidden="1">
      <c r="A583" s="27">
        <v>57.8</v>
      </c>
      <c r="B583" s="27">
        <v>57.9</v>
      </c>
      <c r="C583" s="28"/>
      <c r="D583" s="29">
        <v>100</v>
      </c>
      <c r="E583" s="29">
        <v>900</v>
      </c>
      <c r="F583" s="29">
        <v>1531</v>
      </c>
      <c r="G583" s="29">
        <v>1200</v>
      </c>
      <c r="H583" s="29">
        <v>1806</v>
      </c>
      <c r="I583" s="29">
        <v>1669</v>
      </c>
      <c r="J583" s="30"/>
    </row>
    <row r="584" spans="1:10" hidden="1">
      <c r="A584" s="27">
        <v>57.9</v>
      </c>
      <c r="B584" s="27">
        <v>58</v>
      </c>
      <c r="C584" s="28"/>
      <c r="D584" s="29">
        <v>100</v>
      </c>
      <c r="E584" s="29">
        <v>1100</v>
      </c>
      <c r="F584" s="29">
        <v>1715</v>
      </c>
      <c r="G584" s="29">
        <v>1500</v>
      </c>
      <c r="H584" s="29">
        <v>2082</v>
      </c>
      <c r="I584" s="29">
        <v>1899</v>
      </c>
      <c r="J584" s="30"/>
    </row>
    <row r="585" spans="1:10" hidden="1">
      <c r="A585" s="31">
        <v>58</v>
      </c>
      <c r="B585" s="31">
        <v>58.1</v>
      </c>
      <c r="C585" s="28" t="s">
        <v>17</v>
      </c>
      <c r="D585" s="32">
        <v>100</v>
      </c>
      <c r="E585" s="32">
        <v>1600</v>
      </c>
      <c r="F585" s="32">
        <v>2174</v>
      </c>
      <c r="G585" s="32">
        <v>1000</v>
      </c>
      <c r="H585" s="32">
        <v>1623</v>
      </c>
      <c r="I585" s="32">
        <v>1899</v>
      </c>
      <c r="J585" s="30"/>
    </row>
    <row r="586" spans="1:10" hidden="1">
      <c r="A586" s="27">
        <v>58.1</v>
      </c>
      <c r="B586" s="27">
        <v>58.2</v>
      </c>
      <c r="C586" s="28"/>
      <c r="D586" s="29">
        <v>100</v>
      </c>
      <c r="E586" s="29">
        <v>1400</v>
      </c>
      <c r="F586" s="29">
        <v>1990</v>
      </c>
      <c r="G586" s="29">
        <v>1900</v>
      </c>
      <c r="H586" s="29">
        <v>2449</v>
      </c>
      <c r="I586" s="29">
        <v>2220</v>
      </c>
      <c r="J586" s="30"/>
    </row>
    <row r="587" spans="1:10" hidden="1">
      <c r="A587" s="27">
        <v>58.2</v>
      </c>
      <c r="B587" s="27">
        <v>58.3</v>
      </c>
      <c r="C587" s="28"/>
      <c r="D587" s="29">
        <v>100</v>
      </c>
      <c r="E587" s="29">
        <v>1800</v>
      </c>
      <c r="F587" s="29">
        <v>2357</v>
      </c>
      <c r="G587" s="29">
        <v>1400</v>
      </c>
      <c r="H587" s="29">
        <v>1990</v>
      </c>
      <c r="I587" s="29">
        <v>2174</v>
      </c>
      <c r="J587" s="30"/>
    </row>
    <row r="588" spans="1:10" hidden="1">
      <c r="A588" s="27">
        <v>58.3</v>
      </c>
      <c r="B588" s="27">
        <v>58.4</v>
      </c>
      <c r="C588" s="28"/>
      <c r="D588" s="29">
        <v>100</v>
      </c>
      <c r="E588" s="29">
        <v>1800</v>
      </c>
      <c r="F588" s="29">
        <v>2357</v>
      </c>
      <c r="G588" s="29">
        <v>1200</v>
      </c>
      <c r="H588" s="29">
        <v>1806</v>
      </c>
      <c r="I588" s="29">
        <v>2082</v>
      </c>
      <c r="J588" s="30"/>
    </row>
    <row r="589" spans="1:10" hidden="1">
      <c r="A589" s="27">
        <v>58.4</v>
      </c>
      <c r="B589" s="27">
        <v>58.5</v>
      </c>
      <c r="C589" s="28"/>
      <c r="D589" s="29">
        <v>100</v>
      </c>
      <c r="E589" s="29">
        <v>1300</v>
      </c>
      <c r="F589" s="29">
        <v>1898</v>
      </c>
      <c r="G589" s="29">
        <v>1500</v>
      </c>
      <c r="H589" s="29">
        <v>2082</v>
      </c>
      <c r="I589" s="29">
        <v>1990</v>
      </c>
      <c r="J589" s="30"/>
    </row>
    <row r="590" spans="1:10">
      <c r="A590" s="27">
        <v>58.5</v>
      </c>
      <c r="B590" s="27">
        <v>58.6</v>
      </c>
      <c r="C590" s="28"/>
      <c r="D590" s="29">
        <v>100</v>
      </c>
      <c r="E590" s="29">
        <v>2200</v>
      </c>
      <c r="F590" s="217">
        <v>2724</v>
      </c>
      <c r="G590" s="29">
        <v>1400</v>
      </c>
      <c r="H590" s="29">
        <v>1990</v>
      </c>
      <c r="I590" s="29">
        <v>2357</v>
      </c>
      <c r="J590" s="30"/>
    </row>
    <row r="591" spans="1:10" hidden="1">
      <c r="A591" s="27">
        <v>58.6</v>
      </c>
      <c r="B591" s="27">
        <v>58.7</v>
      </c>
      <c r="C591" s="30"/>
      <c r="D591" s="29">
        <v>100</v>
      </c>
      <c r="E591" s="29">
        <v>2400</v>
      </c>
      <c r="F591" s="29">
        <v>2908</v>
      </c>
      <c r="G591" s="29">
        <v>1500</v>
      </c>
      <c r="H591" s="29">
        <v>2082</v>
      </c>
      <c r="I591" s="29">
        <v>2495</v>
      </c>
      <c r="J591" s="28" t="s">
        <v>93</v>
      </c>
    </row>
    <row r="592" spans="1:10" hidden="1">
      <c r="A592" s="27">
        <v>58.7</v>
      </c>
      <c r="B592" s="27">
        <v>58.8</v>
      </c>
      <c r="C592" s="30"/>
      <c r="D592" s="29">
        <v>100</v>
      </c>
      <c r="E592" s="29">
        <v>1500</v>
      </c>
      <c r="F592" s="29">
        <v>2082</v>
      </c>
      <c r="G592" s="29">
        <v>1100</v>
      </c>
      <c r="H592" s="29">
        <v>1715</v>
      </c>
      <c r="I592" s="29">
        <v>1899</v>
      </c>
      <c r="J592" s="28"/>
    </row>
    <row r="593" spans="1:10" hidden="1">
      <c r="A593" s="27">
        <v>58.8</v>
      </c>
      <c r="B593" s="27">
        <v>58.9</v>
      </c>
      <c r="C593" s="30"/>
      <c r="D593" s="29">
        <v>100</v>
      </c>
      <c r="E593" s="29">
        <v>1100</v>
      </c>
      <c r="F593" s="29">
        <v>1715</v>
      </c>
      <c r="G593" s="29">
        <v>1200</v>
      </c>
      <c r="H593" s="29">
        <v>1806</v>
      </c>
      <c r="I593" s="29">
        <v>1761</v>
      </c>
      <c r="J593" s="28"/>
    </row>
    <row r="594" spans="1:10" hidden="1">
      <c r="A594" s="27">
        <v>58.9</v>
      </c>
      <c r="B594" s="27">
        <v>59</v>
      </c>
      <c r="C594" s="30"/>
      <c r="D594" s="29">
        <v>100</v>
      </c>
      <c r="E594" s="29">
        <v>1200</v>
      </c>
      <c r="F594" s="29">
        <v>1806</v>
      </c>
      <c r="G594" s="29">
        <v>1400</v>
      </c>
      <c r="H594" s="29">
        <v>1990</v>
      </c>
      <c r="I594" s="29">
        <v>1898</v>
      </c>
      <c r="J594" s="28"/>
    </row>
    <row r="595" spans="1:10" hidden="1">
      <c r="A595" s="31">
        <v>59</v>
      </c>
      <c r="B595" s="31">
        <v>59.1</v>
      </c>
      <c r="C595" s="28" t="s">
        <v>17</v>
      </c>
      <c r="D595" s="32">
        <v>100</v>
      </c>
      <c r="E595" s="32">
        <v>900</v>
      </c>
      <c r="F595" s="32">
        <v>1531</v>
      </c>
      <c r="G595" s="32">
        <v>1300</v>
      </c>
      <c r="H595" s="32">
        <v>1898</v>
      </c>
      <c r="I595" s="32">
        <v>1715</v>
      </c>
      <c r="J595" s="30"/>
    </row>
    <row r="596" spans="1:10" hidden="1">
      <c r="A596" s="27">
        <v>59.1</v>
      </c>
      <c r="B596" s="27">
        <v>59.2</v>
      </c>
      <c r="C596" s="28"/>
      <c r="D596" s="29">
        <v>100</v>
      </c>
      <c r="E596" s="29">
        <v>1400</v>
      </c>
      <c r="F596" s="29">
        <v>1990</v>
      </c>
      <c r="G596" s="29">
        <v>1800</v>
      </c>
      <c r="H596" s="29">
        <v>2357</v>
      </c>
      <c r="I596" s="29">
        <v>2174</v>
      </c>
      <c r="J596" s="30"/>
    </row>
    <row r="597" spans="1:10" hidden="1">
      <c r="A597" s="27">
        <v>59.2</v>
      </c>
      <c r="B597" s="27">
        <v>59.3</v>
      </c>
      <c r="C597" s="28"/>
      <c r="D597" s="29">
        <v>100</v>
      </c>
      <c r="E597" s="29">
        <v>1600</v>
      </c>
      <c r="F597" s="29">
        <v>2174</v>
      </c>
      <c r="G597" s="29">
        <v>1800</v>
      </c>
      <c r="H597" s="29">
        <v>2357</v>
      </c>
      <c r="I597" s="29">
        <v>2266</v>
      </c>
      <c r="J597" s="30"/>
    </row>
    <row r="598" spans="1:10" hidden="1">
      <c r="A598" s="27">
        <v>59.3</v>
      </c>
      <c r="B598" s="27">
        <v>59.4</v>
      </c>
      <c r="C598" s="28"/>
      <c r="D598" s="29">
        <v>100</v>
      </c>
      <c r="E598" s="29">
        <v>1400</v>
      </c>
      <c r="F598" s="29">
        <v>1990</v>
      </c>
      <c r="G598" s="29">
        <v>1700</v>
      </c>
      <c r="H598" s="29">
        <v>2265</v>
      </c>
      <c r="I598" s="29">
        <v>2128</v>
      </c>
      <c r="J598" s="30"/>
    </row>
    <row r="599" spans="1:10" hidden="1">
      <c r="A599" s="27">
        <v>59.4</v>
      </c>
      <c r="B599" s="27">
        <v>59.5</v>
      </c>
      <c r="C599" s="28"/>
      <c r="D599" s="29">
        <v>100</v>
      </c>
      <c r="E599" s="29">
        <v>1000</v>
      </c>
      <c r="F599" s="29">
        <v>1623</v>
      </c>
      <c r="G599" s="29">
        <v>1200</v>
      </c>
      <c r="H599" s="29">
        <v>1806</v>
      </c>
      <c r="I599" s="29">
        <v>1715</v>
      </c>
      <c r="J599" s="30"/>
    </row>
    <row r="600" spans="1:10" hidden="1">
      <c r="A600" s="27">
        <v>59.5</v>
      </c>
      <c r="B600" s="27">
        <v>59.6</v>
      </c>
      <c r="C600" s="28"/>
      <c r="D600" s="29">
        <v>100</v>
      </c>
      <c r="E600" s="29">
        <v>1000</v>
      </c>
      <c r="F600" s="29">
        <v>1623</v>
      </c>
      <c r="G600" s="29">
        <v>1500</v>
      </c>
      <c r="H600" s="29">
        <v>2082</v>
      </c>
      <c r="I600" s="29">
        <v>1853</v>
      </c>
      <c r="J600" s="30"/>
    </row>
    <row r="601" spans="1:10" hidden="1">
      <c r="A601" s="27">
        <v>59.6</v>
      </c>
      <c r="B601" s="27">
        <v>59.7</v>
      </c>
      <c r="C601" s="28"/>
      <c r="D601" s="29">
        <v>100</v>
      </c>
      <c r="E601" s="29">
        <v>1000</v>
      </c>
      <c r="F601" s="29">
        <v>1623</v>
      </c>
      <c r="G601" s="29">
        <v>1000</v>
      </c>
      <c r="H601" s="29">
        <v>1623</v>
      </c>
      <c r="I601" s="29">
        <v>1623</v>
      </c>
      <c r="J601" s="30"/>
    </row>
    <row r="602" spans="1:10" hidden="1">
      <c r="A602" s="27">
        <v>59.7</v>
      </c>
      <c r="B602" s="27">
        <v>59.8</v>
      </c>
      <c r="C602" s="28"/>
      <c r="D602" s="29">
        <v>100</v>
      </c>
      <c r="E602" s="29">
        <v>800</v>
      </c>
      <c r="F602" s="29">
        <v>1439</v>
      </c>
      <c r="G602" s="29">
        <v>1000</v>
      </c>
      <c r="H602" s="29">
        <v>1623</v>
      </c>
      <c r="I602" s="29">
        <v>1531</v>
      </c>
      <c r="J602" s="30"/>
    </row>
    <row r="603" spans="1:10" hidden="1">
      <c r="A603" s="27">
        <v>59.8</v>
      </c>
      <c r="B603" s="27">
        <v>59.9</v>
      </c>
      <c r="C603" s="28"/>
      <c r="D603" s="29">
        <v>100</v>
      </c>
      <c r="E603" s="29">
        <v>1100</v>
      </c>
      <c r="F603" s="29">
        <v>1715</v>
      </c>
      <c r="G603" s="29">
        <v>1100</v>
      </c>
      <c r="H603" s="29">
        <v>1715</v>
      </c>
      <c r="I603" s="29">
        <v>1715</v>
      </c>
      <c r="J603" s="30"/>
    </row>
    <row r="604" spans="1:10" hidden="1">
      <c r="A604" s="27">
        <v>59.9</v>
      </c>
      <c r="B604" s="27">
        <v>60</v>
      </c>
      <c r="C604" s="28"/>
      <c r="D604" s="29">
        <v>100</v>
      </c>
      <c r="E604" s="29">
        <v>900</v>
      </c>
      <c r="F604" s="29">
        <v>1531</v>
      </c>
      <c r="G604" s="29">
        <v>1500</v>
      </c>
      <c r="H604" s="29">
        <v>2082</v>
      </c>
      <c r="I604" s="29">
        <v>1807</v>
      </c>
      <c r="J604" s="30"/>
    </row>
    <row r="605" spans="1:10" hidden="1">
      <c r="A605" s="31">
        <v>60</v>
      </c>
      <c r="B605" s="31">
        <v>60.1</v>
      </c>
      <c r="C605" s="28" t="s">
        <v>17</v>
      </c>
      <c r="D605" s="32">
        <v>100</v>
      </c>
      <c r="E605" s="32">
        <v>1200</v>
      </c>
      <c r="F605" s="32">
        <v>1806</v>
      </c>
      <c r="G605" s="32">
        <v>1500</v>
      </c>
      <c r="H605" s="32">
        <v>2082</v>
      </c>
      <c r="I605" s="32">
        <v>1944</v>
      </c>
      <c r="J605" s="30"/>
    </row>
    <row r="606" spans="1:10" hidden="1">
      <c r="A606" s="27">
        <v>60.1</v>
      </c>
      <c r="B606" s="27">
        <v>60.2</v>
      </c>
      <c r="C606" s="28"/>
      <c r="D606" s="29">
        <v>100</v>
      </c>
      <c r="E606" s="29">
        <v>1700</v>
      </c>
      <c r="F606" s="29">
        <v>2265</v>
      </c>
      <c r="G606" s="29">
        <v>1500</v>
      </c>
      <c r="H606" s="29">
        <v>2082</v>
      </c>
      <c r="I606" s="29">
        <v>2174</v>
      </c>
      <c r="J606" s="30"/>
    </row>
    <row r="607" spans="1:10" hidden="1">
      <c r="A607" s="27">
        <v>60.2</v>
      </c>
      <c r="B607" s="27">
        <v>60.3</v>
      </c>
      <c r="C607" s="28"/>
      <c r="D607" s="29">
        <v>100</v>
      </c>
      <c r="E607" s="29">
        <v>2400</v>
      </c>
      <c r="F607" s="29">
        <v>2908</v>
      </c>
      <c r="G607" s="29">
        <v>2800</v>
      </c>
      <c r="H607" s="29">
        <v>3275</v>
      </c>
      <c r="I607" s="29">
        <v>3092</v>
      </c>
      <c r="J607" s="30"/>
    </row>
    <row r="608" spans="1:10" hidden="1">
      <c r="A608" s="27">
        <v>60.3</v>
      </c>
      <c r="B608" s="27">
        <v>60.4</v>
      </c>
      <c r="C608" s="28"/>
      <c r="D608" s="29">
        <v>100</v>
      </c>
      <c r="E608" s="29">
        <v>1600</v>
      </c>
      <c r="F608" s="29">
        <v>2174</v>
      </c>
      <c r="G608" s="29">
        <v>1900</v>
      </c>
      <c r="H608" s="29">
        <v>2449</v>
      </c>
      <c r="I608" s="29">
        <v>2312</v>
      </c>
      <c r="J608" s="30"/>
    </row>
    <row r="609" spans="1:10" hidden="1">
      <c r="A609" s="27">
        <v>60.4</v>
      </c>
      <c r="B609" s="27">
        <v>60.5</v>
      </c>
      <c r="C609" s="28"/>
      <c r="D609" s="29">
        <v>100</v>
      </c>
      <c r="E609" s="29">
        <v>1900</v>
      </c>
      <c r="F609" s="29">
        <v>2449</v>
      </c>
      <c r="G609" s="29">
        <v>1700</v>
      </c>
      <c r="H609" s="29">
        <v>2265</v>
      </c>
      <c r="I609" s="29">
        <v>2357</v>
      </c>
      <c r="J609" s="30"/>
    </row>
    <row r="610" spans="1:10" hidden="1">
      <c r="A610" s="27">
        <v>60.5</v>
      </c>
      <c r="B610" s="27">
        <v>60.6</v>
      </c>
      <c r="C610" s="28"/>
      <c r="D610" s="29">
        <v>100</v>
      </c>
      <c r="E610" s="29">
        <v>1300</v>
      </c>
      <c r="F610" s="29">
        <v>1898</v>
      </c>
      <c r="G610" s="29">
        <v>1700</v>
      </c>
      <c r="H610" s="29">
        <v>2265</v>
      </c>
      <c r="I610" s="29">
        <v>2082</v>
      </c>
      <c r="J610" s="30"/>
    </row>
    <row r="611" spans="1:10">
      <c r="A611" s="27">
        <v>60.6</v>
      </c>
      <c r="B611" s="27">
        <v>60.7</v>
      </c>
      <c r="C611" s="28"/>
      <c r="D611" s="29">
        <v>100</v>
      </c>
      <c r="E611" s="29">
        <v>2000</v>
      </c>
      <c r="F611" s="217">
        <v>2541</v>
      </c>
      <c r="G611" s="29">
        <v>1600</v>
      </c>
      <c r="H611" s="29">
        <v>2174</v>
      </c>
      <c r="I611" s="29">
        <v>2358</v>
      </c>
      <c r="J611" s="30"/>
    </row>
    <row r="612" spans="1:10" hidden="1">
      <c r="A612" s="27">
        <v>60.7</v>
      </c>
      <c r="B612" s="27">
        <v>60.8</v>
      </c>
      <c r="C612" s="28"/>
      <c r="D612" s="29">
        <v>100</v>
      </c>
      <c r="E612" s="29">
        <v>1600</v>
      </c>
      <c r="F612" s="29">
        <v>2174</v>
      </c>
      <c r="G612" s="29">
        <v>1000</v>
      </c>
      <c r="H612" s="29">
        <v>1623</v>
      </c>
      <c r="I612" s="29">
        <v>1899</v>
      </c>
      <c r="J612" s="30"/>
    </row>
    <row r="613" spans="1:10" hidden="1">
      <c r="A613" s="27">
        <v>60.8</v>
      </c>
      <c r="B613" s="27">
        <v>60.9</v>
      </c>
      <c r="C613" s="28"/>
      <c r="D613" s="29">
        <v>100</v>
      </c>
      <c r="E613" s="29">
        <v>1700</v>
      </c>
      <c r="F613" s="29">
        <v>2265</v>
      </c>
      <c r="G613" s="29">
        <v>1600</v>
      </c>
      <c r="H613" s="29">
        <v>2174</v>
      </c>
      <c r="I613" s="29">
        <v>2220</v>
      </c>
      <c r="J613" s="30"/>
    </row>
    <row r="614" spans="1:10" hidden="1">
      <c r="A614" s="27">
        <v>60.9</v>
      </c>
      <c r="B614" s="27">
        <v>61</v>
      </c>
      <c r="C614" s="28"/>
      <c r="D614" s="29">
        <v>100</v>
      </c>
      <c r="E614" s="29">
        <v>1600</v>
      </c>
      <c r="F614" s="29">
        <v>2174</v>
      </c>
      <c r="G614" s="29">
        <v>1800</v>
      </c>
      <c r="H614" s="29">
        <v>2357</v>
      </c>
      <c r="I614" s="29">
        <v>2266</v>
      </c>
      <c r="J614" s="30"/>
    </row>
    <row r="615" spans="1:10" hidden="1">
      <c r="A615" s="31">
        <v>61</v>
      </c>
      <c r="B615" s="31">
        <v>61.1</v>
      </c>
      <c r="C615" s="28" t="s">
        <v>17</v>
      </c>
      <c r="D615" s="32">
        <v>100</v>
      </c>
      <c r="E615" s="32">
        <v>1300</v>
      </c>
      <c r="F615" s="32">
        <v>1898</v>
      </c>
      <c r="G615" s="32">
        <v>1500</v>
      </c>
      <c r="H615" s="32">
        <v>2082</v>
      </c>
      <c r="I615" s="32">
        <v>1990</v>
      </c>
      <c r="J615" s="30"/>
    </row>
    <row r="616" spans="1:10" hidden="1">
      <c r="A616" s="27">
        <v>61.1</v>
      </c>
      <c r="B616" s="27">
        <v>61.2</v>
      </c>
      <c r="C616" s="28"/>
      <c r="D616" s="29">
        <v>100</v>
      </c>
      <c r="E616" s="29">
        <v>1300</v>
      </c>
      <c r="F616" s="29">
        <v>1898</v>
      </c>
      <c r="G616" s="29">
        <v>1800</v>
      </c>
      <c r="H616" s="29">
        <v>2357</v>
      </c>
      <c r="I616" s="29">
        <v>2128</v>
      </c>
      <c r="J616" s="30"/>
    </row>
    <row r="617" spans="1:10">
      <c r="A617" s="27">
        <v>61.2</v>
      </c>
      <c r="B617" s="27">
        <v>61.3</v>
      </c>
      <c r="C617" s="28"/>
      <c r="D617" s="29">
        <v>100</v>
      </c>
      <c r="E617" s="29">
        <v>2000</v>
      </c>
      <c r="F617" s="217">
        <v>2541</v>
      </c>
      <c r="G617" s="29">
        <v>1200</v>
      </c>
      <c r="H617" s="29">
        <v>1806</v>
      </c>
      <c r="I617" s="29">
        <v>2174</v>
      </c>
      <c r="J617" s="30"/>
    </row>
    <row r="618" spans="1:10" hidden="1">
      <c r="A618" s="27">
        <v>61.3</v>
      </c>
      <c r="B618" s="27">
        <v>61.4</v>
      </c>
      <c r="C618" s="28"/>
      <c r="D618" s="29">
        <v>100</v>
      </c>
      <c r="E618" s="29">
        <v>1800</v>
      </c>
      <c r="F618" s="29">
        <v>2357</v>
      </c>
      <c r="G618" s="29">
        <v>1400</v>
      </c>
      <c r="H618" s="29">
        <v>1990</v>
      </c>
      <c r="I618" s="29">
        <v>2174</v>
      </c>
      <c r="J618" s="30"/>
    </row>
    <row r="619" spans="1:10" hidden="1">
      <c r="A619" s="27">
        <v>61.4</v>
      </c>
      <c r="B619" s="27">
        <v>61.5</v>
      </c>
      <c r="C619" s="28"/>
      <c r="D619" s="29">
        <v>100</v>
      </c>
      <c r="E619" s="29">
        <v>1100</v>
      </c>
      <c r="F619" s="29">
        <v>1715</v>
      </c>
      <c r="G619" s="29">
        <v>1100</v>
      </c>
      <c r="H619" s="29">
        <v>1715</v>
      </c>
      <c r="I619" s="29">
        <v>1715</v>
      </c>
      <c r="J619" s="30"/>
    </row>
    <row r="620" spans="1:10" hidden="1">
      <c r="A620" s="27">
        <v>61.5</v>
      </c>
      <c r="B620" s="27">
        <v>61.6</v>
      </c>
      <c r="C620" s="28"/>
      <c r="D620" s="29">
        <v>100</v>
      </c>
      <c r="E620" s="29">
        <v>700</v>
      </c>
      <c r="F620" s="29">
        <v>1347</v>
      </c>
      <c r="G620" s="29">
        <v>1200</v>
      </c>
      <c r="H620" s="29">
        <v>1806</v>
      </c>
      <c r="I620" s="29">
        <v>1577</v>
      </c>
      <c r="J620" s="30"/>
    </row>
    <row r="621" spans="1:10" hidden="1">
      <c r="A621" s="27">
        <v>61.6</v>
      </c>
      <c r="B621" s="27">
        <v>61.7</v>
      </c>
      <c r="C621" s="28"/>
      <c r="D621" s="29">
        <v>100</v>
      </c>
      <c r="E621" s="29">
        <v>1000</v>
      </c>
      <c r="F621" s="29">
        <v>1623</v>
      </c>
      <c r="G621" s="29">
        <v>1200</v>
      </c>
      <c r="H621" s="29">
        <v>1806</v>
      </c>
      <c r="I621" s="29">
        <v>1715</v>
      </c>
      <c r="J621" s="30"/>
    </row>
    <row r="622" spans="1:10" hidden="1">
      <c r="A622" s="27">
        <v>61.7</v>
      </c>
      <c r="B622" s="27">
        <v>61.8</v>
      </c>
      <c r="C622" s="28"/>
      <c r="D622" s="29">
        <v>100</v>
      </c>
      <c r="E622" s="29">
        <v>800</v>
      </c>
      <c r="F622" s="29">
        <v>1439</v>
      </c>
      <c r="G622" s="29">
        <v>1300</v>
      </c>
      <c r="H622" s="29">
        <v>1898</v>
      </c>
      <c r="I622" s="29">
        <v>1669</v>
      </c>
      <c r="J622" s="30"/>
    </row>
    <row r="623" spans="1:10" hidden="1">
      <c r="A623" s="27">
        <v>61.8</v>
      </c>
      <c r="B623" s="27">
        <v>61.9</v>
      </c>
      <c r="C623" s="28"/>
      <c r="D623" s="29">
        <v>100</v>
      </c>
      <c r="E623" s="29">
        <v>1100</v>
      </c>
      <c r="F623" s="29">
        <v>1715</v>
      </c>
      <c r="G623" s="29">
        <v>1500</v>
      </c>
      <c r="H623" s="29">
        <v>2082</v>
      </c>
      <c r="I623" s="29">
        <v>1899</v>
      </c>
      <c r="J623" s="30"/>
    </row>
    <row r="624" spans="1:10" hidden="1">
      <c r="A624" s="27">
        <v>61.9</v>
      </c>
      <c r="B624" s="27">
        <v>62</v>
      </c>
      <c r="C624" s="28"/>
      <c r="D624" s="29">
        <v>100</v>
      </c>
      <c r="E624" s="29">
        <v>1000</v>
      </c>
      <c r="F624" s="29">
        <v>1623</v>
      </c>
      <c r="G624" s="29">
        <v>1300</v>
      </c>
      <c r="H624" s="29">
        <v>1898</v>
      </c>
      <c r="I624" s="29">
        <v>1761</v>
      </c>
      <c r="J624" s="30"/>
    </row>
    <row r="625" spans="1:10" hidden="1">
      <c r="A625" s="31">
        <v>62</v>
      </c>
      <c r="B625" s="31">
        <v>62.1</v>
      </c>
      <c r="C625" s="28" t="s">
        <v>17</v>
      </c>
      <c r="D625" s="32">
        <v>100</v>
      </c>
      <c r="E625" s="32">
        <v>1400</v>
      </c>
      <c r="F625" s="32">
        <v>1990</v>
      </c>
      <c r="G625" s="32">
        <v>1100</v>
      </c>
      <c r="H625" s="32">
        <v>1715</v>
      </c>
      <c r="I625" s="32">
        <v>1853</v>
      </c>
      <c r="J625" s="33"/>
    </row>
    <row r="626" spans="1:10" hidden="1">
      <c r="A626" s="27">
        <v>62.1</v>
      </c>
      <c r="B626" s="27">
        <v>62.2</v>
      </c>
      <c r="C626" s="28"/>
      <c r="D626" s="29">
        <v>100</v>
      </c>
      <c r="E626" s="29">
        <v>1200</v>
      </c>
      <c r="F626" s="29">
        <v>1806</v>
      </c>
      <c r="G626" s="29">
        <v>1300</v>
      </c>
      <c r="H626" s="29">
        <v>1898</v>
      </c>
      <c r="I626" s="29">
        <v>1852</v>
      </c>
      <c r="J626" s="34"/>
    </row>
    <row r="627" spans="1:10">
      <c r="A627" s="27">
        <v>62.2</v>
      </c>
      <c r="B627" s="27">
        <v>62.3</v>
      </c>
      <c r="C627" s="28"/>
      <c r="D627" s="29">
        <v>100</v>
      </c>
      <c r="E627" s="29">
        <v>2200</v>
      </c>
      <c r="F627" s="217">
        <v>2724</v>
      </c>
      <c r="G627" s="29">
        <v>2200</v>
      </c>
      <c r="H627" s="29">
        <v>2724</v>
      </c>
      <c r="I627" s="29">
        <v>2724</v>
      </c>
      <c r="J627" s="28" t="s">
        <v>86</v>
      </c>
    </row>
    <row r="628" spans="1:10" hidden="1">
      <c r="A628" s="27">
        <v>62.3</v>
      </c>
      <c r="B628" s="27">
        <v>62.4</v>
      </c>
      <c r="C628" s="28"/>
      <c r="D628" s="29">
        <v>100</v>
      </c>
      <c r="E628" s="29">
        <v>2700</v>
      </c>
      <c r="F628" s="29">
        <v>3183</v>
      </c>
      <c r="G628" s="29">
        <v>2400</v>
      </c>
      <c r="H628" s="29">
        <v>2908</v>
      </c>
      <c r="I628" s="29">
        <v>3046</v>
      </c>
      <c r="J628" s="34"/>
    </row>
    <row r="629" spans="1:10" hidden="1">
      <c r="A629" s="27">
        <v>62.4</v>
      </c>
      <c r="B629" s="27">
        <v>62.5</v>
      </c>
      <c r="C629" s="28"/>
      <c r="D629" s="29">
        <v>100</v>
      </c>
      <c r="E629" s="29">
        <v>1600</v>
      </c>
      <c r="F629" s="29">
        <v>2174</v>
      </c>
      <c r="G629" s="29">
        <v>1300</v>
      </c>
      <c r="H629" s="29">
        <v>1898</v>
      </c>
      <c r="I629" s="29">
        <v>2036</v>
      </c>
      <c r="J629" s="34"/>
    </row>
    <row r="630" spans="1:10" hidden="1">
      <c r="A630" s="27">
        <v>62.5</v>
      </c>
      <c r="B630" s="27">
        <v>62.6</v>
      </c>
      <c r="C630" s="28"/>
      <c r="D630" s="29">
        <v>100</v>
      </c>
      <c r="E630" s="29">
        <v>1500</v>
      </c>
      <c r="F630" s="29">
        <v>2082</v>
      </c>
      <c r="G630" s="29">
        <v>1000</v>
      </c>
      <c r="H630" s="29">
        <v>1623</v>
      </c>
      <c r="I630" s="29">
        <v>1853</v>
      </c>
      <c r="J630" s="34"/>
    </row>
    <row r="631" spans="1:10" hidden="1">
      <c r="A631" s="27">
        <v>62.6</v>
      </c>
      <c r="B631" s="27">
        <v>62.7</v>
      </c>
      <c r="C631" s="28"/>
      <c r="D631" s="29">
        <v>100</v>
      </c>
      <c r="E631" s="29">
        <v>1100</v>
      </c>
      <c r="F631" s="29">
        <v>1715</v>
      </c>
      <c r="G631" s="29">
        <v>1100</v>
      </c>
      <c r="H631" s="29">
        <v>1715</v>
      </c>
      <c r="I631" s="29">
        <v>1715</v>
      </c>
      <c r="J631" s="34"/>
    </row>
    <row r="632" spans="1:10" hidden="1">
      <c r="A632" s="27">
        <v>62.7</v>
      </c>
      <c r="B632" s="27">
        <v>62.8</v>
      </c>
      <c r="C632" s="28"/>
      <c r="D632" s="29">
        <v>100</v>
      </c>
      <c r="E632" s="29">
        <v>1200</v>
      </c>
      <c r="F632" s="29">
        <v>1806</v>
      </c>
      <c r="G632" s="29">
        <v>1300</v>
      </c>
      <c r="H632" s="29">
        <v>1898</v>
      </c>
      <c r="I632" s="29">
        <v>1852</v>
      </c>
      <c r="J632" s="34"/>
    </row>
    <row r="633" spans="1:10" hidden="1">
      <c r="A633" s="27">
        <v>62.8</v>
      </c>
      <c r="B633" s="27">
        <v>62.9</v>
      </c>
      <c r="C633" s="28"/>
      <c r="D633" s="29">
        <v>100</v>
      </c>
      <c r="E633" s="29">
        <v>1200</v>
      </c>
      <c r="F633" s="29">
        <v>1806</v>
      </c>
      <c r="G633" s="29">
        <v>1200</v>
      </c>
      <c r="H633" s="29">
        <v>1806</v>
      </c>
      <c r="I633" s="29">
        <v>1806</v>
      </c>
      <c r="J633" s="34"/>
    </row>
    <row r="634" spans="1:10" hidden="1">
      <c r="A634" s="27">
        <v>62.9</v>
      </c>
      <c r="B634" s="27">
        <v>63</v>
      </c>
      <c r="C634" s="28"/>
      <c r="D634" s="29">
        <v>100</v>
      </c>
      <c r="E634" s="29">
        <v>1000</v>
      </c>
      <c r="F634" s="29">
        <v>1623</v>
      </c>
      <c r="G634" s="29">
        <v>1200</v>
      </c>
      <c r="H634" s="29">
        <v>1806</v>
      </c>
      <c r="I634" s="29">
        <v>1715</v>
      </c>
      <c r="J634" s="28" t="s">
        <v>81</v>
      </c>
    </row>
    <row r="635" spans="1:10" hidden="1">
      <c r="A635" s="31">
        <v>63</v>
      </c>
      <c r="B635" s="31">
        <v>63.1</v>
      </c>
      <c r="C635" s="28" t="s">
        <v>17</v>
      </c>
      <c r="D635" s="32">
        <v>100</v>
      </c>
      <c r="E635" s="32">
        <v>1800</v>
      </c>
      <c r="F635" s="32">
        <v>2357</v>
      </c>
      <c r="G635" s="32">
        <v>1600</v>
      </c>
      <c r="H635" s="32">
        <v>2174</v>
      </c>
      <c r="I635" s="32">
        <v>2266</v>
      </c>
      <c r="J635" s="30"/>
    </row>
    <row r="636" spans="1:10" hidden="1">
      <c r="A636" s="27">
        <v>63.1</v>
      </c>
      <c r="B636" s="27">
        <v>63.2</v>
      </c>
      <c r="C636" s="28"/>
      <c r="D636" s="29">
        <v>100</v>
      </c>
      <c r="E636" s="29">
        <v>1700</v>
      </c>
      <c r="F636" s="29">
        <v>2265</v>
      </c>
      <c r="G636" s="29">
        <v>1200</v>
      </c>
      <c r="H636" s="29">
        <v>1806</v>
      </c>
      <c r="I636" s="29">
        <v>2036</v>
      </c>
      <c r="J636" s="30"/>
    </row>
    <row r="637" spans="1:10" hidden="1">
      <c r="A637" s="27">
        <v>63.2</v>
      </c>
      <c r="B637" s="27">
        <v>63.3</v>
      </c>
      <c r="C637" s="28"/>
      <c r="D637" s="29">
        <v>100</v>
      </c>
      <c r="E637" s="29">
        <v>900</v>
      </c>
      <c r="F637" s="29">
        <v>1531</v>
      </c>
      <c r="G637" s="29">
        <v>1500</v>
      </c>
      <c r="H637" s="29">
        <v>2082</v>
      </c>
      <c r="I637" s="29">
        <v>1807</v>
      </c>
      <c r="J637" s="30"/>
    </row>
    <row r="638" spans="1:10" hidden="1">
      <c r="A638" s="27">
        <v>63.3</v>
      </c>
      <c r="B638" s="27">
        <v>63.4</v>
      </c>
      <c r="C638" s="28"/>
      <c r="D638" s="29">
        <v>100</v>
      </c>
      <c r="E638" s="29">
        <v>800</v>
      </c>
      <c r="F638" s="29">
        <v>1439</v>
      </c>
      <c r="G638" s="29">
        <v>1100</v>
      </c>
      <c r="H638" s="29">
        <v>1715</v>
      </c>
      <c r="I638" s="29">
        <v>1577</v>
      </c>
      <c r="J638" s="30"/>
    </row>
    <row r="639" spans="1:10" hidden="1">
      <c r="A639" s="27">
        <v>63.4</v>
      </c>
      <c r="B639" s="27">
        <v>63.5</v>
      </c>
      <c r="C639" s="28"/>
      <c r="D639" s="29">
        <v>100</v>
      </c>
      <c r="E639" s="29">
        <v>1000</v>
      </c>
      <c r="F639" s="29">
        <v>1623</v>
      </c>
      <c r="G639" s="29">
        <v>1200</v>
      </c>
      <c r="H639" s="29">
        <v>1806</v>
      </c>
      <c r="I639" s="29">
        <v>1715</v>
      </c>
      <c r="J639" s="30"/>
    </row>
    <row r="640" spans="1:10">
      <c r="A640" s="27">
        <v>63.5</v>
      </c>
      <c r="B640" s="27">
        <v>63.6</v>
      </c>
      <c r="C640" s="28"/>
      <c r="D640" s="29">
        <v>100</v>
      </c>
      <c r="E640" s="29">
        <v>2100</v>
      </c>
      <c r="F640" s="217">
        <v>2633</v>
      </c>
      <c r="G640" s="29">
        <v>2500</v>
      </c>
      <c r="H640" s="29">
        <v>3000</v>
      </c>
      <c r="I640" s="29">
        <v>2817</v>
      </c>
      <c r="J640" s="30"/>
    </row>
    <row r="641" spans="1:10" hidden="1">
      <c r="A641" s="27">
        <v>63.6</v>
      </c>
      <c r="B641" s="27">
        <v>63.7</v>
      </c>
      <c r="C641" s="28"/>
      <c r="D641" s="29">
        <v>100</v>
      </c>
      <c r="E641" s="29">
        <v>1000</v>
      </c>
      <c r="F641" s="29">
        <v>1623</v>
      </c>
      <c r="G641" s="29">
        <v>1100</v>
      </c>
      <c r="H641" s="29">
        <v>1715</v>
      </c>
      <c r="I641" s="29">
        <v>1669</v>
      </c>
      <c r="J641" s="30"/>
    </row>
    <row r="642" spans="1:10" hidden="1">
      <c r="A642" s="27">
        <v>63.7</v>
      </c>
      <c r="B642" s="27">
        <v>63.8</v>
      </c>
      <c r="C642" s="28"/>
      <c r="D642" s="29">
        <v>100</v>
      </c>
      <c r="E642" s="29">
        <v>1300</v>
      </c>
      <c r="F642" s="29">
        <v>1898</v>
      </c>
      <c r="G642" s="29">
        <v>1000</v>
      </c>
      <c r="H642" s="29">
        <v>1623</v>
      </c>
      <c r="I642" s="29">
        <v>1761</v>
      </c>
      <c r="J642" s="30"/>
    </row>
    <row r="643" spans="1:10" hidden="1">
      <c r="A643" s="27">
        <v>63.8</v>
      </c>
      <c r="B643" s="27">
        <v>63.9</v>
      </c>
      <c r="C643" s="28"/>
      <c r="D643" s="29">
        <v>100</v>
      </c>
      <c r="E643" s="29">
        <v>1800</v>
      </c>
      <c r="F643" s="29">
        <v>2357</v>
      </c>
      <c r="G643" s="29">
        <v>1800</v>
      </c>
      <c r="H643" s="29">
        <v>2357</v>
      </c>
      <c r="I643" s="29">
        <v>2357</v>
      </c>
      <c r="J643" s="30"/>
    </row>
    <row r="644" spans="1:10" hidden="1">
      <c r="A644" s="27">
        <v>63.9</v>
      </c>
      <c r="B644" s="27">
        <v>64</v>
      </c>
      <c r="C644" s="28"/>
      <c r="D644" s="29">
        <v>100</v>
      </c>
      <c r="E644" s="29">
        <v>1400</v>
      </c>
      <c r="F644" s="29">
        <v>1990</v>
      </c>
      <c r="G644" s="29">
        <v>2000</v>
      </c>
      <c r="H644" s="29">
        <v>2541</v>
      </c>
      <c r="I644" s="29">
        <v>2266</v>
      </c>
      <c r="J644" s="30"/>
    </row>
    <row r="645" spans="1:10">
      <c r="A645" s="31">
        <v>64</v>
      </c>
      <c r="B645" s="31">
        <v>64.099999999999994</v>
      </c>
      <c r="C645" s="28" t="s">
        <v>17</v>
      </c>
      <c r="D645" s="32">
        <v>100</v>
      </c>
      <c r="E645" s="32">
        <v>2100</v>
      </c>
      <c r="F645" s="216">
        <v>2633</v>
      </c>
      <c r="G645" s="32">
        <v>1400</v>
      </c>
      <c r="H645" s="32">
        <v>1990</v>
      </c>
      <c r="I645" s="32">
        <v>2312</v>
      </c>
      <c r="J645" s="36" t="s">
        <v>86</v>
      </c>
    </row>
    <row r="646" spans="1:10" hidden="1">
      <c r="A646" s="27">
        <v>64.099999999999994</v>
      </c>
      <c r="B646" s="27">
        <v>64.2</v>
      </c>
      <c r="C646" s="28"/>
      <c r="D646" s="29">
        <v>100</v>
      </c>
      <c r="E646" s="29">
        <v>900</v>
      </c>
      <c r="F646" s="29">
        <v>1531</v>
      </c>
      <c r="G646" s="29">
        <v>1000</v>
      </c>
      <c r="H646" s="29">
        <v>1623</v>
      </c>
      <c r="I646" s="29">
        <v>1577</v>
      </c>
      <c r="J646" s="36"/>
    </row>
    <row r="647" spans="1:10" hidden="1">
      <c r="A647" s="27">
        <v>64.2</v>
      </c>
      <c r="B647" s="27">
        <v>64.3</v>
      </c>
      <c r="C647" s="28"/>
      <c r="D647" s="29">
        <v>100</v>
      </c>
      <c r="E647" s="29">
        <v>1000</v>
      </c>
      <c r="F647" s="29">
        <v>1623</v>
      </c>
      <c r="G647" s="29">
        <v>1200</v>
      </c>
      <c r="H647" s="29">
        <v>1806</v>
      </c>
      <c r="I647" s="29">
        <v>1715</v>
      </c>
      <c r="J647" s="36"/>
    </row>
    <row r="648" spans="1:10" hidden="1">
      <c r="A648" s="27">
        <v>64.3</v>
      </c>
      <c r="B648" s="27">
        <v>64.400000000000006</v>
      </c>
      <c r="C648" s="28"/>
      <c r="D648" s="29">
        <v>100</v>
      </c>
      <c r="E648" s="29">
        <v>700</v>
      </c>
      <c r="F648" s="29">
        <v>1347</v>
      </c>
      <c r="G648" s="29">
        <v>1300</v>
      </c>
      <c r="H648" s="29">
        <v>1898</v>
      </c>
      <c r="I648" s="29">
        <v>1623</v>
      </c>
      <c r="J648" s="36"/>
    </row>
    <row r="649" spans="1:10" hidden="1">
      <c r="A649" s="27">
        <v>64.400000000000006</v>
      </c>
      <c r="B649" s="27">
        <v>64.5</v>
      </c>
      <c r="C649" s="28"/>
      <c r="D649" s="29">
        <v>100</v>
      </c>
      <c r="E649" s="29">
        <v>900</v>
      </c>
      <c r="F649" s="29">
        <v>1531</v>
      </c>
      <c r="G649" s="29">
        <v>1200</v>
      </c>
      <c r="H649" s="29">
        <v>1806</v>
      </c>
      <c r="I649" s="29">
        <v>1669</v>
      </c>
      <c r="J649" s="36"/>
    </row>
    <row r="650" spans="1:10" hidden="1">
      <c r="A650" s="27">
        <v>64.5</v>
      </c>
      <c r="B650" s="27">
        <v>64.599999999999994</v>
      </c>
      <c r="C650" s="28"/>
      <c r="D650" s="29">
        <v>100</v>
      </c>
      <c r="E650" s="29">
        <v>1700</v>
      </c>
      <c r="F650" s="29">
        <v>2265</v>
      </c>
      <c r="G650" s="29">
        <v>1200</v>
      </c>
      <c r="H650" s="29">
        <v>1806</v>
      </c>
      <c r="I650" s="29">
        <v>2036</v>
      </c>
      <c r="J650" s="36"/>
    </row>
    <row r="651" spans="1:10" hidden="1">
      <c r="A651" s="27">
        <v>64.599999999999994</v>
      </c>
      <c r="B651" s="27">
        <v>64.7</v>
      </c>
      <c r="C651" s="28"/>
      <c r="D651" s="29">
        <v>100</v>
      </c>
      <c r="E651" s="29">
        <v>1000</v>
      </c>
      <c r="F651" s="29">
        <v>1623</v>
      </c>
      <c r="G651" s="29">
        <v>1000</v>
      </c>
      <c r="H651" s="29">
        <v>1623</v>
      </c>
      <c r="I651" s="29">
        <v>1623</v>
      </c>
      <c r="J651" s="36"/>
    </row>
    <row r="652" spans="1:10" hidden="1">
      <c r="A652" s="27">
        <v>64.7</v>
      </c>
      <c r="B652" s="27">
        <v>64.8</v>
      </c>
      <c r="C652" s="28"/>
      <c r="D652" s="29">
        <v>100</v>
      </c>
      <c r="E652" s="29">
        <v>900</v>
      </c>
      <c r="F652" s="29">
        <v>1531</v>
      </c>
      <c r="G652" s="29">
        <v>1000</v>
      </c>
      <c r="H652" s="29">
        <v>1623</v>
      </c>
      <c r="I652" s="29">
        <v>1577</v>
      </c>
      <c r="J652" s="36"/>
    </row>
    <row r="653" spans="1:10" hidden="1">
      <c r="A653" s="27">
        <v>64.8</v>
      </c>
      <c r="B653" s="27">
        <v>64.900000000000006</v>
      </c>
      <c r="C653" s="28"/>
      <c r="D653" s="29">
        <v>100</v>
      </c>
      <c r="E653" s="29">
        <v>1300</v>
      </c>
      <c r="F653" s="29">
        <v>1898</v>
      </c>
      <c r="G653" s="29">
        <v>1300</v>
      </c>
      <c r="H653" s="29">
        <v>1898</v>
      </c>
      <c r="I653" s="29">
        <v>1898</v>
      </c>
      <c r="J653" s="36"/>
    </row>
    <row r="654" spans="1:10" hidden="1">
      <c r="A654" s="27">
        <v>64.900000000000006</v>
      </c>
      <c r="B654" s="27">
        <v>65</v>
      </c>
      <c r="C654" s="28"/>
      <c r="D654" s="29">
        <v>100</v>
      </c>
      <c r="E654" s="29">
        <v>1100</v>
      </c>
      <c r="F654" s="29">
        <v>1715</v>
      </c>
      <c r="G654" s="29">
        <v>1100</v>
      </c>
      <c r="H654" s="29">
        <v>1715</v>
      </c>
      <c r="I654" s="29">
        <v>1715</v>
      </c>
      <c r="J654" s="36"/>
    </row>
    <row r="655" spans="1:10" hidden="1">
      <c r="A655" s="31">
        <v>65</v>
      </c>
      <c r="B655" s="31">
        <v>65.099999999999994</v>
      </c>
      <c r="C655" s="28" t="s">
        <v>17</v>
      </c>
      <c r="D655" s="32">
        <v>100</v>
      </c>
      <c r="E655" s="32">
        <v>1300</v>
      </c>
      <c r="F655" s="32">
        <v>1898</v>
      </c>
      <c r="G655" s="32">
        <v>1400</v>
      </c>
      <c r="H655" s="32">
        <v>1990</v>
      </c>
      <c r="I655" s="32">
        <v>1944</v>
      </c>
      <c r="J655" s="30"/>
    </row>
    <row r="656" spans="1:10" hidden="1">
      <c r="A656" s="27">
        <v>65.099999999999994</v>
      </c>
      <c r="B656" s="27">
        <v>65.2</v>
      </c>
      <c r="C656" s="28"/>
      <c r="D656" s="29">
        <v>100</v>
      </c>
      <c r="E656" s="29">
        <v>1700</v>
      </c>
      <c r="F656" s="29">
        <v>2265</v>
      </c>
      <c r="G656" s="29">
        <v>1500</v>
      </c>
      <c r="H656" s="29">
        <v>2082</v>
      </c>
      <c r="I656" s="29">
        <v>2174</v>
      </c>
      <c r="J656" s="30"/>
    </row>
    <row r="657" spans="1:10" hidden="1">
      <c r="A657" s="27">
        <v>65.2</v>
      </c>
      <c r="B657" s="27">
        <v>65.3</v>
      </c>
      <c r="C657" s="28"/>
      <c r="D657" s="29">
        <v>100</v>
      </c>
      <c r="E657" s="29">
        <v>1500</v>
      </c>
      <c r="F657" s="29">
        <v>2082</v>
      </c>
      <c r="G657" s="29">
        <v>1600</v>
      </c>
      <c r="H657" s="29">
        <v>2174</v>
      </c>
      <c r="I657" s="29">
        <v>2128</v>
      </c>
      <c r="J657" s="30"/>
    </row>
    <row r="658" spans="1:10" hidden="1">
      <c r="A658" s="27">
        <v>65.3</v>
      </c>
      <c r="B658" s="27">
        <v>65.400000000000006</v>
      </c>
      <c r="C658" s="28"/>
      <c r="D658" s="29">
        <v>100</v>
      </c>
      <c r="E658" s="29">
        <v>1500</v>
      </c>
      <c r="F658" s="29">
        <v>2082</v>
      </c>
      <c r="G658" s="29">
        <v>1200</v>
      </c>
      <c r="H658" s="29">
        <v>1806</v>
      </c>
      <c r="I658" s="29">
        <v>1944</v>
      </c>
      <c r="J658" s="30"/>
    </row>
    <row r="659" spans="1:10" hidden="1">
      <c r="A659" s="27">
        <v>65.400000000000006</v>
      </c>
      <c r="B659" s="27">
        <v>65.5</v>
      </c>
      <c r="C659" s="28"/>
      <c r="D659" s="29">
        <v>100</v>
      </c>
      <c r="E659" s="29">
        <v>1000</v>
      </c>
      <c r="F659" s="29">
        <v>1623</v>
      </c>
      <c r="G659" s="29">
        <v>1300</v>
      </c>
      <c r="H659" s="29">
        <v>1898</v>
      </c>
      <c r="I659" s="29">
        <v>1761</v>
      </c>
      <c r="J659" s="30"/>
    </row>
    <row r="660" spans="1:10" hidden="1">
      <c r="A660" s="27">
        <v>65.5</v>
      </c>
      <c r="B660" s="27">
        <v>65.599999999999994</v>
      </c>
      <c r="C660" s="28"/>
      <c r="D660" s="29">
        <v>100</v>
      </c>
      <c r="E660" s="29">
        <v>900</v>
      </c>
      <c r="F660" s="29">
        <v>1531</v>
      </c>
      <c r="G660" s="29">
        <v>1000</v>
      </c>
      <c r="H660" s="29">
        <v>1623</v>
      </c>
      <c r="I660" s="29">
        <v>1577</v>
      </c>
      <c r="J660" s="30"/>
    </row>
    <row r="661" spans="1:10" hidden="1">
      <c r="A661" s="27">
        <v>65.599999999999994</v>
      </c>
      <c r="B661" s="27">
        <v>65.7</v>
      </c>
      <c r="C661" s="30"/>
      <c r="D661" s="29">
        <v>100</v>
      </c>
      <c r="E661" s="29">
        <v>1100</v>
      </c>
      <c r="F661" s="29">
        <v>1715</v>
      </c>
      <c r="G661" s="29">
        <v>1000</v>
      </c>
      <c r="H661" s="29">
        <v>1623</v>
      </c>
      <c r="I661" s="29">
        <v>1669</v>
      </c>
      <c r="J661" s="30"/>
    </row>
    <row r="662" spans="1:10">
      <c r="A662" s="27">
        <v>65.7</v>
      </c>
      <c r="B662" s="27">
        <v>65.8</v>
      </c>
      <c r="C662" s="30"/>
      <c r="D662" s="29">
        <v>100</v>
      </c>
      <c r="E662" s="29">
        <v>2100</v>
      </c>
      <c r="F662" s="217">
        <v>2633</v>
      </c>
      <c r="G662" s="29">
        <v>2300</v>
      </c>
      <c r="H662" s="29">
        <v>2816</v>
      </c>
      <c r="I662" s="29">
        <v>2725</v>
      </c>
      <c r="J662" s="30"/>
    </row>
    <row r="663" spans="1:10" hidden="1">
      <c r="A663" s="27">
        <v>65.8</v>
      </c>
      <c r="B663" s="27">
        <v>65.900000000000006</v>
      </c>
      <c r="C663" s="30"/>
      <c r="D663" s="29">
        <v>100</v>
      </c>
      <c r="E663" s="29">
        <v>1300</v>
      </c>
      <c r="F663" s="29">
        <v>1898</v>
      </c>
      <c r="G663" s="29">
        <v>1100</v>
      </c>
      <c r="H663" s="29">
        <v>1715</v>
      </c>
      <c r="I663" s="29">
        <v>1807</v>
      </c>
      <c r="J663" s="30"/>
    </row>
    <row r="664" spans="1:10" hidden="1">
      <c r="A664" s="27">
        <v>65.900000000000006</v>
      </c>
      <c r="B664" s="27">
        <v>66</v>
      </c>
      <c r="C664" s="30"/>
      <c r="D664" s="29">
        <v>100</v>
      </c>
      <c r="E664" s="29">
        <v>900</v>
      </c>
      <c r="F664" s="29">
        <v>1531</v>
      </c>
      <c r="G664" s="29">
        <v>1000</v>
      </c>
      <c r="H664" s="29">
        <v>1623</v>
      </c>
      <c r="I664" s="29">
        <v>1577</v>
      </c>
      <c r="J664" s="30"/>
    </row>
    <row r="665" spans="1:10" hidden="1">
      <c r="A665" s="31">
        <v>66</v>
      </c>
      <c r="B665" s="31">
        <v>66.099999999999994</v>
      </c>
      <c r="C665" s="28" t="s">
        <v>17</v>
      </c>
      <c r="D665" s="32">
        <v>100</v>
      </c>
      <c r="E665" s="32">
        <v>1200</v>
      </c>
      <c r="F665" s="32">
        <v>1806</v>
      </c>
      <c r="G665" s="32">
        <v>1100</v>
      </c>
      <c r="H665" s="32">
        <v>1715</v>
      </c>
      <c r="I665" s="32">
        <v>1761</v>
      </c>
      <c r="J665" s="36" t="s">
        <v>87</v>
      </c>
    </row>
    <row r="666" spans="1:10" hidden="1">
      <c r="A666" s="27">
        <v>66.099999999999994</v>
      </c>
      <c r="B666" s="27">
        <v>66.2</v>
      </c>
      <c r="C666" s="28"/>
      <c r="D666" s="29">
        <v>100</v>
      </c>
      <c r="E666" s="29">
        <v>800</v>
      </c>
      <c r="F666" s="29">
        <v>1439</v>
      </c>
      <c r="G666" s="29">
        <v>1200</v>
      </c>
      <c r="H666" s="29">
        <v>1806</v>
      </c>
      <c r="I666" s="29">
        <v>1623</v>
      </c>
      <c r="J666" s="36"/>
    </row>
    <row r="667" spans="1:10" hidden="1">
      <c r="A667" s="27">
        <v>66.2</v>
      </c>
      <c r="B667" s="27">
        <v>66.3</v>
      </c>
      <c r="C667" s="28"/>
      <c r="D667" s="29">
        <v>100</v>
      </c>
      <c r="E667" s="29">
        <v>900</v>
      </c>
      <c r="F667" s="29">
        <v>1531</v>
      </c>
      <c r="G667" s="29">
        <v>1300</v>
      </c>
      <c r="H667" s="29">
        <v>1898</v>
      </c>
      <c r="I667" s="29">
        <v>1715</v>
      </c>
      <c r="J667" s="36"/>
    </row>
    <row r="668" spans="1:10" hidden="1">
      <c r="A668" s="27">
        <v>66.3</v>
      </c>
      <c r="B668" s="27">
        <v>66.400000000000006</v>
      </c>
      <c r="C668" s="28"/>
      <c r="D668" s="29">
        <v>100</v>
      </c>
      <c r="E668" s="29">
        <v>900</v>
      </c>
      <c r="F668" s="29">
        <v>1531</v>
      </c>
      <c r="G668" s="29">
        <v>1200</v>
      </c>
      <c r="H668" s="29">
        <v>1806</v>
      </c>
      <c r="I668" s="29">
        <v>1669</v>
      </c>
      <c r="J668" s="36"/>
    </row>
    <row r="669" spans="1:10" hidden="1">
      <c r="A669" s="27">
        <v>66.400000000000006</v>
      </c>
      <c r="B669" s="27">
        <v>66.5</v>
      </c>
      <c r="C669" s="28"/>
      <c r="D669" s="29">
        <v>100</v>
      </c>
      <c r="E669" s="29">
        <v>1800</v>
      </c>
      <c r="F669" s="29">
        <v>2357</v>
      </c>
      <c r="G669" s="29">
        <v>1500</v>
      </c>
      <c r="H669" s="29">
        <v>2082</v>
      </c>
      <c r="I669" s="29">
        <v>2220</v>
      </c>
      <c r="J669" s="36"/>
    </row>
    <row r="670" spans="1:10" hidden="1">
      <c r="A670" s="27">
        <v>66.5</v>
      </c>
      <c r="B670" s="27">
        <v>66.599999999999994</v>
      </c>
      <c r="C670" s="28"/>
      <c r="D670" s="29">
        <v>100</v>
      </c>
      <c r="E670" s="29">
        <v>1700</v>
      </c>
      <c r="F670" s="29">
        <v>2265</v>
      </c>
      <c r="G670" s="29">
        <v>1200</v>
      </c>
      <c r="H670" s="29">
        <v>1806</v>
      </c>
      <c r="I670" s="29">
        <v>2036</v>
      </c>
      <c r="J670" s="36"/>
    </row>
    <row r="671" spans="1:10" hidden="1">
      <c r="A671" s="27">
        <v>66.599999999999994</v>
      </c>
      <c r="B671" s="27">
        <v>66.7</v>
      </c>
      <c r="C671" s="28"/>
      <c r="D671" s="29">
        <v>100</v>
      </c>
      <c r="E671" s="29">
        <v>1400</v>
      </c>
      <c r="F671" s="29">
        <v>1990</v>
      </c>
      <c r="G671" s="29">
        <v>1300</v>
      </c>
      <c r="H671" s="29">
        <v>1898</v>
      </c>
      <c r="I671" s="29">
        <v>1944</v>
      </c>
      <c r="J671" s="36"/>
    </row>
    <row r="672" spans="1:10">
      <c r="A672" s="27">
        <v>66.7</v>
      </c>
      <c r="B672" s="27">
        <v>66.8</v>
      </c>
      <c r="C672" s="28"/>
      <c r="D672" s="29">
        <v>100</v>
      </c>
      <c r="E672" s="29">
        <v>2000</v>
      </c>
      <c r="F672" s="217">
        <v>2541</v>
      </c>
      <c r="G672" s="29">
        <v>1900</v>
      </c>
      <c r="H672" s="29">
        <v>2449</v>
      </c>
      <c r="I672" s="29">
        <v>2495</v>
      </c>
      <c r="J672" s="36"/>
    </row>
    <row r="673" spans="1:10" hidden="1">
      <c r="A673" s="27">
        <v>66.8</v>
      </c>
      <c r="B673" s="27">
        <v>66.900000000000006</v>
      </c>
      <c r="C673" s="28"/>
      <c r="D673" s="29">
        <v>100</v>
      </c>
      <c r="E673" s="29">
        <v>1500</v>
      </c>
      <c r="F673" s="29">
        <v>2082</v>
      </c>
      <c r="G673" s="29">
        <v>1300</v>
      </c>
      <c r="H673" s="29">
        <v>1898</v>
      </c>
      <c r="I673" s="29">
        <v>1990</v>
      </c>
      <c r="J673" s="36"/>
    </row>
    <row r="674" spans="1:10" hidden="1">
      <c r="A674" s="27">
        <v>66.900000000000006</v>
      </c>
      <c r="B674" s="27">
        <v>67</v>
      </c>
      <c r="C674" s="28"/>
      <c r="D674" s="29">
        <v>100</v>
      </c>
      <c r="E674" s="29">
        <v>1700</v>
      </c>
      <c r="F674" s="29">
        <v>2265</v>
      </c>
      <c r="G674" s="29">
        <v>1200</v>
      </c>
      <c r="H674" s="29">
        <v>1806</v>
      </c>
      <c r="I674" s="29">
        <v>2036</v>
      </c>
      <c r="J674" s="36"/>
    </row>
    <row r="675" spans="1:10" hidden="1">
      <c r="A675" s="31">
        <v>67</v>
      </c>
      <c r="B675" s="31">
        <v>67.099999999999994</v>
      </c>
      <c r="C675" s="28" t="s">
        <v>17</v>
      </c>
      <c r="D675" s="32">
        <v>100</v>
      </c>
      <c r="E675" s="32">
        <v>1500</v>
      </c>
      <c r="F675" s="32">
        <v>2082</v>
      </c>
      <c r="G675" s="32">
        <v>2000</v>
      </c>
      <c r="H675" s="32">
        <v>2541</v>
      </c>
      <c r="I675" s="32">
        <v>2312</v>
      </c>
      <c r="J675" s="35" t="s">
        <v>83</v>
      </c>
    </row>
    <row r="676" spans="1:10" hidden="1">
      <c r="A676" s="27">
        <v>67.099999999999994</v>
      </c>
      <c r="B676" s="27">
        <v>67.2</v>
      </c>
      <c r="C676" s="28"/>
      <c r="D676" s="29">
        <v>100</v>
      </c>
      <c r="E676" s="29">
        <v>1700</v>
      </c>
      <c r="F676" s="29">
        <v>2265</v>
      </c>
      <c r="G676" s="29">
        <v>1600</v>
      </c>
      <c r="H676" s="29">
        <v>2174</v>
      </c>
      <c r="I676" s="29">
        <v>2220</v>
      </c>
      <c r="J676" s="35"/>
    </row>
    <row r="677" spans="1:10" hidden="1">
      <c r="A677" s="27">
        <v>67.2</v>
      </c>
      <c r="B677" s="27">
        <v>67.3</v>
      </c>
      <c r="C677" s="28"/>
      <c r="D677" s="29">
        <v>100</v>
      </c>
      <c r="E677" s="29">
        <v>1900</v>
      </c>
      <c r="F677" s="29">
        <v>2449</v>
      </c>
      <c r="G677" s="29">
        <v>1300</v>
      </c>
      <c r="H677" s="29">
        <v>1898</v>
      </c>
      <c r="I677" s="29">
        <v>2174</v>
      </c>
      <c r="J677" s="35"/>
    </row>
    <row r="678" spans="1:10">
      <c r="A678" s="27">
        <v>67.3</v>
      </c>
      <c r="B678" s="27">
        <v>67.400000000000006</v>
      </c>
      <c r="C678" s="28"/>
      <c r="D678" s="29">
        <v>100</v>
      </c>
      <c r="E678" s="29">
        <v>2000</v>
      </c>
      <c r="F678" s="217">
        <v>2541</v>
      </c>
      <c r="G678" s="29">
        <v>2000</v>
      </c>
      <c r="H678" s="29">
        <v>2541</v>
      </c>
      <c r="I678" s="29">
        <v>2541</v>
      </c>
      <c r="J678" s="35"/>
    </row>
    <row r="679" spans="1:10" hidden="1">
      <c r="A679" s="27">
        <v>67.400000000000006</v>
      </c>
      <c r="B679" s="27">
        <v>67.5</v>
      </c>
      <c r="C679" s="28"/>
      <c r="D679" s="29">
        <v>100</v>
      </c>
      <c r="E679" s="29">
        <v>1400</v>
      </c>
      <c r="F679" s="29">
        <v>1990</v>
      </c>
      <c r="G679" s="29">
        <v>1200</v>
      </c>
      <c r="H679" s="29">
        <v>1806</v>
      </c>
      <c r="I679" s="29">
        <v>1898</v>
      </c>
      <c r="J679" s="35"/>
    </row>
    <row r="680" spans="1:10" hidden="1">
      <c r="A680" s="27">
        <v>67.5</v>
      </c>
      <c r="B680" s="27">
        <v>67.599999999999994</v>
      </c>
      <c r="C680" s="28"/>
      <c r="D680" s="29">
        <v>100</v>
      </c>
      <c r="E680" s="29">
        <v>1000</v>
      </c>
      <c r="F680" s="29">
        <v>1623</v>
      </c>
      <c r="G680" s="29">
        <v>1200</v>
      </c>
      <c r="H680" s="29">
        <v>1806</v>
      </c>
      <c r="I680" s="29">
        <v>1715</v>
      </c>
      <c r="J680" s="35"/>
    </row>
    <row r="681" spans="1:10" hidden="1">
      <c r="A681" s="27">
        <v>67.599999999999994</v>
      </c>
      <c r="B681" s="27">
        <v>67.7</v>
      </c>
      <c r="C681" s="28"/>
      <c r="D681" s="29">
        <v>100</v>
      </c>
      <c r="E681" s="29">
        <v>1700</v>
      </c>
      <c r="F681" s="29">
        <v>2265</v>
      </c>
      <c r="G681" s="29">
        <v>1300</v>
      </c>
      <c r="H681" s="29">
        <v>1898</v>
      </c>
      <c r="I681" s="29">
        <v>2082</v>
      </c>
      <c r="J681" s="35"/>
    </row>
    <row r="682" spans="1:10" hidden="1">
      <c r="A682" s="27">
        <v>67.7</v>
      </c>
      <c r="B682" s="27">
        <v>67.8</v>
      </c>
      <c r="C682" s="28"/>
      <c r="D682" s="29">
        <v>100</v>
      </c>
      <c r="E682" s="29">
        <v>900</v>
      </c>
      <c r="F682" s="29">
        <v>1531</v>
      </c>
      <c r="G682" s="29">
        <v>1000</v>
      </c>
      <c r="H682" s="29">
        <v>1623</v>
      </c>
      <c r="I682" s="29">
        <v>1577</v>
      </c>
      <c r="J682" s="35"/>
    </row>
    <row r="683" spans="1:10" hidden="1">
      <c r="A683" s="27">
        <v>67.8</v>
      </c>
      <c r="B683" s="27">
        <v>67.900000000000006</v>
      </c>
      <c r="C683" s="28"/>
      <c r="D683" s="29">
        <v>100</v>
      </c>
      <c r="E683" s="29">
        <v>1400</v>
      </c>
      <c r="F683" s="29">
        <v>1990</v>
      </c>
      <c r="G683" s="29">
        <v>1300</v>
      </c>
      <c r="H683" s="29">
        <v>1898</v>
      </c>
      <c r="I683" s="29">
        <v>1944</v>
      </c>
      <c r="J683" s="35"/>
    </row>
    <row r="684" spans="1:10" hidden="1">
      <c r="A684" s="27">
        <v>67.900000000000006</v>
      </c>
      <c r="B684" s="27">
        <v>68</v>
      </c>
      <c r="C684" s="28"/>
      <c r="D684" s="29">
        <v>100</v>
      </c>
      <c r="E684" s="29">
        <v>1200</v>
      </c>
      <c r="F684" s="29">
        <v>1806</v>
      </c>
      <c r="G684" s="29">
        <v>1200</v>
      </c>
      <c r="H684" s="29">
        <v>1806</v>
      </c>
      <c r="I684" s="29">
        <v>1806</v>
      </c>
      <c r="J684" s="35"/>
    </row>
    <row r="685" spans="1:10" hidden="1">
      <c r="A685" s="31">
        <v>68</v>
      </c>
      <c r="B685" s="31">
        <v>68.099999999999994</v>
      </c>
      <c r="C685" s="28" t="s">
        <v>17</v>
      </c>
      <c r="D685" s="32">
        <v>100</v>
      </c>
      <c r="E685" s="32">
        <v>1200</v>
      </c>
      <c r="F685" s="32">
        <v>1806</v>
      </c>
      <c r="G685" s="32">
        <v>1300</v>
      </c>
      <c r="H685" s="32">
        <v>1898</v>
      </c>
      <c r="I685" s="32">
        <v>1852</v>
      </c>
      <c r="J685" s="30"/>
    </row>
    <row r="686" spans="1:10" hidden="1">
      <c r="A686" s="27">
        <v>68.099999999999994</v>
      </c>
      <c r="B686" s="27">
        <v>68.2</v>
      </c>
      <c r="C686" s="28"/>
      <c r="D686" s="29">
        <v>100</v>
      </c>
      <c r="E686" s="29">
        <v>900</v>
      </c>
      <c r="F686" s="29">
        <v>1531</v>
      </c>
      <c r="G686" s="29">
        <v>1000</v>
      </c>
      <c r="H686" s="29">
        <v>1623</v>
      </c>
      <c r="I686" s="29">
        <v>1577</v>
      </c>
      <c r="J686" s="30"/>
    </row>
    <row r="687" spans="1:10" hidden="1">
      <c r="A687" s="27">
        <v>68.2</v>
      </c>
      <c r="B687" s="27">
        <v>68.3</v>
      </c>
      <c r="C687" s="28"/>
      <c r="D687" s="29">
        <v>100</v>
      </c>
      <c r="E687" s="29">
        <v>900</v>
      </c>
      <c r="F687" s="29">
        <v>1531</v>
      </c>
      <c r="G687" s="29">
        <v>1000</v>
      </c>
      <c r="H687" s="29">
        <v>1623</v>
      </c>
      <c r="I687" s="29">
        <v>1577</v>
      </c>
      <c r="J687" s="30"/>
    </row>
    <row r="688" spans="1:10" hidden="1">
      <c r="A688" s="27">
        <v>68.3</v>
      </c>
      <c r="B688" s="27">
        <v>68.400000000000006</v>
      </c>
      <c r="C688" s="28"/>
      <c r="D688" s="29">
        <v>100</v>
      </c>
      <c r="E688" s="29">
        <v>900</v>
      </c>
      <c r="F688" s="29">
        <v>1531</v>
      </c>
      <c r="G688" s="29">
        <v>1000</v>
      </c>
      <c r="H688" s="29">
        <v>1623</v>
      </c>
      <c r="I688" s="29">
        <v>1577</v>
      </c>
      <c r="J688" s="30"/>
    </row>
    <row r="689" spans="1:10" hidden="1">
      <c r="A689" s="27">
        <v>68.400000000000006</v>
      </c>
      <c r="B689" s="27">
        <v>68.5</v>
      </c>
      <c r="C689" s="28"/>
      <c r="D689" s="29">
        <v>100</v>
      </c>
      <c r="E689" s="29">
        <v>1100</v>
      </c>
      <c r="F689" s="29">
        <v>1715</v>
      </c>
      <c r="G689" s="29">
        <v>1200</v>
      </c>
      <c r="H689" s="29">
        <v>1806</v>
      </c>
      <c r="I689" s="29">
        <v>1761</v>
      </c>
      <c r="J689" s="30"/>
    </row>
    <row r="690" spans="1:10" hidden="1">
      <c r="A690" s="27">
        <v>68.5</v>
      </c>
      <c r="B690" s="27">
        <v>68.599999999999994</v>
      </c>
      <c r="C690" s="28"/>
      <c r="D690" s="29">
        <v>100</v>
      </c>
      <c r="E690" s="29">
        <v>1200</v>
      </c>
      <c r="F690" s="29">
        <v>1806</v>
      </c>
      <c r="G690" s="29">
        <v>1300</v>
      </c>
      <c r="H690" s="29">
        <v>1898</v>
      </c>
      <c r="I690" s="29">
        <v>1852</v>
      </c>
      <c r="J690" s="30"/>
    </row>
    <row r="691" spans="1:10" hidden="1">
      <c r="A691" s="27">
        <v>68.599999999999994</v>
      </c>
      <c r="B691" s="27">
        <v>68.7</v>
      </c>
      <c r="C691" s="28"/>
      <c r="D691" s="29">
        <v>100</v>
      </c>
      <c r="E691" s="29">
        <v>900</v>
      </c>
      <c r="F691" s="29">
        <v>1531</v>
      </c>
      <c r="G691" s="29">
        <v>1200</v>
      </c>
      <c r="H691" s="29">
        <v>1806</v>
      </c>
      <c r="I691" s="29">
        <v>1669</v>
      </c>
      <c r="J691" s="30"/>
    </row>
    <row r="692" spans="1:10" hidden="1">
      <c r="A692" s="27">
        <v>68.7</v>
      </c>
      <c r="B692" s="27">
        <v>68.8</v>
      </c>
      <c r="C692" s="28"/>
      <c r="D692" s="29">
        <v>100</v>
      </c>
      <c r="E692" s="29">
        <v>1000</v>
      </c>
      <c r="F692" s="29">
        <v>1623</v>
      </c>
      <c r="G692" s="29">
        <v>1400</v>
      </c>
      <c r="H692" s="29">
        <v>1990</v>
      </c>
      <c r="I692" s="29">
        <v>1807</v>
      </c>
      <c r="J692" s="30"/>
    </row>
    <row r="693" spans="1:10" hidden="1">
      <c r="A693" s="27">
        <v>68.8</v>
      </c>
      <c r="B693" s="27">
        <v>68.900000000000006</v>
      </c>
      <c r="C693" s="28"/>
      <c r="D693" s="29">
        <v>100</v>
      </c>
      <c r="E693" s="29">
        <v>1000</v>
      </c>
      <c r="F693" s="29">
        <v>1623</v>
      </c>
      <c r="G693" s="29">
        <v>1200</v>
      </c>
      <c r="H693" s="29">
        <v>1806</v>
      </c>
      <c r="I693" s="29">
        <v>1715</v>
      </c>
      <c r="J693" s="30"/>
    </row>
    <row r="694" spans="1:10" hidden="1">
      <c r="A694" s="27">
        <v>68.900000000000006</v>
      </c>
      <c r="B694" s="27">
        <v>69</v>
      </c>
      <c r="C694" s="28"/>
      <c r="D694" s="29">
        <v>100</v>
      </c>
      <c r="E694" s="29">
        <v>1000</v>
      </c>
      <c r="F694" s="29">
        <v>1623</v>
      </c>
      <c r="G694" s="29">
        <v>1500</v>
      </c>
      <c r="H694" s="29">
        <v>2082</v>
      </c>
      <c r="I694" s="29">
        <v>1853</v>
      </c>
      <c r="J694" s="30"/>
    </row>
    <row r="695" spans="1:10" hidden="1">
      <c r="A695" s="31">
        <v>69</v>
      </c>
      <c r="B695" s="31">
        <v>69.099999999999994</v>
      </c>
      <c r="C695" s="28" t="s">
        <v>17</v>
      </c>
      <c r="D695" s="32">
        <v>100</v>
      </c>
      <c r="E695" s="32">
        <v>1400</v>
      </c>
      <c r="F695" s="32">
        <v>1990</v>
      </c>
      <c r="G695" s="32">
        <v>1700</v>
      </c>
      <c r="H695" s="32">
        <v>2265</v>
      </c>
      <c r="I695" s="32">
        <v>2128</v>
      </c>
      <c r="J695" s="35" t="s">
        <v>80</v>
      </c>
    </row>
    <row r="696" spans="1:10" hidden="1">
      <c r="A696" s="27">
        <v>69.099999999999994</v>
      </c>
      <c r="B696" s="27">
        <v>69.2</v>
      </c>
      <c r="C696" s="28"/>
      <c r="D696" s="29">
        <v>100</v>
      </c>
      <c r="E696" s="29">
        <v>1600</v>
      </c>
      <c r="F696" s="29">
        <v>2174</v>
      </c>
      <c r="G696" s="29">
        <v>2200</v>
      </c>
      <c r="H696" s="29">
        <v>2724</v>
      </c>
      <c r="I696" s="29">
        <v>2449</v>
      </c>
      <c r="J696" s="47" t="s">
        <v>102</v>
      </c>
    </row>
    <row r="697" spans="1:10" hidden="1">
      <c r="A697" s="27">
        <v>69.2</v>
      </c>
      <c r="B697" s="27">
        <v>69.3</v>
      </c>
      <c r="C697" s="28"/>
      <c r="D697" s="29">
        <v>100</v>
      </c>
      <c r="E697" s="29">
        <v>1800</v>
      </c>
      <c r="F697" s="29">
        <v>2357</v>
      </c>
      <c r="G697" s="29">
        <v>1100</v>
      </c>
      <c r="H697" s="29">
        <v>1715</v>
      </c>
      <c r="I697" s="29">
        <v>2036</v>
      </c>
      <c r="J697" s="28" t="s">
        <v>103</v>
      </c>
    </row>
    <row r="698" spans="1:10" hidden="1">
      <c r="A698" s="27">
        <v>69.3</v>
      </c>
      <c r="B698" s="27">
        <v>69.400000000000006</v>
      </c>
      <c r="C698" s="28"/>
      <c r="D698" s="29">
        <v>100</v>
      </c>
      <c r="E698" s="29">
        <v>1200</v>
      </c>
      <c r="F698" s="29">
        <v>1806</v>
      </c>
      <c r="G698" s="29">
        <v>1100</v>
      </c>
      <c r="H698" s="29">
        <v>1715</v>
      </c>
      <c r="I698" s="29">
        <v>1761</v>
      </c>
      <c r="J698" s="34"/>
    </row>
    <row r="699" spans="1:10" hidden="1">
      <c r="A699" s="27">
        <v>69.400000000000006</v>
      </c>
      <c r="B699" s="27">
        <v>69.5</v>
      </c>
      <c r="C699" s="28"/>
      <c r="D699" s="29">
        <v>100</v>
      </c>
      <c r="E699" s="29">
        <v>1600</v>
      </c>
      <c r="F699" s="29">
        <v>2174</v>
      </c>
      <c r="G699" s="29">
        <v>1300</v>
      </c>
      <c r="H699" s="29">
        <v>1898</v>
      </c>
      <c r="I699" s="29">
        <v>2036</v>
      </c>
      <c r="J699" s="34"/>
    </row>
    <row r="700" spans="1:10" hidden="1">
      <c r="A700" s="27">
        <v>69.5</v>
      </c>
      <c r="B700" s="27">
        <v>69.599999999999994</v>
      </c>
      <c r="C700" s="28"/>
      <c r="D700" s="29">
        <v>100</v>
      </c>
      <c r="E700" s="29">
        <v>1200</v>
      </c>
      <c r="F700" s="29">
        <v>1806</v>
      </c>
      <c r="G700" s="29">
        <v>1100</v>
      </c>
      <c r="H700" s="29">
        <v>1715</v>
      </c>
      <c r="I700" s="29">
        <v>1761</v>
      </c>
      <c r="J700" s="34"/>
    </row>
    <row r="701" spans="1:10" hidden="1">
      <c r="A701" s="27">
        <v>69.599999999999994</v>
      </c>
      <c r="B701" s="27">
        <v>69.7</v>
      </c>
      <c r="C701" s="28"/>
      <c r="D701" s="29">
        <v>100</v>
      </c>
      <c r="E701" s="29">
        <v>1000</v>
      </c>
      <c r="F701" s="29">
        <v>1623</v>
      </c>
      <c r="G701" s="29">
        <v>1200</v>
      </c>
      <c r="H701" s="29">
        <v>1806</v>
      </c>
      <c r="I701" s="29">
        <v>1715</v>
      </c>
      <c r="J701" s="34"/>
    </row>
    <row r="702" spans="1:10" hidden="1">
      <c r="A702" s="27">
        <v>69.7</v>
      </c>
      <c r="B702" s="27">
        <v>69.8</v>
      </c>
      <c r="C702" s="28"/>
      <c r="D702" s="29">
        <v>100</v>
      </c>
      <c r="E702" s="29">
        <v>1400</v>
      </c>
      <c r="F702" s="29">
        <v>1990</v>
      </c>
      <c r="G702" s="29">
        <v>1000</v>
      </c>
      <c r="H702" s="29">
        <v>1623</v>
      </c>
      <c r="I702" s="29">
        <v>1807</v>
      </c>
      <c r="J702" s="34"/>
    </row>
    <row r="703" spans="1:10" hidden="1">
      <c r="A703" s="27">
        <v>69.8</v>
      </c>
      <c r="B703" s="27">
        <v>69.900000000000006</v>
      </c>
      <c r="C703" s="28"/>
      <c r="D703" s="29">
        <v>100</v>
      </c>
      <c r="E703" s="29">
        <v>1700</v>
      </c>
      <c r="F703" s="29">
        <v>2265</v>
      </c>
      <c r="G703" s="29">
        <v>1500</v>
      </c>
      <c r="H703" s="29">
        <v>2082</v>
      </c>
      <c r="I703" s="29">
        <v>2174</v>
      </c>
      <c r="J703" s="34"/>
    </row>
    <row r="704" spans="1:10" hidden="1">
      <c r="A704" s="27">
        <v>69.900000000000006</v>
      </c>
      <c r="B704" s="27">
        <v>70</v>
      </c>
      <c r="C704" s="28"/>
      <c r="D704" s="29">
        <v>100</v>
      </c>
      <c r="E704" s="29">
        <v>1300</v>
      </c>
      <c r="F704" s="29">
        <v>1898</v>
      </c>
      <c r="G704" s="29">
        <v>1200</v>
      </c>
      <c r="H704" s="29">
        <v>1806</v>
      </c>
      <c r="I704" s="29">
        <v>1852</v>
      </c>
      <c r="J704" s="33"/>
    </row>
    <row r="705" spans="1:10" hidden="1">
      <c r="A705" s="31">
        <v>70</v>
      </c>
      <c r="B705" s="31">
        <v>70.099999999999994</v>
      </c>
      <c r="C705" s="28" t="s">
        <v>17</v>
      </c>
      <c r="D705" s="32">
        <v>100</v>
      </c>
      <c r="E705" s="32">
        <v>1200</v>
      </c>
      <c r="F705" s="32">
        <v>1806</v>
      </c>
      <c r="G705" s="32">
        <v>1100</v>
      </c>
      <c r="H705" s="32">
        <v>1715</v>
      </c>
      <c r="I705" s="32">
        <v>1761</v>
      </c>
      <c r="J705" s="33"/>
    </row>
    <row r="706" spans="1:10" hidden="1">
      <c r="A706" s="27">
        <v>70.099999999999994</v>
      </c>
      <c r="B706" s="27">
        <v>70.2</v>
      </c>
      <c r="C706" s="28"/>
      <c r="D706" s="29">
        <v>100</v>
      </c>
      <c r="E706" s="29">
        <v>1000</v>
      </c>
      <c r="F706" s="29">
        <v>1623</v>
      </c>
      <c r="G706" s="29">
        <v>1100</v>
      </c>
      <c r="H706" s="29">
        <v>1715</v>
      </c>
      <c r="I706" s="29">
        <v>1669</v>
      </c>
      <c r="J706" s="34"/>
    </row>
    <row r="707" spans="1:10" hidden="1">
      <c r="A707" s="27">
        <v>70.2</v>
      </c>
      <c r="B707" s="27">
        <v>70.3</v>
      </c>
      <c r="C707" s="28"/>
      <c r="D707" s="29">
        <v>100</v>
      </c>
      <c r="E707" s="29">
        <v>1000</v>
      </c>
      <c r="F707" s="29">
        <v>1623</v>
      </c>
      <c r="G707" s="29">
        <v>1400</v>
      </c>
      <c r="H707" s="29">
        <v>1990</v>
      </c>
      <c r="I707" s="29">
        <v>1807</v>
      </c>
      <c r="J707" s="34"/>
    </row>
    <row r="708" spans="1:10" hidden="1">
      <c r="A708" s="27">
        <v>70.3</v>
      </c>
      <c r="B708" s="27">
        <v>70.400000000000006</v>
      </c>
      <c r="C708" s="28"/>
      <c r="D708" s="29">
        <v>100</v>
      </c>
      <c r="E708" s="29">
        <v>1000</v>
      </c>
      <c r="F708" s="29">
        <v>1623</v>
      </c>
      <c r="G708" s="29">
        <v>1000</v>
      </c>
      <c r="H708" s="29">
        <v>1623</v>
      </c>
      <c r="I708" s="29">
        <v>1623</v>
      </c>
      <c r="J708" s="28" t="s">
        <v>86</v>
      </c>
    </row>
    <row r="709" spans="1:10" hidden="1">
      <c r="A709" s="27">
        <v>70.400000000000006</v>
      </c>
      <c r="B709" s="27">
        <v>70.5</v>
      </c>
      <c r="C709" s="28"/>
      <c r="D709" s="29">
        <v>100</v>
      </c>
      <c r="E709" s="29">
        <v>2300</v>
      </c>
      <c r="F709" s="29">
        <v>2816</v>
      </c>
      <c r="G709" s="29">
        <v>2200</v>
      </c>
      <c r="H709" s="29">
        <v>2724</v>
      </c>
      <c r="I709" s="29">
        <v>2770</v>
      </c>
      <c r="J709" s="34"/>
    </row>
    <row r="710" spans="1:10" hidden="1">
      <c r="A710" s="27">
        <v>70.5</v>
      </c>
      <c r="B710" s="27">
        <v>70.599999999999994</v>
      </c>
      <c r="C710" s="28"/>
      <c r="D710" s="29">
        <v>100</v>
      </c>
      <c r="E710" s="29">
        <v>2300</v>
      </c>
      <c r="F710" s="29">
        <v>2816</v>
      </c>
      <c r="G710" s="29">
        <v>1800</v>
      </c>
      <c r="H710" s="29">
        <v>2357</v>
      </c>
      <c r="I710" s="29">
        <v>2587</v>
      </c>
      <c r="J710" s="34"/>
    </row>
    <row r="711" spans="1:10" hidden="1">
      <c r="A711" s="27">
        <v>70.599999999999994</v>
      </c>
      <c r="B711" s="27">
        <v>70.7</v>
      </c>
      <c r="C711" s="28"/>
      <c r="D711" s="29">
        <v>100</v>
      </c>
      <c r="E711" s="29">
        <v>1900</v>
      </c>
      <c r="F711" s="29">
        <v>2449</v>
      </c>
      <c r="G711" s="29">
        <v>1100</v>
      </c>
      <c r="H711" s="29">
        <v>1715</v>
      </c>
      <c r="I711" s="29">
        <v>2082</v>
      </c>
      <c r="J711" s="34"/>
    </row>
    <row r="712" spans="1:10" hidden="1">
      <c r="A712" s="27">
        <v>70.7</v>
      </c>
      <c r="B712" s="27">
        <v>70.8</v>
      </c>
      <c r="C712" s="28"/>
      <c r="D712" s="29">
        <v>100</v>
      </c>
      <c r="E712" s="29">
        <v>1200</v>
      </c>
      <c r="F712" s="29">
        <v>1806</v>
      </c>
      <c r="G712" s="29">
        <v>1300</v>
      </c>
      <c r="H712" s="29">
        <v>1898</v>
      </c>
      <c r="I712" s="29">
        <v>1852</v>
      </c>
      <c r="J712" s="28" t="s">
        <v>81</v>
      </c>
    </row>
    <row r="713" spans="1:10" hidden="1">
      <c r="A713" s="27">
        <v>70.8</v>
      </c>
      <c r="B713" s="27">
        <v>70.900000000000006</v>
      </c>
      <c r="C713" s="28"/>
      <c r="D713" s="29">
        <v>100</v>
      </c>
      <c r="E713" s="29">
        <v>1300</v>
      </c>
      <c r="F713" s="29">
        <v>1898</v>
      </c>
      <c r="G713" s="29">
        <v>1400</v>
      </c>
      <c r="H713" s="29">
        <v>1990</v>
      </c>
      <c r="I713" s="29">
        <v>1944</v>
      </c>
      <c r="J713" s="34"/>
    </row>
    <row r="714" spans="1:10" hidden="1">
      <c r="A714" s="27">
        <v>70.900000000000006</v>
      </c>
      <c r="B714" s="27">
        <v>71</v>
      </c>
      <c r="C714" s="28"/>
      <c r="D714" s="29">
        <v>100</v>
      </c>
      <c r="E714" s="29">
        <v>1200</v>
      </c>
      <c r="F714" s="29">
        <v>1806</v>
      </c>
      <c r="G714" s="29">
        <v>1800</v>
      </c>
      <c r="H714" s="29">
        <v>2357</v>
      </c>
      <c r="I714" s="29">
        <v>2082</v>
      </c>
      <c r="J714" s="33"/>
    </row>
    <row r="715" spans="1:10" hidden="1">
      <c r="A715" s="31">
        <v>71</v>
      </c>
      <c r="B715" s="31">
        <v>71.099999999999994</v>
      </c>
      <c r="C715" s="28" t="s">
        <v>17</v>
      </c>
      <c r="D715" s="32">
        <v>100</v>
      </c>
      <c r="E715" s="32">
        <v>1900</v>
      </c>
      <c r="F715" s="32">
        <v>2449</v>
      </c>
      <c r="G715" s="32">
        <v>1200</v>
      </c>
      <c r="H715" s="32">
        <v>1806</v>
      </c>
      <c r="I715" s="32">
        <v>2128</v>
      </c>
      <c r="J715" s="33"/>
    </row>
    <row r="716" spans="1:10" hidden="1">
      <c r="A716" s="27">
        <v>71.099999999999994</v>
      </c>
      <c r="B716" s="27">
        <v>71.2</v>
      </c>
      <c r="C716" s="28"/>
      <c r="D716" s="29">
        <v>100</v>
      </c>
      <c r="E716" s="29">
        <v>1000</v>
      </c>
      <c r="F716" s="29">
        <v>1623</v>
      </c>
      <c r="G716" s="29">
        <v>1100</v>
      </c>
      <c r="H716" s="29">
        <v>1715</v>
      </c>
      <c r="I716" s="29">
        <v>1669</v>
      </c>
      <c r="J716" s="34"/>
    </row>
    <row r="717" spans="1:10" hidden="1">
      <c r="A717" s="27">
        <v>71.2</v>
      </c>
      <c r="B717" s="27">
        <v>71.3</v>
      </c>
      <c r="C717" s="28"/>
      <c r="D717" s="29">
        <v>100</v>
      </c>
      <c r="E717" s="29">
        <v>1100</v>
      </c>
      <c r="F717" s="29">
        <v>1715</v>
      </c>
      <c r="G717" s="29">
        <v>1200</v>
      </c>
      <c r="H717" s="29">
        <v>1806</v>
      </c>
      <c r="I717" s="29">
        <v>1761</v>
      </c>
      <c r="J717" s="28" t="s">
        <v>88</v>
      </c>
    </row>
    <row r="718" spans="1:10" hidden="1">
      <c r="A718" s="27">
        <v>71.3</v>
      </c>
      <c r="B718" s="27">
        <v>71.400000000000006</v>
      </c>
      <c r="C718" s="28"/>
      <c r="D718" s="29">
        <v>100</v>
      </c>
      <c r="E718" s="29">
        <v>1000</v>
      </c>
      <c r="F718" s="29">
        <v>1623</v>
      </c>
      <c r="G718" s="29">
        <v>1100</v>
      </c>
      <c r="H718" s="29">
        <v>1715</v>
      </c>
      <c r="I718" s="29">
        <v>1669</v>
      </c>
      <c r="J718" s="34"/>
    </row>
    <row r="719" spans="1:10" hidden="1">
      <c r="A719" s="27">
        <v>71.400000000000006</v>
      </c>
      <c r="B719" s="27">
        <v>71.5</v>
      </c>
      <c r="C719" s="28"/>
      <c r="D719" s="29">
        <v>100</v>
      </c>
      <c r="E719" s="29">
        <v>1000</v>
      </c>
      <c r="F719" s="29">
        <v>1623</v>
      </c>
      <c r="G719" s="29">
        <v>1100</v>
      </c>
      <c r="H719" s="29">
        <v>1715</v>
      </c>
      <c r="I719" s="29">
        <v>1669</v>
      </c>
      <c r="J719" s="34"/>
    </row>
    <row r="720" spans="1:10" hidden="1">
      <c r="A720" s="27">
        <v>71.5</v>
      </c>
      <c r="B720" s="27">
        <v>71.599999999999994</v>
      </c>
      <c r="C720" s="28"/>
      <c r="D720" s="29">
        <v>100</v>
      </c>
      <c r="E720" s="29">
        <v>1800</v>
      </c>
      <c r="F720" s="29">
        <v>2357</v>
      </c>
      <c r="G720" s="29">
        <v>1500</v>
      </c>
      <c r="H720" s="29">
        <v>2082</v>
      </c>
      <c r="I720" s="29">
        <v>2220</v>
      </c>
      <c r="J720" s="28" t="s">
        <v>83</v>
      </c>
    </row>
    <row r="721" spans="1:10" hidden="1">
      <c r="A721" s="27">
        <v>71.599999999999994</v>
      </c>
      <c r="B721" s="27">
        <v>71.7</v>
      </c>
      <c r="C721" s="28"/>
      <c r="D721" s="29">
        <v>100</v>
      </c>
      <c r="E721" s="29">
        <v>1900</v>
      </c>
      <c r="F721" s="29">
        <v>2449</v>
      </c>
      <c r="G721" s="29">
        <v>2800</v>
      </c>
      <c r="H721" s="29">
        <v>3275</v>
      </c>
      <c r="I721" s="29">
        <v>2862</v>
      </c>
      <c r="J721" s="34"/>
    </row>
    <row r="722" spans="1:10" hidden="1">
      <c r="A722" s="27">
        <v>71.7</v>
      </c>
      <c r="B722" s="27">
        <v>71.8</v>
      </c>
      <c r="C722" s="28"/>
      <c r="D722" s="29">
        <v>100</v>
      </c>
      <c r="E722" s="29">
        <v>1300</v>
      </c>
      <c r="F722" s="29">
        <v>1898</v>
      </c>
      <c r="G722" s="29">
        <v>1000</v>
      </c>
      <c r="H722" s="29">
        <v>1623</v>
      </c>
      <c r="I722" s="29">
        <v>1761</v>
      </c>
      <c r="J722" s="34"/>
    </row>
    <row r="723" spans="1:10" hidden="1">
      <c r="A723" s="27">
        <v>71.8</v>
      </c>
      <c r="B723" s="27">
        <v>71.900000000000006</v>
      </c>
      <c r="C723" s="28"/>
      <c r="D723" s="29">
        <v>100</v>
      </c>
      <c r="E723" s="29">
        <v>1000</v>
      </c>
      <c r="F723" s="29">
        <v>1623</v>
      </c>
      <c r="G723" s="29">
        <v>1100</v>
      </c>
      <c r="H723" s="29">
        <v>1715</v>
      </c>
      <c r="I723" s="29">
        <v>1669</v>
      </c>
      <c r="J723" s="34"/>
    </row>
    <row r="724" spans="1:10" hidden="1">
      <c r="A724" s="27">
        <v>71.900000000000006</v>
      </c>
      <c r="B724" s="27">
        <v>72</v>
      </c>
      <c r="C724" s="28"/>
      <c r="D724" s="29">
        <v>100</v>
      </c>
      <c r="E724" s="29">
        <v>1300</v>
      </c>
      <c r="F724" s="29">
        <v>1898</v>
      </c>
      <c r="G724" s="29">
        <v>1100</v>
      </c>
      <c r="H724" s="29">
        <v>1715</v>
      </c>
      <c r="I724" s="29">
        <v>1807</v>
      </c>
      <c r="J724" s="33"/>
    </row>
    <row r="725" spans="1:10" hidden="1">
      <c r="A725" s="31">
        <v>72</v>
      </c>
      <c r="B725" s="31">
        <v>72.099999999999994</v>
      </c>
      <c r="C725" s="28" t="s">
        <v>17</v>
      </c>
      <c r="D725" s="32">
        <v>100</v>
      </c>
      <c r="E725" s="32">
        <v>900</v>
      </c>
      <c r="F725" s="32">
        <v>1531</v>
      </c>
      <c r="G725" s="32">
        <v>1100</v>
      </c>
      <c r="H725" s="32">
        <v>1715</v>
      </c>
      <c r="I725" s="32">
        <v>1623</v>
      </c>
      <c r="J725" s="30"/>
    </row>
    <row r="726" spans="1:10" hidden="1">
      <c r="A726" s="27">
        <v>72.099999999999994</v>
      </c>
      <c r="B726" s="27">
        <v>72.2</v>
      </c>
      <c r="C726" s="28"/>
      <c r="D726" s="29">
        <v>100</v>
      </c>
      <c r="E726" s="29">
        <v>900</v>
      </c>
      <c r="F726" s="29">
        <v>1531</v>
      </c>
      <c r="G726" s="29">
        <v>1100</v>
      </c>
      <c r="H726" s="29">
        <v>1715</v>
      </c>
      <c r="I726" s="29">
        <v>1623</v>
      </c>
      <c r="J726" s="30"/>
    </row>
    <row r="727" spans="1:10" hidden="1">
      <c r="A727" s="27">
        <v>72.2</v>
      </c>
      <c r="B727" s="27">
        <v>72.3</v>
      </c>
      <c r="C727" s="28"/>
      <c r="D727" s="29">
        <v>100</v>
      </c>
      <c r="E727" s="29">
        <v>1300</v>
      </c>
      <c r="F727" s="29">
        <v>1898</v>
      </c>
      <c r="G727" s="29">
        <v>1100</v>
      </c>
      <c r="H727" s="29">
        <v>1715</v>
      </c>
      <c r="I727" s="29">
        <v>1807</v>
      </c>
      <c r="J727" s="30"/>
    </row>
    <row r="728" spans="1:10">
      <c r="A728" s="27">
        <v>72.3</v>
      </c>
      <c r="B728" s="27">
        <v>72.400000000000006</v>
      </c>
      <c r="C728" s="28"/>
      <c r="D728" s="29">
        <v>100</v>
      </c>
      <c r="E728" s="29">
        <v>2000</v>
      </c>
      <c r="F728" s="217">
        <v>2541</v>
      </c>
      <c r="G728" s="29">
        <v>1700</v>
      </c>
      <c r="H728" s="29">
        <v>2265</v>
      </c>
      <c r="I728" s="29">
        <v>2403</v>
      </c>
      <c r="J728" s="30"/>
    </row>
    <row r="729" spans="1:10" hidden="1">
      <c r="A729" s="27">
        <v>72.400000000000006</v>
      </c>
      <c r="B729" s="27">
        <v>72.5</v>
      </c>
      <c r="C729" s="28"/>
      <c r="D729" s="29">
        <v>100</v>
      </c>
      <c r="E729" s="29">
        <v>1700</v>
      </c>
      <c r="F729" s="29">
        <v>2265</v>
      </c>
      <c r="G729" s="29">
        <v>1600</v>
      </c>
      <c r="H729" s="29">
        <v>2174</v>
      </c>
      <c r="I729" s="29">
        <v>2220</v>
      </c>
      <c r="J729" s="30"/>
    </row>
    <row r="730" spans="1:10" hidden="1">
      <c r="A730" s="27">
        <v>72.5</v>
      </c>
      <c r="B730" s="27">
        <v>72.599999999999994</v>
      </c>
      <c r="C730" s="28"/>
      <c r="D730" s="29">
        <v>100</v>
      </c>
      <c r="E730" s="29">
        <v>1600</v>
      </c>
      <c r="F730" s="29">
        <v>2174</v>
      </c>
      <c r="G730" s="29">
        <v>1500</v>
      </c>
      <c r="H730" s="29">
        <v>2082</v>
      </c>
      <c r="I730" s="29">
        <v>2128</v>
      </c>
      <c r="J730" s="30"/>
    </row>
    <row r="731" spans="1:10" hidden="1">
      <c r="A731" s="27">
        <v>72.599999999999994</v>
      </c>
      <c r="B731" s="27">
        <v>72.7</v>
      </c>
      <c r="C731" s="30"/>
      <c r="D731" s="29">
        <v>100</v>
      </c>
      <c r="E731" s="29">
        <v>1000</v>
      </c>
      <c r="F731" s="29">
        <v>1623</v>
      </c>
      <c r="G731" s="29">
        <v>1100</v>
      </c>
      <c r="H731" s="29">
        <v>1715</v>
      </c>
      <c r="I731" s="29">
        <v>1669</v>
      </c>
      <c r="J731" s="36" t="s">
        <v>83</v>
      </c>
    </row>
    <row r="732" spans="1:10" hidden="1">
      <c r="A732" s="27">
        <v>72.7</v>
      </c>
      <c r="B732" s="27">
        <v>72.8</v>
      </c>
      <c r="C732" s="30"/>
      <c r="D732" s="29">
        <v>100</v>
      </c>
      <c r="E732" s="29">
        <v>1200</v>
      </c>
      <c r="F732" s="29">
        <v>1806</v>
      </c>
      <c r="G732" s="29">
        <v>1100</v>
      </c>
      <c r="H732" s="29">
        <v>1715</v>
      </c>
      <c r="I732" s="29">
        <v>1761</v>
      </c>
      <c r="J732" s="36"/>
    </row>
    <row r="733" spans="1:10" hidden="1">
      <c r="A733" s="27">
        <v>72.8</v>
      </c>
      <c r="B733" s="27">
        <v>72.900000000000006</v>
      </c>
      <c r="C733" s="30"/>
      <c r="D733" s="29">
        <v>100</v>
      </c>
      <c r="E733" s="29">
        <v>1600</v>
      </c>
      <c r="F733" s="29">
        <v>2174</v>
      </c>
      <c r="G733" s="29">
        <v>1200</v>
      </c>
      <c r="H733" s="29">
        <v>1806</v>
      </c>
      <c r="I733" s="29">
        <v>1990</v>
      </c>
      <c r="J733" s="36"/>
    </row>
    <row r="734" spans="1:10" hidden="1">
      <c r="A734" s="27">
        <v>72.900000000000006</v>
      </c>
      <c r="B734" s="27">
        <v>73</v>
      </c>
      <c r="C734" s="30"/>
      <c r="D734" s="29">
        <v>100</v>
      </c>
      <c r="E734" s="29">
        <v>1800</v>
      </c>
      <c r="F734" s="29">
        <v>2357</v>
      </c>
      <c r="G734" s="29">
        <v>1200</v>
      </c>
      <c r="H734" s="29">
        <v>1806</v>
      </c>
      <c r="I734" s="29">
        <v>2082</v>
      </c>
      <c r="J734" s="36"/>
    </row>
    <row r="735" spans="1:10" hidden="1">
      <c r="A735" s="31">
        <v>73</v>
      </c>
      <c r="B735" s="31">
        <v>73.099999999999994</v>
      </c>
      <c r="C735" s="28" t="s">
        <v>17</v>
      </c>
      <c r="D735" s="32">
        <v>100</v>
      </c>
      <c r="E735" s="32">
        <v>1200</v>
      </c>
      <c r="F735" s="32">
        <v>1806</v>
      </c>
      <c r="G735" s="32">
        <v>1200</v>
      </c>
      <c r="H735" s="32">
        <v>1806</v>
      </c>
      <c r="I735" s="32">
        <v>1806</v>
      </c>
      <c r="J735" s="36" t="s">
        <v>83</v>
      </c>
    </row>
    <row r="736" spans="1:10" hidden="1">
      <c r="A736" s="27">
        <v>73.099999999999994</v>
      </c>
      <c r="B736" s="27">
        <v>73.2</v>
      </c>
      <c r="C736" s="28"/>
      <c r="D736" s="29">
        <v>100</v>
      </c>
      <c r="E736" s="29">
        <v>1000</v>
      </c>
      <c r="F736" s="29">
        <v>1623</v>
      </c>
      <c r="G736" s="29">
        <v>1000</v>
      </c>
      <c r="H736" s="29">
        <v>1623</v>
      </c>
      <c r="I736" s="29">
        <v>1623</v>
      </c>
      <c r="J736" s="36"/>
    </row>
    <row r="737" spans="1:10" hidden="1">
      <c r="A737" s="27">
        <v>73.2</v>
      </c>
      <c r="B737" s="27">
        <v>73.3</v>
      </c>
      <c r="C737" s="28"/>
      <c r="D737" s="29">
        <v>100</v>
      </c>
      <c r="E737" s="29">
        <v>1300</v>
      </c>
      <c r="F737" s="29">
        <v>1898</v>
      </c>
      <c r="G737" s="29">
        <v>1200</v>
      </c>
      <c r="H737" s="29">
        <v>1806</v>
      </c>
      <c r="I737" s="29">
        <v>1852</v>
      </c>
      <c r="J737" s="36"/>
    </row>
    <row r="738" spans="1:10" hidden="1">
      <c r="A738" s="27">
        <v>73.3</v>
      </c>
      <c r="B738" s="27">
        <v>73.400000000000006</v>
      </c>
      <c r="C738" s="28"/>
      <c r="D738" s="29">
        <v>100</v>
      </c>
      <c r="E738" s="29">
        <v>1200</v>
      </c>
      <c r="F738" s="29">
        <v>1806</v>
      </c>
      <c r="G738" s="29">
        <v>1100</v>
      </c>
      <c r="H738" s="29">
        <v>1715</v>
      </c>
      <c r="I738" s="29">
        <v>1761</v>
      </c>
      <c r="J738" s="36"/>
    </row>
    <row r="739" spans="1:10" hidden="1">
      <c r="A739" s="27">
        <v>73.400000000000006</v>
      </c>
      <c r="B739" s="27">
        <v>73.5</v>
      </c>
      <c r="C739" s="28"/>
      <c r="D739" s="29">
        <v>100</v>
      </c>
      <c r="E739" s="29">
        <v>1100</v>
      </c>
      <c r="F739" s="29">
        <v>1715</v>
      </c>
      <c r="G739" s="29">
        <v>1200</v>
      </c>
      <c r="H739" s="29">
        <v>1806</v>
      </c>
      <c r="I739" s="29">
        <v>1761</v>
      </c>
      <c r="J739" s="36"/>
    </row>
    <row r="740" spans="1:10" hidden="1">
      <c r="A740" s="27">
        <v>73.5</v>
      </c>
      <c r="B740" s="27">
        <v>73.599999999999994</v>
      </c>
      <c r="C740" s="28"/>
      <c r="D740" s="29">
        <v>100</v>
      </c>
      <c r="E740" s="29">
        <v>1400</v>
      </c>
      <c r="F740" s="29">
        <v>1990</v>
      </c>
      <c r="G740" s="29">
        <v>1200</v>
      </c>
      <c r="H740" s="29">
        <v>1806</v>
      </c>
      <c r="I740" s="29">
        <v>1898</v>
      </c>
      <c r="J740" s="36"/>
    </row>
    <row r="741" spans="1:10" hidden="1">
      <c r="A741" s="27">
        <v>73.599999999999994</v>
      </c>
      <c r="B741" s="27">
        <v>73.7</v>
      </c>
      <c r="C741" s="28"/>
      <c r="D741" s="29">
        <v>100</v>
      </c>
      <c r="E741" s="29">
        <v>1300</v>
      </c>
      <c r="F741" s="29">
        <v>1898</v>
      </c>
      <c r="G741" s="29">
        <v>1300</v>
      </c>
      <c r="H741" s="29">
        <v>1898</v>
      </c>
      <c r="I741" s="29">
        <v>1898</v>
      </c>
      <c r="J741" s="36"/>
    </row>
    <row r="742" spans="1:10" hidden="1">
      <c r="A742" s="27">
        <v>73.7</v>
      </c>
      <c r="B742" s="27">
        <v>73.8</v>
      </c>
      <c r="C742" s="28"/>
      <c r="D742" s="29">
        <v>100</v>
      </c>
      <c r="E742" s="29">
        <v>1800</v>
      </c>
      <c r="F742" s="29">
        <v>2357</v>
      </c>
      <c r="G742" s="29">
        <v>2100</v>
      </c>
      <c r="H742" s="29">
        <v>2633</v>
      </c>
      <c r="I742" s="29">
        <v>2495</v>
      </c>
      <c r="J742" s="36"/>
    </row>
    <row r="743" spans="1:10" hidden="1">
      <c r="A743" s="27">
        <v>73.8</v>
      </c>
      <c r="B743" s="27">
        <v>73.900000000000006</v>
      </c>
      <c r="C743" s="28"/>
      <c r="D743" s="29">
        <v>100</v>
      </c>
      <c r="E743" s="29">
        <v>2600</v>
      </c>
      <c r="F743" s="29">
        <v>3092</v>
      </c>
      <c r="G743" s="29">
        <v>1800</v>
      </c>
      <c r="H743" s="29">
        <v>2357</v>
      </c>
      <c r="I743" s="29">
        <v>2725</v>
      </c>
      <c r="J743" s="36"/>
    </row>
    <row r="744" spans="1:10" hidden="1">
      <c r="A744" s="27">
        <v>73.900000000000006</v>
      </c>
      <c r="B744" s="27">
        <v>74</v>
      </c>
      <c r="C744" s="28"/>
      <c r="D744" s="29">
        <v>100</v>
      </c>
      <c r="E744" s="29">
        <v>1300</v>
      </c>
      <c r="F744" s="29">
        <v>1898</v>
      </c>
      <c r="G744" s="29">
        <v>1000</v>
      </c>
      <c r="H744" s="29">
        <v>1623</v>
      </c>
      <c r="I744" s="29">
        <v>1761</v>
      </c>
      <c r="J744" s="36"/>
    </row>
    <row r="745" spans="1:10" hidden="1">
      <c r="A745" s="31">
        <v>74</v>
      </c>
      <c r="B745" s="31">
        <v>74.099999999999994</v>
      </c>
      <c r="C745" s="28" t="s">
        <v>17</v>
      </c>
      <c r="D745" s="32">
        <v>100</v>
      </c>
      <c r="E745" s="32">
        <v>1300</v>
      </c>
      <c r="F745" s="32">
        <v>1898</v>
      </c>
      <c r="G745" s="32">
        <v>1000</v>
      </c>
      <c r="H745" s="32">
        <v>1623</v>
      </c>
      <c r="I745" s="32">
        <v>1761</v>
      </c>
      <c r="J745" s="36" t="s">
        <v>83</v>
      </c>
    </row>
    <row r="746" spans="1:10" hidden="1">
      <c r="A746" s="27">
        <v>74.099999999999994</v>
      </c>
      <c r="B746" s="27">
        <v>74.2</v>
      </c>
      <c r="C746" s="28"/>
      <c r="D746" s="29">
        <v>100</v>
      </c>
      <c r="E746" s="29">
        <v>1400</v>
      </c>
      <c r="F746" s="29">
        <v>1990</v>
      </c>
      <c r="G746" s="29">
        <v>1200</v>
      </c>
      <c r="H746" s="29">
        <v>1806</v>
      </c>
      <c r="I746" s="29">
        <v>1898</v>
      </c>
      <c r="J746" s="36"/>
    </row>
    <row r="747" spans="1:10" hidden="1">
      <c r="A747" s="27">
        <v>74.2</v>
      </c>
      <c r="B747" s="27">
        <v>74.3</v>
      </c>
      <c r="C747" s="28"/>
      <c r="D747" s="29">
        <v>100</v>
      </c>
      <c r="E747" s="29">
        <v>1500</v>
      </c>
      <c r="F747" s="29">
        <v>2082</v>
      </c>
      <c r="G747" s="29">
        <v>1300</v>
      </c>
      <c r="H747" s="29">
        <v>1898</v>
      </c>
      <c r="I747" s="29">
        <v>1990</v>
      </c>
      <c r="J747" s="36"/>
    </row>
    <row r="748" spans="1:10">
      <c r="A748" s="27">
        <v>74.3</v>
      </c>
      <c r="B748" s="27">
        <v>74.400000000000006</v>
      </c>
      <c r="C748" s="28"/>
      <c r="D748" s="29">
        <v>100</v>
      </c>
      <c r="E748" s="29">
        <v>2200</v>
      </c>
      <c r="F748" s="217">
        <v>2724</v>
      </c>
      <c r="G748" s="29">
        <v>1400</v>
      </c>
      <c r="H748" s="29">
        <v>1990</v>
      </c>
      <c r="I748" s="29">
        <v>2357</v>
      </c>
      <c r="J748" s="36"/>
    </row>
    <row r="749" spans="1:10" hidden="1">
      <c r="A749" s="27">
        <v>74.400000000000006</v>
      </c>
      <c r="B749" s="27">
        <v>74.5</v>
      </c>
      <c r="C749" s="28"/>
      <c r="D749" s="29">
        <v>100</v>
      </c>
      <c r="E749" s="29">
        <v>1300</v>
      </c>
      <c r="F749" s="29">
        <v>1898</v>
      </c>
      <c r="G749" s="29">
        <v>1600</v>
      </c>
      <c r="H749" s="29">
        <v>2174</v>
      </c>
      <c r="I749" s="29">
        <v>2036</v>
      </c>
      <c r="J749" s="36"/>
    </row>
    <row r="750" spans="1:10" hidden="1">
      <c r="A750" s="27">
        <v>74.5</v>
      </c>
      <c r="B750" s="27">
        <v>74.599999999999994</v>
      </c>
      <c r="C750" s="28"/>
      <c r="D750" s="29">
        <v>100</v>
      </c>
      <c r="E750" s="29">
        <v>1500</v>
      </c>
      <c r="F750" s="29">
        <v>2082</v>
      </c>
      <c r="G750" s="29">
        <v>1300</v>
      </c>
      <c r="H750" s="29">
        <v>1898</v>
      </c>
      <c r="I750" s="29">
        <v>1990</v>
      </c>
      <c r="J750" s="36"/>
    </row>
    <row r="751" spans="1:10">
      <c r="A751" s="27">
        <v>74.599999999999994</v>
      </c>
      <c r="B751" s="27">
        <v>74.7</v>
      </c>
      <c r="C751" s="28"/>
      <c r="D751" s="29">
        <v>100</v>
      </c>
      <c r="E751" s="29">
        <v>2100</v>
      </c>
      <c r="F751" s="217">
        <v>2633</v>
      </c>
      <c r="G751" s="29">
        <v>3100</v>
      </c>
      <c r="H751" s="29">
        <v>3551</v>
      </c>
      <c r="I751" s="29">
        <v>3092</v>
      </c>
      <c r="J751" s="36"/>
    </row>
    <row r="752" spans="1:10">
      <c r="A752" s="27">
        <v>74.7</v>
      </c>
      <c r="B752" s="27">
        <v>74.8</v>
      </c>
      <c r="C752" s="28"/>
      <c r="D752" s="29">
        <v>100</v>
      </c>
      <c r="E752" s="29">
        <v>2200</v>
      </c>
      <c r="F752" s="217">
        <v>2724</v>
      </c>
      <c r="G752" s="29">
        <v>1600</v>
      </c>
      <c r="H752" s="29">
        <v>2174</v>
      </c>
      <c r="I752" s="29">
        <v>2449</v>
      </c>
      <c r="J752" s="36"/>
    </row>
    <row r="753" spans="1:10" hidden="1">
      <c r="A753" s="27">
        <v>74.8</v>
      </c>
      <c r="B753" s="27">
        <v>74.900000000000006</v>
      </c>
      <c r="C753" s="28"/>
      <c r="D753" s="29">
        <v>100</v>
      </c>
      <c r="E753" s="29">
        <v>4000</v>
      </c>
      <c r="F753" s="29">
        <v>4377</v>
      </c>
      <c r="G753" s="29">
        <v>8300</v>
      </c>
      <c r="H753" s="29">
        <v>8324</v>
      </c>
      <c r="I753" s="29">
        <v>6351</v>
      </c>
      <c r="J753" s="36"/>
    </row>
    <row r="754" spans="1:10" hidden="1">
      <c r="A754" s="27">
        <v>74.900000000000006</v>
      </c>
      <c r="B754" s="27">
        <v>75</v>
      </c>
      <c r="C754" s="28"/>
      <c r="D754" s="29">
        <v>100</v>
      </c>
      <c r="E754" s="29">
        <v>1000</v>
      </c>
      <c r="F754" s="29">
        <v>1623</v>
      </c>
      <c r="G754" s="29">
        <v>1100</v>
      </c>
      <c r="H754" s="29">
        <v>1715</v>
      </c>
      <c r="I754" s="29">
        <v>1669</v>
      </c>
      <c r="J754" s="36"/>
    </row>
    <row r="755" spans="1:10" hidden="1">
      <c r="A755" s="31">
        <v>75</v>
      </c>
      <c r="B755" s="31">
        <v>75.099999999999994</v>
      </c>
      <c r="C755" s="28" t="s">
        <v>17</v>
      </c>
      <c r="D755" s="32">
        <v>100</v>
      </c>
      <c r="E755" s="32">
        <v>1200</v>
      </c>
      <c r="F755" s="32">
        <v>1806</v>
      </c>
      <c r="G755" s="32">
        <v>1100</v>
      </c>
      <c r="H755" s="32">
        <v>1715</v>
      </c>
      <c r="I755" s="32">
        <v>1761</v>
      </c>
      <c r="J755" s="36" t="s">
        <v>83</v>
      </c>
    </row>
    <row r="756" spans="1:10" hidden="1">
      <c r="A756" s="27">
        <v>75.099999999999994</v>
      </c>
      <c r="B756" s="27">
        <v>75.2</v>
      </c>
      <c r="C756" s="28"/>
      <c r="D756" s="29">
        <v>100</v>
      </c>
      <c r="E756" s="29">
        <v>1200</v>
      </c>
      <c r="F756" s="29">
        <v>1806</v>
      </c>
      <c r="G756" s="29">
        <v>1100</v>
      </c>
      <c r="H756" s="29">
        <v>1715</v>
      </c>
      <c r="I756" s="29">
        <v>1761</v>
      </c>
      <c r="J756" s="36"/>
    </row>
    <row r="757" spans="1:10" hidden="1">
      <c r="A757" s="27">
        <v>75.2</v>
      </c>
      <c r="B757" s="27">
        <v>75.3</v>
      </c>
      <c r="C757" s="28"/>
      <c r="D757" s="29">
        <v>100</v>
      </c>
      <c r="E757" s="29">
        <v>1000</v>
      </c>
      <c r="F757" s="29">
        <v>1623</v>
      </c>
      <c r="G757" s="29">
        <v>1000</v>
      </c>
      <c r="H757" s="29">
        <v>1623</v>
      </c>
      <c r="I757" s="29">
        <v>1623</v>
      </c>
      <c r="J757" s="36"/>
    </row>
    <row r="758" spans="1:10" hidden="1">
      <c r="A758" s="27">
        <v>75.3</v>
      </c>
      <c r="B758" s="27">
        <v>75.400000000000006</v>
      </c>
      <c r="C758" s="28"/>
      <c r="D758" s="29">
        <v>100</v>
      </c>
      <c r="E758" s="29">
        <v>1200</v>
      </c>
      <c r="F758" s="29">
        <v>1806</v>
      </c>
      <c r="G758" s="29">
        <v>1200</v>
      </c>
      <c r="H758" s="29">
        <v>1806</v>
      </c>
      <c r="I758" s="29">
        <v>1806</v>
      </c>
      <c r="J758" s="36"/>
    </row>
    <row r="759" spans="1:10" hidden="1">
      <c r="A759" s="27">
        <v>75.400000000000006</v>
      </c>
      <c r="B759" s="27">
        <v>75.5</v>
      </c>
      <c r="C759" s="28"/>
      <c r="D759" s="29">
        <v>100</v>
      </c>
      <c r="E759" s="29">
        <v>1200</v>
      </c>
      <c r="F759" s="29">
        <v>1806</v>
      </c>
      <c r="G759" s="29">
        <v>1300</v>
      </c>
      <c r="H759" s="29">
        <v>1898</v>
      </c>
      <c r="I759" s="29">
        <v>1852</v>
      </c>
      <c r="J759" s="36"/>
    </row>
    <row r="760" spans="1:10" hidden="1">
      <c r="A760" s="27">
        <v>75.5</v>
      </c>
      <c r="B760" s="27">
        <v>75.599999999999994</v>
      </c>
      <c r="C760" s="28"/>
      <c r="D760" s="29">
        <v>100</v>
      </c>
      <c r="E760" s="29">
        <v>1400</v>
      </c>
      <c r="F760" s="29">
        <v>1990</v>
      </c>
      <c r="G760" s="29">
        <v>1300</v>
      </c>
      <c r="H760" s="29">
        <v>1898</v>
      </c>
      <c r="I760" s="29">
        <v>1944</v>
      </c>
      <c r="J760" s="36"/>
    </row>
    <row r="761" spans="1:10" hidden="1">
      <c r="A761" s="27">
        <v>75.599999999999994</v>
      </c>
      <c r="B761" s="27">
        <v>75.7</v>
      </c>
      <c r="C761" s="28"/>
      <c r="D761" s="29">
        <v>100</v>
      </c>
      <c r="E761" s="29">
        <v>1100</v>
      </c>
      <c r="F761" s="29">
        <v>1715</v>
      </c>
      <c r="G761" s="29">
        <v>1300</v>
      </c>
      <c r="H761" s="29">
        <v>1898</v>
      </c>
      <c r="I761" s="29">
        <v>1807</v>
      </c>
      <c r="J761" s="36"/>
    </row>
    <row r="762" spans="1:10">
      <c r="A762" s="27">
        <v>75.7</v>
      </c>
      <c r="B762" s="27">
        <v>75.8</v>
      </c>
      <c r="C762" s="28"/>
      <c r="D762" s="29">
        <v>100</v>
      </c>
      <c r="E762" s="29">
        <v>2000</v>
      </c>
      <c r="F762" s="217">
        <v>2541</v>
      </c>
      <c r="G762" s="29">
        <v>1700</v>
      </c>
      <c r="H762" s="29">
        <v>2265</v>
      </c>
      <c r="I762" s="29">
        <v>2403</v>
      </c>
      <c r="J762" s="36"/>
    </row>
    <row r="763" spans="1:10" hidden="1">
      <c r="A763" s="27">
        <v>75.8</v>
      </c>
      <c r="B763" s="27">
        <v>75.900000000000006</v>
      </c>
      <c r="C763" s="28"/>
      <c r="D763" s="29">
        <v>100</v>
      </c>
      <c r="E763" s="29">
        <v>1100</v>
      </c>
      <c r="F763" s="29">
        <v>1715</v>
      </c>
      <c r="G763" s="29">
        <v>1700</v>
      </c>
      <c r="H763" s="29">
        <v>2265</v>
      </c>
      <c r="I763" s="29">
        <v>1990</v>
      </c>
      <c r="J763" s="36"/>
    </row>
    <row r="764" spans="1:10" hidden="1">
      <c r="A764" s="27">
        <v>75.900000000000006</v>
      </c>
      <c r="B764" s="27">
        <v>76</v>
      </c>
      <c r="C764" s="28"/>
      <c r="D764" s="29">
        <v>100</v>
      </c>
      <c r="E764" s="29">
        <v>1100</v>
      </c>
      <c r="F764" s="29">
        <v>1715</v>
      </c>
      <c r="G764" s="29">
        <v>1200</v>
      </c>
      <c r="H764" s="29">
        <v>1806</v>
      </c>
      <c r="I764" s="29">
        <v>1761</v>
      </c>
      <c r="J764" s="36"/>
    </row>
    <row r="765" spans="1:10" hidden="1">
      <c r="A765" s="31">
        <v>76</v>
      </c>
      <c r="B765" s="31">
        <v>76.099999999999994</v>
      </c>
      <c r="C765" s="28" t="s">
        <v>17</v>
      </c>
      <c r="D765" s="32">
        <v>100</v>
      </c>
      <c r="E765" s="32">
        <v>1500</v>
      </c>
      <c r="F765" s="32">
        <v>2082</v>
      </c>
      <c r="G765" s="32">
        <v>1400</v>
      </c>
      <c r="H765" s="32">
        <v>1990</v>
      </c>
      <c r="I765" s="32">
        <v>2036</v>
      </c>
      <c r="J765" s="30"/>
    </row>
    <row r="766" spans="1:10" hidden="1">
      <c r="A766" s="27">
        <v>76.099999999999994</v>
      </c>
      <c r="B766" s="27">
        <v>76.2</v>
      </c>
      <c r="C766" s="28"/>
      <c r="D766" s="29">
        <v>100</v>
      </c>
      <c r="E766" s="29">
        <v>800</v>
      </c>
      <c r="F766" s="29">
        <v>1439</v>
      </c>
      <c r="G766" s="29">
        <v>1100</v>
      </c>
      <c r="H766" s="29">
        <v>1715</v>
      </c>
      <c r="I766" s="29">
        <v>1577</v>
      </c>
      <c r="J766" s="30"/>
    </row>
    <row r="767" spans="1:10" hidden="1">
      <c r="A767" s="27">
        <v>76.2</v>
      </c>
      <c r="B767" s="27">
        <v>76.3</v>
      </c>
      <c r="C767" s="28"/>
      <c r="D767" s="29">
        <v>100</v>
      </c>
      <c r="E767" s="29">
        <v>900</v>
      </c>
      <c r="F767" s="29">
        <v>1531</v>
      </c>
      <c r="G767" s="29">
        <v>1200</v>
      </c>
      <c r="H767" s="29">
        <v>1806</v>
      </c>
      <c r="I767" s="29">
        <v>1669</v>
      </c>
      <c r="J767" s="30"/>
    </row>
    <row r="768" spans="1:10" hidden="1">
      <c r="A768" s="27">
        <v>76.3</v>
      </c>
      <c r="B768" s="27">
        <v>76.400000000000006</v>
      </c>
      <c r="C768" s="28"/>
      <c r="D768" s="29">
        <v>100</v>
      </c>
      <c r="E768" s="29">
        <v>1000</v>
      </c>
      <c r="F768" s="29">
        <v>1623</v>
      </c>
      <c r="G768" s="29">
        <v>1100</v>
      </c>
      <c r="H768" s="29">
        <v>1715</v>
      </c>
      <c r="I768" s="29">
        <v>1669</v>
      </c>
      <c r="J768" s="30"/>
    </row>
    <row r="769" spans="1:10" hidden="1">
      <c r="A769" s="27">
        <v>76.400000000000006</v>
      </c>
      <c r="B769" s="27">
        <v>76.5</v>
      </c>
      <c r="C769" s="28"/>
      <c r="D769" s="29">
        <v>100</v>
      </c>
      <c r="E769" s="29">
        <v>1500</v>
      </c>
      <c r="F769" s="29">
        <v>2082</v>
      </c>
      <c r="G769" s="29">
        <v>1400</v>
      </c>
      <c r="H769" s="29">
        <v>1990</v>
      </c>
      <c r="I769" s="29">
        <v>2036</v>
      </c>
      <c r="J769" s="30"/>
    </row>
    <row r="770" spans="1:10" hidden="1">
      <c r="A770" s="27">
        <v>76.5</v>
      </c>
      <c r="B770" s="27">
        <v>76.599999999999994</v>
      </c>
      <c r="C770" s="28"/>
      <c r="D770" s="29">
        <v>100</v>
      </c>
      <c r="E770" s="29">
        <v>1200</v>
      </c>
      <c r="F770" s="29">
        <v>1806</v>
      </c>
      <c r="G770" s="29">
        <v>1400</v>
      </c>
      <c r="H770" s="29">
        <v>1990</v>
      </c>
      <c r="I770" s="29">
        <v>1898</v>
      </c>
      <c r="J770" s="30"/>
    </row>
    <row r="771" spans="1:10" hidden="1">
      <c r="A771" s="27">
        <v>76.599999999999994</v>
      </c>
      <c r="B771" s="27">
        <v>76.7</v>
      </c>
      <c r="C771" s="28"/>
      <c r="D771" s="29">
        <v>100</v>
      </c>
      <c r="E771" s="29">
        <v>2500</v>
      </c>
      <c r="F771" s="29">
        <v>3000</v>
      </c>
      <c r="G771" s="29">
        <v>1400</v>
      </c>
      <c r="H771" s="29">
        <v>1990</v>
      </c>
      <c r="I771" s="29">
        <v>2495</v>
      </c>
      <c r="J771" s="30"/>
    </row>
    <row r="772" spans="1:10" hidden="1">
      <c r="A772" s="27">
        <v>76.7</v>
      </c>
      <c r="B772" s="27">
        <v>76.8</v>
      </c>
      <c r="C772" s="28"/>
      <c r="D772" s="29">
        <v>100</v>
      </c>
      <c r="E772" s="29">
        <v>1400</v>
      </c>
      <c r="F772" s="29">
        <v>1990</v>
      </c>
      <c r="G772" s="29">
        <v>2000</v>
      </c>
      <c r="H772" s="29">
        <v>2541</v>
      </c>
      <c r="I772" s="29">
        <v>2266</v>
      </c>
      <c r="J772" s="30"/>
    </row>
    <row r="773" spans="1:10" hidden="1">
      <c r="A773" s="27">
        <v>76.8</v>
      </c>
      <c r="B773" s="27">
        <v>76.900000000000006</v>
      </c>
      <c r="C773" s="28"/>
      <c r="D773" s="29">
        <v>100</v>
      </c>
      <c r="E773" s="29">
        <v>1400</v>
      </c>
      <c r="F773" s="29">
        <v>1990</v>
      </c>
      <c r="G773" s="29">
        <v>1600</v>
      </c>
      <c r="H773" s="29">
        <v>2174</v>
      </c>
      <c r="I773" s="29">
        <v>2082</v>
      </c>
      <c r="J773" s="30"/>
    </row>
    <row r="774" spans="1:10" hidden="1">
      <c r="A774" s="27">
        <v>76.900000000000006</v>
      </c>
      <c r="B774" s="27">
        <v>77</v>
      </c>
      <c r="C774" s="28"/>
      <c r="D774" s="29">
        <v>100</v>
      </c>
      <c r="E774" s="29">
        <v>1200</v>
      </c>
      <c r="F774" s="29">
        <v>1806</v>
      </c>
      <c r="G774" s="29">
        <v>1000</v>
      </c>
      <c r="H774" s="29">
        <v>1623</v>
      </c>
      <c r="I774" s="29">
        <v>1715</v>
      </c>
      <c r="J774" s="30"/>
    </row>
    <row r="775" spans="1:10" hidden="1">
      <c r="A775" s="31">
        <v>77</v>
      </c>
      <c r="B775" s="31">
        <v>77.099999999999994</v>
      </c>
      <c r="C775" s="28" t="s">
        <v>17</v>
      </c>
      <c r="D775" s="32">
        <v>100</v>
      </c>
      <c r="E775" s="32">
        <v>900</v>
      </c>
      <c r="F775" s="32">
        <v>1531</v>
      </c>
      <c r="G775" s="32">
        <v>1400</v>
      </c>
      <c r="H775" s="32">
        <v>1990</v>
      </c>
      <c r="I775" s="32">
        <v>1761</v>
      </c>
      <c r="J775" s="33"/>
    </row>
    <row r="776" spans="1:10" hidden="1">
      <c r="A776" s="27">
        <v>77.099999999999994</v>
      </c>
      <c r="B776" s="27">
        <v>77.2</v>
      </c>
      <c r="C776" s="28"/>
      <c r="D776" s="29">
        <v>100</v>
      </c>
      <c r="E776" s="29">
        <v>1400</v>
      </c>
      <c r="F776" s="29">
        <v>1990</v>
      </c>
      <c r="G776" s="29">
        <v>1400</v>
      </c>
      <c r="H776" s="29">
        <v>1990</v>
      </c>
      <c r="I776" s="29">
        <v>1990</v>
      </c>
      <c r="J776" s="34"/>
    </row>
    <row r="777" spans="1:10" hidden="1">
      <c r="A777" s="27">
        <v>77.2</v>
      </c>
      <c r="B777" s="27">
        <v>77.3</v>
      </c>
      <c r="C777" s="28"/>
      <c r="D777" s="29">
        <v>100</v>
      </c>
      <c r="E777" s="29">
        <v>1400</v>
      </c>
      <c r="F777" s="29">
        <v>1990</v>
      </c>
      <c r="G777" s="29">
        <v>1200</v>
      </c>
      <c r="H777" s="29">
        <v>1806</v>
      </c>
      <c r="I777" s="29">
        <v>1898</v>
      </c>
      <c r="J777" s="34"/>
    </row>
    <row r="778" spans="1:10">
      <c r="A778" s="27">
        <v>77.3</v>
      </c>
      <c r="B778" s="27">
        <v>77.400000000000006</v>
      </c>
      <c r="C778" s="28"/>
      <c r="D778" s="29">
        <v>100</v>
      </c>
      <c r="E778" s="29">
        <v>2100</v>
      </c>
      <c r="F778" s="217">
        <v>2633</v>
      </c>
      <c r="G778" s="29">
        <v>1900</v>
      </c>
      <c r="H778" s="29">
        <v>2449</v>
      </c>
      <c r="I778" s="29">
        <v>2541</v>
      </c>
      <c r="J778" s="28" t="s">
        <v>83</v>
      </c>
    </row>
    <row r="779" spans="1:10" hidden="1">
      <c r="A779" s="27">
        <v>77.400000000000006</v>
      </c>
      <c r="B779" s="27">
        <v>77.5</v>
      </c>
      <c r="C779" s="28"/>
      <c r="D779" s="29">
        <v>100</v>
      </c>
      <c r="E779" s="29">
        <v>2400</v>
      </c>
      <c r="F779" s="29">
        <v>2908</v>
      </c>
      <c r="G779" s="29">
        <v>1800</v>
      </c>
      <c r="H779" s="29">
        <v>2357</v>
      </c>
      <c r="I779" s="29">
        <v>2633</v>
      </c>
      <c r="J779" s="34"/>
    </row>
    <row r="780" spans="1:10" hidden="1">
      <c r="A780" s="27">
        <v>77.5</v>
      </c>
      <c r="B780" s="27">
        <v>77.599999999999994</v>
      </c>
      <c r="C780" s="28"/>
      <c r="D780" s="29">
        <v>100</v>
      </c>
      <c r="E780" s="29">
        <v>800</v>
      </c>
      <c r="F780" s="29">
        <v>1439</v>
      </c>
      <c r="G780" s="29">
        <v>1800</v>
      </c>
      <c r="H780" s="29">
        <v>2357</v>
      </c>
      <c r="I780" s="29">
        <v>1898</v>
      </c>
      <c r="J780" s="34"/>
    </row>
    <row r="781" spans="1:10" hidden="1">
      <c r="A781" s="27">
        <v>77.599999999999994</v>
      </c>
      <c r="B781" s="27">
        <v>77.7</v>
      </c>
      <c r="C781" s="28"/>
      <c r="D781" s="29">
        <v>100</v>
      </c>
      <c r="E781" s="29">
        <v>1400</v>
      </c>
      <c r="F781" s="29">
        <v>1990</v>
      </c>
      <c r="G781" s="29">
        <v>1100</v>
      </c>
      <c r="H781" s="29">
        <v>1715</v>
      </c>
      <c r="I781" s="29">
        <v>1853</v>
      </c>
      <c r="J781" s="34"/>
    </row>
    <row r="782" spans="1:10" hidden="1">
      <c r="A782" s="27">
        <v>77.7</v>
      </c>
      <c r="B782" s="27">
        <v>77.8</v>
      </c>
      <c r="C782" s="28"/>
      <c r="D782" s="29">
        <v>100</v>
      </c>
      <c r="E782" s="29">
        <v>3300</v>
      </c>
      <c r="F782" s="29">
        <v>3734</v>
      </c>
      <c r="G782" s="29">
        <v>1800</v>
      </c>
      <c r="H782" s="29">
        <v>2357</v>
      </c>
      <c r="I782" s="29">
        <v>3046</v>
      </c>
      <c r="J782" s="34"/>
    </row>
    <row r="783" spans="1:10" hidden="1">
      <c r="A783" s="27">
        <v>77.8</v>
      </c>
      <c r="B783" s="27">
        <v>77.900000000000006</v>
      </c>
      <c r="C783" s="28"/>
      <c r="D783" s="29">
        <v>100</v>
      </c>
      <c r="E783" s="29">
        <v>1700</v>
      </c>
      <c r="F783" s="29">
        <v>2265</v>
      </c>
      <c r="G783" s="29">
        <v>2100</v>
      </c>
      <c r="H783" s="29">
        <v>2633</v>
      </c>
      <c r="I783" s="29">
        <v>2449</v>
      </c>
      <c r="J783" s="28" t="s">
        <v>83</v>
      </c>
    </row>
    <row r="784" spans="1:10" hidden="1">
      <c r="A784" s="27">
        <v>77.900000000000006</v>
      </c>
      <c r="B784" s="27">
        <v>78</v>
      </c>
      <c r="C784" s="28"/>
      <c r="D784" s="29">
        <v>100</v>
      </c>
      <c r="E784" s="29">
        <v>1400</v>
      </c>
      <c r="F784" s="29">
        <v>1990</v>
      </c>
      <c r="G784" s="29">
        <v>1400</v>
      </c>
      <c r="H784" s="29">
        <v>1990</v>
      </c>
      <c r="I784" s="29">
        <v>1990</v>
      </c>
      <c r="J784" s="33"/>
    </row>
    <row r="785" spans="1:10" hidden="1">
      <c r="A785" s="31">
        <v>78</v>
      </c>
      <c r="B785" s="31">
        <v>78.099999999999994</v>
      </c>
      <c r="C785" s="28" t="s">
        <v>17</v>
      </c>
      <c r="D785" s="32">
        <v>100</v>
      </c>
      <c r="E785" s="32">
        <v>1200</v>
      </c>
      <c r="F785" s="32">
        <v>1806</v>
      </c>
      <c r="G785" s="32">
        <v>1400</v>
      </c>
      <c r="H785" s="32">
        <v>1990</v>
      </c>
      <c r="I785" s="32">
        <v>1898</v>
      </c>
      <c r="J785" s="30"/>
    </row>
    <row r="786" spans="1:10" hidden="1">
      <c r="A786" s="27">
        <v>78.099999999999994</v>
      </c>
      <c r="B786" s="27">
        <v>78.2</v>
      </c>
      <c r="C786" s="28"/>
      <c r="D786" s="29">
        <v>100</v>
      </c>
      <c r="E786" s="29">
        <v>1400</v>
      </c>
      <c r="F786" s="29">
        <v>1990</v>
      </c>
      <c r="G786" s="29">
        <v>1000</v>
      </c>
      <c r="H786" s="29">
        <v>1623</v>
      </c>
      <c r="I786" s="29">
        <v>1807</v>
      </c>
      <c r="J786" s="30"/>
    </row>
    <row r="787" spans="1:10" hidden="1">
      <c r="A787" s="27">
        <v>78.2</v>
      </c>
      <c r="B787" s="27">
        <v>78.3</v>
      </c>
      <c r="C787" s="28"/>
      <c r="D787" s="29">
        <v>100</v>
      </c>
      <c r="E787" s="29">
        <v>1200</v>
      </c>
      <c r="F787" s="29">
        <v>1806</v>
      </c>
      <c r="G787" s="29">
        <v>1100</v>
      </c>
      <c r="H787" s="29">
        <v>1715</v>
      </c>
      <c r="I787" s="29">
        <v>1761</v>
      </c>
      <c r="J787" s="30"/>
    </row>
    <row r="788" spans="1:10" hidden="1">
      <c r="A788" s="27">
        <v>78.3</v>
      </c>
      <c r="B788" s="27">
        <v>78.400000000000006</v>
      </c>
      <c r="C788" s="28"/>
      <c r="D788" s="29">
        <v>100</v>
      </c>
      <c r="E788" s="29">
        <v>1000</v>
      </c>
      <c r="F788" s="29">
        <v>1623</v>
      </c>
      <c r="G788" s="29">
        <v>1000</v>
      </c>
      <c r="H788" s="29">
        <v>1623</v>
      </c>
      <c r="I788" s="29">
        <v>1623</v>
      </c>
      <c r="J788" s="30"/>
    </row>
    <row r="789" spans="1:10" hidden="1">
      <c r="A789" s="27">
        <v>78.400000000000006</v>
      </c>
      <c r="B789" s="27">
        <v>78.5</v>
      </c>
      <c r="C789" s="28"/>
      <c r="D789" s="29">
        <v>100</v>
      </c>
      <c r="E789" s="29">
        <v>1200</v>
      </c>
      <c r="F789" s="29">
        <v>1806</v>
      </c>
      <c r="G789" s="29">
        <v>1100</v>
      </c>
      <c r="H789" s="29">
        <v>1715</v>
      </c>
      <c r="I789" s="29">
        <v>1761</v>
      </c>
      <c r="J789" s="30"/>
    </row>
    <row r="790" spans="1:10" hidden="1">
      <c r="A790" s="27">
        <v>78.5</v>
      </c>
      <c r="B790" s="27">
        <v>78.599999999999994</v>
      </c>
      <c r="C790" s="28"/>
      <c r="D790" s="29">
        <v>100</v>
      </c>
      <c r="E790" s="29">
        <v>1000</v>
      </c>
      <c r="F790" s="29">
        <v>1623</v>
      </c>
      <c r="G790" s="29">
        <v>1200</v>
      </c>
      <c r="H790" s="29">
        <v>1806</v>
      </c>
      <c r="I790" s="29">
        <v>1715</v>
      </c>
      <c r="J790" s="30"/>
    </row>
    <row r="791" spans="1:10" hidden="1">
      <c r="A791" s="27">
        <v>78.599999999999994</v>
      </c>
      <c r="B791" s="27">
        <v>78.7</v>
      </c>
      <c r="C791" s="28"/>
      <c r="D791" s="29">
        <v>100</v>
      </c>
      <c r="E791" s="29">
        <v>800</v>
      </c>
      <c r="F791" s="29">
        <v>1439</v>
      </c>
      <c r="G791" s="29">
        <v>1200</v>
      </c>
      <c r="H791" s="29">
        <v>1806</v>
      </c>
      <c r="I791" s="29">
        <v>1623</v>
      </c>
      <c r="J791" s="30"/>
    </row>
    <row r="792" spans="1:10">
      <c r="A792" s="27">
        <v>78.7</v>
      </c>
      <c r="B792" s="27">
        <v>78.8</v>
      </c>
      <c r="C792" s="28"/>
      <c r="D792" s="29">
        <v>100</v>
      </c>
      <c r="E792" s="29">
        <v>2000</v>
      </c>
      <c r="F792" s="217">
        <v>2541</v>
      </c>
      <c r="G792" s="29">
        <v>1500</v>
      </c>
      <c r="H792" s="29">
        <v>2082</v>
      </c>
      <c r="I792" s="29">
        <v>2312</v>
      </c>
      <c r="J792" s="30"/>
    </row>
    <row r="793" spans="1:10" hidden="1">
      <c r="A793" s="27">
        <v>78.8</v>
      </c>
      <c r="B793" s="27">
        <v>78.900000000000006</v>
      </c>
      <c r="C793" s="28"/>
      <c r="D793" s="29">
        <v>100</v>
      </c>
      <c r="E793" s="29">
        <v>1300</v>
      </c>
      <c r="F793" s="29">
        <v>1898</v>
      </c>
      <c r="G793" s="29">
        <v>1200</v>
      </c>
      <c r="H793" s="29">
        <v>1806</v>
      </c>
      <c r="I793" s="29">
        <v>1852</v>
      </c>
      <c r="J793" s="30"/>
    </row>
    <row r="794" spans="1:10" hidden="1">
      <c r="A794" s="27">
        <v>78.900000000000006</v>
      </c>
      <c r="B794" s="27">
        <v>79</v>
      </c>
      <c r="C794" s="28"/>
      <c r="D794" s="29">
        <v>100</v>
      </c>
      <c r="E794" s="29">
        <v>1000</v>
      </c>
      <c r="F794" s="29">
        <v>1623</v>
      </c>
      <c r="G794" s="29">
        <v>1000</v>
      </c>
      <c r="H794" s="29">
        <v>1623</v>
      </c>
      <c r="I794" s="29">
        <v>1623</v>
      </c>
      <c r="J794" s="30"/>
    </row>
    <row r="795" spans="1:10" hidden="1">
      <c r="A795" s="31">
        <v>79</v>
      </c>
      <c r="B795" s="31">
        <v>79.099999999999994</v>
      </c>
      <c r="C795" s="28" t="s">
        <v>17</v>
      </c>
      <c r="D795" s="32">
        <v>100</v>
      </c>
      <c r="E795" s="32">
        <v>1000</v>
      </c>
      <c r="F795" s="32">
        <v>1623</v>
      </c>
      <c r="G795" s="32">
        <v>1000</v>
      </c>
      <c r="H795" s="32">
        <v>1623</v>
      </c>
      <c r="I795" s="32">
        <v>1623</v>
      </c>
      <c r="J795" s="30"/>
    </row>
    <row r="796" spans="1:10" hidden="1">
      <c r="A796" s="27">
        <v>79.099999999999994</v>
      </c>
      <c r="B796" s="27">
        <v>79.2</v>
      </c>
      <c r="C796" s="28"/>
      <c r="D796" s="29">
        <v>100</v>
      </c>
      <c r="E796" s="29">
        <v>1600</v>
      </c>
      <c r="F796" s="29">
        <v>2174</v>
      </c>
      <c r="G796" s="29">
        <v>1400</v>
      </c>
      <c r="H796" s="29">
        <v>1990</v>
      </c>
      <c r="I796" s="29">
        <v>2082</v>
      </c>
      <c r="J796" s="30"/>
    </row>
    <row r="797" spans="1:10" hidden="1">
      <c r="A797" s="27">
        <v>79.2</v>
      </c>
      <c r="B797" s="27">
        <v>79.3</v>
      </c>
      <c r="C797" s="28"/>
      <c r="D797" s="29">
        <v>100</v>
      </c>
      <c r="E797" s="29">
        <v>1100</v>
      </c>
      <c r="F797" s="29">
        <v>1715</v>
      </c>
      <c r="G797" s="29">
        <v>1200</v>
      </c>
      <c r="H797" s="29">
        <v>1806</v>
      </c>
      <c r="I797" s="29">
        <v>1761</v>
      </c>
      <c r="J797" s="30"/>
    </row>
    <row r="798" spans="1:10" hidden="1">
      <c r="A798" s="27">
        <v>79.3</v>
      </c>
      <c r="B798" s="27">
        <v>79.400000000000006</v>
      </c>
      <c r="C798" s="28"/>
      <c r="D798" s="29">
        <v>100</v>
      </c>
      <c r="E798" s="29">
        <v>1000</v>
      </c>
      <c r="F798" s="29">
        <v>1623</v>
      </c>
      <c r="G798" s="29">
        <v>1100</v>
      </c>
      <c r="H798" s="29">
        <v>1715</v>
      </c>
      <c r="I798" s="29">
        <v>1669</v>
      </c>
      <c r="J798" s="30"/>
    </row>
    <row r="799" spans="1:10" hidden="1">
      <c r="A799" s="27">
        <v>79.400000000000006</v>
      </c>
      <c r="B799" s="27">
        <v>79.5</v>
      </c>
      <c r="C799" s="28"/>
      <c r="D799" s="29">
        <v>100</v>
      </c>
      <c r="E799" s="29">
        <v>800</v>
      </c>
      <c r="F799" s="29">
        <v>1439</v>
      </c>
      <c r="G799" s="29">
        <v>1000</v>
      </c>
      <c r="H799" s="29">
        <v>1623</v>
      </c>
      <c r="I799" s="29">
        <v>1531</v>
      </c>
      <c r="J799" s="30"/>
    </row>
    <row r="800" spans="1:10" hidden="1">
      <c r="A800" s="27">
        <v>79.5</v>
      </c>
      <c r="B800" s="27">
        <v>79.599999999999994</v>
      </c>
      <c r="C800" s="28"/>
      <c r="D800" s="29">
        <v>100</v>
      </c>
      <c r="E800" s="29">
        <v>1000</v>
      </c>
      <c r="F800" s="29">
        <v>1623</v>
      </c>
      <c r="G800" s="29">
        <v>1200</v>
      </c>
      <c r="H800" s="29">
        <v>1806</v>
      </c>
      <c r="I800" s="29">
        <v>1715</v>
      </c>
      <c r="J800" s="30"/>
    </row>
    <row r="801" spans="1:10" hidden="1">
      <c r="A801" s="27">
        <v>79.599999999999994</v>
      </c>
      <c r="B801" s="27">
        <v>79.7</v>
      </c>
      <c r="C801" s="30"/>
      <c r="D801" s="29">
        <v>100</v>
      </c>
      <c r="E801" s="29">
        <v>1300</v>
      </c>
      <c r="F801" s="29">
        <v>1898</v>
      </c>
      <c r="G801" s="29">
        <v>1100</v>
      </c>
      <c r="H801" s="29">
        <v>1715</v>
      </c>
      <c r="I801" s="29">
        <v>1807</v>
      </c>
      <c r="J801" s="30"/>
    </row>
    <row r="802" spans="1:10" hidden="1">
      <c r="A802" s="27">
        <v>79.7</v>
      </c>
      <c r="B802" s="27">
        <v>79.8</v>
      </c>
      <c r="C802" s="30"/>
      <c r="D802" s="29">
        <v>100</v>
      </c>
      <c r="E802" s="29">
        <v>1700</v>
      </c>
      <c r="F802" s="29">
        <v>2265</v>
      </c>
      <c r="G802" s="29">
        <v>1500</v>
      </c>
      <c r="H802" s="29">
        <v>2082</v>
      </c>
      <c r="I802" s="29">
        <v>2174</v>
      </c>
      <c r="J802" s="30"/>
    </row>
    <row r="803" spans="1:10" hidden="1">
      <c r="A803" s="27">
        <v>79.8</v>
      </c>
      <c r="B803" s="27">
        <v>79.900000000000006</v>
      </c>
      <c r="C803" s="30"/>
      <c r="D803" s="29">
        <v>100</v>
      </c>
      <c r="E803" s="29">
        <v>1700</v>
      </c>
      <c r="F803" s="29">
        <v>2265</v>
      </c>
      <c r="G803" s="29">
        <v>1200</v>
      </c>
      <c r="H803" s="29">
        <v>1806</v>
      </c>
      <c r="I803" s="29">
        <v>2036</v>
      </c>
      <c r="J803" s="30"/>
    </row>
    <row r="804" spans="1:10" hidden="1">
      <c r="A804" s="27">
        <v>79.900000000000006</v>
      </c>
      <c r="B804" s="27">
        <v>80</v>
      </c>
      <c r="C804" s="30"/>
      <c r="D804" s="29">
        <v>100</v>
      </c>
      <c r="E804" s="29">
        <v>800</v>
      </c>
      <c r="F804" s="29">
        <v>1439</v>
      </c>
      <c r="G804" s="29">
        <v>1000</v>
      </c>
      <c r="H804" s="29">
        <v>1623</v>
      </c>
      <c r="I804" s="29">
        <v>1531</v>
      </c>
      <c r="J804" s="30"/>
    </row>
    <row r="805" spans="1:10" hidden="1">
      <c r="A805" s="31">
        <v>80</v>
      </c>
      <c r="B805" s="31">
        <v>80.099999999999994</v>
      </c>
      <c r="C805" s="28" t="s">
        <v>17</v>
      </c>
      <c r="D805" s="32">
        <v>100</v>
      </c>
      <c r="E805" s="32">
        <v>800</v>
      </c>
      <c r="F805" s="32">
        <v>1439</v>
      </c>
      <c r="G805" s="32">
        <v>1200</v>
      </c>
      <c r="H805" s="32">
        <v>1806</v>
      </c>
      <c r="I805" s="32">
        <v>1623</v>
      </c>
      <c r="J805" s="30"/>
    </row>
    <row r="806" spans="1:10" hidden="1">
      <c r="A806" s="27">
        <v>80.099999999999994</v>
      </c>
      <c r="B806" s="27">
        <v>80.2</v>
      </c>
      <c r="C806" s="28"/>
      <c r="D806" s="29">
        <v>100</v>
      </c>
      <c r="E806" s="29">
        <v>900</v>
      </c>
      <c r="F806" s="29">
        <v>1531</v>
      </c>
      <c r="G806" s="29">
        <v>1200</v>
      </c>
      <c r="H806" s="29">
        <v>1806</v>
      </c>
      <c r="I806" s="29">
        <v>1669</v>
      </c>
      <c r="J806" s="30"/>
    </row>
    <row r="807" spans="1:10" hidden="1">
      <c r="A807" s="27">
        <v>80.2</v>
      </c>
      <c r="B807" s="27">
        <v>80.3</v>
      </c>
      <c r="C807" s="28"/>
      <c r="D807" s="29">
        <v>100</v>
      </c>
      <c r="E807" s="29">
        <v>1400</v>
      </c>
      <c r="F807" s="29">
        <v>1990</v>
      </c>
      <c r="G807" s="29">
        <v>1200</v>
      </c>
      <c r="H807" s="29">
        <v>1806</v>
      </c>
      <c r="I807" s="29">
        <v>1898</v>
      </c>
      <c r="J807" s="30"/>
    </row>
    <row r="808" spans="1:10" hidden="1">
      <c r="A808" s="27">
        <v>80.3</v>
      </c>
      <c r="B808" s="27">
        <v>80.400000000000006</v>
      </c>
      <c r="C808" s="28"/>
      <c r="D808" s="29">
        <v>100</v>
      </c>
      <c r="E808" s="29">
        <v>1600</v>
      </c>
      <c r="F808" s="29">
        <v>2174</v>
      </c>
      <c r="G808" s="29">
        <v>1400</v>
      </c>
      <c r="H808" s="29">
        <v>1990</v>
      </c>
      <c r="I808" s="29">
        <v>2082</v>
      </c>
      <c r="J808" s="30"/>
    </row>
    <row r="809" spans="1:10" hidden="1">
      <c r="A809" s="27">
        <v>80.400000000000006</v>
      </c>
      <c r="B809" s="27">
        <v>80.5</v>
      </c>
      <c r="C809" s="28"/>
      <c r="D809" s="29">
        <v>100</v>
      </c>
      <c r="E809" s="29">
        <v>1700</v>
      </c>
      <c r="F809" s="29">
        <v>2265</v>
      </c>
      <c r="G809" s="29">
        <v>1100</v>
      </c>
      <c r="H809" s="29">
        <v>1715</v>
      </c>
      <c r="I809" s="29">
        <v>1990</v>
      </c>
      <c r="J809" s="30"/>
    </row>
    <row r="810" spans="1:10" hidden="1">
      <c r="A810" s="27">
        <v>80.5</v>
      </c>
      <c r="B810" s="27">
        <v>80.599999999999994</v>
      </c>
      <c r="C810" s="28"/>
      <c r="D810" s="29">
        <v>100</v>
      </c>
      <c r="E810" s="29">
        <v>800</v>
      </c>
      <c r="F810" s="29">
        <v>1439</v>
      </c>
      <c r="G810" s="29">
        <v>1300</v>
      </c>
      <c r="H810" s="29">
        <v>1898</v>
      </c>
      <c r="I810" s="29">
        <v>1669</v>
      </c>
      <c r="J810" s="30"/>
    </row>
    <row r="811" spans="1:10" hidden="1">
      <c r="A811" s="27">
        <v>80.599999999999994</v>
      </c>
      <c r="B811" s="27">
        <v>80.7</v>
      </c>
      <c r="C811" s="28"/>
      <c r="D811" s="29">
        <v>100</v>
      </c>
      <c r="E811" s="29">
        <v>600</v>
      </c>
      <c r="F811" s="29">
        <v>1256</v>
      </c>
      <c r="G811" s="29">
        <v>900</v>
      </c>
      <c r="H811" s="29">
        <v>1531</v>
      </c>
      <c r="I811" s="29">
        <v>1394</v>
      </c>
      <c r="J811" s="30"/>
    </row>
    <row r="812" spans="1:10" hidden="1">
      <c r="A812" s="27">
        <v>80.7</v>
      </c>
      <c r="B812" s="27">
        <v>80.8</v>
      </c>
      <c r="C812" s="28"/>
      <c r="D812" s="29">
        <v>100</v>
      </c>
      <c r="E812" s="29">
        <v>1200</v>
      </c>
      <c r="F812" s="29">
        <v>1806</v>
      </c>
      <c r="G812" s="29">
        <v>1000</v>
      </c>
      <c r="H812" s="29">
        <v>1623</v>
      </c>
      <c r="I812" s="29">
        <v>1715</v>
      </c>
      <c r="J812" s="30"/>
    </row>
    <row r="813" spans="1:10" hidden="1">
      <c r="A813" s="27">
        <v>80.8</v>
      </c>
      <c r="B813" s="27">
        <v>80.900000000000006</v>
      </c>
      <c r="C813" s="28"/>
      <c r="D813" s="29">
        <v>100</v>
      </c>
      <c r="E813" s="29">
        <v>800</v>
      </c>
      <c r="F813" s="29">
        <v>1439</v>
      </c>
      <c r="G813" s="29">
        <v>1100</v>
      </c>
      <c r="H813" s="29">
        <v>1715</v>
      </c>
      <c r="I813" s="29">
        <v>1577</v>
      </c>
      <c r="J813" s="30"/>
    </row>
    <row r="814" spans="1:10" hidden="1">
      <c r="A814" s="27">
        <v>80.900000000000006</v>
      </c>
      <c r="B814" s="27">
        <v>81</v>
      </c>
      <c r="C814" s="28"/>
      <c r="D814" s="29">
        <v>100</v>
      </c>
      <c r="E814" s="29">
        <v>900</v>
      </c>
      <c r="F814" s="29">
        <v>1531</v>
      </c>
      <c r="G814" s="29">
        <v>1100</v>
      </c>
      <c r="H814" s="29">
        <v>1715</v>
      </c>
      <c r="I814" s="29">
        <v>1623</v>
      </c>
      <c r="J814" s="30"/>
    </row>
    <row r="815" spans="1:10" hidden="1">
      <c r="A815" s="31">
        <v>81</v>
      </c>
      <c r="B815" s="31">
        <v>81.099999999999994</v>
      </c>
      <c r="C815" s="28" t="s">
        <v>17</v>
      </c>
      <c r="D815" s="32">
        <v>100</v>
      </c>
      <c r="E815" s="32">
        <v>1500</v>
      </c>
      <c r="F815" s="32">
        <v>2082</v>
      </c>
      <c r="G815" s="32">
        <v>1400</v>
      </c>
      <c r="H815" s="32">
        <v>1990</v>
      </c>
      <c r="I815" s="32">
        <v>2036</v>
      </c>
      <c r="J815" s="47" t="s">
        <v>104</v>
      </c>
    </row>
    <row r="816" spans="1:10" hidden="1">
      <c r="A816" s="27">
        <v>81.099999999999994</v>
      </c>
      <c r="B816" s="27">
        <v>81.2</v>
      </c>
      <c r="C816" s="28"/>
      <c r="D816" s="29">
        <v>100</v>
      </c>
      <c r="E816" s="29">
        <v>1800</v>
      </c>
      <c r="F816" s="29">
        <v>2357</v>
      </c>
      <c r="G816" s="29">
        <v>1500</v>
      </c>
      <c r="H816" s="29">
        <v>2082</v>
      </c>
      <c r="I816" s="29">
        <v>2220</v>
      </c>
      <c r="J816" s="47"/>
    </row>
    <row r="817" spans="1:10" hidden="1">
      <c r="A817" s="27">
        <v>81.2</v>
      </c>
      <c r="B817" s="27">
        <v>81.3</v>
      </c>
      <c r="C817" s="28"/>
      <c r="D817" s="29">
        <v>100</v>
      </c>
      <c r="E817" s="29">
        <v>1700</v>
      </c>
      <c r="F817" s="29">
        <v>2265</v>
      </c>
      <c r="G817" s="29">
        <v>1600</v>
      </c>
      <c r="H817" s="29">
        <v>2174</v>
      </c>
      <c r="I817" s="29">
        <v>2220</v>
      </c>
      <c r="J817" s="47"/>
    </row>
    <row r="818" spans="1:10" hidden="1">
      <c r="A818" s="27">
        <v>81.3</v>
      </c>
      <c r="B818" s="27">
        <v>81.400000000000006</v>
      </c>
      <c r="C818" s="28"/>
      <c r="D818" s="29">
        <v>100</v>
      </c>
      <c r="E818" s="29">
        <v>1800</v>
      </c>
      <c r="F818" s="29">
        <v>2357</v>
      </c>
      <c r="G818" s="29">
        <v>1900</v>
      </c>
      <c r="H818" s="29">
        <v>2449</v>
      </c>
      <c r="I818" s="29">
        <v>2403</v>
      </c>
      <c r="J818" s="47"/>
    </row>
    <row r="819" spans="1:10" hidden="1">
      <c r="A819" s="27">
        <v>81.400000000000006</v>
      </c>
      <c r="B819" s="27">
        <v>81.5</v>
      </c>
      <c r="C819" s="28"/>
      <c r="D819" s="29">
        <v>100</v>
      </c>
      <c r="E819" s="29">
        <v>800</v>
      </c>
      <c r="F819" s="29">
        <v>1439</v>
      </c>
      <c r="G819" s="29">
        <v>1000</v>
      </c>
      <c r="H819" s="29">
        <v>1623</v>
      </c>
      <c r="I819" s="29">
        <v>1531</v>
      </c>
      <c r="J819" s="47"/>
    </row>
    <row r="820" spans="1:10" hidden="1">
      <c r="A820" s="27">
        <v>81.5</v>
      </c>
      <c r="B820" s="27">
        <v>81.599999999999994</v>
      </c>
      <c r="C820" s="28"/>
      <c r="D820" s="29">
        <v>100</v>
      </c>
      <c r="E820" s="29">
        <v>600</v>
      </c>
      <c r="F820" s="29">
        <v>1256</v>
      </c>
      <c r="G820" s="29">
        <v>1000</v>
      </c>
      <c r="H820" s="29">
        <v>1623</v>
      </c>
      <c r="I820" s="29">
        <v>1440</v>
      </c>
      <c r="J820" s="47"/>
    </row>
    <row r="821" spans="1:10" hidden="1">
      <c r="A821" s="27">
        <v>81.599999999999994</v>
      </c>
      <c r="B821" s="27">
        <v>81.7</v>
      </c>
      <c r="C821" s="28"/>
      <c r="D821" s="29">
        <v>100</v>
      </c>
      <c r="E821" s="29">
        <v>1600</v>
      </c>
      <c r="F821" s="29">
        <v>2174</v>
      </c>
      <c r="G821" s="29">
        <v>1400</v>
      </c>
      <c r="H821" s="29">
        <v>1990</v>
      </c>
      <c r="I821" s="29">
        <v>2082</v>
      </c>
      <c r="J821" s="47"/>
    </row>
    <row r="822" spans="1:10" hidden="1">
      <c r="A822" s="27">
        <v>81.7</v>
      </c>
      <c r="B822" s="27">
        <v>81.8</v>
      </c>
      <c r="C822" s="28"/>
      <c r="D822" s="29">
        <v>100</v>
      </c>
      <c r="E822" s="29">
        <v>1000</v>
      </c>
      <c r="F822" s="29">
        <v>1623</v>
      </c>
      <c r="G822" s="29">
        <v>1100</v>
      </c>
      <c r="H822" s="29">
        <v>1715</v>
      </c>
      <c r="I822" s="29">
        <v>1669</v>
      </c>
      <c r="J822" s="47"/>
    </row>
    <row r="823" spans="1:10" hidden="1">
      <c r="A823" s="27">
        <v>81.8</v>
      </c>
      <c r="B823" s="27">
        <v>81.900000000000006</v>
      </c>
      <c r="C823" s="28"/>
      <c r="D823" s="29">
        <v>100</v>
      </c>
      <c r="E823" s="29">
        <v>1200</v>
      </c>
      <c r="F823" s="29">
        <v>1806</v>
      </c>
      <c r="G823" s="29">
        <v>1300</v>
      </c>
      <c r="H823" s="29">
        <v>1898</v>
      </c>
      <c r="I823" s="29">
        <v>1852</v>
      </c>
      <c r="J823" s="47"/>
    </row>
    <row r="824" spans="1:10" hidden="1">
      <c r="A824" s="27">
        <v>81.900000000000006</v>
      </c>
      <c r="B824" s="27">
        <v>82</v>
      </c>
      <c r="C824" s="28"/>
      <c r="D824" s="29">
        <v>100</v>
      </c>
      <c r="E824" s="29">
        <v>1400</v>
      </c>
      <c r="F824" s="29">
        <v>1990</v>
      </c>
      <c r="G824" s="29">
        <v>1200</v>
      </c>
      <c r="H824" s="29">
        <v>1806</v>
      </c>
      <c r="I824" s="29">
        <v>1898</v>
      </c>
      <c r="J824" s="47"/>
    </row>
    <row r="825" spans="1:10" hidden="1">
      <c r="A825" s="31">
        <v>82</v>
      </c>
      <c r="B825" s="31">
        <v>82.1</v>
      </c>
      <c r="C825" s="28" t="s">
        <v>17</v>
      </c>
      <c r="D825" s="32">
        <v>100</v>
      </c>
      <c r="E825" s="32">
        <v>800</v>
      </c>
      <c r="F825" s="32">
        <v>1439</v>
      </c>
      <c r="G825" s="32">
        <v>900</v>
      </c>
      <c r="H825" s="32">
        <v>1531</v>
      </c>
      <c r="I825" s="32">
        <v>1485</v>
      </c>
      <c r="J825" s="30"/>
    </row>
    <row r="826" spans="1:10" hidden="1">
      <c r="A826" s="27">
        <v>82.1</v>
      </c>
      <c r="B826" s="27">
        <v>82.2</v>
      </c>
      <c r="C826" s="28"/>
      <c r="D826" s="29">
        <v>100</v>
      </c>
      <c r="E826" s="29">
        <v>900</v>
      </c>
      <c r="F826" s="29">
        <v>1531</v>
      </c>
      <c r="G826" s="29">
        <v>1100</v>
      </c>
      <c r="H826" s="29">
        <v>1715</v>
      </c>
      <c r="I826" s="29">
        <v>1623</v>
      </c>
      <c r="J826" s="30"/>
    </row>
    <row r="827" spans="1:10" hidden="1">
      <c r="A827" s="27">
        <v>82.2</v>
      </c>
      <c r="B827" s="27">
        <v>82.3</v>
      </c>
      <c r="C827" s="28"/>
      <c r="D827" s="29">
        <v>100</v>
      </c>
      <c r="E827" s="29">
        <v>1000</v>
      </c>
      <c r="F827" s="29">
        <v>1623</v>
      </c>
      <c r="G827" s="29">
        <v>1200</v>
      </c>
      <c r="H827" s="29">
        <v>1806</v>
      </c>
      <c r="I827" s="29">
        <v>1715</v>
      </c>
      <c r="J827" s="30"/>
    </row>
    <row r="828" spans="1:10" hidden="1">
      <c r="A828" s="27">
        <v>82.3</v>
      </c>
      <c r="B828" s="27">
        <v>82.4</v>
      </c>
      <c r="C828" s="28"/>
      <c r="D828" s="29">
        <v>100</v>
      </c>
      <c r="E828" s="29">
        <v>1200</v>
      </c>
      <c r="F828" s="29">
        <v>1806</v>
      </c>
      <c r="G828" s="29">
        <v>1300</v>
      </c>
      <c r="H828" s="29">
        <v>1898</v>
      </c>
      <c r="I828" s="29">
        <v>1852</v>
      </c>
      <c r="J828" s="30"/>
    </row>
    <row r="829" spans="1:10" hidden="1">
      <c r="A829" s="27">
        <v>82.4</v>
      </c>
      <c r="B829" s="27">
        <v>82.5</v>
      </c>
      <c r="C829" s="28"/>
      <c r="D829" s="29">
        <v>100</v>
      </c>
      <c r="E829" s="29">
        <v>900</v>
      </c>
      <c r="F829" s="29">
        <v>1531</v>
      </c>
      <c r="G829" s="29">
        <v>1000</v>
      </c>
      <c r="H829" s="29">
        <v>1623</v>
      </c>
      <c r="I829" s="29">
        <v>1577</v>
      </c>
      <c r="J829" s="30"/>
    </row>
    <row r="830" spans="1:10" hidden="1">
      <c r="A830" s="27">
        <v>82.5</v>
      </c>
      <c r="B830" s="27">
        <v>82.6</v>
      </c>
      <c r="C830" s="28"/>
      <c r="D830" s="29">
        <v>100</v>
      </c>
      <c r="E830" s="29">
        <v>1300</v>
      </c>
      <c r="F830" s="29">
        <v>1898</v>
      </c>
      <c r="G830" s="29">
        <v>1100</v>
      </c>
      <c r="H830" s="29">
        <v>1715</v>
      </c>
      <c r="I830" s="29">
        <v>1807</v>
      </c>
      <c r="J830" s="30"/>
    </row>
    <row r="831" spans="1:10" hidden="1">
      <c r="A831" s="27">
        <v>82.6</v>
      </c>
      <c r="B831" s="27">
        <v>82.7</v>
      </c>
      <c r="C831" s="28"/>
      <c r="D831" s="29">
        <v>100</v>
      </c>
      <c r="E831" s="29">
        <v>1200</v>
      </c>
      <c r="F831" s="29">
        <v>1806</v>
      </c>
      <c r="G831" s="29">
        <v>1300</v>
      </c>
      <c r="H831" s="29">
        <v>1898</v>
      </c>
      <c r="I831" s="29">
        <v>1852</v>
      </c>
      <c r="J831" s="30"/>
    </row>
    <row r="832" spans="1:10" hidden="1">
      <c r="A832" s="27">
        <v>82.7</v>
      </c>
      <c r="B832" s="27">
        <v>82.8</v>
      </c>
      <c r="C832" s="28"/>
      <c r="D832" s="29">
        <v>100</v>
      </c>
      <c r="E832" s="29">
        <v>1000</v>
      </c>
      <c r="F832" s="29">
        <v>1623</v>
      </c>
      <c r="G832" s="29">
        <v>1100</v>
      </c>
      <c r="H832" s="29">
        <v>1715</v>
      </c>
      <c r="I832" s="29">
        <v>1669</v>
      </c>
      <c r="J832" s="30"/>
    </row>
    <row r="833" spans="1:10" hidden="1">
      <c r="A833" s="27">
        <v>82.8</v>
      </c>
      <c r="B833" s="27">
        <v>82.9</v>
      </c>
      <c r="C833" s="28"/>
      <c r="D833" s="29">
        <v>100</v>
      </c>
      <c r="E833" s="29">
        <v>700</v>
      </c>
      <c r="F833" s="29">
        <v>1347</v>
      </c>
      <c r="G833" s="29">
        <v>1100</v>
      </c>
      <c r="H833" s="29">
        <v>1715</v>
      </c>
      <c r="I833" s="29">
        <v>1531</v>
      </c>
      <c r="J833" s="30"/>
    </row>
    <row r="834" spans="1:10" hidden="1">
      <c r="A834" s="27">
        <v>82.9</v>
      </c>
      <c r="B834" s="27">
        <v>83</v>
      </c>
      <c r="C834" s="28"/>
      <c r="D834" s="29">
        <v>100</v>
      </c>
      <c r="E834" s="29">
        <v>1600</v>
      </c>
      <c r="F834" s="29">
        <v>2174</v>
      </c>
      <c r="G834" s="29">
        <v>1400</v>
      </c>
      <c r="H834" s="29">
        <v>1990</v>
      </c>
      <c r="I834" s="29">
        <v>2082</v>
      </c>
      <c r="J834" s="30"/>
    </row>
    <row r="835" spans="1:10" hidden="1">
      <c r="A835" s="31">
        <v>83</v>
      </c>
      <c r="B835" s="31">
        <v>83.1</v>
      </c>
      <c r="C835" s="28" t="s">
        <v>17</v>
      </c>
      <c r="D835" s="32">
        <v>100</v>
      </c>
      <c r="E835" s="32">
        <v>900</v>
      </c>
      <c r="F835" s="32">
        <v>1531</v>
      </c>
      <c r="G835" s="32">
        <v>1400</v>
      </c>
      <c r="H835" s="32">
        <v>1990</v>
      </c>
      <c r="I835" s="32">
        <v>1761</v>
      </c>
      <c r="J835" s="46" t="s">
        <v>97</v>
      </c>
    </row>
    <row r="836" spans="1:10" hidden="1">
      <c r="A836" s="27">
        <v>83.1</v>
      </c>
      <c r="B836" s="27">
        <v>83.2</v>
      </c>
      <c r="C836" s="28"/>
      <c r="D836" s="29">
        <v>100</v>
      </c>
      <c r="E836" s="29">
        <v>1200</v>
      </c>
      <c r="F836" s="29">
        <v>1806</v>
      </c>
      <c r="G836" s="29">
        <v>1300</v>
      </c>
      <c r="H836" s="29">
        <v>1898</v>
      </c>
      <c r="I836" s="29">
        <v>1852</v>
      </c>
      <c r="J836" s="34"/>
    </row>
    <row r="837" spans="1:10" hidden="1">
      <c r="A837" s="27">
        <v>83.2</v>
      </c>
      <c r="B837" s="27">
        <v>83.3</v>
      </c>
      <c r="C837" s="28"/>
      <c r="D837" s="29">
        <v>100</v>
      </c>
      <c r="E837" s="29">
        <v>1000</v>
      </c>
      <c r="F837" s="29">
        <v>1623</v>
      </c>
      <c r="G837" s="29">
        <v>1200</v>
      </c>
      <c r="H837" s="29">
        <v>1806</v>
      </c>
      <c r="I837" s="29">
        <v>1715</v>
      </c>
      <c r="J837" s="34"/>
    </row>
    <row r="838" spans="1:10" hidden="1">
      <c r="A838" s="27">
        <v>83.3</v>
      </c>
      <c r="B838" s="27">
        <v>83.4</v>
      </c>
      <c r="C838" s="28"/>
      <c r="D838" s="29">
        <v>100</v>
      </c>
      <c r="E838" s="29">
        <v>1000</v>
      </c>
      <c r="F838" s="29">
        <v>1623</v>
      </c>
      <c r="G838" s="29">
        <v>1100</v>
      </c>
      <c r="H838" s="29">
        <v>1715</v>
      </c>
      <c r="I838" s="29">
        <v>1669</v>
      </c>
      <c r="J838" s="34"/>
    </row>
    <row r="839" spans="1:10" hidden="1">
      <c r="A839" s="27">
        <v>83.4</v>
      </c>
      <c r="B839" s="27">
        <v>83.5</v>
      </c>
      <c r="C839" s="28"/>
      <c r="D839" s="29">
        <v>100</v>
      </c>
      <c r="E839" s="29">
        <v>1300</v>
      </c>
      <c r="F839" s="29">
        <v>1898</v>
      </c>
      <c r="G839" s="29">
        <v>1200</v>
      </c>
      <c r="H839" s="29">
        <v>1806</v>
      </c>
      <c r="I839" s="29">
        <v>1852</v>
      </c>
      <c r="J839" s="34"/>
    </row>
    <row r="840" spans="1:10" hidden="1">
      <c r="A840" s="27">
        <v>83.5</v>
      </c>
      <c r="B840" s="27">
        <v>83.6</v>
      </c>
      <c r="C840" s="28"/>
      <c r="D840" s="29">
        <v>100</v>
      </c>
      <c r="E840" s="29">
        <v>700</v>
      </c>
      <c r="F840" s="29">
        <v>1347</v>
      </c>
      <c r="G840" s="29">
        <v>1300</v>
      </c>
      <c r="H840" s="29">
        <v>1898</v>
      </c>
      <c r="I840" s="29">
        <v>1623</v>
      </c>
      <c r="J840" s="34"/>
    </row>
    <row r="841" spans="1:10" hidden="1">
      <c r="A841" s="27">
        <v>83.6</v>
      </c>
      <c r="B841" s="27">
        <v>83.7</v>
      </c>
      <c r="C841" s="28"/>
      <c r="D841" s="29">
        <v>100</v>
      </c>
      <c r="E841" s="29">
        <v>800</v>
      </c>
      <c r="F841" s="29">
        <v>1439</v>
      </c>
      <c r="G841" s="29">
        <v>1000</v>
      </c>
      <c r="H841" s="29">
        <v>1623</v>
      </c>
      <c r="I841" s="29">
        <v>1531</v>
      </c>
      <c r="J841" s="34"/>
    </row>
    <row r="842" spans="1:10" hidden="1">
      <c r="A842" s="27">
        <v>83.7</v>
      </c>
      <c r="B842" s="27">
        <v>83.8</v>
      </c>
      <c r="C842" s="28"/>
      <c r="D842" s="29">
        <v>100</v>
      </c>
      <c r="E842" s="29">
        <v>900</v>
      </c>
      <c r="F842" s="29">
        <v>1531</v>
      </c>
      <c r="G842" s="29">
        <v>1000</v>
      </c>
      <c r="H842" s="29">
        <v>1623</v>
      </c>
      <c r="I842" s="29">
        <v>1577</v>
      </c>
      <c r="J842" s="34"/>
    </row>
    <row r="843" spans="1:10" hidden="1">
      <c r="A843" s="27">
        <v>83.8</v>
      </c>
      <c r="B843" s="27">
        <v>83.9</v>
      </c>
      <c r="C843" s="28"/>
      <c r="D843" s="29">
        <v>100</v>
      </c>
      <c r="E843" s="29">
        <v>1500</v>
      </c>
      <c r="F843" s="29">
        <v>2082</v>
      </c>
      <c r="G843" s="29">
        <v>1400</v>
      </c>
      <c r="H843" s="29">
        <v>1990</v>
      </c>
      <c r="I843" s="29">
        <v>2036</v>
      </c>
      <c r="J843" s="34"/>
    </row>
    <row r="844" spans="1:10" hidden="1">
      <c r="A844" s="27">
        <v>83.9</v>
      </c>
      <c r="B844" s="27">
        <v>84</v>
      </c>
      <c r="C844" s="28"/>
      <c r="D844" s="29">
        <v>100</v>
      </c>
      <c r="E844" s="33"/>
      <c r="F844" s="33"/>
      <c r="G844" s="33"/>
      <c r="H844" s="33"/>
      <c r="I844" s="33"/>
      <c r="J844" s="28" t="s">
        <v>105</v>
      </c>
    </row>
    <row r="845" spans="1:10" hidden="1">
      <c r="A845" s="31">
        <v>84</v>
      </c>
      <c r="B845" s="31">
        <v>84.1</v>
      </c>
      <c r="C845" s="28" t="s">
        <v>17</v>
      </c>
      <c r="D845" s="32">
        <v>100</v>
      </c>
      <c r="E845" s="32">
        <v>700</v>
      </c>
      <c r="F845" s="32">
        <v>1347</v>
      </c>
      <c r="G845" s="32">
        <v>1000</v>
      </c>
      <c r="H845" s="32">
        <v>1623</v>
      </c>
      <c r="I845" s="32">
        <v>1485</v>
      </c>
      <c r="J845" s="28" t="s">
        <v>87</v>
      </c>
    </row>
    <row r="846" spans="1:10" hidden="1">
      <c r="A846" s="27">
        <v>84.1</v>
      </c>
      <c r="B846" s="27">
        <v>84.2</v>
      </c>
      <c r="C846" s="28"/>
      <c r="D846" s="29">
        <v>100</v>
      </c>
      <c r="E846" s="29">
        <v>700</v>
      </c>
      <c r="F846" s="29">
        <v>1347</v>
      </c>
      <c r="G846" s="29">
        <v>1000</v>
      </c>
      <c r="H846" s="29">
        <v>1623</v>
      </c>
      <c r="I846" s="29">
        <v>1485</v>
      </c>
      <c r="J846" s="28"/>
    </row>
    <row r="847" spans="1:10" hidden="1">
      <c r="A847" s="27">
        <v>84.2</v>
      </c>
      <c r="B847" s="27">
        <v>84.3</v>
      </c>
      <c r="C847" s="28"/>
      <c r="D847" s="29">
        <v>100</v>
      </c>
      <c r="E847" s="29">
        <v>1000</v>
      </c>
      <c r="F847" s="29">
        <v>1623</v>
      </c>
      <c r="G847" s="29">
        <v>1200</v>
      </c>
      <c r="H847" s="29">
        <v>1806</v>
      </c>
      <c r="I847" s="29">
        <v>1715</v>
      </c>
      <c r="J847" s="28"/>
    </row>
    <row r="848" spans="1:10" hidden="1">
      <c r="A848" s="27">
        <v>84.3</v>
      </c>
      <c r="B848" s="27">
        <v>84.4</v>
      </c>
      <c r="C848" s="28"/>
      <c r="D848" s="29">
        <v>100</v>
      </c>
      <c r="E848" s="29">
        <v>1200</v>
      </c>
      <c r="F848" s="29">
        <v>1806</v>
      </c>
      <c r="G848" s="29">
        <v>1100</v>
      </c>
      <c r="H848" s="29">
        <v>1715</v>
      </c>
      <c r="I848" s="29">
        <v>1761</v>
      </c>
      <c r="J848" s="28"/>
    </row>
    <row r="849" spans="1:10" hidden="1">
      <c r="A849" s="27">
        <v>84.4</v>
      </c>
      <c r="B849" s="27">
        <v>84.5</v>
      </c>
      <c r="C849" s="28"/>
      <c r="D849" s="29">
        <v>100</v>
      </c>
      <c r="E849" s="29">
        <v>1000</v>
      </c>
      <c r="F849" s="29">
        <v>1623</v>
      </c>
      <c r="G849" s="29">
        <v>1000</v>
      </c>
      <c r="H849" s="29">
        <v>1623</v>
      </c>
      <c r="I849" s="29">
        <v>1623</v>
      </c>
      <c r="J849" s="28"/>
    </row>
    <row r="850" spans="1:10" hidden="1">
      <c r="A850" s="27">
        <v>84.5</v>
      </c>
      <c r="B850" s="27">
        <v>84.6</v>
      </c>
      <c r="C850" s="28"/>
      <c r="D850" s="29">
        <v>100</v>
      </c>
      <c r="E850" s="29">
        <v>1200</v>
      </c>
      <c r="F850" s="29">
        <v>1806</v>
      </c>
      <c r="G850" s="29">
        <v>1000</v>
      </c>
      <c r="H850" s="29">
        <v>1623</v>
      </c>
      <c r="I850" s="29">
        <v>1715</v>
      </c>
      <c r="J850" s="28"/>
    </row>
    <row r="851" spans="1:10" hidden="1">
      <c r="A851" s="27">
        <v>84.6</v>
      </c>
      <c r="B851" s="27">
        <v>84.7</v>
      </c>
      <c r="C851" s="28"/>
      <c r="D851" s="29">
        <v>100</v>
      </c>
      <c r="E851" s="29">
        <v>1200</v>
      </c>
      <c r="F851" s="29">
        <v>1806</v>
      </c>
      <c r="G851" s="29">
        <v>1300</v>
      </c>
      <c r="H851" s="29">
        <v>1898</v>
      </c>
      <c r="I851" s="29">
        <v>1852</v>
      </c>
      <c r="J851" s="28"/>
    </row>
    <row r="852" spans="1:10" hidden="1">
      <c r="A852" s="27">
        <v>84.7</v>
      </c>
      <c r="B852" s="27">
        <v>84.8</v>
      </c>
      <c r="C852" s="28"/>
      <c r="D852" s="29">
        <v>100</v>
      </c>
      <c r="E852" s="29">
        <v>1300</v>
      </c>
      <c r="F852" s="29">
        <v>1898</v>
      </c>
      <c r="G852" s="29">
        <v>1400</v>
      </c>
      <c r="H852" s="29">
        <v>1990</v>
      </c>
      <c r="I852" s="29">
        <v>1944</v>
      </c>
      <c r="J852" s="28"/>
    </row>
    <row r="853" spans="1:10" hidden="1">
      <c r="A853" s="27">
        <v>84.8</v>
      </c>
      <c r="B853" s="27">
        <v>84.9</v>
      </c>
      <c r="C853" s="28"/>
      <c r="D853" s="29">
        <v>100</v>
      </c>
      <c r="E853" s="29">
        <v>1500</v>
      </c>
      <c r="F853" s="29">
        <v>2082</v>
      </c>
      <c r="G853" s="29">
        <v>1200</v>
      </c>
      <c r="H853" s="29">
        <v>1806</v>
      </c>
      <c r="I853" s="29">
        <v>1944</v>
      </c>
      <c r="J853" s="28"/>
    </row>
    <row r="854" spans="1:10" hidden="1">
      <c r="A854" s="27">
        <v>84.9</v>
      </c>
      <c r="B854" s="27">
        <v>85</v>
      </c>
      <c r="C854" s="28"/>
      <c r="D854" s="29">
        <v>100</v>
      </c>
      <c r="E854" s="29">
        <v>1500</v>
      </c>
      <c r="F854" s="29">
        <v>2082</v>
      </c>
      <c r="G854" s="29">
        <v>1100</v>
      </c>
      <c r="H854" s="29">
        <v>1715</v>
      </c>
      <c r="I854" s="29">
        <v>1899</v>
      </c>
      <c r="J854" s="28"/>
    </row>
    <row r="855" spans="1:10" hidden="1">
      <c r="A855" s="31">
        <v>85</v>
      </c>
      <c r="B855" s="31">
        <v>85.1</v>
      </c>
      <c r="C855" s="28" t="s">
        <v>17</v>
      </c>
      <c r="D855" s="32">
        <v>100</v>
      </c>
      <c r="E855" s="32">
        <v>1400</v>
      </c>
      <c r="F855" s="32">
        <v>1990</v>
      </c>
      <c r="G855" s="32">
        <v>1200</v>
      </c>
      <c r="H855" s="32">
        <v>1806</v>
      </c>
      <c r="I855" s="32">
        <v>1898</v>
      </c>
      <c r="J855" s="28" t="s">
        <v>106</v>
      </c>
    </row>
    <row r="856" spans="1:10" hidden="1">
      <c r="A856" s="27">
        <v>85.1</v>
      </c>
      <c r="B856" s="27">
        <v>85.2</v>
      </c>
      <c r="C856" s="28"/>
      <c r="D856" s="29">
        <v>100</v>
      </c>
      <c r="E856" s="29">
        <v>1200</v>
      </c>
      <c r="F856" s="29">
        <v>1806</v>
      </c>
      <c r="G856" s="29">
        <v>1300</v>
      </c>
      <c r="H856" s="29">
        <v>1898</v>
      </c>
      <c r="I856" s="29">
        <v>1852</v>
      </c>
      <c r="J856" s="28"/>
    </row>
    <row r="857" spans="1:10" hidden="1">
      <c r="A857" s="27">
        <v>85.2</v>
      </c>
      <c r="B857" s="27">
        <v>85.3</v>
      </c>
      <c r="C857" s="28"/>
      <c r="D857" s="29">
        <v>100</v>
      </c>
      <c r="E857" s="29">
        <v>1000</v>
      </c>
      <c r="F857" s="29">
        <v>1623</v>
      </c>
      <c r="G857" s="29">
        <v>1200</v>
      </c>
      <c r="H857" s="29">
        <v>1806</v>
      </c>
      <c r="I857" s="29">
        <v>1715</v>
      </c>
      <c r="J857" s="28"/>
    </row>
    <row r="858" spans="1:10" hidden="1">
      <c r="A858" s="27">
        <v>85.3</v>
      </c>
      <c r="B858" s="27">
        <v>85.4</v>
      </c>
      <c r="C858" s="28"/>
      <c r="D858" s="29">
        <v>100</v>
      </c>
      <c r="E858" s="29">
        <v>1700</v>
      </c>
      <c r="F858" s="29">
        <v>2265</v>
      </c>
      <c r="G858" s="29">
        <v>1200</v>
      </c>
      <c r="H858" s="29">
        <v>1806</v>
      </c>
      <c r="I858" s="29">
        <v>2036</v>
      </c>
      <c r="J858" s="28"/>
    </row>
    <row r="859" spans="1:10" hidden="1">
      <c r="A859" s="27">
        <v>85.4</v>
      </c>
      <c r="B859" s="27">
        <v>85.5</v>
      </c>
      <c r="C859" s="28"/>
      <c r="D859" s="29">
        <v>100</v>
      </c>
      <c r="E859" s="29">
        <v>800</v>
      </c>
      <c r="F859" s="29">
        <v>1439</v>
      </c>
      <c r="G859" s="29">
        <v>1000</v>
      </c>
      <c r="H859" s="29">
        <v>1623</v>
      </c>
      <c r="I859" s="29">
        <v>1531</v>
      </c>
      <c r="J859" s="28"/>
    </row>
    <row r="860" spans="1:10" hidden="1">
      <c r="A860" s="27">
        <v>85.5</v>
      </c>
      <c r="B860" s="27">
        <v>85.6</v>
      </c>
      <c r="C860" s="28"/>
      <c r="D860" s="29">
        <v>100</v>
      </c>
      <c r="E860" s="29">
        <v>1000</v>
      </c>
      <c r="F860" s="29">
        <v>1623</v>
      </c>
      <c r="G860" s="29">
        <v>1200</v>
      </c>
      <c r="H860" s="29">
        <v>1806</v>
      </c>
      <c r="I860" s="29">
        <v>1715</v>
      </c>
      <c r="J860" s="28"/>
    </row>
    <row r="861" spans="1:10" hidden="1">
      <c r="A861" s="27">
        <v>85.6</v>
      </c>
      <c r="B861" s="27">
        <v>85.7</v>
      </c>
      <c r="C861" s="28"/>
      <c r="D861" s="29">
        <v>100</v>
      </c>
      <c r="E861" s="29">
        <v>1000</v>
      </c>
      <c r="F861" s="29">
        <v>1623</v>
      </c>
      <c r="G861" s="29">
        <v>1300</v>
      </c>
      <c r="H861" s="29">
        <v>1898</v>
      </c>
      <c r="I861" s="29">
        <v>1761</v>
      </c>
      <c r="J861" s="28"/>
    </row>
    <row r="862" spans="1:10" hidden="1">
      <c r="A862" s="27">
        <v>85.7</v>
      </c>
      <c r="B862" s="27">
        <v>85.8</v>
      </c>
      <c r="C862" s="28"/>
      <c r="D862" s="29">
        <v>100</v>
      </c>
      <c r="E862" s="29">
        <v>1600</v>
      </c>
      <c r="F862" s="29">
        <v>2174</v>
      </c>
      <c r="G862" s="29">
        <v>1400</v>
      </c>
      <c r="H862" s="29">
        <v>1990</v>
      </c>
      <c r="I862" s="29">
        <v>2082</v>
      </c>
      <c r="J862" s="28"/>
    </row>
    <row r="863" spans="1:10" hidden="1">
      <c r="A863" s="27">
        <v>85.8</v>
      </c>
      <c r="B863" s="27">
        <v>85.9</v>
      </c>
      <c r="C863" s="28"/>
      <c r="D863" s="29">
        <v>100</v>
      </c>
      <c r="E863" s="29">
        <v>1300</v>
      </c>
      <c r="F863" s="29">
        <v>1898</v>
      </c>
      <c r="G863" s="29">
        <v>1100</v>
      </c>
      <c r="H863" s="29">
        <v>1715</v>
      </c>
      <c r="I863" s="29">
        <v>1807</v>
      </c>
      <c r="J863" s="28"/>
    </row>
    <row r="864" spans="1:10" hidden="1">
      <c r="A864" s="27">
        <v>85.9</v>
      </c>
      <c r="B864" s="27">
        <v>86</v>
      </c>
      <c r="C864" s="28"/>
      <c r="D864" s="29">
        <v>100</v>
      </c>
      <c r="E864" s="29">
        <v>800</v>
      </c>
      <c r="F864" s="29">
        <v>1439</v>
      </c>
      <c r="G864" s="29">
        <v>1000</v>
      </c>
      <c r="H864" s="29">
        <v>1623</v>
      </c>
      <c r="I864" s="29">
        <v>1531</v>
      </c>
      <c r="J864" s="28"/>
    </row>
    <row r="865" spans="1:10" hidden="1">
      <c r="A865" s="31">
        <v>86</v>
      </c>
      <c r="B865" s="31">
        <v>86.1</v>
      </c>
      <c r="C865" s="28" t="s">
        <v>17</v>
      </c>
      <c r="D865" s="32">
        <v>100</v>
      </c>
      <c r="E865" s="32">
        <v>1700</v>
      </c>
      <c r="F865" s="32">
        <v>2265</v>
      </c>
      <c r="G865" s="32">
        <v>1100</v>
      </c>
      <c r="H865" s="32">
        <v>1715</v>
      </c>
      <c r="I865" s="32">
        <v>1990</v>
      </c>
      <c r="J865" s="30"/>
    </row>
    <row r="866" spans="1:10" hidden="1">
      <c r="A866" s="27">
        <v>86.1</v>
      </c>
      <c r="B866" s="27">
        <v>86.2</v>
      </c>
      <c r="C866" s="28"/>
      <c r="D866" s="29">
        <v>100</v>
      </c>
      <c r="E866" s="29">
        <v>800</v>
      </c>
      <c r="F866" s="29">
        <v>1439</v>
      </c>
      <c r="G866" s="29">
        <v>1000</v>
      </c>
      <c r="H866" s="29">
        <v>1623</v>
      </c>
      <c r="I866" s="29">
        <v>1531</v>
      </c>
      <c r="J866" s="30"/>
    </row>
    <row r="867" spans="1:10" hidden="1">
      <c r="A867" s="27">
        <v>86.2</v>
      </c>
      <c r="B867" s="27">
        <v>86.3</v>
      </c>
      <c r="C867" s="28"/>
      <c r="D867" s="29">
        <v>100</v>
      </c>
      <c r="E867" s="29">
        <v>1500</v>
      </c>
      <c r="F867" s="29">
        <v>2082</v>
      </c>
      <c r="G867" s="29">
        <v>1200</v>
      </c>
      <c r="H867" s="29">
        <v>1806</v>
      </c>
      <c r="I867" s="29">
        <v>1944</v>
      </c>
      <c r="J867" s="30"/>
    </row>
    <row r="868" spans="1:10" hidden="1">
      <c r="A868" s="27">
        <v>86.3</v>
      </c>
      <c r="B868" s="27">
        <v>86.4</v>
      </c>
      <c r="C868" s="28"/>
      <c r="D868" s="29">
        <v>100</v>
      </c>
      <c r="E868" s="29">
        <v>1000</v>
      </c>
      <c r="F868" s="29">
        <v>1623</v>
      </c>
      <c r="G868" s="29">
        <v>1300</v>
      </c>
      <c r="H868" s="29">
        <v>1898</v>
      </c>
      <c r="I868" s="29">
        <v>1761</v>
      </c>
      <c r="J868" s="30"/>
    </row>
    <row r="869" spans="1:10" hidden="1">
      <c r="A869" s="27">
        <v>86.4</v>
      </c>
      <c r="B869" s="27">
        <v>86.5</v>
      </c>
      <c r="C869" s="28"/>
      <c r="D869" s="29">
        <v>100</v>
      </c>
      <c r="E869" s="29">
        <v>1200</v>
      </c>
      <c r="F869" s="29">
        <v>1806</v>
      </c>
      <c r="G869" s="29">
        <v>1100</v>
      </c>
      <c r="H869" s="29">
        <v>1715</v>
      </c>
      <c r="I869" s="29">
        <v>1761</v>
      </c>
      <c r="J869" s="30"/>
    </row>
    <row r="870" spans="1:10" hidden="1">
      <c r="A870" s="27">
        <v>86.5</v>
      </c>
      <c r="B870" s="27">
        <v>86.6</v>
      </c>
      <c r="C870" s="28"/>
      <c r="D870" s="29">
        <v>100</v>
      </c>
      <c r="E870" s="29">
        <v>1200</v>
      </c>
      <c r="F870" s="29">
        <v>1806</v>
      </c>
      <c r="G870" s="29">
        <v>1400</v>
      </c>
      <c r="H870" s="29">
        <v>1990</v>
      </c>
      <c r="I870" s="29">
        <v>1898</v>
      </c>
      <c r="J870" s="30"/>
    </row>
    <row r="871" spans="1:10" hidden="1">
      <c r="A871" s="27">
        <v>86.6</v>
      </c>
      <c r="B871" s="27">
        <v>86.7</v>
      </c>
      <c r="C871" s="30"/>
      <c r="D871" s="29">
        <v>100</v>
      </c>
      <c r="E871" s="29">
        <v>1100</v>
      </c>
      <c r="F871" s="29">
        <v>1715</v>
      </c>
      <c r="G871" s="29">
        <v>1300</v>
      </c>
      <c r="H871" s="29">
        <v>1898</v>
      </c>
      <c r="I871" s="29">
        <v>1807</v>
      </c>
      <c r="J871" s="34"/>
    </row>
    <row r="872" spans="1:10" hidden="1">
      <c r="A872" s="27">
        <v>86.7</v>
      </c>
      <c r="B872" s="27">
        <v>86.8</v>
      </c>
      <c r="C872" s="30"/>
      <c r="D872" s="29">
        <v>100</v>
      </c>
      <c r="E872" s="29">
        <v>1200</v>
      </c>
      <c r="F872" s="29">
        <v>1806</v>
      </c>
      <c r="G872" s="29">
        <v>1100</v>
      </c>
      <c r="H872" s="29">
        <v>1715</v>
      </c>
      <c r="I872" s="29">
        <v>1761</v>
      </c>
      <c r="J872" s="34"/>
    </row>
    <row r="873" spans="1:10" hidden="1">
      <c r="A873" s="27">
        <v>86.8</v>
      </c>
      <c r="B873" s="27">
        <v>86.9</v>
      </c>
      <c r="C873" s="30"/>
      <c r="D873" s="29">
        <v>100</v>
      </c>
      <c r="E873" s="34"/>
      <c r="F873" s="34"/>
      <c r="G873" s="34"/>
      <c r="H873" s="34"/>
      <c r="I873" s="34"/>
      <c r="J873" s="28" t="s">
        <v>26</v>
      </c>
    </row>
    <row r="874" spans="1:10" hidden="1">
      <c r="A874" s="27">
        <v>86.9</v>
      </c>
      <c r="B874" s="27">
        <v>87</v>
      </c>
      <c r="C874" s="30"/>
      <c r="D874" s="29">
        <v>100</v>
      </c>
      <c r="E874" s="33"/>
      <c r="F874" s="33"/>
      <c r="G874" s="33"/>
      <c r="H874" s="33"/>
      <c r="I874" s="33"/>
      <c r="J874" s="28" t="s">
        <v>26</v>
      </c>
    </row>
    <row r="875" spans="1:10" hidden="1">
      <c r="A875" s="31">
        <v>87</v>
      </c>
      <c r="B875" s="31">
        <v>87.1</v>
      </c>
      <c r="C875" s="28" t="s">
        <v>17</v>
      </c>
      <c r="D875" s="32">
        <v>100</v>
      </c>
      <c r="E875" s="32">
        <v>900</v>
      </c>
      <c r="F875" s="32">
        <v>1531</v>
      </c>
      <c r="G875" s="32">
        <v>1000</v>
      </c>
      <c r="H875" s="32">
        <v>1623</v>
      </c>
      <c r="I875" s="32">
        <v>1577</v>
      </c>
      <c r="J875" s="33"/>
    </row>
    <row r="876" spans="1:10" hidden="1">
      <c r="A876" s="27">
        <v>87.1</v>
      </c>
      <c r="B876" s="27">
        <v>87.2</v>
      </c>
      <c r="C876" s="28"/>
      <c r="D876" s="29">
        <v>100</v>
      </c>
      <c r="E876" s="29">
        <v>1200</v>
      </c>
      <c r="F876" s="29">
        <v>1806</v>
      </c>
      <c r="G876" s="29">
        <v>1100</v>
      </c>
      <c r="H876" s="29">
        <v>1715</v>
      </c>
      <c r="I876" s="29">
        <v>1761</v>
      </c>
      <c r="J876" s="34"/>
    </row>
    <row r="877" spans="1:10" hidden="1">
      <c r="A877" s="27">
        <v>87.2</v>
      </c>
      <c r="B877" s="27">
        <v>87.3</v>
      </c>
      <c r="C877" s="28"/>
      <c r="D877" s="29">
        <v>100</v>
      </c>
      <c r="E877" s="29">
        <v>1200</v>
      </c>
      <c r="F877" s="29">
        <v>1806</v>
      </c>
      <c r="G877" s="29">
        <v>1600</v>
      </c>
      <c r="H877" s="29">
        <v>2174</v>
      </c>
      <c r="I877" s="29">
        <v>1990</v>
      </c>
      <c r="J877" s="28" t="s">
        <v>86</v>
      </c>
    </row>
    <row r="878" spans="1:10" hidden="1">
      <c r="A878" s="27">
        <v>87.3</v>
      </c>
      <c r="B878" s="27">
        <v>87.4</v>
      </c>
      <c r="C878" s="28"/>
      <c r="D878" s="29">
        <v>100</v>
      </c>
      <c r="E878" s="29">
        <v>900</v>
      </c>
      <c r="F878" s="29">
        <v>1531</v>
      </c>
      <c r="G878" s="29">
        <v>1300</v>
      </c>
      <c r="H878" s="29">
        <v>1898</v>
      </c>
      <c r="I878" s="29">
        <v>1715</v>
      </c>
      <c r="J878" s="34"/>
    </row>
    <row r="879" spans="1:10" hidden="1">
      <c r="A879" s="27">
        <v>87.4</v>
      </c>
      <c r="B879" s="27">
        <v>87.5</v>
      </c>
      <c r="C879" s="28"/>
      <c r="D879" s="29">
        <v>100</v>
      </c>
      <c r="E879" s="29">
        <v>1400</v>
      </c>
      <c r="F879" s="29">
        <v>1990</v>
      </c>
      <c r="G879" s="29">
        <v>1300</v>
      </c>
      <c r="H879" s="29">
        <v>1898</v>
      </c>
      <c r="I879" s="29">
        <v>1944</v>
      </c>
      <c r="J879" s="34"/>
    </row>
    <row r="880" spans="1:10" hidden="1">
      <c r="A880" s="27">
        <v>87.5</v>
      </c>
      <c r="B880" s="27">
        <v>87.6</v>
      </c>
      <c r="C880" s="28"/>
      <c r="D880" s="29">
        <v>100</v>
      </c>
      <c r="E880" s="29">
        <v>900</v>
      </c>
      <c r="F880" s="29">
        <v>1531</v>
      </c>
      <c r="G880" s="29">
        <v>1000</v>
      </c>
      <c r="H880" s="29">
        <v>1623</v>
      </c>
      <c r="I880" s="29">
        <v>1577</v>
      </c>
      <c r="J880" s="34"/>
    </row>
    <row r="881" spans="1:10" hidden="1">
      <c r="A881" s="27">
        <v>87.6</v>
      </c>
      <c r="B881" s="27">
        <v>87.7</v>
      </c>
      <c r="C881" s="28"/>
      <c r="D881" s="29">
        <v>100</v>
      </c>
      <c r="E881" s="29">
        <v>1200</v>
      </c>
      <c r="F881" s="29">
        <v>1806</v>
      </c>
      <c r="G881" s="29">
        <v>1100</v>
      </c>
      <c r="H881" s="29">
        <v>1715</v>
      </c>
      <c r="I881" s="29">
        <v>1761</v>
      </c>
      <c r="J881" s="28" t="s">
        <v>81</v>
      </c>
    </row>
    <row r="882" spans="1:10" hidden="1">
      <c r="A882" s="27">
        <v>87.7</v>
      </c>
      <c r="B882" s="27">
        <v>87.8</v>
      </c>
      <c r="C882" s="28"/>
      <c r="D882" s="29">
        <v>100</v>
      </c>
      <c r="E882" s="29">
        <v>800</v>
      </c>
      <c r="F882" s="29">
        <v>1439</v>
      </c>
      <c r="G882" s="29">
        <v>1300</v>
      </c>
      <c r="H882" s="29">
        <v>1898</v>
      </c>
      <c r="I882" s="29">
        <v>1669</v>
      </c>
      <c r="J882" s="34"/>
    </row>
    <row r="883" spans="1:10" hidden="1">
      <c r="A883" s="27">
        <v>87.8</v>
      </c>
      <c r="B883" s="27">
        <v>87.9</v>
      </c>
      <c r="C883" s="28"/>
      <c r="D883" s="29">
        <v>100</v>
      </c>
      <c r="E883" s="29">
        <v>1200</v>
      </c>
      <c r="F883" s="29">
        <v>1806</v>
      </c>
      <c r="G883" s="29">
        <v>1400</v>
      </c>
      <c r="H883" s="29">
        <v>1990</v>
      </c>
      <c r="I883" s="29">
        <v>1898</v>
      </c>
      <c r="J883" s="34"/>
    </row>
    <row r="884" spans="1:10" hidden="1">
      <c r="A884" s="27">
        <v>87.9</v>
      </c>
      <c r="B884" s="27">
        <v>88</v>
      </c>
      <c r="C884" s="28"/>
      <c r="D884" s="29">
        <v>100</v>
      </c>
      <c r="E884" s="29">
        <v>1500</v>
      </c>
      <c r="F884" s="29">
        <v>2082</v>
      </c>
      <c r="G884" s="29">
        <v>1100</v>
      </c>
      <c r="H884" s="29">
        <v>1715</v>
      </c>
      <c r="I884" s="29">
        <v>1899</v>
      </c>
      <c r="J884" s="33"/>
    </row>
    <row r="885" spans="1:10" hidden="1">
      <c r="A885" s="31">
        <v>88</v>
      </c>
      <c r="B885" s="31">
        <v>88.1</v>
      </c>
      <c r="C885" s="28" t="s">
        <v>17</v>
      </c>
      <c r="D885" s="32">
        <v>100</v>
      </c>
      <c r="E885" s="32">
        <v>1500</v>
      </c>
      <c r="F885" s="32">
        <v>2082</v>
      </c>
      <c r="G885" s="32">
        <v>1200</v>
      </c>
      <c r="H885" s="32">
        <v>1806</v>
      </c>
      <c r="I885" s="32">
        <v>1944</v>
      </c>
      <c r="J885" s="46" t="s">
        <v>107</v>
      </c>
    </row>
    <row r="886" spans="1:10" hidden="1">
      <c r="A886" s="27">
        <v>88.1</v>
      </c>
      <c r="B886" s="27">
        <v>88.2</v>
      </c>
      <c r="C886" s="28"/>
      <c r="D886" s="29">
        <v>100</v>
      </c>
      <c r="E886" s="29">
        <v>1200</v>
      </c>
      <c r="F886" s="29">
        <v>1806</v>
      </c>
      <c r="G886" s="29">
        <v>1100</v>
      </c>
      <c r="H886" s="29">
        <v>1715</v>
      </c>
      <c r="I886" s="29">
        <v>1761</v>
      </c>
      <c r="J886" s="34"/>
    </row>
    <row r="887" spans="1:10" hidden="1">
      <c r="A887" s="27">
        <v>88.2</v>
      </c>
      <c r="B887" s="27">
        <v>88.3</v>
      </c>
      <c r="C887" s="28"/>
      <c r="D887" s="29">
        <v>100</v>
      </c>
      <c r="E887" s="29">
        <v>700</v>
      </c>
      <c r="F887" s="29">
        <v>1347</v>
      </c>
      <c r="G887" s="29">
        <v>900</v>
      </c>
      <c r="H887" s="29">
        <v>1531</v>
      </c>
      <c r="I887" s="29">
        <v>1439</v>
      </c>
      <c r="J887" s="34"/>
    </row>
    <row r="888" spans="1:10" hidden="1">
      <c r="A888" s="27">
        <v>88.3</v>
      </c>
      <c r="B888" s="27">
        <v>88.4</v>
      </c>
      <c r="C888" s="28"/>
      <c r="D888" s="29">
        <v>100</v>
      </c>
      <c r="E888" s="29">
        <v>1600</v>
      </c>
      <c r="F888" s="29">
        <v>2174</v>
      </c>
      <c r="G888" s="29">
        <v>1400</v>
      </c>
      <c r="H888" s="29">
        <v>1990</v>
      </c>
      <c r="I888" s="29">
        <v>2082</v>
      </c>
      <c r="J888" s="34"/>
    </row>
    <row r="889" spans="1:10" hidden="1">
      <c r="A889" s="27">
        <v>88.4</v>
      </c>
      <c r="B889" s="27">
        <v>88.5</v>
      </c>
      <c r="C889" s="28"/>
      <c r="D889" s="29">
        <v>100</v>
      </c>
      <c r="E889" s="29">
        <v>700</v>
      </c>
      <c r="F889" s="29">
        <v>1347</v>
      </c>
      <c r="G889" s="29">
        <v>1000</v>
      </c>
      <c r="H889" s="29">
        <v>1623</v>
      </c>
      <c r="I889" s="29">
        <v>1485</v>
      </c>
      <c r="J889" s="34"/>
    </row>
    <row r="890" spans="1:10" hidden="1">
      <c r="A890" s="27">
        <v>88.5</v>
      </c>
      <c r="B890" s="27">
        <v>88.6</v>
      </c>
      <c r="C890" s="28"/>
      <c r="D890" s="29">
        <v>100</v>
      </c>
      <c r="E890" s="29">
        <v>1600</v>
      </c>
      <c r="F890" s="29">
        <v>2174</v>
      </c>
      <c r="G890" s="29">
        <v>1400</v>
      </c>
      <c r="H890" s="29">
        <v>1990</v>
      </c>
      <c r="I890" s="29">
        <v>2082</v>
      </c>
      <c r="J890" s="34"/>
    </row>
    <row r="891" spans="1:10" hidden="1">
      <c r="A891" s="27">
        <v>88.6</v>
      </c>
      <c r="B891" s="27">
        <v>88.7</v>
      </c>
      <c r="C891" s="28"/>
      <c r="D891" s="29">
        <v>100</v>
      </c>
      <c r="E891" s="29">
        <v>1200</v>
      </c>
      <c r="F891" s="29">
        <v>1806</v>
      </c>
      <c r="G891" s="29">
        <v>1300</v>
      </c>
      <c r="H891" s="29">
        <v>1898</v>
      </c>
      <c r="I891" s="29">
        <v>1852</v>
      </c>
      <c r="J891" s="34"/>
    </row>
    <row r="892" spans="1:10" hidden="1">
      <c r="A892" s="27">
        <v>88.7</v>
      </c>
      <c r="B892" s="27">
        <v>88.8</v>
      </c>
      <c r="C892" s="28"/>
      <c r="D892" s="29">
        <v>101</v>
      </c>
      <c r="E892" s="29">
        <v>1300</v>
      </c>
      <c r="F892" s="29">
        <v>1886</v>
      </c>
      <c r="G892" s="29">
        <v>1400</v>
      </c>
      <c r="H892" s="29">
        <v>1977</v>
      </c>
      <c r="I892" s="29">
        <v>1932</v>
      </c>
      <c r="J892" s="28" t="s">
        <v>83</v>
      </c>
    </row>
    <row r="893" spans="1:10" hidden="1">
      <c r="A893" s="27">
        <v>88.8</v>
      </c>
      <c r="B893" s="27">
        <v>88.9</v>
      </c>
      <c r="C893" s="28"/>
      <c r="D893" s="29">
        <v>102</v>
      </c>
      <c r="E893" s="29">
        <v>1400</v>
      </c>
      <c r="F893" s="29">
        <v>1965</v>
      </c>
      <c r="G893" s="29">
        <v>1100</v>
      </c>
      <c r="H893" s="29">
        <v>1695</v>
      </c>
      <c r="I893" s="29">
        <v>1830</v>
      </c>
      <c r="J893" s="34"/>
    </row>
    <row r="894" spans="1:10" hidden="1">
      <c r="A894" s="27">
        <v>88.9</v>
      </c>
      <c r="B894" s="27">
        <v>89</v>
      </c>
      <c r="C894" s="28"/>
      <c r="D894" s="29">
        <v>103</v>
      </c>
      <c r="E894" s="29">
        <v>1700</v>
      </c>
      <c r="F894" s="29">
        <v>2220</v>
      </c>
      <c r="G894" s="29">
        <v>1300</v>
      </c>
      <c r="H894" s="29">
        <v>1863</v>
      </c>
      <c r="I894" s="29">
        <v>2042</v>
      </c>
      <c r="J894" s="33"/>
    </row>
    <row r="895" spans="1:10" hidden="1">
      <c r="A895" s="31">
        <v>89</v>
      </c>
      <c r="B895" s="31">
        <v>89.1</v>
      </c>
      <c r="C895" s="28" t="s">
        <v>17</v>
      </c>
      <c r="D895" s="32">
        <v>100</v>
      </c>
      <c r="E895" s="32">
        <v>1400</v>
      </c>
      <c r="F895" s="32">
        <v>1990</v>
      </c>
      <c r="G895" s="32">
        <v>1300</v>
      </c>
      <c r="H895" s="32">
        <v>1898</v>
      </c>
      <c r="I895" s="32">
        <v>1944</v>
      </c>
      <c r="J895" s="33"/>
    </row>
    <row r="896" spans="1:10">
      <c r="A896" s="27">
        <v>89.1</v>
      </c>
      <c r="B896" s="27">
        <v>89.2</v>
      </c>
      <c r="C896" s="28"/>
      <c r="D896" s="29">
        <v>100</v>
      </c>
      <c r="E896" s="29">
        <v>2000</v>
      </c>
      <c r="F896" s="217">
        <v>2541</v>
      </c>
      <c r="G896" s="29">
        <v>1200</v>
      </c>
      <c r="H896" s="29">
        <v>1806</v>
      </c>
      <c r="I896" s="29">
        <v>2174</v>
      </c>
      <c r="J896" s="34"/>
    </row>
    <row r="897" spans="1:10" hidden="1">
      <c r="A897" s="27">
        <v>89.2</v>
      </c>
      <c r="B897" s="27">
        <v>89.3</v>
      </c>
      <c r="C897" s="28"/>
      <c r="D897" s="29">
        <v>100</v>
      </c>
      <c r="E897" s="29">
        <v>1500</v>
      </c>
      <c r="F897" s="29">
        <v>2082</v>
      </c>
      <c r="G897" s="29">
        <v>1400</v>
      </c>
      <c r="H897" s="29">
        <v>1990</v>
      </c>
      <c r="I897" s="29">
        <v>2036</v>
      </c>
      <c r="J897" s="34"/>
    </row>
    <row r="898" spans="1:10" hidden="1">
      <c r="A898" s="27">
        <v>89.3</v>
      </c>
      <c r="B898" s="27">
        <v>89.4</v>
      </c>
      <c r="C898" s="28"/>
      <c r="D898" s="29">
        <v>100</v>
      </c>
      <c r="E898" s="29">
        <v>1400</v>
      </c>
      <c r="F898" s="29">
        <v>1990</v>
      </c>
      <c r="G898" s="29">
        <v>1300</v>
      </c>
      <c r="H898" s="29">
        <v>1898</v>
      </c>
      <c r="I898" s="29">
        <v>1944</v>
      </c>
      <c r="J898" s="34"/>
    </row>
    <row r="899" spans="1:10" hidden="1">
      <c r="A899" s="27">
        <v>89.4</v>
      </c>
      <c r="B899" s="27">
        <v>89.5</v>
      </c>
      <c r="C899" s="28"/>
      <c r="D899" s="29">
        <v>100</v>
      </c>
      <c r="E899" s="29">
        <v>1200</v>
      </c>
      <c r="F899" s="29">
        <v>1806</v>
      </c>
      <c r="G899" s="29">
        <v>1100</v>
      </c>
      <c r="H899" s="29">
        <v>1715</v>
      </c>
      <c r="I899" s="29">
        <v>1761</v>
      </c>
      <c r="J899" s="34"/>
    </row>
    <row r="900" spans="1:10" hidden="1">
      <c r="A900" s="27">
        <v>89.5</v>
      </c>
      <c r="B900" s="27">
        <v>89.6</v>
      </c>
      <c r="C900" s="28"/>
      <c r="D900" s="29">
        <v>100</v>
      </c>
      <c r="E900" s="29">
        <v>1800</v>
      </c>
      <c r="F900" s="29">
        <v>2357</v>
      </c>
      <c r="G900" s="29">
        <v>1100</v>
      </c>
      <c r="H900" s="29">
        <v>1715</v>
      </c>
      <c r="I900" s="29">
        <v>2036</v>
      </c>
      <c r="J900" s="34"/>
    </row>
    <row r="901" spans="1:10" hidden="1">
      <c r="A901" s="27">
        <v>89.6</v>
      </c>
      <c r="B901" s="27">
        <v>89.7</v>
      </c>
      <c r="C901" s="28"/>
      <c r="D901" s="29">
        <v>100</v>
      </c>
      <c r="E901" s="34"/>
      <c r="F901" s="34"/>
      <c r="G901" s="34"/>
      <c r="H901" s="34"/>
      <c r="I901" s="34"/>
      <c r="J901" s="28" t="s">
        <v>108</v>
      </c>
    </row>
    <row r="902" spans="1:10" hidden="1">
      <c r="A902" s="27">
        <v>89.7</v>
      </c>
      <c r="B902" s="27">
        <v>89.8</v>
      </c>
      <c r="C902" s="28"/>
      <c r="D902" s="29">
        <v>100</v>
      </c>
      <c r="E902" s="34"/>
      <c r="F902" s="34"/>
      <c r="G902" s="34"/>
      <c r="H902" s="34"/>
      <c r="I902" s="34"/>
      <c r="J902" s="28" t="s">
        <v>108</v>
      </c>
    </row>
    <row r="903" spans="1:10" hidden="1">
      <c r="A903" s="27">
        <v>89.8</v>
      </c>
      <c r="B903" s="27">
        <v>89.9</v>
      </c>
      <c r="C903" s="28"/>
      <c r="D903" s="29">
        <v>100</v>
      </c>
      <c r="E903" s="34"/>
      <c r="F903" s="34"/>
      <c r="G903" s="34"/>
      <c r="H903" s="34"/>
      <c r="I903" s="34"/>
      <c r="J903" s="28" t="s">
        <v>108</v>
      </c>
    </row>
    <row r="904" spans="1:10" hidden="1">
      <c r="A904" s="27">
        <v>89.9</v>
      </c>
      <c r="B904" s="27">
        <v>90</v>
      </c>
      <c r="C904" s="28"/>
      <c r="D904" s="29">
        <v>100</v>
      </c>
      <c r="E904" s="33"/>
      <c r="F904" s="33"/>
      <c r="G904" s="33"/>
      <c r="H904" s="33"/>
      <c r="I904" s="33"/>
      <c r="J904" s="28" t="s">
        <v>108</v>
      </c>
    </row>
    <row r="905" spans="1:10" hidden="1">
      <c r="A905" s="31">
        <v>90</v>
      </c>
      <c r="B905" s="31">
        <v>90.1</v>
      </c>
      <c r="C905" s="28" t="s">
        <v>17</v>
      </c>
      <c r="D905" s="32">
        <v>100</v>
      </c>
      <c r="E905" s="33"/>
      <c r="F905" s="33"/>
      <c r="G905" s="33"/>
      <c r="H905" s="33"/>
      <c r="I905" s="33"/>
      <c r="J905" s="35" t="s">
        <v>108</v>
      </c>
    </row>
    <row r="906" spans="1:10" hidden="1">
      <c r="A906" s="27">
        <v>90.1</v>
      </c>
      <c r="B906" s="27">
        <v>90.2</v>
      </c>
      <c r="C906" s="28"/>
      <c r="D906" s="29">
        <v>100</v>
      </c>
      <c r="E906" s="34"/>
      <c r="F906" s="34"/>
      <c r="G906" s="34"/>
      <c r="H906" s="34"/>
      <c r="I906" s="34"/>
      <c r="J906" s="28" t="s">
        <v>108</v>
      </c>
    </row>
    <row r="907" spans="1:10" hidden="1">
      <c r="A907" s="27">
        <v>90.2</v>
      </c>
      <c r="B907" s="27">
        <v>90.3</v>
      </c>
      <c r="C907" s="28"/>
      <c r="D907" s="29">
        <v>100</v>
      </c>
      <c r="E907" s="29">
        <v>900</v>
      </c>
      <c r="F907" s="29">
        <v>1531</v>
      </c>
      <c r="G907" s="29">
        <v>1000</v>
      </c>
      <c r="H907" s="29">
        <v>1623</v>
      </c>
      <c r="I907" s="29">
        <v>1577</v>
      </c>
      <c r="J907" s="34"/>
    </row>
    <row r="908" spans="1:10" hidden="1">
      <c r="A908" s="27">
        <v>90.3</v>
      </c>
      <c r="B908" s="27">
        <v>90.4</v>
      </c>
      <c r="C908" s="28"/>
      <c r="D908" s="29">
        <v>100</v>
      </c>
      <c r="E908" s="29">
        <v>1000</v>
      </c>
      <c r="F908" s="29">
        <v>1623</v>
      </c>
      <c r="G908" s="29">
        <v>1200</v>
      </c>
      <c r="H908" s="29">
        <v>1806</v>
      </c>
      <c r="I908" s="29">
        <v>1715</v>
      </c>
      <c r="J908" s="34"/>
    </row>
    <row r="909" spans="1:10" hidden="1">
      <c r="A909" s="27">
        <v>90.4</v>
      </c>
      <c r="B909" s="27">
        <v>90.5</v>
      </c>
      <c r="C909" s="28"/>
      <c r="D909" s="29">
        <v>100</v>
      </c>
      <c r="E909" s="29">
        <v>1000</v>
      </c>
      <c r="F909" s="29">
        <v>1623</v>
      </c>
      <c r="G909" s="29">
        <v>1300</v>
      </c>
      <c r="H909" s="29">
        <v>1898</v>
      </c>
      <c r="I909" s="29">
        <v>1761</v>
      </c>
      <c r="J909" s="28" t="s">
        <v>109</v>
      </c>
    </row>
    <row r="910" spans="1:10" hidden="1">
      <c r="A910" s="27">
        <v>90.5</v>
      </c>
      <c r="B910" s="27">
        <v>90.6</v>
      </c>
      <c r="C910" s="28"/>
      <c r="D910" s="29">
        <v>100</v>
      </c>
      <c r="E910" s="29">
        <v>1400</v>
      </c>
      <c r="F910" s="29">
        <v>1990</v>
      </c>
      <c r="G910" s="29">
        <v>1200</v>
      </c>
      <c r="H910" s="29">
        <v>1806</v>
      </c>
      <c r="I910" s="29">
        <v>1898</v>
      </c>
      <c r="J910" s="34"/>
    </row>
    <row r="911" spans="1:10" hidden="1">
      <c r="A911" s="27">
        <v>90.6</v>
      </c>
      <c r="B911" s="27">
        <v>90.7</v>
      </c>
      <c r="C911" s="28"/>
      <c r="D911" s="29">
        <v>100</v>
      </c>
      <c r="E911" s="29">
        <v>1500</v>
      </c>
      <c r="F911" s="29">
        <v>2082</v>
      </c>
      <c r="G911" s="29">
        <v>1500</v>
      </c>
      <c r="H911" s="29">
        <v>2082</v>
      </c>
      <c r="I911" s="29">
        <v>2082</v>
      </c>
      <c r="J911" s="34"/>
    </row>
    <row r="912" spans="1:10" hidden="1">
      <c r="A912" s="27">
        <v>90.7</v>
      </c>
      <c r="B912" s="27">
        <v>90.8</v>
      </c>
      <c r="C912" s="28"/>
      <c r="D912" s="29">
        <v>100</v>
      </c>
      <c r="E912" s="29">
        <v>1500</v>
      </c>
      <c r="F912" s="29">
        <v>2082</v>
      </c>
      <c r="G912" s="29">
        <v>1200</v>
      </c>
      <c r="H912" s="29">
        <v>1806</v>
      </c>
      <c r="I912" s="29">
        <v>1944</v>
      </c>
      <c r="J912" s="34"/>
    </row>
    <row r="913" spans="1:10" hidden="1">
      <c r="A913" s="27">
        <v>90.8</v>
      </c>
      <c r="B913" s="27">
        <v>90.9</v>
      </c>
      <c r="C913" s="28"/>
      <c r="D913" s="29">
        <v>100</v>
      </c>
      <c r="E913" s="29">
        <v>1500</v>
      </c>
      <c r="F913" s="29">
        <v>2082</v>
      </c>
      <c r="G913" s="29">
        <v>1300</v>
      </c>
      <c r="H913" s="29">
        <v>1898</v>
      </c>
      <c r="I913" s="29">
        <v>1990</v>
      </c>
      <c r="J913" s="34"/>
    </row>
    <row r="914" spans="1:10" hidden="1">
      <c r="A914" s="27">
        <v>90.9</v>
      </c>
      <c r="B914" s="27">
        <v>91</v>
      </c>
      <c r="C914" s="28"/>
      <c r="D914" s="29">
        <v>100</v>
      </c>
      <c r="E914" s="29">
        <v>1800</v>
      </c>
      <c r="F914" s="29">
        <v>2357</v>
      </c>
      <c r="G914" s="29">
        <v>1200</v>
      </c>
      <c r="H914" s="29">
        <v>1806</v>
      </c>
      <c r="I914" s="29">
        <v>2082</v>
      </c>
      <c r="J914" s="33"/>
    </row>
    <row r="915" spans="1:10" hidden="1">
      <c r="A915" s="31">
        <v>91</v>
      </c>
      <c r="B915" s="31">
        <v>91.1</v>
      </c>
      <c r="C915" s="28" t="s">
        <v>17</v>
      </c>
      <c r="D915" s="32">
        <v>100</v>
      </c>
      <c r="E915" s="32">
        <v>1500</v>
      </c>
      <c r="F915" s="32">
        <v>2082</v>
      </c>
      <c r="G915" s="32">
        <v>1200</v>
      </c>
      <c r="H915" s="32">
        <v>1806</v>
      </c>
      <c r="I915" s="32">
        <v>1944</v>
      </c>
      <c r="J915" s="30"/>
    </row>
    <row r="916" spans="1:10" hidden="1">
      <c r="A916" s="27">
        <v>91.1</v>
      </c>
      <c r="B916" s="27">
        <v>91.2</v>
      </c>
      <c r="C916" s="28"/>
      <c r="D916" s="29">
        <v>100</v>
      </c>
      <c r="E916" s="29">
        <v>1500</v>
      </c>
      <c r="F916" s="29">
        <v>2082</v>
      </c>
      <c r="G916" s="29">
        <v>1300</v>
      </c>
      <c r="H916" s="29">
        <v>1898</v>
      </c>
      <c r="I916" s="29">
        <v>1990</v>
      </c>
      <c r="J916" s="30"/>
    </row>
    <row r="917" spans="1:10" hidden="1">
      <c r="A917" s="27">
        <v>91.2</v>
      </c>
      <c r="B917" s="27">
        <v>91.3</v>
      </c>
      <c r="C917" s="28"/>
      <c r="D917" s="29">
        <v>100</v>
      </c>
      <c r="E917" s="29">
        <v>1300</v>
      </c>
      <c r="F917" s="29">
        <v>1898</v>
      </c>
      <c r="G917" s="29">
        <v>1200</v>
      </c>
      <c r="H917" s="29">
        <v>1806</v>
      </c>
      <c r="I917" s="29">
        <v>1852</v>
      </c>
      <c r="J917" s="30"/>
    </row>
    <row r="918" spans="1:10" hidden="1">
      <c r="A918" s="27">
        <v>91.3</v>
      </c>
      <c r="B918" s="27">
        <v>91.4</v>
      </c>
      <c r="C918" s="28"/>
      <c r="D918" s="29">
        <v>100</v>
      </c>
      <c r="E918" s="29">
        <v>1300</v>
      </c>
      <c r="F918" s="29">
        <v>1898</v>
      </c>
      <c r="G918" s="29">
        <v>1000</v>
      </c>
      <c r="H918" s="29">
        <v>1623</v>
      </c>
      <c r="I918" s="29">
        <v>1761</v>
      </c>
      <c r="J918" s="30"/>
    </row>
    <row r="919" spans="1:10" hidden="1">
      <c r="A919" s="27">
        <v>91.4</v>
      </c>
      <c r="B919" s="27">
        <v>91.5</v>
      </c>
      <c r="C919" s="28"/>
      <c r="D919" s="29">
        <v>100</v>
      </c>
      <c r="E919" s="29">
        <v>1300</v>
      </c>
      <c r="F919" s="29">
        <v>1898</v>
      </c>
      <c r="G919" s="29">
        <v>1300</v>
      </c>
      <c r="H919" s="29">
        <v>1898</v>
      </c>
      <c r="I919" s="29">
        <v>1898</v>
      </c>
      <c r="J919" s="30"/>
    </row>
    <row r="920" spans="1:10" hidden="1">
      <c r="A920" s="27">
        <v>91.5</v>
      </c>
      <c r="B920" s="27">
        <v>91.6</v>
      </c>
      <c r="C920" s="28"/>
      <c r="D920" s="29">
        <v>100</v>
      </c>
      <c r="E920" s="29">
        <v>1400</v>
      </c>
      <c r="F920" s="29">
        <v>1990</v>
      </c>
      <c r="G920" s="29">
        <v>1200</v>
      </c>
      <c r="H920" s="29">
        <v>1806</v>
      </c>
      <c r="I920" s="29">
        <v>1898</v>
      </c>
      <c r="J920" s="30"/>
    </row>
    <row r="921" spans="1:10" hidden="1">
      <c r="A921" s="27">
        <v>91.6</v>
      </c>
      <c r="B921" s="27">
        <v>91.7</v>
      </c>
      <c r="C921" s="28"/>
      <c r="D921" s="29">
        <v>100</v>
      </c>
      <c r="E921" s="29">
        <v>1400</v>
      </c>
      <c r="F921" s="29">
        <v>1990</v>
      </c>
      <c r="G921" s="29">
        <v>1400</v>
      </c>
      <c r="H921" s="29">
        <v>1990</v>
      </c>
      <c r="I921" s="29">
        <v>1990</v>
      </c>
      <c r="J921" s="30"/>
    </row>
    <row r="922" spans="1:10" hidden="1">
      <c r="A922" s="27">
        <v>91.7</v>
      </c>
      <c r="B922" s="27">
        <v>91.8</v>
      </c>
      <c r="C922" s="28"/>
      <c r="D922" s="29">
        <v>100</v>
      </c>
      <c r="E922" s="29">
        <v>1800</v>
      </c>
      <c r="F922" s="29">
        <v>2357</v>
      </c>
      <c r="G922" s="29">
        <v>1300</v>
      </c>
      <c r="H922" s="29">
        <v>1898</v>
      </c>
      <c r="I922" s="29">
        <v>2128</v>
      </c>
      <c r="J922" s="30"/>
    </row>
    <row r="923" spans="1:10" hidden="1">
      <c r="A923" s="27">
        <v>91.8</v>
      </c>
      <c r="B923" s="27">
        <v>91.9</v>
      </c>
      <c r="C923" s="28"/>
      <c r="D923" s="29">
        <v>100</v>
      </c>
      <c r="E923" s="29">
        <v>1500</v>
      </c>
      <c r="F923" s="29">
        <v>2082</v>
      </c>
      <c r="G923" s="29">
        <v>1200</v>
      </c>
      <c r="H923" s="29">
        <v>1806</v>
      </c>
      <c r="I923" s="29">
        <v>1944</v>
      </c>
      <c r="J923" s="30"/>
    </row>
    <row r="924" spans="1:10" hidden="1">
      <c r="A924" s="27">
        <v>91.9</v>
      </c>
      <c r="B924" s="27">
        <v>92</v>
      </c>
      <c r="C924" s="28"/>
      <c r="D924" s="29">
        <v>100</v>
      </c>
      <c r="E924" s="29">
        <v>1500</v>
      </c>
      <c r="F924" s="29">
        <v>2082</v>
      </c>
      <c r="G924" s="29">
        <v>1200</v>
      </c>
      <c r="H924" s="29">
        <v>1806</v>
      </c>
      <c r="I924" s="29">
        <v>1944</v>
      </c>
      <c r="J924" s="30"/>
    </row>
    <row r="925" spans="1:10" hidden="1">
      <c r="A925" s="31">
        <v>92</v>
      </c>
      <c r="B925" s="31">
        <v>92.1</v>
      </c>
      <c r="C925" s="28" t="s">
        <v>17</v>
      </c>
      <c r="D925" s="32">
        <v>100</v>
      </c>
      <c r="E925" s="32">
        <v>1600</v>
      </c>
      <c r="F925" s="32">
        <v>2174</v>
      </c>
      <c r="G925" s="32">
        <v>1000</v>
      </c>
      <c r="H925" s="32">
        <v>1623</v>
      </c>
      <c r="I925" s="32">
        <v>1899</v>
      </c>
      <c r="J925" s="46" t="s">
        <v>96</v>
      </c>
    </row>
    <row r="926" spans="1:10" hidden="1">
      <c r="A926" s="27">
        <v>92.1</v>
      </c>
      <c r="B926" s="27">
        <v>92.2</v>
      </c>
      <c r="C926" s="28"/>
      <c r="D926" s="29">
        <v>100</v>
      </c>
      <c r="E926" s="29">
        <v>1400</v>
      </c>
      <c r="F926" s="29">
        <v>1990</v>
      </c>
      <c r="G926" s="29">
        <v>1200</v>
      </c>
      <c r="H926" s="29">
        <v>1806</v>
      </c>
      <c r="I926" s="29">
        <v>1898</v>
      </c>
      <c r="J926" s="34"/>
    </row>
    <row r="927" spans="1:10" hidden="1">
      <c r="A927" s="27">
        <v>92.2</v>
      </c>
      <c r="B927" s="27">
        <v>92.3</v>
      </c>
      <c r="C927" s="28"/>
      <c r="D927" s="29">
        <v>100</v>
      </c>
      <c r="E927" s="29">
        <v>1300</v>
      </c>
      <c r="F927" s="29">
        <v>1898</v>
      </c>
      <c r="G927" s="29">
        <v>1000</v>
      </c>
      <c r="H927" s="29">
        <v>1623</v>
      </c>
      <c r="I927" s="29">
        <v>1761</v>
      </c>
      <c r="J927" s="34"/>
    </row>
    <row r="928" spans="1:10" hidden="1">
      <c r="A928" s="27">
        <v>92.3</v>
      </c>
      <c r="B928" s="27">
        <v>92.4</v>
      </c>
      <c r="C928" s="28"/>
      <c r="D928" s="29">
        <v>100</v>
      </c>
      <c r="E928" s="29">
        <v>1000</v>
      </c>
      <c r="F928" s="29">
        <v>1623</v>
      </c>
      <c r="G928" s="29">
        <v>1200</v>
      </c>
      <c r="H928" s="29">
        <v>1806</v>
      </c>
      <c r="I928" s="29">
        <v>1715</v>
      </c>
      <c r="J928" s="34"/>
    </row>
    <row r="929" spans="1:10" hidden="1">
      <c r="A929" s="27">
        <v>92.4</v>
      </c>
      <c r="B929" s="27">
        <v>92.5</v>
      </c>
      <c r="C929" s="28"/>
      <c r="D929" s="29">
        <v>100</v>
      </c>
      <c r="E929" s="29">
        <v>800</v>
      </c>
      <c r="F929" s="29">
        <v>1439</v>
      </c>
      <c r="G929" s="29">
        <v>1300</v>
      </c>
      <c r="H929" s="29">
        <v>1898</v>
      </c>
      <c r="I929" s="29">
        <v>1669</v>
      </c>
      <c r="J929" s="34"/>
    </row>
    <row r="930" spans="1:10" hidden="1">
      <c r="A930" s="27">
        <v>92.5</v>
      </c>
      <c r="B930" s="27">
        <v>92.6</v>
      </c>
      <c r="C930" s="28"/>
      <c r="D930" s="29">
        <v>100</v>
      </c>
      <c r="E930" s="29">
        <v>1400</v>
      </c>
      <c r="F930" s="29">
        <v>1990</v>
      </c>
      <c r="G930" s="29">
        <v>1800</v>
      </c>
      <c r="H930" s="29">
        <v>2357</v>
      </c>
      <c r="I930" s="29">
        <v>2174</v>
      </c>
      <c r="J930" s="34"/>
    </row>
    <row r="931" spans="1:10" hidden="1">
      <c r="A931" s="27">
        <v>92.6</v>
      </c>
      <c r="B931" s="27">
        <v>92.7</v>
      </c>
      <c r="C931" s="28"/>
      <c r="D931" s="29">
        <v>100</v>
      </c>
      <c r="E931" s="29">
        <v>1000</v>
      </c>
      <c r="F931" s="29">
        <v>1623</v>
      </c>
      <c r="G931" s="29">
        <v>1300</v>
      </c>
      <c r="H931" s="29">
        <v>1898</v>
      </c>
      <c r="I931" s="29">
        <v>1761</v>
      </c>
      <c r="J931" s="34"/>
    </row>
    <row r="932" spans="1:10" hidden="1">
      <c r="A932" s="27">
        <v>92.7</v>
      </c>
      <c r="B932" s="27">
        <v>92.8</v>
      </c>
      <c r="C932" s="28"/>
      <c r="D932" s="29">
        <v>100</v>
      </c>
      <c r="E932" s="29">
        <v>1000</v>
      </c>
      <c r="F932" s="29">
        <v>1623</v>
      </c>
      <c r="G932" s="29">
        <v>1200</v>
      </c>
      <c r="H932" s="29">
        <v>1806</v>
      </c>
      <c r="I932" s="29">
        <v>1715</v>
      </c>
      <c r="J932" s="34"/>
    </row>
    <row r="933" spans="1:10" hidden="1">
      <c r="A933" s="27">
        <v>92.8</v>
      </c>
      <c r="B933" s="27">
        <v>92.9</v>
      </c>
      <c r="C933" s="28"/>
      <c r="D933" s="29">
        <v>100</v>
      </c>
      <c r="E933" s="29">
        <v>700</v>
      </c>
      <c r="F933" s="29">
        <v>1347</v>
      </c>
      <c r="G933" s="29">
        <v>1000</v>
      </c>
      <c r="H933" s="29">
        <v>1623</v>
      </c>
      <c r="I933" s="29">
        <v>1485</v>
      </c>
      <c r="J933" s="28" t="s">
        <v>83</v>
      </c>
    </row>
    <row r="934" spans="1:10" hidden="1">
      <c r="A934" s="27">
        <v>92.9</v>
      </c>
      <c r="B934" s="27">
        <v>93</v>
      </c>
      <c r="C934" s="28"/>
      <c r="D934" s="29">
        <v>100</v>
      </c>
      <c r="E934" s="29">
        <v>800</v>
      </c>
      <c r="F934" s="29">
        <v>1439</v>
      </c>
      <c r="G934" s="29">
        <v>1200</v>
      </c>
      <c r="H934" s="29">
        <v>1806</v>
      </c>
      <c r="I934" s="29">
        <v>1623</v>
      </c>
      <c r="J934" s="33"/>
    </row>
    <row r="935" spans="1:10" hidden="1">
      <c r="A935" s="31">
        <v>93</v>
      </c>
      <c r="B935" s="31">
        <v>93.1</v>
      </c>
      <c r="C935" s="28" t="s">
        <v>17</v>
      </c>
      <c r="D935" s="32">
        <v>100</v>
      </c>
      <c r="E935" s="32">
        <v>1400</v>
      </c>
      <c r="F935" s="32">
        <v>1990</v>
      </c>
      <c r="G935" s="32">
        <v>1400</v>
      </c>
      <c r="H935" s="32">
        <v>1990</v>
      </c>
      <c r="I935" s="32">
        <v>1990</v>
      </c>
      <c r="J935" s="30"/>
    </row>
    <row r="936" spans="1:10" hidden="1">
      <c r="A936" s="27">
        <v>93.1</v>
      </c>
      <c r="B936" s="27">
        <v>93.2</v>
      </c>
      <c r="C936" s="28"/>
      <c r="D936" s="29">
        <v>100</v>
      </c>
      <c r="E936" s="29">
        <v>1000</v>
      </c>
      <c r="F936" s="29">
        <v>1623</v>
      </c>
      <c r="G936" s="29">
        <v>1200</v>
      </c>
      <c r="H936" s="29">
        <v>1806</v>
      </c>
      <c r="I936" s="29">
        <v>1715</v>
      </c>
      <c r="J936" s="30"/>
    </row>
    <row r="937" spans="1:10" hidden="1">
      <c r="A937" s="27">
        <v>93.2</v>
      </c>
      <c r="B937" s="27">
        <v>93.3</v>
      </c>
      <c r="C937" s="28"/>
      <c r="D937" s="29">
        <v>100</v>
      </c>
      <c r="E937" s="29">
        <v>1200</v>
      </c>
      <c r="F937" s="29">
        <v>1806</v>
      </c>
      <c r="G937" s="29">
        <v>1000</v>
      </c>
      <c r="H937" s="29">
        <v>1623</v>
      </c>
      <c r="I937" s="29">
        <v>1715</v>
      </c>
      <c r="J937" s="30"/>
    </row>
    <row r="938" spans="1:10" hidden="1">
      <c r="A938" s="27">
        <v>93.3</v>
      </c>
      <c r="B938" s="27">
        <v>93.4</v>
      </c>
      <c r="C938" s="28"/>
      <c r="D938" s="29">
        <v>100</v>
      </c>
      <c r="E938" s="29">
        <v>1100</v>
      </c>
      <c r="F938" s="29">
        <v>1715</v>
      </c>
      <c r="G938" s="29">
        <v>1300</v>
      </c>
      <c r="H938" s="29">
        <v>1898</v>
      </c>
      <c r="I938" s="29">
        <v>1807</v>
      </c>
      <c r="J938" s="30"/>
    </row>
    <row r="939" spans="1:10" hidden="1">
      <c r="A939" s="27">
        <v>93.4</v>
      </c>
      <c r="B939" s="27">
        <v>93.5</v>
      </c>
      <c r="C939" s="28"/>
      <c r="D939" s="29">
        <v>100</v>
      </c>
      <c r="E939" s="29">
        <v>1400</v>
      </c>
      <c r="F939" s="29">
        <v>1990</v>
      </c>
      <c r="G939" s="29">
        <v>1200</v>
      </c>
      <c r="H939" s="29">
        <v>1806</v>
      </c>
      <c r="I939" s="29">
        <v>1898</v>
      </c>
      <c r="J939" s="30"/>
    </row>
    <row r="940" spans="1:10" hidden="1">
      <c r="A940" s="27">
        <v>93.5</v>
      </c>
      <c r="B940" s="27">
        <v>93.6</v>
      </c>
      <c r="C940" s="28"/>
      <c r="D940" s="29">
        <v>100</v>
      </c>
      <c r="E940" s="29">
        <v>1200</v>
      </c>
      <c r="F940" s="29">
        <v>1806</v>
      </c>
      <c r="G940" s="29">
        <v>1400</v>
      </c>
      <c r="H940" s="29">
        <v>1990</v>
      </c>
      <c r="I940" s="29">
        <v>1898</v>
      </c>
      <c r="J940" s="30"/>
    </row>
    <row r="941" spans="1:10" hidden="1">
      <c r="A941" s="27">
        <v>93.6</v>
      </c>
      <c r="B941" s="27">
        <v>93.7</v>
      </c>
      <c r="C941" s="30"/>
      <c r="D941" s="29">
        <v>100</v>
      </c>
      <c r="E941" s="29">
        <v>1300</v>
      </c>
      <c r="F941" s="29">
        <v>1898</v>
      </c>
      <c r="G941" s="29">
        <v>1200</v>
      </c>
      <c r="H941" s="29">
        <v>1806</v>
      </c>
      <c r="I941" s="29">
        <v>1852</v>
      </c>
      <c r="J941" s="30"/>
    </row>
    <row r="942" spans="1:10" hidden="1">
      <c r="A942" s="27">
        <v>93.7</v>
      </c>
      <c r="B942" s="27">
        <v>93.8</v>
      </c>
      <c r="C942" s="30"/>
      <c r="D942" s="29">
        <v>100</v>
      </c>
      <c r="E942" s="29">
        <v>1400</v>
      </c>
      <c r="F942" s="29">
        <v>1990</v>
      </c>
      <c r="G942" s="29">
        <v>1400</v>
      </c>
      <c r="H942" s="29">
        <v>1990</v>
      </c>
      <c r="I942" s="29">
        <v>1990</v>
      </c>
      <c r="J942" s="30"/>
    </row>
    <row r="943" spans="1:10" hidden="1">
      <c r="A943" s="27">
        <v>93.8</v>
      </c>
      <c r="B943" s="27">
        <v>93.9</v>
      </c>
      <c r="C943" s="30"/>
      <c r="D943" s="29">
        <v>100</v>
      </c>
      <c r="E943" s="29">
        <v>1500</v>
      </c>
      <c r="F943" s="29">
        <v>2082</v>
      </c>
      <c r="G943" s="29">
        <v>1200</v>
      </c>
      <c r="H943" s="29">
        <v>1806</v>
      </c>
      <c r="I943" s="29">
        <v>1944</v>
      </c>
      <c r="J943" s="30"/>
    </row>
    <row r="944" spans="1:10" hidden="1">
      <c r="A944" s="27">
        <v>93.9</v>
      </c>
      <c r="B944" s="27">
        <v>94</v>
      </c>
      <c r="C944" s="30"/>
      <c r="D944" s="29">
        <v>100</v>
      </c>
      <c r="E944" s="29">
        <v>1300</v>
      </c>
      <c r="F944" s="29">
        <v>1898</v>
      </c>
      <c r="G944" s="29">
        <v>1300</v>
      </c>
      <c r="H944" s="29">
        <v>1898</v>
      </c>
      <c r="I944" s="29">
        <v>1898</v>
      </c>
      <c r="J944" s="30"/>
    </row>
    <row r="945" spans="1:10" hidden="1">
      <c r="A945" s="31">
        <v>94</v>
      </c>
      <c r="B945" s="31">
        <v>94.1</v>
      </c>
      <c r="C945" s="28" t="s">
        <v>17</v>
      </c>
      <c r="D945" s="32">
        <v>100</v>
      </c>
      <c r="E945" s="32">
        <v>1600</v>
      </c>
      <c r="F945" s="32">
        <v>2174</v>
      </c>
      <c r="G945" s="32">
        <v>1300</v>
      </c>
      <c r="H945" s="32">
        <v>1898</v>
      </c>
      <c r="I945" s="32">
        <v>2036</v>
      </c>
      <c r="J945" s="28" t="s">
        <v>86</v>
      </c>
    </row>
    <row r="946" spans="1:10" hidden="1">
      <c r="A946" s="27">
        <v>94.1</v>
      </c>
      <c r="B946" s="27">
        <v>94.2</v>
      </c>
      <c r="C946" s="28"/>
      <c r="D946" s="29">
        <v>100</v>
      </c>
      <c r="E946" s="29">
        <v>1000</v>
      </c>
      <c r="F946" s="29">
        <v>1623</v>
      </c>
      <c r="G946" s="29">
        <v>1500</v>
      </c>
      <c r="H946" s="29">
        <v>2082</v>
      </c>
      <c r="I946" s="29">
        <v>1853</v>
      </c>
      <c r="J946" s="28"/>
    </row>
    <row r="947" spans="1:10" hidden="1">
      <c r="A947" s="27">
        <v>94.2</v>
      </c>
      <c r="B947" s="27">
        <v>94.3</v>
      </c>
      <c r="C947" s="28"/>
      <c r="D947" s="29">
        <v>100</v>
      </c>
      <c r="E947" s="29">
        <v>900</v>
      </c>
      <c r="F947" s="29">
        <v>1531</v>
      </c>
      <c r="G947" s="29">
        <v>1000</v>
      </c>
      <c r="H947" s="29">
        <v>1623</v>
      </c>
      <c r="I947" s="29">
        <v>1577</v>
      </c>
      <c r="J947" s="28"/>
    </row>
    <row r="948" spans="1:10" hidden="1">
      <c r="A948" s="27">
        <v>94.3</v>
      </c>
      <c r="B948" s="27">
        <v>94.4</v>
      </c>
      <c r="C948" s="28"/>
      <c r="D948" s="29">
        <v>100</v>
      </c>
      <c r="E948" s="29">
        <v>1300</v>
      </c>
      <c r="F948" s="29">
        <v>1898</v>
      </c>
      <c r="G948" s="29">
        <v>1200</v>
      </c>
      <c r="H948" s="29">
        <v>1806</v>
      </c>
      <c r="I948" s="29">
        <v>1852</v>
      </c>
      <c r="J948" s="28"/>
    </row>
    <row r="949" spans="1:10" hidden="1">
      <c r="A949" s="27">
        <v>94.4</v>
      </c>
      <c r="B949" s="27">
        <v>94.5</v>
      </c>
      <c r="C949" s="28"/>
      <c r="D949" s="29">
        <v>100</v>
      </c>
      <c r="E949" s="29">
        <v>1200</v>
      </c>
      <c r="F949" s="29">
        <v>1806</v>
      </c>
      <c r="G949" s="29">
        <v>1400</v>
      </c>
      <c r="H949" s="29">
        <v>1990</v>
      </c>
      <c r="I949" s="29">
        <v>1898</v>
      </c>
      <c r="J949" s="28"/>
    </row>
    <row r="950" spans="1:10" hidden="1">
      <c r="A950" s="27">
        <v>94.5</v>
      </c>
      <c r="B950" s="27">
        <v>94.6</v>
      </c>
      <c r="C950" s="28"/>
      <c r="D950" s="29">
        <v>100</v>
      </c>
      <c r="E950" s="29">
        <v>700</v>
      </c>
      <c r="F950" s="29">
        <v>1347</v>
      </c>
      <c r="G950" s="29">
        <v>1200</v>
      </c>
      <c r="H950" s="29">
        <v>1806</v>
      </c>
      <c r="I950" s="29">
        <v>1577</v>
      </c>
      <c r="J950" s="28"/>
    </row>
    <row r="951" spans="1:10" hidden="1">
      <c r="A951" s="27">
        <v>94.6</v>
      </c>
      <c r="B951" s="27">
        <v>94.7</v>
      </c>
      <c r="C951" s="28"/>
      <c r="D951" s="29">
        <v>100</v>
      </c>
      <c r="E951" s="29">
        <v>1200</v>
      </c>
      <c r="F951" s="29">
        <v>1806</v>
      </c>
      <c r="G951" s="29">
        <v>1000</v>
      </c>
      <c r="H951" s="29">
        <v>1623</v>
      </c>
      <c r="I951" s="29">
        <v>1715</v>
      </c>
      <c r="J951" s="28"/>
    </row>
    <row r="952" spans="1:10" hidden="1">
      <c r="A952" s="27">
        <v>94.7</v>
      </c>
      <c r="B952" s="27">
        <v>94.8</v>
      </c>
      <c r="C952" s="28"/>
      <c r="D952" s="29">
        <v>100</v>
      </c>
      <c r="E952" s="29">
        <v>1000</v>
      </c>
      <c r="F952" s="29">
        <v>1623</v>
      </c>
      <c r="G952" s="29">
        <v>1100</v>
      </c>
      <c r="H952" s="29">
        <v>1715</v>
      </c>
      <c r="I952" s="29">
        <v>1669</v>
      </c>
      <c r="J952" s="28"/>
    </row>
    <row r="953" spans="1:10" hidden="1">
      <c r="A953" s="27">
        <v>94.8</v>
      </c>
      <c r="B953" s="27">
        <v>94.9</v>
      </c>
      <c r="C953" s="28"/>
      <c r="D953" s="29">
        <v>100</v>
      </c>
      <c r="E953" s="29">
        <v>1200</v>
      </c>
      <c r="F953" s="29">
        <v>1806</v>
      </c>
      <c r="G953" s="29">
        <v>1300</v>
      </c>
      <c r="H953" s="29">
        <v>1898</v>
      </c>
      <c r="I953" s="29">
        <v>1852</v>
      </c>
      <c r="J953" s="28"/>
    </row>
    <row r="954" spans="1:10" hidden="1">
      <c r="A954" s="27">
        <v>94.9</v>
      </c>
      <c r="B954" s="27">
        <v>95</v>
      </c>
      <c r="C954" s="28"/>
      <c r="D954" s="29">
        <v>100</v>
      </c>
      <c r="E954" s="29">
        <v>1200</v>
      </c>
      <c r="F954" s="29">
        <v>1806</v>
      </c>
      <c r="G954" s="29">
        <v>1500</v>
      </c>
      <c r="H954" s="29">
        <v>2082</v>
      </c>
      <c r="I954" s="29">
        <v>1944</v>
      </c>
      <c r="J954" s="28"/>
    </row>
    <row r="955" spans="1:10" hidden="1">
      <c r="A955" s="31">
        <v>95</v>
      </c>
      <c r="B955" s="31">
        <v>95.1</v>
      </c>
      <c r="C955" s="28" t="s">
        <v>17</v>
      </c>
      <c r="D955" s="32">
        <v>100</v>
      </c>
      <c r="E955" s="32">
        <v>1800</v>
      </c>
      <c r="F955" s="32">
        <v>2357</v>
      </c>
      <c r="G955" s="32">
        <v>1400</v>
      </c>
      <c r="H955" s="32">
        <v>1990</v>
      </c>
      <c r="I955" s="32">
        <v>2174</v>
      </c>
      <c r="J955" s="33"/>
    </row>
    <row r="956" spans="1:10" hidden="1">
      <c r="A956" s="27">
        <v>95.1</v>
      </c>
      <c r="B956" s="27">
        <v>95.2</v>
      </c>
      <c r="C956" s="28"/>
      <c r="D956" s="29">
        <v>100</v>
      </c>
      <c r="E956" s="29">
        <v>1000</v>
      </c>
      <c r="F956" s="29">
        <v>1623</v>
      </c>
      <c r="G956" s="29">
        <v>1200</v>
      </c>
      <c r="H956" s="29">
        <v>1806</v>
      </c>
      <c r="I956" s="29">
        <v>1715</v>
      </c>
      <c r="J956" s="34"/>
    </row>
    <row r="957" spans="1:10" hidden="1">
      <c r="A957" s="27">
        <v>95.2</v>
      </c>
      <c r="B957" s="27">
        <v>95.3</v>
      </c>
      <c r="C957" s="28"/>
      <c r="D957" s="29">
        <v>100</v>
      </c>
      <c r="E957" s="29">
        <v>1200</v>
      </c>
      <c r="F957" s="29">
        <v>1806</v>
      </c>
      <c r="G957" s="29">
        <v>1300</v>
      </c>
      <c r="H957" s="29">
        <v>1898</v>
      </c>
      <c r="I957" s="29">
        <v>1852</v>
      </c>
      <c r="J957" s="34"/>
    </row>
    <row r="958" spans="1:10" hidden="1">
      <c r="A958" s="27">
        <v>95.3</v>
      </c>
      <c r="B958" s="27">
        <v>95.4</v>
      </c>
      <c r="C958" s="28"/>
      <c r="D958" s="29">
        <v>100</v>
      </c>
      <c r="E958" s="29">
        <v>1400</v>
      </c>
      <c r="F958" s="29">
        <v>1990</v>
      </c>
      <c r="G958" s="29">
        <v>1300</v>
      </c>
      <c r="H958" s="29">
        <v>1898</v>
      </c>
      <c r="I958" s="29">
        <v>1944</v>
      </c>
      <c r="J958" s="34"/>
    </row>
    <row r="959" spans="1:10" hidden="1">
      <c r="A959" s="27">
        <v>95.4</v>
      </c>
      <c r="B959" s="27">
        <v>95.5</v>
      </c>
      <c r="C959" s="28"/>
      <c r="D959" s="29">
        <v>100</v>
      </c>
      <c r="E959" s="29">
        <v>1500</v>
      </c>
      <c r="F959" s="29">
        <v>2082</v>
      </c>
      <c r="G959" s="29">
        <v>1500</v>
      </c>
      <c r="H959" s="29">
        <v>2082</v>
      </c>
      <c r="I959" s="29">
        <v>2082</v>
      </c>
      <c r="J959" s="28" t="s">
        <v>110</v>
      </c>
    </row>
    <row r="960" spans="1:10" hidden="1">
      <c r="A960" s="27">
        <v>95.5</v>
      </c>
      <c r="B960" s="27">
        <v>95.6</v>
      </c>
      <c r="C960" s="28"/>
      <c r="D960" s="29">
        <v>100</v>
      </c>
      <c r="E960" s="29">
        <v>1500</v>
      </c>
      <c r="F960" s="29">
        <v>2082</v>
      </c>
      <c r="G960" s="29">
        <v>1300</v>
      </c>
      <c r="H960" s="29">
        <v>1898</v>
      </c>
      <c r="I960" s="29">
        <v>1990</v>
      </c>
      <c r="J960" s="34"/>
    </row>
    <row r="961" spans="1:10" hidden="1">
      <c r="A961" s="27">
        <v>95.6</v>
      </c>
      <c r="B961" s="27">
        <v>95.7</v>
      </c>
      <c r="C961" s="28"/>
      <c r="D961" s="29">
        <v>100</v>
      </c>
      <c r="E961" s="29">
        <v>1300</v>
      </c>
      <c r="F961" s="29">
        <v>1898</v>
      </c>
      <c r="G961" s="29">
        <v>1800</v>
      </c>
      <c r="H961" s="29">
        <v>2357</v>
      </c>
      <c r="I961" s="29">
        <v>2128</v>
      </c>
      <c r="J961" s="34"/>
    </row>
    <row r="962" spans="1:10" hidden="1">
      <c r="A962" s="27">
        <v>95.7</v>
      </c>
      <c r="B962" s="27">
        <v>95.8</v>
      </c>
      <c r="C962" s="28"/>
      <c r="D962" s="29">
        <v>100</v>
      </c>
      <c r="E962" s="29">
        <v>1900</v>
      </c>
      <c r="F962" s="29">
        <v>2449</v>
      </c>
      <c r="G962" s="29">
        <v>1500</v>
      </c>
      <c r="H962" s="29">
        <v>2082</v>
      </c>
      <c r="I962" s="29">
        <v>2266</v>
      </c>
      <c r="J962" s="34"/>
    </row>
    <row r="963" spans="1:10" hidden="1">
      <c r="A963" s="27">
        <v>95.8</v>
      </c>
      <c r="B963" s="27">
        <v>95.9</v>
      </c>
      <c r="C963" s="28"/>
      <c r="D963" s="29">
        <v>100</v>
      </c>
      <c r="E963" s="29">
        <v>1900</v>
      </c>
      <c r="F963" s="29">
        <v>2449</v>
      </c>
      <c r="G963" s="29">
        <v>1700</v>
      </c>
      <c r="H963" s="29">
        <v>2265</v>
      </c>
      <c r="I963" s="29">
        <v>2357</v>
      </c>
      <c r="J963" s="34"/>
    </row>
    <row r="964" spans="1:10" hidden="1">
      <c r="A964" s="27">
        <v>95.9</v>
      </c>
      <c r="B964" s="27">
        <v>96</v>
      </c>
      <c r="C964" s="28"/>
      <c r="D964" s="29">
        <v>100</v>
      </c>
      <c r="E964" s="29">
        <v>1400</v>
      </c>
      <c r="F964" s="29">
        <v>1990</v>
      </c>
      <c r="G964" s="29">
        <v>1500</v>
      </c>
      <c r="H964" s="29">
        <v>2082</v>
      </c>
      <c r="I964" s="29">
        <v>2036</v>
      </c>
      <c r="J964" s="28" t="s">
        <v>84</v>
      </c>
    </row>
    <row r="965" spans="1:10" hidden="1">
      <c r="A965" s="31">
        <v>96</v>
      </c>
      <c r="B965" s="31">
        <v>96.1</v>
      </c>
      <c r="C965" s="28" t="s">
        <v>17</v>
      </c>
      <c r="D965" s="32">
        <v>100</v>
      </c>
      <c r="E965" s="32">
        <v>1200</v>
      </c>
      <c r="F965" s="32">
        <v>1806</v>
      </c>
      <c r="G965" s="32">
        <v>1300</v>
      </c>
      <c r="H965" s="32">
        <v>1898</v>
      </c>
      <c r="I965" s="32">
        <v>1852</v>
      </c>
      <c r="J965" s="35" t="s">
        <v>111</v>
      </c>
    </row>
    <row r="966" spans="1:10" hidden="1">
      <c r="A966" s="27">
        <v>96.1</v>
      </c>
      <c r="B966" s="27">
        <v>96.2</v>
      </c>
      <c r="C966" s="28"/>
      <c r="D966" s="29">
        <v>100</v>
      </c>
      <c r="E966" s="29">
        <v>1700</v>
      </c>
      <c r="F966" s="29">
        <v>2265</v>
      </c>
      <c r="G966" s="29">
        <v>1000</v>
      </c>
      <c r="H966" s="29">
        <v>1623</v>
      </c>
      <c r="I966" s="29">
        <v>1944</v>
      </c>
      <c r="J966" s="35"/>
    </row>
    <row r="967" spans="1:10" hidden="1">
      <c r="A967" s="27">
        <v>96.2</v>
      </c>
      <c r="B967" s="27">
        <v>96.3</v>
      </c>
      <c r="C967" s="28"/>
      <c r="D967" s="29">
        <v>100</v>
      </c>
      <c r="E967" s="29">
        <v>1500</v>
      </c>
      <c r="F967" s="29">
        <v>2082</v>
      </c>
      <c r="G967" s="29">
        <v>1300</v>
      </c>
      <c r="H967" s="29">
        <v>1898</v>
      </c>
      <c r="I967" s="29">
        <v>1990</v>
      </c>
      <c r="J967" s="35"/>
    </row>
    <row r="968" spans="1:10" hidden="1">
      <c r="A968" s="27">
        <v>96.3</v>
      </c>
      <c r="B968" s="27">
        <v>96.4</v>
      </c>
      <c r="C968" s="28"/>
      <c r="D968" s="29">
        <v>100</v>
      </c>
      <c r="E968" s="29">
        <v>1400</v>
      </c>
      <c r="F968" s="29">
        <v>1990</v>
      </c>
      <c r="G968" s="29">
        <v>1400</v>
      </c>
      <c r="H968" s="29">
        <v>1990</v>
      </c>
      <c r="I968" s="29">
        <v>1990</v>
      </c>
      <c r="J968" s="35"/>
    </row>
    <row r="969" spans="1:10" hidden="1">
      <c r="A969" s="27">
        <v>96.4</v>
      </c>
      <c r="B969" s="27">
        <v>96.5</v>
      </c>
      <c r="C969" s="28"/>
      <c r="D969" s="29">
        <v>100</v>
      </c>
      <c r="E969" s="29">
        <v>1300</v>
      </c>
      <c r="F969" s="29">
        <v>1898</v>
      </c>
      <c r="G969" s="29">
        <v>1400</v>
      </c>
      <c r="H969" s="29">
        <v>1990</v>
      </c>
      <c r="I969" s="29">
        <v>1944</v>
      </c>
      <c r="J969" s="35"/>
    </row>
    <row r="970" spans="1:10" hidden="1">
      <c r="A970" s="27">
        <v>96.5</v>
      </c>
      <c r="B970" s="27">
        <v>96.6</v>
      </c>
      <c r="C970" s="28"/>
      <c r="D970" s="29">
        <v>100</v>
      </c>
      <c r="E970" s="29">
        <v>1500</v>
      </c>
      <c r="F970" s="29">
        <v>2082</v>
      </c>
      <c r="G970" s="29">
        <v>1000</v>
      </c>
      <c r="H970" s="29">
        <v>1623</v>
      </c>
      <c r="I970" s="29">
        <v>1853</v>
      </c>
      <c r="J970" s="35"/>
    </row>
    <row r="971" spans="1:10" hidden="1">
      <c r="A971" s="27">
        <v>96.6</v>
      </c>
      <c r="B971" s="27">
        <v>96.7</v>
      </c>
      <c r="C971" s="28"/>
      <c r="D971" s="29">
        <v>100</v>
      </c>
      <c r="E971" s="29">
        <v>600</v>
      </c>
      <c r="F971" s="29">
        <v>1256</v>
      </c>
      <c r="G971" s="29">
        <v>1200</v>
      </c>
      <c r="H971" s="29">
        <v>1806</v>
      </c>
      <c r="I971" s="29">
        <v>1531</v>
      </c>
      <c r="J971" s="35"/>
    </row>
    <row r="972" spans="1:10" hidden="1">
      <c r="A972" s="27">
        <v>96.7</v>
      </c>
      <c r="B972" s="27">
        <v>96.8</v>
      </c>
      <c r="C972" s="28"/>
      <c r="D972" s="29">
        <v>100</v>
      </c>
      <c r="E972" s="29">
        <v>1200</v>
      </c>
      <c r="F972" s="29">
        <v>1806</v>
      </c>
      <c r="G972" s="29">
        <v>1000</v>
      </c>
      <c r="H972" s="29">
        <v>1623</v>
      </c>
      <c r="I972" s="29">
        <v>1715</v>
      </c>
      <c r="J972" s="35"/>
    </row>
    <row r="973" spans="1:10" hidden="1">
      <c r="A973" s="27">
        <v>96.8</v>
      </c>
      <c r="B973" s="27">
        <v>96.9</v>
      </c>
      <c r="C973" s="28"/>
      <c r="D973" s="29">
        <v>100</v>
      </c>
      <c r="E973" s="29">
        <v>1200</v>
      </c>
      <c r="F973" s="29">
        <v>1806</v>
      </c>
      <c r="G973" s="29">
        <v>1200</v>
      </c>
      <c r="H973" s="29">
        <v>1806</v>
      </c>
      <c r="I973" s="29">
        <v>1806</v>
      </c>
      <c r="J973" s="35"/>
    </row>
    <row r="974" spans="1:10" hidden="1">
      <c r="A974" s="27">
        <v>96.9</v>
      </c>
      <c r="B974" s="27">
        <v>97</v>
      </c>
      <c r="C974" s="28"/>
      <c r="D974" s="29">
        <v>100</v>
      </c>
      <c r="E974" s="29">
        <v>1600</v>
      </c>
      <c r="F974" s="29">
        <v>2174</v>
      </c>
      <c r="G974" s="29">
        <v>1300</v>
      </c>
      <c r="H974" s="29">
        <v>1898</v>
      </c>
      <c r="I974" s="29">
        <v>2036</v>
      </c>
      <c r="J974" s="35"/>
    </row>
    <row r="975" spans="1:10" hidden="1">
      <c r="A975" s="31">
        <v>97</v>
      </c>
      <c r="B975" s="31">
        <v>97.1</v>
      </c>
      <c r="C975" s="28" t="s">
        <v>17</v>
      </c>
      <c r="D975" s="32">
        <v>100</v>
      </c>
      <c r="E975" s="32">
        <v>1800</v>
      </c>
      <c r="F975" s="32">
        <v>2357</v>
      </c>
      <c r="G975" s="32">
        <v>1800</v>
      </c>
      <c r="H975" s="32">
        <v>2357</v>
      </c>
      <c r="I975" s="32">
        <v>2357</v>
      </c>
      <c r="J975" s="33"/>
    </row>
    <row r="976" spans="1:10" hidden="1">
      <c r="A976" s="27">
        <v>97.1</v>
      </c>
      <c r="B976" s="27">
        <v>97.2</v>
      </c>
      <c r="C976" s="28"/>
      <c r="D976" s="29">
        <v>100</v>
      </c>
      <c r="E976" s="29">
        <v>1300</v>
      </c>
      <c r="F976" s="29">
        <v>1898</v>
      </c>
      <c r="G976" s="29">
        <v>1200</v>
      </c>
      <c r="H976" s="29">
        <v>1806</v>
      </c>
      <c r="I976" s="29">
        <v>1852</v>
      </c>
      <c r="J976" s="34"/>
    </row>
    <row r="977" spans="1:10" hidden="1">
      <c r="A977" s="27">
        <v>97.2</v>
      </c>
      <c r="B977" s="27">
        <v>97.3</v>
      </c>
      <c r="C977" s="28"/>
      <c r="D977" s="29">
        <v>100</v>
      </c>
      <c r="E977" s="29">
        <v>1800</v>
      </c>
      <c r="F977" s="29">
        <v>2357</v>
      </c>
      <c r="G977" s="29">
        <v>1400</v>
      </c>
      <c r="H977" s="29">
        <v>1990</v>
      </c>
      <c r="I977" s="29">
        <v>2174</v>
      </c>
      <c r="J977" s="34"/>
    </row>
    <row r="978" spans="1:10" hidden="1">
      <c r="A978" s="27">
        <v>97.3</v>
      </c>
      <c r="B978" s="27">
        <v>97.4</v>
      </c>
      <c r="C978" s="28"/>
      <c r="D978" s="29">
        <v>100</v>
      </c>
      <c r="E978" s="29">
        <v>900</v>
      </c>
      <c r="F978" s="29">
        <v>1531</v>
      </c>
      <c r="G978" s="29">
        <v>1000</v>
      </c>
      <c r="H978" s="29">
        <v>1623</v>
      </c>
      <c r="I978" s="29">
        <v>1577</v>
      </c>
      <c r="J978" s="34"/>
    </row>
    <row r="979" spans="1:10" hidden="1">
      <c r="A979" s="27">
        <v>97.4</v>
      </c>
      <c r="B979" s="27">
        <v>97.5</v>
      </c>
      <c r="C979" s="28"/>
      <c r="D979" s="29">
        <v>100</v>
      </c>
      <c r="E979" s="29">
        <v>1300</v>
      </c>
      <c r="F979" s="29">
        <v>1898</v>
      </c>
      <c r="G979" s="29">
        <v>1200</v>
      </c>
      <c r="H979" s="29">
        <v>1806</v>
      </c>
      <c r="I979" s="29">
        <v>1852</v>
      </c>
      <c r="J979" s="34"/>
    </row>
    <row r="980" spans="1:10" hidden="1">
      <c r="A980" s="27">
        <v>97.5</v>
      </c>
      <c r="B980" s="27">
        <v>97.6</v>
      </c>
      <c r="C980" s="28"/>
      <c r="D980" s="29">
        <v>100</v>
      </c>
      <c r="E980" s="29">
        <v>1200</v>
      </c>
      <c r="F980" s="29">
        <v>1806</v>
      </c>
      <c r="G980" s="29">
        <v>1000</v>
      </c>
      <c r="H980" s="29">
        <v>1623</v>
      </c>
      <c r="I980" s="29">
        <v>1715</v>
      </c>
      <c r="J980" s="34"/>
    </row>
    <row r="981" spans="1:10" hidden="1">
      <c r="A981" s="27">
        <v>97.6</v>
      </c>
      <c r="B981" s="27">
        <v>97.7</v>
      </c>
      <c r="C981" s="28"/>
      <c r="D981" s="29">
        <v>100</v>
      </c>
      <c r="E981" s="29">
        <v>1000</v>
      </c>
      <c r="F981" s="29">
        <v>1623</v>
      </c>
      <c r="G981" s="29">
        <v>1200</v>
      </c>
      <c r="H981" s="29">
        <v>1806</v>
      </c>
      <c r="I981" s="29">
        <v>1715</v>
      </c>
      <c r="J981" s="34"/>
    </row>
    <row r="982" spans="1:10" hidden="1">
      <c r="A982" s="27">
        <v>97.7</v>
      </c>
      <c r="B982" s="27">
        <v>97.8</v>
      </c>
      <c r="C982" s="28"/>
      <c r="D982" s="29">
        <v>100</v>
      </c>
      <c r="E982" s="29">
        <v>1800</v>
      </c>
      <c r="F982" s="29">
        <v>2357</v>
      </c>
      <c r="G982" s="29">
        <v>1400</v>
      </c>
      <c r="H982" s="29">
        <v>1990</v>
      </c>
      <c r="I982" s="29">
        <v>2174</v>
      </c>
      <c r="J982" s="34"/>
    </row>
    <row r="983" spans="1:10" hidden="1">
      <c r="A983" s="27">
        <v>97.8</v>
      </c>
      <c r="B983" s="27">
        <v>97.9</v>
      </c>
      <c r="C983" s="28"/>
      <c r="D983" s="29">
        <v>100</v>
      </c>
      <c r="E983" s="34"/>
      <c r="F983" s="34"/>
      <c r="G983" s="34"/>
      <c r="H983" s="34"/>
      <c r="I983" s="34"/>
      <c r="J983" s="28" t="s">
        <v>26</v>
      </c>
    </row>
    <row r="984" spans="1:10" hidden="1">
      <c r="A984" s="27">
        <v>97.9</v>
      </c>
      <c r="B984" s="27">
        <v>98</v>
      </c>
      <c r="C984" s="28"/>
      <c r="D984" s="29">
        <v>100</v>
      </c>
      <c r="E984" s="33"/>
      <c r="F984" s="33"/>
      <c r="G984" s="33"/>
      <c r="H984" s="33"/>
      <c r="I984" s="33"/>
      <c r="J984" s="28" t="s">
        <v>26</v>
      </c>
    </row>
    <row r="985" spans="1:10" hidden="1">
      <c r="A985" s="31">
        <v>98</v>
      </c>
      <c r="B985" s="31">
        <v>98.1</v>
      </c>
      <c r="C985" s="28" t="s">
        <v>17</v>
      </c>
      <c r="D985" s="32">
        <v>100</v>
      </c>
      <c r="E985" s="32">
        <v>1200</v>
      </c>
      <c r="F985" s="32">
        <v>1806</v>
      </c>
      <c r="G985" s="32">
        <v>1000</v>
      </c>
      <c r="H985" s="32">
        <v>1623</v>
      </c>
      <c r="I985" s="32">
        <v>1715</v>
      </c>
      <c r="J985" s="33"/>
    </row>
    <row r="986" spans="1:10" hidden="1">
      <c r="A986" s="27">
        <v>98.1</v>
      </c>
      <c r="B986" s="27">
        <v>98.2</v>
      </c>
      <c r="C986" s="28"/>
      <c r="D986" s="29">
        <v>100</v>
      </c>
      <c r="E986" s="29">
        <v>1000</v>
      </c>
      <c r="F986" s="29">
        <v>1623</v>
      </c>
      <c r="G986" s="29">
        <v>1500</v>
      </c>
      <c r="H986" s="29">
        <v>2082</v>
      </c>
      <c r="I986" s="29">
        <v>1853</v>
      </c>
      <c r="J986" s="34"/>
    </row>
    <row r="987" spans="1:10" hidden="1">
      <c r="A987" s="27">
        <v>98.2</v>
      </c>
      <c r="B987" s="27">
        <v>98.3</v>
      </c>
      <c r="C987" s="28"/>
      <c r="D987" s="29">
        <v>100</v>
      </c>
      <c r="E987" s="29">
        <v>1200</v>
      </c>
      <c r="F987" s="29">
        <v>1806</v>
      </c>
      <c r="G987" s="29">
        <v>1100</v>
      </c>
      <c r="H987" s="29">
        <v>1715</v>
      </c>
      <c r="I987" s="29">
        <v>1761</v>
      </c>
      <c r="J987" s="34"/>
    </row>
    <row r="988" spans="1:10" hidden="1">
      <c r="A988" s="27">
        <v>98.3</v>
      </c>
      <c r="B988" s="27">
        <v>98.4</v>
      </c>
      <c r="C988" s="28"/>
      <c r="D988" s="29">
        <v>100</v>
      </c>
      <c r="E988" s="29">
        <v>1000</v>
      </c>
      <c r="F988" s="29">
        <v>1623</v>
      </c>
      <c r="G988" s="29">
        <v>1300</v>
      </c>
      <c r="H988" s="29">
        <v>1898</v>
      </c>
      <c r="I988" s="29">
        <v>1761</v>
      </c>
      <c r="J988" s="34"/>
    </row>
    <row r="989" spans="1:10" hidden="1">
      <c r="A989" s="27">
        <v>98.4</v>
      </c>
      <c r="B989" s="27">
        <v>98.5</v>
      </c>
      <c r="C989" s="28"/>
      <c r="D989" s="29">
        <v>100</v>
      </c>
      <c r="E989" s="29">
        <v>1700</v>
      </c>
      <c r="F989" s="29">
        <v>2265</v>
      </c>
      <c r="G989" s="29">
        <v>1500</v>
      </c>
      <c r="H989" s="29">
        <v>2082</v>
      </c>
      <c r="I989" s="29">
        <v>2174</v>
      </c>
      <c r="J989" s="34"/>
    </row>
    <row r="990" spans="1:10" hidden="1">
      <c r="A990" s="27">
        <v>98.5</v>
      </c>
      <c r="B990" s="27">
        <v>98.6</v>
      </c>
      <c r="C990" s="28"/>
      <c r="D990" s="29">
        <v>100</v>
      </c>
      <c r="E990" s="29">
        <v>1900</v>
      </c>
      <c r="F990" s="29">
        <v>2449</v>
      </c>
      <c r="G990" s="29">
        <v>1700</v>
      </c>
      <c r="H990" s="29">
        <v>2265</v>
      </c>
      <c r="I990" s="29">
        <v>2357</v>
      </c>
      <c r="J990" s="28" t="s">
        <v>19</v>
      </c>
    </row>
    <row r="991" spans="1:10" hidden="1">
      <c r="A991" s="27">
        <v>98.6</v>
      </c>
      <c r="B991" s="27">
        <v>98.7</v>
      </c>
      <c r="C991" s="28"/>
      <c r="D991" s="29">
        <v>100</v>
      </c>
      <c r="E991" s="29">
        <v>1600</v>
      </c>
      <c r="F991" s="29">
        <v>2174</v>
      </c>
      <c r="G991" s="29">
        <v>1100</v>
      </c>
      <c r="H991" s="29">
        <v>1715</v>
      </c>
      <c r="I991" s="29">
        <v>1945</v>
      </c>
      <c r="J991" s="28" t="s">
        <v>19</v>
      </c>
    </row>
    <row r="992" spans="1:10" hidden="1">
      <c r="A992" s="27">
        <v>98.7</v>
      </c>
      <c r="B992" s="27">
        <v>98.8</v>
      </c>
      <c r="C992" s="28"/>
      <c r="D992" s="29">
        <v>100</v>
      </c>
      <c r="E992" s="29">
        <v>1200</v>
      </c>
      <c r="F992" s="29">
        <v>1806</v>
      </c>
      <c r="G992" s="29">
        <v>1200</v>
      </c>
      <c r="H992" s="29">
        <v>1806</v>
      </c>
      <c r="I992" s="29">
        <v>1806</v>
      </c>
      <c r="J992" s="34"/>
    </row>
    <row r="993" spans="1:10" hidden="1">
      <c r="A993" s="27">
        <v>98.8</v>
      </c>
      <c r="B993" s="27">
        <v>98.9</v>
      </c>
      <c r="C993" s="28"/>
      <c r="D993" s="29">
        <v>100</v>
      </c>
      <c r="E993" s="29">
        <v>1300</v>
      </c>
      <c r="F993" s="29">
        <v>1898</v>
      </c>
      <c r="G993" s="29">
        <v>1300</v>
      </c>
      <c r="H993" s="29">
        <v>1898</v>
      </c>
      <c r="I993" s="29">
        <v>1898</v>
      </c>
      <c r="J993" s="34"/>
    </row>
    <row r="994" spans="1:10" hidden="1">
      <c r="A994" s="27">
        <v>98.9</v>
      </c>
      <c r="B994" s="27">
        <v>99</v>
      </c>
      <c r="C994" s="28"/>
      <c r="D994" s="29">
        <v>100</v>
      </c>
      <c r="E994" s="29">
        <v>1900</v>
      </c>
      <c r="F994" s="29">
        <v>2449</v>
      </c>
      <c r="G994" s="29">
        <v>1400</v>
      </c>
      <c r="H994" s="29">
        <v>1990</v>
      </c>
      <c r="I994" s="29">
        <v>2220</v>
      </c>
      <c r="J994" s="33"/>
    </row>
    <row r="995" spans="1:10" hidden="1">
      <c r="A995" s="31">
        <v>99</v>
      </c>
      <c r="B995" s="31">
        <v>99.1</v>
      </c>
      <c r="C995" s="28" t="s">
        <v>17</v>
      </c>
      <c r="D995" s="32">
        <v>100</v>
      </c>
      <c r="E995" s="32">
        <v>800</v>
      </c>
      <c r="F995" s="32">
        <v>1439</v>
      </c>
      <c r="G995" s="32">
        <v>1000</v>
      </c>
      <c r="H995" s="32">
        <v>1623</v>
      </c>
      <c r="I995" s="32">
        <v>1531</v>
      </c>
      <c r="J995" s="30"/>
    </row>
    <row r="996" spans="1:10" hidden="1">
      <c r="A996" s="27">
        <v>99.1</v>
      </c>
      <c r="B996" s="27">
        <v>99.2</v>
      </c>
      <c r="C996" s="28"/>
      <c r="D996" s="29">
        <v>100</v>
      </c>
      <c r="E996" s="29">
        <v>1700</v>
      </c>
      <c r="F996" s="29">
        <v>2265</v>
      </c>
      <c r="G996" s="29">
        <v>1200</v>
      </c>
      <c r="H996" s="29">
        <v>1806</v>
      </c>
      <c r="I996" s="29">
        <v>2036</v>
      </c>
      <c r="J996" s="30"/>
    </row>
    <row r="997" spans="1:10" hidden="1">
      <c r="A997" s="27">
        <v>99.2</v>
      </c>
      <c r="B997" s="27">
        <v>99.3</v>
      </c>
      <c r="C997" s="28"/>
      <c r="D997" s="29">
        <v>100</v>
      </c>
      <c r="E997" s="29">
        <v>1700</v>
      </c>
      <c r="F997" s="29">
        <v>2265</v>
      </c>
      <c r="G997" s="29">
        <v>1100</v>
      </c>
      <c r="H997" s="29">
        <v>1715</v>
      </c>
      <c r="I997" s="29">
        <v>1990</v>
      </c>
      <c r="J997" s="30"/>
    </row>
    <row r="998" spans="1:10" hidden="1">
      <c r="A998" s="27">
        <v>99.3</v>
      </c>
      <c r="B998" s="27">
        <v>99.4</v>
      </c>
      <c r="C998" s="28"/>
      <c r="D998" s="29">
        <v>100</v>
      </c>
      <c r="E998" s="29">
        <v>800</v>
      </c>
      <c r="F998" s="29">
        <v>1439</v>
      </c>
      <c r="G998" s="29">
        <v>1000</v>
      </c>
      <c r="H998" s="29">
        <v>1623</v>
      </c>
      <c r="I998" s="29">
        <v>1531</v>
      </c>
      <c r="J998" s="30"/>
    </row>
    <row r="999" spans="1:10" hidden="1">
      <c r="A999" s="27">
        <v>99.4</v>
      </c>
      <c r="B999" s="27">
        <v>99.5</v>
      </c>
      <c r="C999" s="28"/>
      <c r="D999" s="29">
        <v>100</v>
      </c>
      <c r="E999" s="29">
        <v>900</v>
      </c>
      <c r="F999" s="29">
        <v>1531</v>
      </c>
      <c r="G999" s="29">
        <v>900</v>
      </c>
      <c r="H999" s="29">
        <v>1531</v>
      </c>
      <c r="I999" s="29">
        <v>1531</v>
      </c>
      <c r="J999" s="30"/>
    </row>
    <row r="1000" spans="1:10" hidden="1">
      <c r="A1000" s="27">
        <v>99.5</v>
      </c>
      <c r="B1000" s="27">
        <v>99.6</v>
      </c>
      <c r="C1000" s="28"/>
      <c r="D1000" s="29">
        <v>100</v>
      </c>
      <c r="E1000" s="29">
        <v>1000</v>
      </c>
      <c r="F1000" s="29">
        <v>1623</v>
      </c>
      <c r="G1000" s="29">
        <v>1500</v>
      </c>
      <c r="H1000" s="29">
        <v>2082</v>
      </c>
      <c r="I1000" s="29">
        <v>1853</v>
      </c>
      <c r="J1000" s="30"/>
    </row>
    <row r="1001" spans="1:10" hidden="1">
      <c r="A1001" s="27">
        <v>99.6</v>
      </c>
      <c r="B1001" s="27">
        <v>99.7</v>
      </c>
      <c r="C1001" s="28"/>
      <c r="D1001" s="29">
        <v>100</v>
      </c>
      <c r="E1001" s="29">
        <v>800</v>
      </c>
      <c r="F1001" s="29">
        <v>1439</v>
      </c>
      <c r="G1001" s="29">
        <v>1000</v>
      </c>
      <c r="H1001" s="29">
        <v>1623</v>
      </c>
      <c r="I1001" s="29">
        <v>1531</v>
      </c>
      <c r="J1001" s="30"/>
    </row>
    <row r="1002" spans="1:10" hidden="1">
      <c r="A1002" s="27">
        <v>99.7</v>
      </c>
      <c r="B1002" s="27">
        <v>99.8</v>
      </c>
      <c r="C1002" s="28"/>
      <c r="D1002" s="29">
        <v>100</v>
      </c>
      <c r="E1002" s="29">
        <v>800</v>
      </c>
      <c r="F1002" s="29">
        <v>1439</v>
      </c>
      <c r="G1002" s="29">
        <v>1200</v>
      </c>
      <c r="H1002" s="29">
        <v>1806</v>
      </c>
      <c r="I1002" s="29">
        <v>1623</v>
      </c>
      <c r="J1002" s="30"/>
    </row>
    <row r="1003" spans="1:10" hidden="1">
      <c r="A1003" s="27">
        <v>99.8</v>
      </c>
      <c r="B1003" s="27">
        <v>99.9</v>
      </c>
      <c r="C1003" s="28"/>
      <c r="D1003" s="29">
        <v>100</v>
      </c>
      <c r="E1003" s="29">
        <v>1700</v>
      </c>
      <c r="F1003" s="29">
        <v>2265</v>
      </c>
      <c r="G1003" s="29">
        <v>1000</v>
      </c>
      <c r="H1003" s="29">
        <v>1623</v>
      </c>
      <c r="I1003" s="29">
        <v>1944</v>
      </c>
      <c r="J1003" s="30"/>
    </row>
    <row r="1004" spans="1:10" hidden="1">
      <c r="A1004" s="27">
        <v>99.9</v>
      </c>
      <c r="B1004" s="27">
        <v>100</v>
      </c>
      <c r="C1004" s="28"/>
      <c r="D1004" s="29">
        <v>100</v>
      </c>
      <c r="E1004" s="29">
        <v>800</v>
      </c>
      <c r="F1004" s="29">
        <v>1439</v>
      </c>
      <c r="G1004" s="29">
        <v>1100</v>
      </c>
      <c r="H1004" s="29">
        <v>1715</v>
      </c>
      <c r="I1004" s="29">
        <v>1577</v>
      </c>
      <c r="J1004" s="30"/>
    </row>
    <row r="1005" spans="1:10" hidden="1">
      <c r="A1005" s="31">
        <v>100</v>
      </c>
      <c r="B1005" s="31">
        <v>100.1</v>
      </c>
      <c r="C1005" s="28" t="s">
        <v>17</v>
      </c>
      <c r="D1005" s="32">
        <v>100</v>
      </c>
      <c r="E1005" s="32">
        <v>900</v>
      </c>
      <c r="F1005" s="32">
        <v>1531</v>
      </c>
      <c r="G1005" s="32">
        <v>1000</v>
      </c>
      <c r="H1005" s="32">
        <v>1623</v>
      </c>
      <c r="I1005" s="32">
        <v>1577</v>
      </c>
      <c r="J1005" s="35" t="s">
        <v>26</v>
      </c>
    </row>
    <row r="1006" spans="1:10" hidden="1">
      <c r="A1006" s="27">
        <v>100.1</v>
      </c>
      <c r="B1006" s="27">
        <v>100.2</v>
      </c>
      <c r="C1006" s="28"/>
      <c r="D1006" s="29">
        <v>100</v>
      </c>
      <c r="E1006" s="29">
        <v>1300</v>
      </c>
      <c r="F1006" s="29">
        <v>1898</v>
      </c>
      <c r="G1006" s="29">
        <v>1000</v>
      </c>
      <c r="H1006" s="29">
        <v>1623</v>
      </c>
      <c r="I1006" s="29">
        <v>1761</v>
      </c>
      <c r="J1006" s="35"/>
    </row>
    <row r="1007" spans="1:10" hidden="1">
      <c r="A1007" s="27">
        <v>100.2</v>
      </c>
      <c r="B1007" s="27">
        <v>100.3</v>
      </c>
      <c r="C1007" s="28"/>
      <c r="D1007" s="29">
        <v>100</v>
      </c>
      <c r="E1007" s="29">
        <v>900</v>
      </c>
      <c r="F1007" s="29">
        <v>1531</v>
      </c>
      <c r="G1007" s="29">
        <v>1300</v>
      </c>
      <c r="H1007" s="29">
        <v>1898</v>
      </c>
      <c r="I1007" s="29">
        <v>1715</v>
      </c>
      <c r="J1007" s="35"/>
    </row>
    <row r="1008" spans="1:10" hidden="1">
      <c r="A1008" s="27">
        <v>100.3</v>
      </c>
      <c r="B1008" s="27">
        <v>100.4</v>
      </c>
      <c r="C1008" s="28"/>
      <c r="D1008" s="29">
        <v>100</v>
      </c>
      <c r="E1008" s="34"/>
      <c r="F1008" s="34"/>
      <c r="G1008" s="34"/>
      <c r="H1008" s="34"/>
      <c r="I1008" s="34"/>
      <c r="J1008" s="35"/>
    </row>
    <row r="1009" spans="1:10" hidden="1">
      <c r="A1009" s="27">
        <v>100.4</v>
      </c>
      <c r="B1009" s="27">
        <v>100.5</v>
      </c>
      <c r="C1009" s="28"/>
      <c r="D1009" s="29">
        <v>100</v>
      </c>
      <c r="E1009" s="29">
        <v>1000</v>
      </c>
      <c r="F1009" s="29">
        <v>1623</v>
      </c>
      <c r="G1009" s="29">
        <v>1200</v>
      </c>
      <c r="H1009" s="29">
        <v>1806</v>
      </c>
      <c r="I1009" s="29">
        <v>1715</v>
      </c>
      <c r="J1009" s="35"/>
    </row>
    <row r="1010" spans="1:10" hidden="1">
      <c r="A1010" s="27">
        <v>100.5</v>
      </c>
      <c r="B1010" s="27">
        <v>100.6</v>
      </c>
      <c r="C1010" s="28"/>
      <c r="D1010" s="29">
        <v>100</v>
      </c>
      <c r="E1010" s="29">
        <v>1200</v>
      </c>
      <c r="F1010" s="29">
        <v>1806</v>
      </c>
      <c r="G1010" s="29">
        <v>1000</v>
      </c>
      <c r="H1010" s="29">
        <v>1623</v>
      </c>
      <c r="I1010" s="29">
        <v>1715</v>
      </c>
      <c r="J1010" s="35"/>
    </row>
    <row r="1011" spans="1:10" hidden="1">
      <c r="A1011" s="27">
        <v>100.6</v>
      </c>
      <c r="B1011" s="27">
        <v>100.7</v>
      </c>
      <c r="C1011" s="30"/>
      <c r="D1011" s="29">
        <v>100</v>
      </c>
      <c r="E1011" s="29">
        <v>1800</v>
      </c>
      <c r="F1011" s="29">
        <v>2357</v>
      </c>
      <c r="G1011" s="29">
        <v>1500</v>
      </c>
      <c r="H1011" s="29">
        <v>2082</v>
      </c>
      <c r="I1011" s="29">
        <v>2220</v>
      </c>
      <c r="J1011" s="28" t="s">
        <v>26</v>
      </c>
    </row>
    <row r="1012" spans="1:10" hidden="1">
      <c r="A1012" s="27">
        <v>100.7</v>
      </c>
      <c r="B1012" s="27">
        <v>100.8</v>
      </c>
      <c r="C1012" s="30"/>
      <c r="D1012" s="29">
        <v>100</v>
      </c>
      <c r="E1012" s="34"/>
      <c r="F1012" s="34"/>
      <c r="G1012" s="34"/>
      <c r="H1012" s="34"/>
      <c r="I1012" s="34"/>
      <c r="J1012" s="28"/>
    </row>
    <row r="1013" spans="1:10" hidden="1">
      <c r="A1013" s="27">
        <v>100.8</v>
      </c>
      <c r="B1013" s="27">
        <v>100.9</v>
      </c>
      <c r="C1013" s="30"/>
      <c r="D1013" s="29">
        <v>100</v>
      </c>
      <c r="E1013" s="29">
        <v>800</v>
      </c>
      <c r="F1013" s="29">
        <v>1439</v>
      </c>
      <c r="G1013" s="29">
        <v>1200</v>
      </c>
      <c r="H1013" s="29">
        <v>1806</v>
      </c>
      <c r="I1013" s="29">
        <v>1623</v>
      </c>
      <c r="J1013" s="28"/>
    </row>
    <row r="1014" spans="1:10" hidden="1">
      <c r="A1014" s="27">
        <v>100.9</v>
      </c>
      <c r="B1014" s="27">
        <v>101</v>
      </c>
      <c r="C1014" s="30"/>
      <c r="D1014" s="29">
        <v>100</v>
      </c>
      <c r="E1014" s="29">
        <v>1000</v>
      </c>
      <c r="F1014" s="29">
        <v>1623</v>
      </c>
      <c r="G1014" s="29">
        <v>1200</v>
      </c>
      <c r="H1014" s="29">
        <v>1806</v>
      </c>
      <c r="I1014" s="29">
        <v>1715</v>
      </c>
      <c r="J1014" s="28"/>
    </row>
    <row r="1015" spans="1:10" hidden="1">
      <c r="A1015" s="31">
        <v>101</v>
      </c>
      <c r="B1015" s="31">
        <v>101.1</v>
      </c>
      <c r="C1015" s="28" t="s">
        <v>17</v>
      </c>
      <c r="D1015" s="32">
        <v>100</v>
      </c>
      <c r="E1015" s="32">
        <v>900</v>
      </c>
      <c r="F1015" s="32">
        <v>1531</v>
      </c>
      <c r="G1015" s="32">
        <v>1200</v>
      </c>
      <c r="H1015" s="32">
        <v>1806</v>
      </c>
      <c r="I1015" s="32">
        <v>1669</v>
      </c>
      <c r="J1015" s="30"/>
    </row>
    <row r="1016" spans="1:10" hidden="1">
      <c r="A1016" s="27">
        <v>101.1</v>
      </c>
      <c r="B1016" s="27">
        <v>101.2</v>
      </c>
      <c r="C1016" s="28"/>
      <c r="D1016" s="29">
        <v>100</v>
      </c>
      <c r="E1016" s="29">
        <v>600</v>
      </c>
      <c r="F1016" s="29">
        <v>1256</v>
      </c>
      <c r="G1016" s="29">
        <v>800</v>
      </c>
      <c r="H1016" s="29">
        <v>1439</v>
      </c>
      <c r="I1016" s="29">
        <v>1348</v>
      </c>
      <c r="J1016" s="30"/>
    </row>
    <row r="1017" spans="1:10" hidden="1">
      <c r="A1017" s="27">
        <v>101.2</v>
      </c>
      <c r="B1017" s="27">
        <v>101.3</v>
      </c>
      <c r="C1017" s="28"/>
      <c r="D1017" s="29">
        <v>100</v>
      </c>
      <c r="E1017" s="29">
        <v>800</v>
      </c>
      <c r="F1017" s="29">
        <v>1439</v>
      </c>
      <c r="G1017" s="29">
        <v>1000</v>
      </c>
      <c r="H1017" s="29">
        <v>1623</v>
      </c>
      <c r="I1017" s="29">
        <v>1531</v>
      </c>
      <c r="J1017" s="30"/>
    </row>
    <row r="1018" spans="1:10" hidden="1">
      <c r="A1018" s="27">
        <v>101.3</v>
      </c>
      <c r="B1018" s="27">
        <v>101.4</v>
      </c>
      <c r="C1018" s="28"/>
      <c r="D1018" s="29">
        <v>100</v>
      </c>
      <c r="E1018" s="29">
        <v>1300</v>
      </c>
      <c r="F1018" s="29">
        <v>1898</v>
      </c>
      <c r="G1018" s="29">
        <v>1300</v>
      </c>
      <c r="H1018" s="29">
        <v>1898</v>
      </c>
      <c r="I1018" s="29">
        <v>1898</v>
      </c>
      <c r="J1018" s="30"/>
    </row>
    <row r="1019" spans="1:10" hidden="1">
      <c r="A1019" s="27">
        <v>101.4</v>
      </c>
      <c r="B1019" s="27">
        <v>101.5</v>
      </c>
      <c r="C1019" s="28"/>
      <c r="D1019" s="29">
        <v>100</v>
      </c>
      <c r="E1019" s="29">
        <v>1700</v>
      </c>
      <c r="F1019" s="29">
        <v>2265</v>
      </c>
      <c r="G1019" s="29">
        <v>1200</v>
      </c>
      <c r="H1019" s="29">
        <v>1806</v>
      </c>
      <c r="I1019" s="29">
        <v>2036</v>
      </c>
      <c r="J1019" s="30"/>
    </row>
    <row r="1020" spans="1:10" hidden="1">
      <c r="A1020" s="27">
        <v>101.5</v>
      </c>
      <c r="B1020" s="27">
        <v>101.6</v>
      </c>
      <c r="C1020" s="28"/>
      <c r="D1020" s="29">
        <v>100</v>
      </c>
      <c r="E1020" s="29">
        <v>1500</v>
      </c>
      <c r="F1020" s="29">
        <v>2082</v>
      </c>
      <c r="G1020" s="29">
        <v>1700</v>
      </c>
      <c r="H1020" s="29">
        <v>2265</v>
      </c>
      <c r="I1020" s="29">
        <v>2174</v>
      </c>
      <c r="J1020" s="30"/>
    </row>
    <row r="1021" spans="1:10" hidden="1">
      <c r="A1021" s="27">
        <v>101.6</v>
      </c>
      <c r="B1021" s="27">
        <v>101.7</v>
      </c>
      <c r="C1021" s="28"/>
      <c r="D1021" s="29">
        <v>100</v>
      </c>
      <c r="E1021" s="29">
        <v>800</v>
      </c>
      <c r="F1021" s="29">
        <v>1439</v>
      </c>
      <c r="G1021" s="29">
        <v>1000</v>
      </c>
      <c r="H1021" s="29">
        <v>1623</v>
      </c>
      <c r="I1021" s="29">
        <v>1531</v>
      </c>
      <c r="J1021" s="30"/>
    </row>
    <row r="1022" spans="1:10" hidden="1">
      <c r="A1022" s="27">
        <v>101.7</v>
      </c>
      <c r="B1022" s="27">
        <v>101.8</v>
      </c>
      <c r="C1022" s="28"/>
      <c r="D1022" s="29">
        <v>100</v>
      </c>
      <c r="E1022" s="29">
        <v>800</v>
      </c>
      <c r="F1022" s="29">
        <v>1439</v>
      </c>
      <c r="G1022" s="29">
        <v>1000</v>
      </c>
      <c r="H1022" s="29">
        <v>1623</v>
      </c>
      <c r="I1022" s="29">
        <v>1531</v>
      </c>
      <c r="J1022" s="30"/>
    </row>
    <row r="1023" spans="1:10" hidden="1">
      <c r="A1023" s="27">
        <v>101.8</v>
      </c>
      <c r="B1023" s="27">
        <v>101.9</v>
      </c>
      <c r="C1023" s="28"/>
      <c r="D1023" s="29">
        <v>100</v>
      </c>
      <c r="E1023" s="29">
        <v>700</v>
      </c>
      <c r="F1023" s="29">
        <v>1347</v>
      </c>
      <c r="G1023" s="29">
        <v>900</v>
      </c>
      <c r="H1023" s="29">
        <v>1531</v>
      </c>
      <c r="I1023" s="29">
        <v>1439</v>
      </c>
      <c r="J1023" s="30"/>
    </row>
    <row r="1024" spans="1:10" hidden="1">
      <c r="A1024" s="27">
        <v>101.9</v>
      </c>
      <c r="B1024" s="27">
        <v>102</v>
      </c>
      <c r="C1024" s="28"/>
      <c r="D1024" s="29">
        <v>100</v>
      </c>
      <c r="E1024" s="29">
        <v>1700</v>
      </c>
      <c r="F1024" s="29">
        <v>2265</v>
      </c>
      <c r="G1024" s="29">
        <v>1500</v>
      </c>
      <c r="H1024" s="29">
        <v>2082</v>
      </c>
      <c r="I1024" s="29">
        <v>2174</v>
      </c>
      <c r="J1024" s="30"/>
    </row>
    <row r="1025" spans="1:10" hidden="1">
      <c r="A1025" s="31">
        <v>102</v>
      </c>
      <c r="B1025" s="31">
        <v>102.1</v>
      </c>
      <c r="C1025" s="28" t="s">
        <v>17</v>
      </c>
      <c r="D1025" s="32">
        <v>100</v>
      </c>
      <c r="E1025" s="32">
        <v>1100</v>
      </c>
      <c r="F1025" s="32">
        <v>1715</v>
      </c>
      <c r="G1025" s="32">
        <v>1200</v>
      </c>
      <c r="H1025" s="32">
        <v>1806</v>
      </c>
      <c r="I1025" s="32">
        <v>1761</v>
      </c>
      <c r="J1025" s="30"/>
    </row>
    <row r="1026" spans="1:10" hidden="1">
      <c r="A1026" s="27">
        <v>102.1</v>
      </c>
      <c r="B1026" s="27">
        <v>102.2</v>
      </c>
      <c r="C1026" s="28"/>
      <c r="D1026" s="29">
        <v>100</v>
      </c>
      <c r="E1026" s="29">
        <v>800</v>
      </c>
      <c r="F1026" s="29">
        <v>1439</v>
      </c>
      <c r="G1026" s="29">
        <v>1000</v>
      </c>
      <c r="H1026" s="29">
        <v>1623</v>
      </c>
      <c r="I1026" s="29">
        <v>1531</v>
      </c>
      <c r="J1026" s="30"/>
    </row>
    <row r="1027" spans="1:10" hidden="1">
      <c r="A1027" s="27">
        <v>102.2</v>
      </c>
      <c r="B1027" s="27">
        <v>102.3</v>
      </c>
      <c r="C1027" s="28"/>
      <c r="D1027" s="29">
        <v>100</v>
      </c>
      <c r="E1027" s="29">
        <v>900</v>
      </c>
      <c r="F1027" s="29">
        <v>1531</v>
      </c>
      <c r="G1027" s="29">
        <v>1000</v>
      </c>
      <c r="H1027" s="29">
        <v>1623</v>
      </c>
      <c r="I1027" s="29">
        <v>1577</v>
      </c>
      <c r="J1027" s="30"/>
    </row>
    <row r="1028" spans="1:10" hidden="1">
      <c r="A1028" s="27">
        <v>102.3</v>
      </c>
      <c r="B1028" s="27">
        <v>102.4</v>
      </c>
      <c r="C1028" s="28"/>
      <c r="D1028" s="29">
        <v>100</v>
      </c>
      <c r="E1028" s="29">
        <v>900</v>
      </c>
      <c r="F1028" s="29">
        <v>1531</v>
      </c>
      <c r="G1028" s="29">
        <v>1200</v>
      </c>
      <c r="H1028" s="29">
        <v>1806</v>
      </c>
      <c r="I1028" s="29">
        <v>1669</v>
      </c>
      <c r="J1028" s="30"/>
    </row>
    <row r="1029" spans="1:10" hidden="1">
      <c r="A1029" s="27">
        <v>102.4</v>
      </c>
      <c r="B1029" s="27">
        <v>102.5</v>
      </c>
      <c r="C1029" s="28"/>
      <c r="D1029" s="29">
        <v>100</v>
      </c>
      <c r="E1029" s="29">
        <v>1200</v>
      </c>
      <c r="F1029" s="29">
        <v>1806</v>
      </c>
      <c r="G1029" s="29">
        <v>1000</v>
      </c>
      <c r="H1029" s="29">
        <v>1623</v>
      </c>
      <c r="I1029" s="29">
        <v>1715</v>
      </c>
      <c r="J1029" s="30"/>
    </row>
    <row r="1030" spans="1:10">
      <c r="A1030" s="27">
        <v>102.5</v>
      </c>
      <c r="B1030" s="27">
        <v>102.6</v>
      </c>
      <c r="C1030" s="28"/>
      <c r="D1030" s="29">
        <v>100</v>
      </c>
      <c r="E1030" s="29">
        <v>2000</v>
      </c>
      <c r="F1030" s="217">
        <v>2541</v>
      </c>
      <c r="G1030" s="29">
        <v>1900</v>
      </c>
      <c r="H1030" s="29">
        <v>2449</v>
      </c>
      <c r="I1030" s="29">
        <v>2495</v>
      </c>
      <c r="J1030" s="30"/>
    </row>
    <row r="1031" spans="1:10" hidden="1">
      <c r="A1031" s="27">
        <v>102.6</v>
      </c>
      <c r="B1031" s="27">
        <v>102.7</v>
      </c>
      <c r="C1031" s="28"/>
      <c r="D1031" s="29">
        <v>100</v>
      </c>
      <c r="E1031" s="29">
        <v>1800</v>
      </c>
      <c r="F1031" s="29">
        <v>2357</v>
      </c>
      <c r="G1031" s="29">
        <v>1700</v>
      </c>
      <c r="H1031" s="29">
        <v>2265</v>
      </c>
      <c r="I1031" s="29">
        <v>2311</v>
      </c>
      <c r="J1031" s="30"/>
    </row>
    <row r="1032" spans="1:10" hidden="1">
      <c r="A1032" s="27">
        <v>102.7</v>
      </c>
      <c r="B1032" s="27">
        <v>102.8</v>
      </c>
      <c r="C1032" s="28"/>
      <c r="D1032" s="29">
        <v>100</v>
      </c>
      <c r="E1032" s="29">
        <v>1200</v>
      </c>
      <c r="F1032" s="29">
        <v>1806</v>
      </c>
      <c r="G1032" s="29">
        <v>1100</v>
      </c>
      <c r="H1032" s="29">
        <v>1715</v>
      </c>
      <c r="I1032" s="29">
        <v>1761</v>
      </c>
      <c r="J1032" s="30"/>
    </row>
    <row r="1033" spans="1:10" hidden="1">
      <c r="A1033" s="27">
        <v>102.8</v>
      </c>
      <c r="B1033" s="27">
        <v>102.9</v>
      </c>
      <c r="C1033" s="28"/>
      <c r="D1033" s="29">
        <v>100</v>
      </c>
      <c r="E1033" s="29">
        <v>800</v>
      </c>
      <c r="F1033" s="29">
        <v>1439</v>
      </c>
      <c r="G1033" s="29">
        <v>900</v>
      </c>
      <c r="H1033" s="29">
        <v>1531</v>
      </c>
      <c r="I1033" s="29">
        <v>1485</v>
      </c>
      <c r="J1033" s="30"/>
    </row>
    <row r="1034" spans="1:10" hidden="1">
      <c r="A1034" s="27">
        <v>102.9</v>
      </c>
      <c r="B1034" s="27">
        <v>103</v>
      </c>
      <c r="C1034" s="28"/>
      <c r="D1034" s="29">
        <v>100</v>
      </c>
      <c r="E1034" s="29">
        <v>1000</v>
      </c>
      <c r="F1034" s="29">
        <v>1623</v>
      </c>
      <c r="G1034" s="29">
        <v>1100</v>
      </c>
      <c r="H1034" s="29">
        <v>1715</v>
      </c>
      <c r="I1034" s="29">
        <v>1669</v>
      </c>
      <c r="J1034" s="30"/>
    </row>
    <row r="1035" spans="1:10" hidden="1">
      <c r="A1035" s="31">
        <v>103</v>
      </c>
      <c r="B1035" s="31">
        <v>103.1</v>
      </c>
      <c r="C1035" s="28" t="s">
        <v>17</v>
      </c>
      <c r="D1035" s="32">
        <v>100</v>
      </c>
      <c r="E1035" s="32">
        <v>900</v>
      </c>
      <c r="F1035" s="32">
        <v>1531</v>
      </c>
      <c r="G1035" s="32">
        <v>1000</v>
      </c>
      <c r="H1035" s="32">
        <v>1623</v>
      </c>
      <c r="I1035" s="32">
        <v>1577</v>
      </c>
      <c r="J1035" s="47" t="s">
        <v>95</v>
      </c>
    </row>
    <row r="1036" spans="1:10" hidden="1">
      <c r="A1036" s="27">
        <v>103.1</v>
      </c>
      <c r="B1036" s="27">
        <v>103.2</v>
      </c>
      <c r="C1036" s="28"/>
      <c r="D1036" s="29">
        <v>100</v>
      </c>
      <c r="E1036" s="29">
        <v>1100</v>
      </c>
      <c r="F1036" s="29">
        <v>1715</v>
      </c>
      <c r="G1036" s="29">
        <v>1200</v>
      </c>
      <c r="H1036" s="29">
        <v>1806</v>
      </c>
      <c r="I1036" s="29">
        <v>1761</v>
      </c>
      <c r="J1036" s="47"/>
    </row>
    <row r="1037" spans="1:10" hidden="1">
      <c r="A1037" s="27">
        <v>103.2</v>
      </c>
      <c r="B1037" s="27">
        <v>103.3</v>
      </c>
      <c r="C1037" s="28"/>
      <c r="D1037" s="29">
        <v>100</v>
      </c>
      <c r="E1037" s="29">
        <v>900</v>
      </c>
      <c r="F1037" s="29">
        <v>1531</v>
      </c>
      <c r="G1037" s="29">
        <v>1100</v>
      </c>
      <c r="H1037" s="29">
        <v>1715</v>
      </c>
      <c r="I1037" s="29">
        <v>1623</v>
      </c>
      <c r="J1037" s="47"/>
    </row>
    <row r="1038" spans="1:10" hidden="1">
      <c r="A1038" s="27">
        <v>103.3</v>
      </c>
      <c r="B1038" s="27">
        <v>103.4</v>
      </c>
      <c r="C1038" s="28"/>
      <c r="D1038" s="29">
        <v>100</v>
      </c>
      <c r="E1038" s="29">
        <v>900</v>
      </c>
      <c r="F1038" s="29">
        <v>1531</v>
      </c>
      <c r="G1038" s="29">
        <v>1300</v>
      </c>
      <c r="H1038" s="29">
        <v>1898</v>
      </c>
      <c r="I1038" s="29">
        <v>1715</v>
      </c>
      <c r="J1038" s="47"/>
    </row>
    <row r="1039" spans="1:10" hidden="1">
      <c r="A1039" s="27">
        <v>103.4</v>
      </c>
      <c r="B1039" s="27">
        <v>103.5</v>
      </c>
      <c r="C1039" s="28"/>
      <c r="D1039" s="29">
        <v>100</v>
      </c>
      <c r="E1039" s="29">
        <v>1000</v>
      </c>
      <c r="F1039" s="29">
        <v>1623</v>
      </c>
      <c r="G1039" s="29">
        <v>1200</v>
      </c>
      <c r="H1039" s="29">
        <v>1806</v>
      </c>
      <c r="I1039" s="29">
        <v>1715</v>
      </c>
      <c r="J1039" s="47"/>
    </row>
    <row r="1040" spans="1:10" hidden="1">
      <c r="A1040" s="27">
        <v>103.5</v>
      </c>
      <c r="B1040" s="27">
        <v>103.6</v>
      </c>
      <c r="C1040" s="28"/>
      <c r="D1040" s="29">
        <v>100</v>
      </c>
      <c r="E1040" s="29">
        <v>800</v>
      </c>
      <c r="F1040" s="29">
        <v>1439</v>
      </c>
      <c r="G1040" s="29">
        <v>1200</v>
      </c>
      <c r="H1040" s="29">
        <v>1806</v>
      </c>
      <c r="I1040" s="29">
        <v>1623</v>
      </c>
      <c r="J1040" s="47"/>
    </row>
    <row r="1041" spans="1:10" hidden="1">
      <c r="A1041" s="27">
        <v>103.6</v>
      </c>
      <c r="B1041" s="27">
        <v>103.7</v>
      </c>
      <c r="C1041" s="28"/>
      <c r="D1041" s="29">
        <v>100</v>
      </c>
      <c r="E1041" s="29">
        <v>900</v>
      </c>
      <c r="F1041" s="29">
        <v>1531</v>
      </c>
      <c r="G1041" s="29">
        <v>1000</v>
      </c>
      <c r="H1041" s="29">
        <v>1623</v>
      </c>
      <c r="I1041" s="29">
        <v>1577</v>
      </c>
      <c r="J1041" s="47"/>
    </row>
    <row r="1042" spans="1:10" hidden="1">
      <c r="A1042" s="27">
        <v>103.7</v>
      </c>
      <c r="B1042" s="27">
        <v>103.8</v>
      </c>
      <c r="C1042" s="28"/>
      <c r="D1042" s="29">
        <v>100</v>
      </c>
      <c r="E1042" s="29">
        <v>1100</v>
      </c>
      <c r="F1042" s="29">
        <v>1715</v>
      </c>
      <c r="G1042" s="29">
        <v>1200</v>
      </c>
      <c r="H1042" s="29">
        <v>1806</v>
      </c>
      <c r="I1042" s="29">
        <v>1761</v>
      </c>
      <c r="J1042" s="47"/>
    </row>
    <row r="1043" spans="1:10" hidden="1">
      <c r="A1043" s="27">
        <v>103.8</v>
      </c>
      <c r="B1043" s="27">
        <v>103.9</v>
      </c>
      <c r="C1043" s="28"/>
      <c r="D1043" s="29">
        <v>100</v>
      </c>
      <c r="E1043" s="29">
        <v>900</v>
      </c>
      <c r="F1043" s="29">
        <v>1531</v>
      </c>
      <c r="G1043" s="29">
        <v>1300</v>
      </c>
      <c r="H1043" s="29">
        <v>1898</v>
      </c>
      <c r="I1043" s="29">
        <v>1715</v>
      </c>
      <c r="J1043" s="47"/>
    </row>
    <row r="1044" spans="1:10" hidden="1">
      <c r="A1044" s="27">
        <v>103.9</v>
      </c>
      <c r="B1044" s="27">
        <v>104</v>
      </c>
      <c r="C1044" s="28"/>
      <c r="D1044" s="29">
        <v>100</v>
      </c>
      <c r="E1044" s="29">
        <v>1000</v>
      </c>
      <c r="F1044" s="29">
        <v>1623</v>
      </c>
      <c r="G1044" s="29">
        <v>1000</v>
      </c>
      <c r="H1044" s="29">
        <v>1623</v>
      </c>
      <c r="I1044" s="29">
        <v>1623</v>
      </c>
      <c r="J1044" s="47"/>
    </row>
    <row r="1045" spans="1:10" hidden="1">
      <c r="A1045" s="31">
        <v>104</v>
      </c>
      <c r="B1045" s="31">
        <v>104.1</v>
      </c>
      <c r="C1045" s="28" t="s">
        <v>17</v>
      </c>
      <c r="D1045" s="32">
        <v>100</v>
      </c>
      <c r="E1045" s="32">
        <v>800</v>
      </c>
      <c r="F1045" s="32">
        <v>1439</v>
      </c>
      <c r="G1045" s="32">
        <v>1200</v>
      </c>
      <c r="H1045" s="32">
        <v>1806</v>
      </c>
      <c r="I1045" s="32">
        <v>1623</v>
      </c>
      <c r="J1045" s="47" t="s">
        <v>112</v>
      </c>
    </row>
    <row r="1046" spans="1:10" hidden="1">
      <c r="A1046" s="27">
        <v>104.1</v>
      </c>
      <c r="B1046" s="27">
        <v>104.2</v>
      </c>
      <c r="C1046" s="28"/>
      <c r="D1046" s="29">
        <v>100</v>
      </c>
      <c r="E1046" s="34"/>
      <c r="F1046" s="34"/>
      <c r="G1046" s="34"/>
      <c r="H1046" s="34"/>
      <c r="I1046" s="34"/>
      <c r="J1046" s="47"/>
    </row>
    <row r="1047" spans="1:10" hidden="1">
      <c r="A1047" s="27">
        <v>104.2</v>
      </c>
      <c r="B1047" s="27">
        <v>104.3</v>
      </c>
      <c r="C1047" s="28"/>
      <c r="D1047" s="29">
        <v>100</v>
      </c>
      <c r="E1047" s="29">
        <v>1200</v>
      </c>
      <c r="F1047" s="29">
        <v>1806</v>
      </c>
      <c r="G1047" s="29">
        <v>1100</v>
      </c>
      <c r="H1047" s="29">
        <v>1715</v>
      </c>
      <c r="I1047" s="29">
        <v>1761</v>
      </c>
      <c r="J1047" s="47"/>
    </row>
    <row r="1048" spans="1:10" hidden="1">
      <c r="A1048" s="27">
        <v>104.3</v>
      </c>
      <c r="B1048" s="27">
        <v>104.4</v>
      </c>
      <c r="C1048" s="28"/>
      <c r="D1048" s="29">
        <v>100</v>
      </c>
      <c r="E1048" s="29">
        <v>1300</v>
      </c>
      <c r="F1048" s="29">
        <v>1898</v>
      </c>
      <c r="G1048" s="29">
        <v>1400</v>
      </c>
      <c r="H1048" s="29">
        <v>1990</v>
      </c>
      <c r="I1048" s="29">
        <v>1944</v>
      </c>
      <c r="J1048" s="47"/>
    </row>
    <row r="1049" spans="1:10" hidden="1">
      <c r="A1049" s="27">
        <v>104.4</v>
      </c>
      <c r="B1049" s="27">
        <v>104.5</v>
      </c>
      <c r="C1049" s="28"/>
      <c r="D1049" s="29">
        <v>100</v>
      </c>
      <c r="E1049" s="29">
        <v>1200</v>
      </c>
      <c r="F1049" s="29">
        <v>1806</v>
      </c>
      <c r="G1049" s="29">
        <v>1100</v>
      </c>
      <c r="H1049" s="29">
        <v>1715</v>
      </c>
      <c r="I1049" s="29">
        <v>1761</v>
      </c>
      <c r="J1049" s="47"/>
    </row>
    <row r="1050" spans="1:10" hidden="1">
      <c r="A1050" s="27">
        <v>104.5</v>
      </c>
      <c r="B1050" s="27">
        <v>104.6</v>
      </c>
      <c r="C1050" s="28"/>
      <c r="D1050" s="29">
        <v>100</v>
      </c>
      <c r="E1050" s="29">
        <v>1000</v>
      </c>
      <c r="F1050" s="29">
        <v>1623</v>
      </c>
      <c r="G1050" s="29">
        <v>1200</v>
      </c>
      <c r="H1050" s="29">
        <v>1806</v>
      </c>
      <c r="I1050" s="29">
        <v>1715</v>
      </c>
      <c r="J1050" s="47"/>
    </row>
    <row r="1051" spans="1:10" hidden="1">
      <c r="A1051" s="27">
        <v>104.6</v>
      </c>
      <c r="B1051" s="27">
        <v>104.7</v>
      </c>
      <c r="C1051" s="28"/>
      <c r="D1051" s="29">
        <v>100</v>
      </c>
      <c r="E1051" s="29">
        <v>700</v>
      </c>
      <c r="F1051" s="29">
        <v>1347</v>
      </c>
      <c r="G1051" s="29">
        <v>1200</v>
      </c>
      <c r="H1051" s="29">
        <v>1806</v>
      </c>
      <c r="I1051" s="29">
        <v>1577</v>
      </c>
      <c r="J1051" s="47"/>
    </row>
    <row r="1052" spans="1:10" hidden="1">
      <c r="A1052" s="27">
        <v>104.7</v>
      </c>
      <c r="B1052" s="27">
        <v>104.8</v>
      </c>
      <c r="C1052" s="28"/>
      <c r="D1052" s="29">
        <v>100</v>
      </c>
      <c r="E1052" s="29">
        <v>800</v>
      </c>
      <c r="F1052" s="29">
        <v>1439</v>
      </c>
      <c r="G1052" s="29">
        <v>1000</v>
      </c>
      <c r="H1052" s="29">
        <v>1623</v>
      </c>
      <c r="I1052" s="29">
        <v>1531</v>
      </c>
      <c r="J1052" s="47"/>
    </row>
    <row r="1053" spans="1:10" hidden="1">
      <c r="A1053" s="27">
        <v>104.8</v>
      </c>
      <c r="B1053" s="27">
        <v>104.9</v>
      </c>
      <c r="C1053" s="28"/>
      <c r="D1053" s="29">
        <v>100</v>
      </c>
      <c r="E1053" s="29">
        <v>1000</v>
      </c>
      <c r="F1053" s="29">
        <v>1623</v>
      </c>
      <c r="G1053" s="29">
        <v>1100</v>
      </c>
      <c r="H1053" s="29">
        <v>1715</v>
      </c>
      <c r="I1053" s="29">
        <v>1669</v>
      </c>
      <c r="J1053" s="47"/>
    </row>
    <row r="1054" spans="1:10" hidden="1">
      <c r="A1054" s="27">
        <v>104.9</v>
      </c>
      <c r="B1054" s="27">
        <v>105</v>
      </c>
      <c r="C1054" s="28"/>
      <c r="D1054" s="29">
        <v>100</v>
      </c>
      <c r="E1054" s="29">
        <v>1600</v>
      </c>
      <c r="F1054" s="29">
        <v>2174</v>
      </c>
      <c r="G1054" s="29">
        <v>1500</v>
      </c>
      <c r="H1054" s="29">
        <v>2082</v>
      </c>
      <c r="I1054" s="29">
        <v>2128</v>
      </c>
      <c r="J1054" s="47"/>
    </row>
    <row r="1055" spans="1:10" hidden="1">
      <c r="A1055" s="31">
        <v>105</v>
      </c>
      <c r="B1055" s="31">
        <v>105.1</v>
      </c>
      <c r="C1055" s="28" t="s">
        <v>17</v>
      </c>
      <c r="D1055" s="32">
        <v>100</v>
      </c>
      <c r="E1055" s="32">
        <v>1000</v>
      </c>
      <c r="F1055" s="32">
        <v>1623</v>
      </c>
      <c r="G1055" s="32">
        <v>1200</v>
      </c>
      <c r="H1055" s="32">
        <v>1806</v>
      </c>
      <c r="I1055" s="32">
        <v>1715</v>
      </c>
      <c r="J1055" s="36" t="s">
        <v>81</v>
      </c>
    </row>
    <row r="1056" spans="1:10" hidden="1">
      <c r="A1056" s="27">
        <v>105.1</v>
      </c>
      <c r="B1056" s="27">
        <v>105.2</v>
      </c>
      <c r="C1056" s="28"/>
      <c r="D1056" s="29">
        <v>100</v>
      </c>
      <c r="E1056" s="29">
        <v>1400</v>
      </c>
      <c r="F1056" s="29">
        <v>1990</v>
      </c>
      <c r="G1056" s="29">
        <v>1600</v>
      </c>
      <c r="H1056" s="29">
        <v>2174</v>
      </c>
      <c r="I1056" s="29">
        <v>2082</v>
      </c>
      <c r="J1056" s="36"/>
    </row>
    <row r="1057" spans="1:10" hidden="1">
      <c r="A1057" s="27">
        <v>105.2</v>
      </c>
      <c r="B1057" s="27">
        <v>105.3</v>
      </c>
      <c r="C1057" s="28"/>
      <c r="D1057" s="29">
        <v>100</v>
      </c>
      <c r="E1057" s="29">
        <v>900</v>
      </c>
      <c r="F1057" s="29">
        <v>1531</v>
      </c>
      <c r="G1057" s="29">
        <v>1100</v>
      </c>
      <c r="H1057" s="29">
        <v>1715</v>
      </c>
      <c r="I1057" s="29">
        <v>1623</v>
      </c>
      <c r="J1057" s="36"/>
    </row>
    <row r="1058" spans="1:10" hidden="1">
      <c r="A1058" s="27">
        <v>105.3</v>
      </c>
      <c r="B1058" s="27">
        <v>105.4</v>
      </c>
      <c r="C1058" s="28"/>
      <c r="D1058" s="29">
        <v>100</v>
      </c>
      <c r="E1058" s="29">
        <v>900</v>
      </c>
      <c r="F1058" s="29">
        <v>1531</v>
      </c>
      <c r="G1058" s="29">
        <v>1200</v>
      </c>
      <c r="H1058" s="29">
        <v>1806</v>
      </c>
      <c r="I1058" s="29">
        <v>1669</v>
      </c>
      <c r="J1058" s="36"/>
    </row>
    <row r="1059" spans="1:10" hidden="1">
      <c r="A1059" s="27">
        <v>105.4</v>
      </c>
      <c r="B1059" s="27">
        <v>105.5</v>
      </c>
      <c r="C1059" s="28"/>
      <c r="D1059" s="29">
        <v>100</v>
      </c>
      <c r="E1059" s="29">
        <v>1500</v>
      </c>
      <c r="F1059" s="29">
        <v>2082</v>
      </c>
      <c r="G1059" s="29">
        <v>1400</v>
      </c>
      <c r="H1059" s="29">
        <v>1990</v>
      </c>
      <c r="I1059" s="29">
        <v>2036</v>
      </c>
      <c r="J1059" s="36"/>
    </row>
    <row r="1060" spans="1:10" hidden="1">
      <c r="A1060" s="27">
        <v>105.5</v>
      </c>
      <c r="B1060" s="27">
        <v>105.6</v>
      </c>
      <c r="C1060" s="28"/>
      <c r="D1060" s="29">
        <v>100</v>
      </c>
      <c r="E1060" s="29">
        <v>800</v>
      </c>
      <c r="F1060" s="29">
        <v>1439</v>
      </c>
      <c r="G1060" s="29">
        <v>1200</v>
      </c>
      <c r="H1060" s="29">
        <v>1806</v>
      </c>
      <c r="I1060" s="29">
        <v>1623</v>
      </c>
      <c r="J1060" s="36"/>
    </row>
    <row r="1061" spans="1:10" hidden="1">
      <c r="A1061" s="27">
        <v>105.6</v>
      </c>
      <c r="B1061" s="27">
        <v>105.7</v>
      </c>
      <c r="C1061" s="28"/>
      <c r="D1061" s="29">
        <v>100</v>
      </c>
      <c r="E1061" s="29">
        <v>800</v>
      </c>
      <c r="F1061" s="29">
        <v>1439</v>
      </c>
      <c r="G1061" s="29">
        <v>1900</v>
      </c>
      <c r="H1061" s="29">
        <v>2449</v>
      </c>
      <c r="I1061" s="29">
        <v>1944</v>
      </c>
      <c r="J1061" s="36"/>
    </row>
    <row r="1062" spans="1:10" hidden="1">
      <c r="A1062" s="27">
        <v>105.7</v>
      </c>
      <c r="B1062" s="27">
        <v>105.8</v>
      </c>
      <c r="C1062" s="28"/>
      <c r="D1062" s="29">
        <v>100</v>
      </c>
      <c r="E1062" s="29">
        <v>900</v>
      </c>
      <c r="F1062" s="29">
        <v>1531</v>
      </c>
      <c r="G1062" s="29">
        <v>1100</v>
      </c>
      <c r="H1062" s="29">
        <v>1715</v>
      </c>
      <c r="I1062" s="29">
        <v>1623</v>
      </c>
      <c r="J1062" s="36"/>
    </row>
    <row r="1063" spans="1:10" hidden="1">
      <c r="A1063" s="27">
        <v>105.8</v>
      </c>
      <c r="B1063" s="27">
        <v>105.9</v>
      </c>
      <c r="C1063" s="28"/>
      <c r="D1063" s="29">
        <v>100</v>
      </c>
      <c r="E1063" s="29">
        <v>1700</v>
      </c>
      <c r="F1063" s="29">
        <v>2265</v>
      </c>
      <c r="G1063" s="29">
        <v>1500</v>
      </c>
      <c r="H1063" s="29">
        <v>2082</v>
      </c>
      <c r="I1063" s="29">
        <v>2174</v>
      </c>
      <c r="J1063" s="36"/>
    </row>
    <row r="1064" spans="1:10" hidden="1">
      <c r="A1064" s="27">
        <v>105.9</v>
      </c>
      <c r="B1064" s="27">
        <v>106</v>
      </c>
      <c r="C1064" s="28"/>
      <c r="D1064" s="29">
        <v>100</v>
      </c>
      <c r="E1064" s="29">
        <v>1000</v>
      </c>
      <c r="F1064" s="29">
        <v>1623</v>
      </c>
      <c r="G1064" s="29">
        <v>1200</v>
      </c>
      <c r="H1064" s="29">
        <v>1806</v>
      </c>
      <c r="I1064" s="29">
        <v>1715</v>
      </c>
      <c r="J1064" s="36"/>
    </row>
    <row r="1065" spans="1:10" hidden="1">
      <c r="A1065" s="31">
        <v>106</v>
      </c>
      <c r="B1065" s="31">
        <v>106.1</v>
      </c>
      <c r="C1065" s="28" t="s">
        <v>17</v>
      </c>
      <c r="D1065" s="32">
        <v>100</v>
      </c>
      <c r="E1065" s="32">
        <v>900</v>
      </c>
      <c r="F1065" s="32">
        <v>1531</v>
      </c>
      <c r="G1065" s="32">
        <v>1000</v>
      </c>
      <c r="H1065" s="32">
        <v>1623</v>
      </c>
      <c r="I1065" s="32">
        <v>1577</v>
      </c>
      <c r="J1065" s="33"/>
    </row>
    <row r="1066" spans="1:10" hidden="1">
      <c r="A1066" s="27">
        <v>106.1</v>
      </c>
      <c r="B1066" s="27">
        <v>106.2</v>
      </c>
      <c r="C1066" s="28"/>
      <c r="D1066" s="29">
        <v>100</v>
      </c>
      <c r="E1066" s="29">
        <v>700</v>
      </c>
      <c r="F1066" s="29">
        <v>1347</v>
      </c>
      <c r="G1066" s="29">
        <v>900</v>
      </c>
      <c r="H1066" s="29">
        <v>1531</v>
      </c>
      <c r="I1066" s="29">
        <v>1439</v>
      </c>
      <c r="J1066" s="34"/>
    </row>
    <row r="1067" spans="1:10" hidden="1">
      <c r="A1067" s="27">
        <v>106.2</v>
      </c>
      <c r="B1067" s="27">
        <v>106.3</v>
      </c>
      <c r="C1067" s="28"/>
      <c r="D1067" s="29">
        <v>100</v>
      </c>
      <c r="E1067" s="29">
        <v>800</v>
      </c>
      <c r="F1067" s="29">
        <v>1439</v>
      </c>
      <c r="G1067" s="29">
        <v>900</v>
      </c>
      <c r="H1067" s="29">
        <v>1531</v>
      </c>
      <c r="I1067" s="29">
        <v>1485</v>
      </c>
      <c r="J1067" s="34"/>
    </row>
    <row r="1068" spans="1:10" hidden="1">
      <c r="A1068" s="27">
        <v>106.3</v>
      </c>
      <c r="B1068" s="27">
        <v>106.4</v>
      </c>
      <c r="C1068" s="28"/>
      <c r="D1068" s="29">
        <v>100</v>
      </c>
      <c r="E1068" s="29">
        <v>900</v>
      </c>
      <c r="F1068" s="29">
        <v>1531</v>
      </c>
      <c r="G1068" s="29">
        <v>1000</v>
      </c>
      <c r="H1068" s="29">
        <v>1623</v>
      </c>
      <c r="I1068" s="29">
        <v>1577</v>
      </c>
      <c r="J1068" s="34"/>
    </row>
    <row r="1069" spans="1:10" hidden="1">
      <c r="A1069" s="27">
        <v>106.4</v>
      </c>
      <c r="B1069" s="27">
        <v>106.5</v>
      </c>
      <c r="C1069" s="28"/>
      <c r="D1069" s="29">
        <v>100</v>
      </c>
      <c r="E1069" s="29">
        <v>900</v>
      </c>
      <c r="F1069" s="29">
        <v>1531</v>
      </c>
      <c r="G1069" s="29">
        <v>1200</v>
      </c>
      <c r="H1069" s="29">
        <v>1806</v>
      </c>
      <c r="I1069" s="29">
        <v>1669</v>
      </c>
      <c r="J1069" s="34"/>
    </row>
    <row r="1070" spans="1:10" hidden="1">
      <c r="A1070" s="27">
        <v>106.5</v>
      </c>
      <c r="B1070" s="27">
        <v>106.6</v>
      </c>
      <c r="C1070" s="28"/>
      <c r="D1070" s="29">
        <v>100</v>
      </c>
      <c r="E1070" s="34"/>
      <c r="F1070" s="34"/>
      <c r="G1070" s="34"/>
      <c r="H1070" s="34"/>
      <c r="I1070" s="34"/>
      <c r="J1070" s="28" t="s">
        <v>26</v>
      </c>
    </row>
    <row r="1071" spans="1:10" hidden="1">
      <c r="A1071" s="27">
        <v>106.6</v>
      </c>
      <c r="B1071" s="27">
        <v>106.7</v>
      </c>
      <c r="C1071" s="28"/>
      <c r="D1071" s="29">
        <v>100</v>
      </c>
      <c r="E1071" s="34"/>
      <c r="F1071" s="34"/>
      <c r="G1071" s="34"/>
      <c r="H1071" s="34"/>
      <c r="I1071" s="34"/>
      <c r="J1071" s="28" t="s">
        <v>26</v>
      </c>
    </row>
    <row r="1072" spans="1:10" hidden="1">
      <c r="A1072" s="27">
        <v>106.7</v>
      </c>
      <c r="B1072" s="27">
        <v>106.8</v>
      </c>
      <c r="C1072" s="28"/>
      <c r="D1072" s="29">
        <v>100</v>
      </c>
      <c r="E1072" s="29">
        <v>800</v>
      </c>
      <c r="F1072" s="29">
        <v>1439</v>
      </c>
      <c r="G1072" s="29">
        <v>1000</v>
      </c>
      <c r="H1072" s="29">
        <v>1623</v>
      </c>
      <c r="I1072" s="29">
        <v>1531</v>
      </c>
      <c r="J1072" s="34"/>
    </row>
    <row r="1073" spans="1:10" hidden="1">
      <c r="A1073" s="27">
        <v>106.8</v>
      </c>
      <c r="B1073" s="27">
        <v>106.9</v>
      </c>
      <c r="C1073" s="28"/>
      <c r="D1073" s="29">
        <v>100</v>
      </c>
      <c r="E1073" s="29">
        <v>800</v>
      </c>
      <c r="F1073" s="29">
        <v>1439</v>
      </c>
      <c r="G1073" s="29">
        <v>1100</v>
      </c>
      <c r="H1073" s="29">
        <v>1715</v>
      </c>
      <c r="I1073" s="29">
        <v>1577</v>
      </c>
      <c r="J1073" s="34"/>
    </row>
    <row r="1074" spans="1:10" hidden="1">
      <c r="A1074" s="27">
        <v>106.9</v>
      </c>
      <c r="B1074" s="27">
        <v>107</v>
      </c>
      <c r="C1074" s="28"/>
      <c r="D1074" s="29">
        <v>100</v>
      </c>
      <c r="E1074" s="29">
        <v>1600</v>
      </c>
      <c r="F1074" s="29">
        <v>2174</v>
      </c>
      <c r="G1074" s="29">
        <v>1200</v>
      </c>
      <c r="H1074" s="29">
        <v>1806</v>
      </c>
      <c r="I1074" s="29">
        <v>1990</v>
      </c>
      <c r="J1074" s="33"/>
    </row>
    <row r="1075" spans="1:10" hidden="1">
      <c r="A1075" s="31">
        <v>107</v>
      </c>
      <c r="B1075" s="31">
        <v>107.1</v>
      </c>
      <c r="C1075" s="28" t="s">
        <v>17</v>
      </c>
      <c r="D1075" s="32">
        <v>100</v>
      </c>
      <c r="E1075" s="32">
        <v>800</v>
      </c>
      <c r="F1075" s="32">
        <v>1439</v>
      </c>
      <c r="G1075" s="32">
        <v>1300</v>
      </c>
      <c r="H1075" s="32">
        <v>1898</v>
      </c>
      <c r="I1075" s="32">
        <v>1669</v>
      </c>
      <c r="J1075" s="30"/>
    </row>
    <row r="1076" spans="1:10" hidden="1">
      <c r="A1076" s="27">
        <v>107.1</v>
      </c>
      <c r="B1076" s="27">
        <v>107.2</v>
      </c>
      <c r="C1076" s="28"/>
      <c r="D1076" s="29">
        <v>100</v>
      </c>
      <c r="E1076" s="29">
        <v>900</v>
      </c>
      <c r="F1076" s="29">
        <v>1531</v>
      </c>
      <c r="G1076" s="29">
        <v>1000</v>
      </c>
      <c r="H1076" s="29">
        <v>1623</v>
      </c>
      <c r="I1076" s="29">
        <v>1577</v>
      </c>
      <c r="J1076" s="30"/>
    </row>
    <row r="1077" spans="1:10" hidden="1">
      <c r="A1077" s="27">
        <v>107.2</v>
      </c>
      <c r="B1077" s="27">
        <v>107.3</v>
      </c>
      <c r="C1077" s="28"/>
      <c r="D1077" s="29">
        <v>100</v>
      </c>
      <c r="E1077" s="29">
        <v>700</v>
      </c>
      <c r="F1077" s="29">
        <v>1347</v>
      </c>
      <c r="G1077" s="29">
        <v>1200</v>
      </c>
      <c r="H1077" s="29">
        <v>1806</v>
      </c>
      <c r="I1077" s="29">
        <v>1577</v>
      </c>
      <c r="J1077" s="30"/>
    </row>
    <row r="1078" spans="1:10" hidden="1">
      <c r="A1078" s="27">
        <v>107.3</v>
      </c>
      <c r="B1078" s="27">
        <v>107.4</v>
      </c>
      <c r="C1078" s="28"/>
      <c r="D1078" s="29">
        <v>100</v>
      </c>
      <c r="E1078" s="29">
        <v>700</v>
      </c>
      <c r="F1078" s="29">
        <v>1347</v>
      </c>
      <c r="G1078" s="29">
        <v>1300</v>
      </c>
      <c r="H1078" s="29">
        <v>1898</v>
      </c>
      <c r="I1078" s="29">
        <v>1623</v>
      </c>
      <c r="J1078" s="30"/>
    </row>
    <row r="1079" spans="1:10" hidden="1">
      <c r="A1079" s="27">
        <v>107.4</v>
      </c>
      <c r="B1079" s="27">
        <v>107.5</v>
      </c>
      <c r="C1079" s="28"/>
      <c r="D1079" s="29">
        <v>100</v>
      </c>
      <c r="E1079" s="29">
        <v>1000</v>
      </c>
      <c r="F1079" s="29">
        <v>1623</v>
      </c>
      <c r="G1079" s="29">
        <v>1100</v>
      </c>
      <c r="H1079" s="29">
        <v>1715</v>
      </c>
      <c r="I1079" s="29">
        <v>1669</v>
      </c>
      <c r="J1079" s="30"/>
    </row>
    <row r="1080" spans="1:10" hidden="1">
      <c r="A1080" s="27">
        <v>107.5</v>
      </c>
      <c r="B1080" s="27">
        <v>107.6</v>
      </c>
      <c r="C1080" s="28"/>
      <c r="D1080" s="29">
        <v>100</v>
      </c>
      <c r="E1080" s="29">
        <v>800</v>
      </c>
      <c r="F1080" s="29">
        <v>1439</v>
      </c>
      <c r="G1080" s="29">
        <v>900</v>
      </c>
      <c r="H1080" s="29">
        <v>1531</v>
      </c>
      <c r="I1080" s="29">
        <v>1485</v>
      </c>
      <c r="J1080" s="30"/>
    </row>
    <row r="1081" spans="1:10" hidden="1">
      <c r="A1081" s="27">
        <v>107.6</v>
      </c>
      <c r="B1081" s="27">
        <v>107.7</v>
      </c>
      <c r="C1081" s="30"/>
      <c r="D1081" s="29">
        <v>100</v>
      </c>
      <c r="E1081" s="29">
        <v>900</v>
      </c>
      <c r="F1081" s="29">
        <v>1531</v>
      </c>
      <c r="G1081" s="29">
        <v>1000</v>
      </c>
      <c r="H1081" s="29">
        <v>1623</v>
      </c>
      <c r="I1081" s="29">
        <v>1577</v>
      </c>
      <c r="J1081" s="28" t="s">
        <v>81</v>
      </c>
    </row>
    <row r="1082" spans="1:10" hidden="1">
      <c r="A1082" s="27">
        <v>107.7</v>
      </c>
      <c r="B1082" s="27">
        <v>107.8</v>
      </c>
      <c r="C1082" s="30"/>
      <c r="D1082" s="29">
        <v>100</v>
      </c>
      <c r="E1082" s="29">
        <v>800</v>
      </c>
      <c r="F1082" s="29">
        <v>1439</v>
      </c>
      <c r="G1082" s="29">
        <v>1200</v>
      </c>
      <c r="H1082" s="29">
        <v>1806</v>
      </c>
      <c r="I1082" s="29">
        <v>1623</v>
      </c>
      <c r="J1082" s="28"/>
    </row>
    <row r="1083" spans="1:10" hidden="1">
      <c r="A1083" s="27">
        <v>107.8</v>
      </c>
      <c r="B1083" s="27">
        <v>107.9</v>
      </c>
      <c r="C1083" s="30"/>
      <c r="D1083" s="29">
        <v>100</v>
      </c>
      <c r="E1083" s="29">
        <v>900</v>
      </c>
      <c r="F1083" s="29">
        <v>1531</v>
      </c>
      <c r="G1083" s="29">
        <v>1100</v>
      </c>
      <c r="H1083" s="29">
        <v>1715</v>
      </c>
      <c r="I1083" s="29">
        <v>1623</v>
      </c>
      <c r="J1083" s="28"/>
    </row>
    <row r="1084" spans="1:10" hidden="1">
      <c r="A1084" s="27">
        <v>107.9</v>
      </c>
      <c r="B1084" s="27">
        <v>108</v>
      </c>
      <c r="C1084" s="30"/>
      <c r="D1084" s="29">
        <v>100</v>
      </c>
      <c r="E1084" s="29">
        <v>1000</v>
      </c>
      <c r="F1084" s="29">
        <v>1623</v>
      </c>
      <c r="G1084" s="29">
        <v>1200</v>
      </c>
      <c r="H1084" s="29">
        <v>1806</v>
      </c>
      <c r="I1084" s="29">
        <v>1715</v>
      </c>
      <c r="J1084" s="28"/>
    </row>
    <row r="1085" spans="1:10" hidden="1">
      <c r="A1085" s="31">
        <v>108</v>
      </c>
      <c r="B1085" s="31">
        <v>108.1</v>
      </c>
      <c r="C1085" s="28" t="s">
        <v>17</v>
      </c>
      <c r="D1085" s="32">
        <v>100</v>
      </c>
      <c r="E1085" s="32">
        <v>800</v>
      </c>
      <c r="F1085" s="32">
        <v>1439</v>
      </c>
      <c r="G1085" s="32">
        <v>1100</v>
      </c>
      <c r="H1085" s="32">
        <v>1715</v>
      </c>
      <c r="I1085" s="32">
        <v>1577</v>
      </c>
      <c r="J1085" s="36" t="s">
        <v>81</v>
      </c>
    </row>
    <row r="1086" spans="1:10" hidden="1">
      <c r="A1086" s="27">
        <v>108.1</v>
      </c>
      <c r="B1086" s="27">
        <v>108.2</v>
      </c>
      <c r="C1086" s="28"/>
      <c r="D1086" s="29">
        <v>100</v>
      </c>
      <c r="E1086" s="29">
        <v>800</v>
      </c>
      <c r="F1086" s="29">
        <v>1439</v>
      </c>
      <c r="G1086" s="29">
        <v>1100</v>
      </c>
      <c r="H1086" s="29">
        <v>1715</v>
      </c>
      <c r="I1086" s="29">
        <v>1577</v>
      </c>
      <c r="J1086" s="36"/>
    </row>
    <row r="1087" spans="1:10" hidden="1">
      <c r="A1087" s="27">
        <v>108.2</v>
      </c>
      <c r="B1087" s="27">
        <v>108.3</v>
      </c>
      <c r="C1087" s="28"/>
      <c r="D1087" s="29">
        <v>100</v>
      </c>
      <c r="E1087" s="29">
        <v>1000</v>
      </c>
      <c r="F1087" s="29">
        <v>1623</v>
      </c>
      <c r="G1087" s="29">
        <v>1200</v>
      </c>
      <c r="H1087" s="29">
        <v>1806</v>
      </c>
      <c r="I1087" s="29">
        <v>1715</v>
      </c>
      <c r="J1087" s="36"/>
    </row>
    <row r="1088" spans="1:10" hidden="1">
      <c r="A1088" s="27">
        <v>108.3</v>
      </c>
      <c r="B1088" s="27">
        <v>108.4</v>
      </c>
      <c r="C1088" s="28"/>
      <c r="D1088" s="29">
        <v>100</v>
      </c>
      <c r="E1088" s="29">
        <v>1000</v>
      </c>
      <c r="F1088" s="29">
        <v>1623</v>
      </c>
      <c r="G1088" s="29">
        <v>1100</v>
      </c>
      <c r="H1088" s="29">
        <v>1715</v>
      </c>
      <c r="I1088" s="29">
        <v>1669</v>
      </c>
      <c r="J1088" s="36"/>
    </row>
    <row r="1089" spans="1:10" hidden="1">
      <c r="A1089" s="27">
        <v>108.4</v>
      </c>
      <c r="B1089" s="27">
        <v>108.5</v>
      </c>
      <c r="C1089" s="28"/>
      <c r="D1089" s="29">
        <v>100</v>
      </c>
      <c r="E1089" s="29">
        <v>1500</v>
      </c>
      <c r="F1089" s="29">
        <v>2082</v>
      </c>
      <c r="G1089" s="29">
        <v>1300</v>
      </c>
      <c r="H1089" s="29">
        <v>1898</v>
      </c>
      <c r="I1089" s="29">
        <v>1990</v>
      </c>
      <c r="J1089" s="36"/>
    </row>
    <row r="1090" spans="1:10" hidden="1">
      <c r="A1090" s="27">
        <v>108.5</v>
      </c>
      <c r="B1090" s="27">
        <v>108.6</v>
      </c>
      <c r="C1090" s="28"/>
      <c r="D1090" s="29">
        <v>100</v>
      </c>
      <c r="E1090" s="29">
        <v>1500</v>
      </c>
      <c r="F1090" s="29">
        <v>2082</v>
      </c>
      <c r="G1090" s="29">
        <v>1200</v>
      </c>
      <c r="H1090" s="29">
        <v>1806</v>
      </c>
      <c r="I1090" s="29">
        <v>1944</v>
      </c>
      <c r="J1090" s="36"/>
    </row>
    <row r="1091" spans="1:10" hidden="1">
      <c r="A1091" s="27">
        <v>108.6</v>
      </c>
      <c r="B1091" s="27">
        <v>108.7</v>
      </c>
      <c r="C1091" s="28"/>
      <c r="D1091" s="29">
        <v>100</v>
      </c>
      <c r="E1091" s="29">
        <v>800</v>
      </c>
      <c r="F1091" s="29">
        <v>1439</v>
      </c>
      <c r="G1091" s="29">
        <v>900</v>
      </c>
      <c r="H1091" s="29">
        <v>1531</v>
      </c>
      <c r="I1091" s="29">
        <v>1485</v>
      </c>
      <c r="J1091" s="36"/>
    </row>
    <row r="1092" spans="1:10" hidden="1">
      <c r="A1092" s="27">
        <v>108.7</v>
      </c>
      <c r="B1092" s="27">
        <v>108.8</v>
      </c>
      <c r="C1092" s="28"/>
      <c r="D1092" s="29">
        <v>100</v>
      </c>
      <c r="E1092" s="29">
        <v>1200</v>
      </c>
      <c r="F1092" s="29">
        <v>1806</v>
      </c>
      <c r="G1092" s="29">
        <v>1100</v>
      </c>
      <c r="H1092" s="29">
        <v>1715</v>
      </c>
      <c r="I1092" s="29">
        <v>1761</v>
      </c>
      <c r="J1092" s="36"/>
    </row>
    <row r="1093" spans="1:10" hidden="1">
      <c r="A1093" s="27">
        <v>108.8</v>
      </c>
      <c r="B1093" s="27">
        <v>108.9</v>
      </c>
      <c r="C1093" s="28"/>
      <c r="D1093" s="29">
        <v>100</v>
      </c>
      <c r="E1093" s="29">
        <v>1400</v>
      </c>
      <c r="F1093" s="29">
        <v>1990</v>
      </c>
      <c r="G1093" s="29">
        <v>1200</v>
      </c>
      <c r="H1093" s="29">
        <v>1806</v>
      </c>
      <c r="I1093" s="29">
        <v>1898</v>
      </c>
      <c r="J1093" s="36"/>
    </row>
    <row r="1094" spans="1:10" hidden="1">
      <c r="A1094" s="27">
        <v>108.9</v>
      </c>
      <c r="B1094" s="27">
        <v>109</v>
      </c>
      <c r="C1094" s="28"/>
      <c r="D1094" s="29">
        <v>100</v>
      </c>
      <c r="E1094" s="29">
        <v>1500</v>
      </c>
      <c r="F1094" s="29">
        <v>2082</v>
      </c>
      <c r="G1094" s="29">
        <v>1300</v>
      </c>
      <c r="H1094" s="29">
        <v>1898</v>
      </c>
      <c r="I1094" s="29">
        <v>1990</v>
      </c>
      <c r="J1094" s="36"/>
    </row>
    <row r="1095" spans="1:10" hidden="1">
      <c r="A1095" s="31">
        <v>109</v>
      </c>
      <c r="B1095" s="31">
        <v>109.1</v>
      </c>
      <c r="C1095" s="28" t="s">
        <v>17</v>
      </c>
      <c r="D1095" s="32">
        <v>100</v>
      </c>
      <c r="E1095" s="32">
        <v>900</v>
      </c>
      <c r="F1095" s="32">
        <v>1531</v>
      </c>
      <c r="G1095" s="32">
        <v>1000</v>
      </c>
      <c r="H1095" s="32">
        <v>1623</v>
      </c>
      <c r="I1095" s="32">
        <v>1577</v>
      </c>
      <c r="J1095" s="33"/>
    </row>
    <row r="1096" spans="1:10" hidden="1">
      <c r="A1096" s="27">
        <v>109.1</v>
      </c>
      <c r="B1096" s="27">
        <v>109.2</v>
      </c>
      <c r="C1096" s="28"/>
      <c r="D1096" s="29">
        <v>100</v>
      </c>
      <c r="E1096" s="29">
        <v>800</v>
      </c>
      <c r="F1096" s="29">
        <v>1439</v>
      </c>
      <c r="G1096" s="29">
        <v>900</v>
      </c>
      <c r="H1096" s="29">
        <v>1531</v>
      </c>
      <c r="I1096" s="29">
        <v>1485</v>
      </c>
      <c r="J1096" s="34"/>
    </row>
    <row r="1097" spans="1:10" hidden="1">
      <c r="A1097" s="27">
        <v>109.2</v>
      </c>
      <c r="B1097" s="27">
        <v>109.3</v>
      </c>
      <c r="C1097" s="28"/>
      <c r="D1097" s="29">
        <v>100</v>
      </c>
      <c r="E1097" s="29">
        <v>1100</v>
      </c>
      <c r="F1097" s="29">
        <v>1715</v>
      </c>
      <c r="G1097" s="29">
        <v>1400</v>
      </c>
      <c r="H1097" s="29">
        <v>1990</v>
      </c>
      <c r="I1097" s="29">
        <v>1853</v>
      </c>
      <c r="J1097" s="34"/>
    </row>
    <row r="1098" spans="1:10" hidden="1">
      <c r="A1098" s="27">
        <v>109.3</v>
      </c>
      <c r="B1098" s="27">
        <v>109.4</v>
      </c>
      <c r="C1098" s="28"/>
      <c r="D1098" s="29">
        <v>100</v>
      </c>
      <c r="E1098" s="29">
        <v>1700</v>
      </c>
      <c r="F1098" s="29">
        <v>2265</v>
      </c>
      <c r="G1098" s="29">
        <v>1500</v>
      </c>
      <c r="H1098" s="29">
        <v>2082</v>
      </c>
      <c r="I1098" s="29">
        <v>2174</v>
      </c>
      <c r="J1098" s="28" t="s">
        <v>80</v>
      </c>
    </row>
    <row r="1099" spans="1:10" hidden="1">
      <c r="A1099" s="27">
        <v>109.4</v>
      </c>
      <c r="B1099" s="27">
        <v>109.5</v>
      </c>
      <c r="C1099" s="28"/>
      <c r="D1099" s="29">
        <v>100</v>
      </c>
      <c r="E1099" s="29">
        <v>800</v>
      </c>
      <c r="F1099" s="29">
        <v>1439</v>
      </c>
      <c r="G1099" s="29">
        <v>1300</v>
      </c>
      <c r="H1099" s="29">
        <v>1898</v>
      </c>
      <c r="I1099" s="29">
        <v>1669</v>
      </c>
      <c r="J1099" s="28" t="s">
        <v>80</v>
      </c>
    </row>
    <row r="1100" spans="1:10" hidden="1">
      <c r="A1100" s="27">
        <v>109.5</v>
      </c>
      <c r="B1100" s="27">
        <v>109.6</v>
      </c>
      <c r="C1100" s="28"/>
      <c r="D1100" s="29">
        <v>100</v>
      </c>
      <c r="E1100" s="29">
        <v>1700</v>
      </c>
      <c r="F1100" s="29">
        <v>2265</v>
      </c>
      <c r="G1100" s="29">
        <v>1100</v>
      </c>
      <c r="H1100" s="29">
        <v>1715</v>
      </c>
      <c r="I1100" s="29">
        <v>1990</v>
      </c>
      <c r="J1100" s="34"/>
    </row>
    <row r="1101" spans="1:10" hidden="1">
      <c r="A1101" s="27">
        <v>109.6</v>
      </c>
      <c r="B1101" s="27">
        <v>109.7</v>
      </c>
      <c r="C1101" s="28"/>
      <c r="D1101" s="29">
        <v>101</v>
      </c>
      <c r="E1101" s="29">
        <v>700</v>
      </c>
      <c r="F1101" s="29">
        <v>1341</v>
      </c>
      <c r="G1101" s="29">
        <v>1200</v>
      </c>
      <c r="H1101" s="29">
        <v>1795</v>
      </c>
      <c r="I1101" s="29">
        <v>1568</v>
      </c>
      <c r="J1101" s="34"/>
    </row>
    <row r="1102" spans="1:10" hidden="1">
      <c r="A1102" s="27">
        <v>109.7</v>
      </c>
      <c r="B1102" s="27">
        <v>109.8</v>
      </c>
      <c r="C1102" s="28"/>
      <c r="D1102" s="29">
        <v>102</v>
      </c>
      <c r="E1102" s="29">
        <v>1000</v>
      </c>
      <c r="F1102" s="29">
        <v>1605</v>
      </c>
      <c r="G1102" s="29">
        <v>1100</v>
      </c>
      <c r="H1102" s="29">
        <v>1695</v>
      </c>
      <c r="I1102" s="29">
        <v>1650</v>
      </c>
      <c r="J1102" s="34"/>
    </row>
    <row r="1103" spans="1:10" hidden="1">
      <c r="A1103" s="27">
        <v>109.8</v>
      </c>
      <c r="B1103" s="27">
        <v>109.9</v>
      </c>
      <c r="C1103" s="28"/>
      <c r="D1103" s="29">
        <v>103</v>
      </c>
      <c r="E1103" s="29">
        <v>800</v>
      </c>
      <c r="F1103" s="29">
        <v>1418</v>
      </c>
      <c r="G1103" s="29">
        <v>1000</v>
      </c>
      <c r="H1103" s="29">
        <v>1596</v>
      </c>
      <c r="I1103" s="29">
        <v>1507</v>
      </c>
      <c r="J1103" s="34"/>
    </row>
    <row r="1104" spans="1:10" hidden="1">
      <c r="A1104" s="27">
        <v>109.9</v>
      </c>
      <c r="B1104" s="27">
        <v>110</v>
      </c>
      <c r="C1104" s="28"/>
      <c r="D1104" s="29">
        <v>104</v>
      </c>
      <c r="E1104" s="29">
        <v>1000</v>
      </c>
      <c r="F1104" s="29">
        <v>1587</v>
      </c>
      <c r="G1104" s="29">
        <v>1200</v>
      </c>
      <c r="H1104" s="29">
        <v>1764</v>
      </c>
      <c r="I1104" s="29">
        <v>1676</v>
      </c>
      <c r="J1104" s="33"/>
    </row>
    <row r="1105" spans="1:10" hidden="1">
      <c r="A1105" s="31">
        <v>110</v>
      </c>
      <c r="B1105" s="31">
        <v>110.1</v>
      </c>
      <c r="C1105" s="28" t="s">
        <v>17</v>
      </c>
      <c r="D1105" s="32">
        <v>100</v>
      </c>
      <c r="E1105" s="32">
        <v>1000</v>
      </c>
      <c r="F1105" s="32">
        <v>1623</v>
      </c>
      <c r="G1105" s="32">
        <v>1300</v>
      </c>
      <c r="H1105" s="32">
        <v>1898</v>
      </c>
      <c r="I1105" s="32">
        <v>1761</v>
      </c>
      <c r="J1105" s="33"/>
    </row>
    <row r="1106" spans="1:10" hidden="1">
      <c r="A1106" s="27">
        <v>110.1</v>
      </c>
      <c r="B1106" s="27">
        <v>110.2</v>
      </c>
      <c r="C1106" s="28"/>
      <c r="D1106" s="29">
        <v>100</v>
      </c>
      <c r="E1106" s="29">
        <v>1500</v>
      </c>
      <c r="F1106" s="29">
        <v>2082</v>
      </c>
      <c r="G1106" s="29">
        <v>1400</v>
      </c>
      <c r="H1106" s="29">
        <v>1990</v>
      </c>
      <c r="I1106" s="29">
        <v>2036</v>
      </c>
      <c r="J1106" s="34"/>
    </row>
    <row r="1107" spans="1:10" hidden="1">
      <c r="A1107" s="27">
        <v>110.2</v>
      </c>
      <c r="B1107" s="27">
        <v>110.3</v>
      </c>
      <c r="C1107" s="28"/>
      <c r="D1107" s="29">
        <v>100</v>
      </c>
      <c r="E1107" s="29">
        <v>900</v>
      </c>
      <c r="F1107" s="29">
        <v>1531</v>
      </c>
      <c r="G1107" s="29">
        <v>1000</v>
      </c>
      <c r="H1107" s="29">
        <v>1623</v>
      </c>
      <c r="I1107" s="29">
        <v>1577</v>
      </c>
      <c r="J1107" s="28" t="s">
        <v>19</v>
      </c>
    </row>
    <row r="1108" spans="1:10" hidden="1">
      <c r="A1108" s="27">
        <v>110.3</v>
      </c>
      <c r="B1108" s="27">
        <v>110.4</v>
      </c>
      <c r="C1108" s="28"/>
      <c r="D1108" s="29">
        <v>100</v>
      </c>
      <c r="E1108" s="29">
        <v>1300</v>
      </c>
      <c r="F1108" s="29">
        <v>1898</v>
      </c>
      <c r="G1108" s="29">
        <v>1200</v>
      </c>
      <c r="H1108" s="29">
        <v>1806</v>
      </c>
      <c r="I1108" s="29">
        <v>1852</v>
      </c>
      <c r="J1108" s="28" t="s">
        <v>19</v>
      </c>
    </row>
    <row r="1109" spans="1:10" hidden="1">
      <c r="A1109" s="27">
        <v>110.4</v>
      </c>
      <c r="B1109" s="27">
        <v>110.5</v>
      </c>
      <c r="C1109" s="28"/>
      <c r="D1109" s="29">
        <v>100</v>
      </c>
      <c r="E1109" s="29">
        <v>1200</v>
      </c>
      <c r="F1109" s="29">
        <v>1806</v>
      </c>
      <c r="G1109" s="29">
        <v>1000</v>
      </c>
      <c r="H1109" s="29">
        <v>1623</v>
      </c>
      <c r="I1109" s="29">
        <v>1715</v>
      </c>
      <c r="J1109" s="28" t="s">
        <v>19</v>
      </c>
    </row>
    <row r="1110" spans="1:10" hidden="1">
      <c r="A1110" s="27">
        <v>110.5</v>
      </c>
      <c r="B1110" s="27">
        <v>110.6</v>
      </c>
      <c r="C1110" s="28"/>
      <c r="D1110" s="29">
        <v>100</v>
      </c>
      <c r="E1110" s="29">
        <v>1200</v>
      </c>
      <c r="F1110" s="29">
        <v>1806</v>
      </c>
      <c r="G1110" s="29">
        <v>1300</v>
      </c>
      <c r="H1110" s="29">
        <v>1898</v>
      </c>
      <c r="I1110" s="29">
        <v>1852</v>
      </c>
      <c r="J1110" s="28" t="s">
        <v>19</v>
      </c>
    </row>
    <row r="1111" spans="1:10" hidden="1">
      <c r="A1111" s="27">
        <v>110.6</v>
      </c>
      <c r="B1111" s="27">
        <v>110.7</v>
      </c>
      <c r="C1111" s="28"/>
      <c r="D1111" s="29">
        <v>100</v>
      </c>
      <c r="E1111" s="29">
        <v>1100</v>
      </c>
      <c r="F1111" s="29">
        <v>1715</v>
      </c>
      <c r="G1111" s="29">
        <v>1100</v>
      </c>
      <c r="H1111" s="29">
        <v>1715</v>
      </c>
      <c r="I1111" s="29">
        <v>1715</v>
      </c>
      <c r="J1111" s="28" t="s">
        <v>19</v>
      </c>
    </row>
    <row r="1112" spans="1:10" hidden="1">
      <c r="A1112" s="27">
        <v>110.7</v>
      </c>
      <c r="B1112" s="27">
        <v>110.8</v>
      </c>
      <c r="C1112" s="28"/>
      <c r="D1112" s="29">
        <v>100</v>
      </c>
      <c r="E1112" s="29">
        <v>1200</v>
      </c>
      <c r="F1112" s="29">
        <v>1806</v>
      </c>
      <c r="G1112" s="29">
        <v>1100</v>
      </c>
      <c r="H1112" s="29">
        <v>1715</v>
      </c>
      <c r="I1112" s="29">
        <v>1761</v>
      </c>
      <c r="J1112" s="28" t="s">
        <v>19</v>
      </c>
    </row>
    <row r="1113" spans="1:10" hidden="1">
      <c r="A1113" s="27">
        <v>110.8</v>
      </c>
      <c r="B1113" s="27">
        <v>110.9</v>
      </c>
      <c r="C1113" s="28"/>
      <c r="D1113" s="29">
        <v>100</v>
      </c>
      <c r="E1113" s="29">
        <v>1100</v>
      </c>
      <c r="F1113" s="29">
        <v>1715</v>
      </c>
      <c r="G1113" s="29">
        <v>900</v>
      </c>
      <c r="H1113" s="29">
        <v>1531</v>
      </c>
      <c r="I1113" s="29">
        <v>1623</v>
      </c>
      <c r="J1113" s="28" t="s">
        <v>19</v>
      </c>
    </row>
    <row r="1114" spans="1:10" hidden="1">
      <c r="A1114" s="27">
        <v>110.9</v>
      </c>
      <c r="B1114" s="27">
        <v>111</v>
      </c>
      <c r="C1114" s="28"/>
      <c r="D1114" s="29">
        <v>100</v>
      </c>
      <c r="E1114" s="29">
        <v>1300</v>
      </c>
      <c r="F1114" s="29">
        <v>1898</v>
      </c>
      <c r="G1114" s="29">
        <v>1200</v>
      </c>
      <c r="H1114" s="29">
        <v>1806</v>
      </c>
      <c r="I1114" s="29">
        <v>1852</v>
      </c>
      <c r="J1114" s="28" t="s">
        <v>19</v>
      </c>
    </row>
    <row r="1115" spans="1:10" hidden="1">
      <c r="A1115" s="31">
        <v>111</v>
      </c>
      <c r="B1115" s="31">
        <v>111.1</v>
      </c>
      <c r="C1115" s="28" t="s">
        <v>17</v>
      </c>
      <c r="D1115" s="32">
        <v>100</v>
      </c>
      <c r="E1115" s="32">
        <v>1300</v>
      </c>
      <c r="F1115" s="32">
        <v>1898</v>
      </c>
      <c r="G1115" s="32">
        <v>1300</v>
      </c>
      <c r="H1115" s="32">
        <v>1898</v>
      </c>
      <c r="I1115" s="32">
        <v>1898</v>
      </c>
      <c r="J1115" s="35" t="s">
        <v>19</v>
      </c>
    </row>
    <row r="1116" spans="1:10" hidden="1">
      <c r="A1116" s="27">
        <v>111.1</v>
      </c>
      <c r="B1116" s="27">
        <v>111.2</v>
      </c>
      <c r="C1116" s="28"/>
      <c r="D1116" s="29">
        <v>100</v>
      </c>
      <c r="E1116" s="29">
        <v>700</v>
      </c>
      <c r="F1116" s="29">
        <v>1347</v>
      </c>
      <c r="G1116" s="29">
        <v>1100</v>
      </c>
      <c r="H1116" s="29">
        <v>1715</v>
      </c>
      <c r="I1116" s="29">
        <v>1531</v>
      </c>
      <c r="J1116" s="28" t="s">
        <v>19</v>
      </c>
    </row>
    <row r="1117" spans="1:10" hidden="1">
      <c r="A1117" s="27">
        <v>111.2</v>
      </c>
      <c r="B1117" s="27">
        <v>111.3</v>
      </c>
      <c r="C1117" s="28"/>
      <c r="D1117" s="29">
        <v>100</v>
      </c>
      <c r="E1117" s="29">
        <v>1000</v>
      </c>
      <c r="F1117" s="29">
        <v>1623</v>
      </c>
      <c r="G1117" s="29">
        <v>1100</v>
      </c>
      <c r="H1117" s="29">
        <v>1715</v>
      </c>
      <c r="I1117" s="29">
        <v>1669</v>
      </c>
      <c r="J1117" s="34"/>
    </row>
    <row r="1118" spans="1:10" hidden="1">
      <c r="A1118" s="27">
        <v>111.3</v>
      </c>
      <c r="B1118" s="27">
        <v>111.4</v>
      </c>
      <c r="C1118" s="28"/>
      <c r="D1118" s="29">
        <v>100</v>
      </c>
      <c r="E1118" s="29">
        <v>1000</v>
      </c>
      <c r="F1118" s="29">
        <v>1623</v>
      </c>
      <c r="G1118" s="29">
        <v>1000</v>
      </c>
      <c r="H1118" s="29">
        <v>1623</v>
      </c>
      <c r="I1118" s="29">
        <v>1623</v>
      </c>
      <c r="J1118" s="34"/>
    </row>
    <row r="1119" spans="1:10" hidden="1">
      <c r="A1119" s="27">
        <v>111.4</v>
      </c>
      <c r="B1119" s="27">
        <v>111.5</v>
      </c>
      <c r="C1119" s="28"/>
      <c r="D1119" s="29">
        <v>100</v>
      </c>
      <c r="E1119" s="29">
        <v>800</v>
      </c>
      <c r="F1119" s="29">
        <v>1439</v>
      </c>
      <c r="G1119" s="29">
        <v>1100</v>
      </c>
      <c r="H1119" s="29">
        <v>1715</v>
      </c>
      <c r="I1119" s="29">
        <v>1577</v>
      </c>
      <c r="J1119" s="34"/>
    </row>
    <row r="1120" spans="1:10" hidden="1">
      <c r="A1120" s="27">
        <v>111.5</v>
      </c>
      <c r="B1120" s="27">
        <v>111.6</v>
      </c>
      <c r="C1120" s="28"/>
      <c r="D1120" s="29">
        <v>100</v>
      </c>
      <c r="E1120" s="29">
        <v>1200</v>
      </c>
      <c r="F1120" s="29">
        <v>1806</v>
      </c>
      <c r="G1120" s="29">
        <v>1300</v>
      </c>
      <c r="H1120" s="29">
        <v>1898</v>
      </c>
      <c r="I1120" s="29">
        <v>1852</v>
      </c>
      <c r="J1120" s="34"/>
    </row>
    <row r="1121" spans="1:10" hidden="1">
      <c r="A1121" s="27">
        <v>111.6</v>
      </c>
      <c r="B1121" s="27">
        <v>111.7</v>
      </c>
      <c r="C1121" s="28"/>
      <c r="D1121" s="29">
        <v>100</v>
      </c>
      <c r="E1121" s="29">
        <v>800</v>
      </c>
      <c r="F1121" s="29">
        <v>1439</v>
      </c>
      <c r="G1121" s="29">
        <v>1100</v>
      </c>
      <c r="H1121" s="29">
        <v>1715</v>
      </c>
      <c r="I1121" s="29">
        <v>1577</v>
      </c>
      <c r="J1121" s="28" t="s">
        <v>113</v>
      </c>
    </row>
    <row r="1122" spans="1:10" hidden="1">
      <c r="A1122" s="27">
        <v>111.7</v>
      </c>
      <c r="B1122" s="27">
        <v>111.8</v>
      </c>
      <c r="C1122" s="28"/>
      <c r="D1122" s="29">
        <v>100</v>
      </c>
      <c r="E1122" s="29">
        <v>1000</v>
      </c>
      <c r="F1122" s="29">
        <v>1623</v>
      </c>
      <c r="G1122" s="29">
        <v>1200</v>
      </c>
      <c r="H1122" s="29">
        <v>1806</v>
      </c>
      <c r="I1122" s="29">
        <v>1715</v>
      </c>
      <c r="J1122" s="34"/>
    </row>
    <row r="1123" spans="1:10" hidden="1">
      <c r="A1123" s="27">
        <v>111.8</v>
      </c>
      <c r="B1123" s="27">
        <v>111.9</v>
      </c>
      <c r="C1123" s="28"/>
      <c r="D1123" s="29">
        <v>100</v>
      </c>
      <c r="E1123" s="29">
        <v>600</v>
      </c>
      <c r="F1123" s="29">
        <v>1256</v>
      </c>
      <c r="G1123" s="29">
        <v>900</v>
      </c>
      <c r="H1123" s="29">
        <v>1531</v>
      </c>
      <c r="I1123" s="29">
        <v>1394</v>
      </c>
      <c r="J1123" s="34"/>
    </row>
    <row r="1124" spans="1:10" hidden="1">
      <c r="A1124" s="27">
        <v>111.9</v>
      </c>
      <c r="B1124" s="27">
        <v>112</v>
      </c>
      <c r="C1124" s="28"/>
      <c r="D1124" s="29">
        <v>100</v>
      </c>
      <c r="E1124" s="29">
        <v>800</v>
      </c>
      <c r="F1124" s="29">
        <v>1439</v>
      </c>
      <c r="G1124" s="29">
        <v>1000</v>
      </c>
      <c r="H1124" s="29">
        <v>1623</v>
      </c>
      <c r="I1124" s="29">
        <v>1531</v>
      </c>
      <c r="J1124" s="33"/>
    </row>
    <row r="1125" spans="1:10" hidden="1">
      <c r="A1125" s="31">
        <v>112</v>
      </c>
      <c r="B1125" s="31">
        <v>112.1</v>
      </c>
      <c r="C1125" s="28" t="s">
        <v>17</v>
      </c>
      <c r="D1125" s="32">
        <v>100</v>
      </c>
      <c r="E1125" s="32">
        <v>900</v>
      </c>
      <c r="F1125" s="32">
        <v>1531</v>
      </c>
      <c r="G1125" s="32">
        <v>1200</v>
      </c>
      <c r="H1125" s="32">
        <v>1806</v>
      </c>
      <c r="I1125" s="32">
        <v>1669</v>
      </c>
      <c r="J1125" s="30"/>
    </row>
    <row r="1126" spans="1:10" hidden="1">
      <c r="A1126" s="27">
        <v>112.1</v>
      </c>
      <c r="B1126" s="27">
        <v>112.2</v>
      </c>
      <c r="C1126" s="28"/>
      <c r="D1126" s="29">
        <v>100</v>
      </c>
      <c r="E1126" s="29">
        <v>1000</v>
      </c>
      <c r="F1126" s="29">
        <v>1623</v>
      </c>
      <c r="G1126" s="29">
        <v>1200</v>
      </c>
      <c r="H1126" s="29">
        <v>1806</v>
      </c>
      <c r="I1126" s="29">
        <v>1715</v>
      </c>
      <c r="J1126" s="30"/>
    </row>
    <row r="1127" spans="1:10" hidden="1">
      <c r="A1127" s="27">
        <v>112.2</v>
      </c>
      <c r="B1127" s="27">
        <v>112.3</v>
      </c>
      <c r="C1127" s="28"/>
      <c r="D1127" s="29">
        <v>100</v>
      </c>
      <c r="E1127" s="29">
        <v>700</v>
      </c>
      <c r="F1127" s="29">
        <v>1347</v>
      </c>
      <c r="G1127" s="29">
        <v>900</v>
      </c>
      <c r="H1127" s="29">
        <v>1531</v>
      </c>
      <c r="I1127" s="29">
        <v>1439</v>
      </c>
      <c r="J1127" s="30"/>
    </row>
    <row r="1128" spans="1:10" hidden="1">
      <c r="A1128" s="27">
        <v>112.3</v>
      </c>
      <c r="B1128" s="27">
        <v>112.4</v>
      </c>
      <c r="C1128" s="28"/>
      <c r="D1128" s="29">
        <v>100</v>
      </c>
      <c r="E1128" s="29">
        <v>1000</v>
      </c>
      <c r="F1128" s="29">
        <v>1623</v>
      </c>
      <c r="G1128" s="29">
        <v>1100</v>
      </c>
      <c r="H1128" s="29">
        <v>1715</v>
      </c>
      <c r="I1128" s="29">
        <v>1669</v>
      </c>
      <c r="J1128" s="30"/>
    </row>
    <row r="1129" spans="1:10" hidden="1">
      <c r="A1129" s="27">
        <v>112.4</v>
      </c>
      <c r="B1129" s="27">
        <v>112.5</v>
      </c>
      <c r="C1129" s="28"/>
      <c r="D1129" s="29">
        <v>100</v>
      </c>
      <c r="E1129" s="29">
        <v>1200</v>
      </c>
      <c r="F1129" s="29">
        <v>1806</v>
      </c>
      <c r="G1129" s="29">
        <v>1300</v>
      </c>
      <c r="H1129" s="29">
        <v>1898</v>
      </c>
      <c r="I1129" s="29">
        <v>1852</v>
      </c>
      <c r="J1129" s="30"/>
    </row>
    <row r="1130" spans="1:10" hidden="1">
      <c r="A1130" s="27">
        <v>112.5</v>
      </c>
      <c r="B1130" s="27">
        <v>112.6</v>
      </c>
      <c r="C1130" s="28"/>
      <c r="D1130" s="29">
        <v>100</v>
      </c>
      <c r="E1130" s="29">
        <v>900</v>
      </c>
      <c r="F1130" s="29">
        <v>1531</v>
      </c>
      <c r="G1130" s="29">
        <v>1000</v>
      </c>
      <c r="H1130" s="29">
        <v>1623</v>
      </c>
      <c r="I1130" s="29">
        <v>1577</v>
      </c>
      <c r="J1130" s="30"/>
    </row>
    <row r="1131" spans="1:10" hidden="1">
      <c r="A1131" s="27">
        <v>112.6</v>
      </c>
      <c r="B1131" s="27">
        <v>112.7</v>
      </c>
      <c r="C1131" s="28"/>
      <c r="D1131" s="29">
        <v>100</v>
      </c>
      <c r="E1131" s="29">
        <v>1200</v>
      </c>
      <c r="F1131" s="29">
        <v>1806</v>
      </c>
      <c r="G1131" s="29">
        <v>1200</v>
      </c>
      <c r="H1131" s="29">
        <v>1806</v>
      </c>
      <c r="I1131" s="29">
        <v>1806</v>
      </c>
      <c r="J1131" s="30"/>
    </row>
    <row r="1132" spans="1:10" hidden="1">
      <c r="A1132" s="27">
        <v>112.7</v>
      </c>
      <c r="B1132" s="27">
        <v>112.8</v>
      </c>
      <c r="C1132" s="28"/>
      <c r="D1132" s="29">
        <v>100</v>
      </c>
      <c r="E1132" s="29">
        <v>1000</v>
      </c>
      <c r="F1132" s="29">
        <v>1623</v>
      </c>
      <c r="G1132" s="29">
        <v>1300</v>
      </c>
      <c r="H1132" s="29">
        <v>1898</v>
      </c>
      <c r="I1132" s="29">
        <v>1761</v>
      </c>
      <c r="J1132" s="30"/>
    </row>
    <row r="1133" spans="1:10" hidden="1">
      <c r="A1133" s="27">
        <v>112.8</v>
      </c>
      <c r="B1133" s="27">
        <v>112.9</v>
      </c>
      <c r="C1133" s="28"/>
      <c r="D1133" s="29">
        <v>100</v>
      </c>
      <c r="E1133" s="29">
        <v>1100</v>
      </c>
      <c r="F1133" s="29">
        <v>1715</v>
      </c>
      <c r="G1133" s="29">
        <v>1200</v>
      </c>
      <c r="H1133" s="29">
        <v>1806</v>
      </c>
      <c r="I1133" s="29">
        <v>1761</v>
      </c>
      <c r="J1133" s="30"/>
    </row>
    <row r="1134" spans="1:10" hidden="1">
      <c r="A1134" s="27">
        <v>112.9</v>
      </c>
      <c r="B1134" s="27">
        <v>113</v>
      </c>
      <c r="C1134" s="28"/>
      <c r="D1134" s="29">
        <v>100</v>
      </c>
      <c r="E1134" s="29">
        <v>1200</v>
      </c>
      <c r="F1134" s="29">
        <v>1806</v>
      </c>
      <c r="G1134" s="29">
        <v>1000</v>
      </c>
      <c r="H1134" s="29">
        <v>1623</v>
      </c>
      <c r="I1134" s="29">
        <v>1715</v>
      </c>
      <c r="J1134" s="30"/>
    </row>
    <row r="1135" spans="1:10" hidden="1">
      <c r="A1135" s="31">
        <v>113</v>
      </c>
      <c r="B1135" s="31">
        <v>113.1</v>
      </c>
      <c r="C1135" s="28" t="s">
        <v>17</v>
      </c>
      <c r="D1135" s="32">
        <v>100</v>
      </c>
      <c r="E1135" s="32">
        <v>800</v>
      </c>
      <c r="F1135" s="32">
        <v>1439</v>
      </c>
      <c r="G1135" s="32">
        <v>1100</v>
      </c>
      <c r="H1135" s="32">
        <v>1715</v>
      </c>
      <c r="I1135" s="32">
        <v>1577</v>
      </c>
      <c r="J1135" s="30"/>
    </row>
    <row r="1136" spans="1:10" hidden="1">
      <c r="A1136" s="27">
        <v>113.1</v>
      </c>
      <c r="B1136" s="27">
        <v>113.2</v>
      </c>
      <c r="C1136" s="28"/>
      <c r="D1136" s="29">
        <v>100</v>
      </c>
      <c r="E1136" s="29">
        <v>900</v>
      </c>
      <c r="F1136" s="29">
        <v>1531</v>
      </c>
      <c r="G1136" s="29">
        <v>1100</v>
      </c>
      <c r="H1136" s="29">
        <v>1715</v>
      </c>
      <c r="I1136" s="29">
        <v>1623</v>
      </c>
      <c r="J1136" s="30"/>
    </row>
    <row r="1137" spans="1:10" hidden="1">
      <c r="A1137" s="27">
        <v>113.2</v>
      </c>
      <c r="B1137" s="27">
        <v>113.3</v>
      </c>
      <c r="C1137" s="28"/>
      <c r="D1137" s="29">
        <v>100</v>
      </c>
      <c r="E1137" s="29">
        <v>1000</v>
      </c>
      <c r="F1137" s="29">
        <v>1623</v>
      </c>
      <c r="G1137" s="29">
        <v>1300</v>
      </c>
      <c r="H1137" s="29">
        <v>1898</v>
      </c>
      <c r="I1137" s="29">
        <v>1761</v>
      </c>
      <c r="J1137" s="30"/>
    </row>
    <row r="1138" spans="1:10" hidden="1">
      <c r="A1138" s="27">
        <v>113.3</v>
      </c>
      <c r="B1138" s="27">
        <v>113.4</v>
      </c>
      <c r="C1138" s="28"/>
      <c r="D1138" s="29">
        <v>100</v>
      </c>
      <c r="E1138" s="29">
        <v>700</v>
      </c>
      <c r="F1138" s="29">
        <v>1347</v>
      </c>
      <c r="G1138" s="29">
        <v>1300</v>
      </c>
      <c r="H1138" s="29">
        <v>1898</v>
      </c>
      <c r="I1138" s="29">
        <v>1623</v>
      </c>
      <c r="J1138" s="30"/>
    </row>
    <row r="1139" spans="1:10" hidden="1">
      <c r="A1139" s="27">
        <v>113.4</v>
      </c>
      <c r="B1139" s="27">
        <v>113.5</v>
      </c>
      <c r="C1139" s="28"/>
      <c r="D1139" s="29">
        <v>100</v>
      </c>
      <c r="E1139" s="29">
        <v>800</v>
      </c>
      <c r="F1139" s="29">
        <v>1439</v>
      </c>
      <c r="G1139" s="29">
        <v>1000</v>
      </c>
      <c r="H1139" s="29">
        <v>1623</v>
      </c>
      <c r="I1139" s="29">
        <v>1531</v>
      </c>
      <c r="J1139" s="30"/>
    </row>
    <row r="1140" spans="1:10" hidden="1">
      <c r="A1140" s="27">
        <v>113.5</v>
      </c>
      <c r="B1140" s="27">
        <v>113.6</v>
      </c>
      <c r="C1140" s="28"/>
      <c r="D1140" s="29">
        <v>100</v>
      </c>
      <c r="E1140" s="29">
        <v>1000</v>
      </c>
      <c r="F1140" s="29">
        <v>1623</v>
      </c>
      <c r="G1140" s="29">
        <v>1100</v>
      </c>
      <c r="H1140" s="29">
        <v>1715</v>
      </c>
      <c r="I1140" s="29">
        <v>1669</v>
      </c>
      <c r="J1140" s="30"/>
    </row>
    <row r="1141" spans="1:10" hidden="1">
      <c r="A1141" s="27">
        <v>113.6</v>
      </c>
      <c r="B1141" s="27">
        <v>113.7</v>
      </c>
      <c r="C1141" s="28"/>
      <c r="D1141" s="29">
        <v>100</v>
      </c>
      <c r="E1141" s="29">
        <v>900</v>
      </c>
      <c r="F1141" s="29">
        <v>1531</v>
      </c>
      <c r="G1141" s="29">
        <v>1000</v>
      </c>
      <c r="H1141" s="29">
        <v>1623</v>
      </c>
      <c r="I1141" s="29">
        <v>1577</v>
      </c>
      <c r="J1141" s="30"/>
    </row>
    <row r="1142" spans="1:10" hidden="1">
      <c r="A1142" s="27">
        <v>113.7</v>
      </c>
      <c r="B1142" s="27">
        <v>113.8</v>
      </c>
      <c r="C1142" s="28"/>
      <c r="D1142" s="29">
        <v>100</v>
      </c>
      <c r="E1142" s="29">
        <v>1000</v>
      </c>
      <c r="F1142" s="29">
        <v>1623</v>
      </c>
      <c r="G1142" s="29">
        <v>1100</v>
      </c>
      <c r="H1142" s="29">
        <v>1715</v>
      </c>
      <c r="I1142" s="29">
        <v>1669</v>
      </c>
      <c r="J1142" s="30"/>
    </row>
    <row r="1143" spans="1:10" hidden="1">
      <c r="A1143" s="27">
        <v>113.8</v>
      </c>
      <c r="B1143" s="27">
        <v>113.9</v>
      </c>
      <c r="C1143" s="28"/>
      <c r="D1143" s="29">
        <v>100</v>
      </c>
      <c r="E1143" s="29">
        <v>900</v>
      </c>
      <c r="F1143" s="29">
        <v>1531</v>
      </c>
      <c r="G1143" s="29">
        <v>1200</v>
      </c>
      <c r="H1143" s="29">
        <v>1806</v>
      </c>
      <c r="I1143" s="29">
        <v>1669</v>
      </c>
      <c r="J1143" s="30"/>
    </row>
    <row r="1144" spans="1:10" hidden="1">
      <c r="A1144" s="27">
        <v>113.9</v>
      </c>
      <c r="B1144" s="27">
        <v>114</v>
      </c>
      <c r="C1144" s="28"/>
      <c r="D1144" s="29">
        <v>100</v>
      </c>
      <c r="E1144" s="29">
        <v>1600</v>
      </c>
      <c r="F1144" s="29">
        <v>2174</v>
      </c>
      <c r="G1144" s="29">
        <v>1300</v>
      </c>
      <c r="H1144" s="29">
        <v>1898</v>
      </c>
      <c r="I1144" s="29">
        <v>2036</v>
      </c>
      <c r="J1144" s="30"/>
    </row>
    <row r="1145" spans="1:10" hidden="1">
      <c r="A1145" s="31">
        <v>114</v>
      </c>
      <c r="B1145" s="31">
        <v>114.1</v>
      </c>
      <c r="C1145" s="28" t="s">
        <v>17</v>
      </c>
      <c r="D1145" s="32">
        <v>100</v>
      </c>
      <c r="E1145" s="32">
        <v>900</v>
      </c>
      <c r="F1145" s="32">
        <v>1531</v>
      </c>
      <c r="G1145" s="32">
        <v>1000</v>
      </c>
      <c r="H1145" s="32">
        <v>1623</v>
      </c>
      <c r="I1145" s="32">
        <v>1577</v>
      </c>
      <c r="J1145" s="30"/>
    </row>
    <row r="1146" spans="1:10" hidden="1">
      <c r="A1146" s="27">
        <v>114.1</v>
      </c>
      <c r="B1146" s="27">
        <v>114.2</v>
      </c>
      <c r="C1146" s="28"/>
      <c r="D1146" s="29">
        <v>100</v>
      </c>
      <c r="E1146" s="29">
        <v>1300</v>
      </c>
      <c r="F1146" s="29">
        <v>1898</v>
      </c>
      <c r="G1146" s="29">
        <v>1400</v>
      </c>
      <c r="H1146" s="29">
        <v>1990</v>
      </c>
      <c r="I1146" s="29">
        <v>1944</v>
      </c>
      <c r="J1146" s="30"/>
    </row>
    <row r="1147" spans="1:10" hidden="1">
      <c r="A1147" s="27">
        <v>114.2</v>
      </c>
      <c r="B1147" s="27">
        <v>114.3</v>
      </c>
      <c r="C1147" s="28"/>
      <c r="D1147" s="29">
        <v>100</v>
      </c>
      <c r="E1147" s="29">
        <v>700</v>
      </c>
      <c r="F1147" s="29">
        <v>1347</v>
      </c>
      <c r="G1147" s="29">
        <v>800</v>
      </c>
      <c r="H1147" s="29">
        <v>1439</v>
      </c>
      <c r="I1147" s="29">
        <v>1393</v>
      </c>
      <c r="J1147" s="30"/>
    </row>
    <row r="1148" spans="1:10" hidden="1">
      <c r="A1148" s="27">
        <v>114.3</v>
      </c>
      <c r="B1148" s="27">
        <v>114.4</v>
      </c>
      <c r="C1148" s="28"/>
      <c r="D1148" s="29">
        <v>100</v>
      </c>
      <c r="E1148" s="29">
        <v>800</v>
      </c>
      <c r="F1148" s="29">
        <v>1439</v>
      </c>
      <c r="G1148" s="29">
        <v>1200</v>
      </c>
      <c r="H1148" s="29">
        <v>1806</v>
      </c>
      <c r="I1148" s="29">
        <v>1623</v>
      </c>
      <c r="J1148" s="30"/>
    </row>
    <row r="1149" spans="1:10" hidden="1">
      <c r="A1149" s="27">
        <v>114.4</v>
      </c>
      <c r="B1149" s="27">
        <v>114.5</v>
      </c>
      <c r="C1149" s="28"/>
      <c r="D1149" s="29">
        <v>100</v>
      </c>
      <c r="E1149" s="29">
        <v>900</v>
      </c>
      <c r="F1149" s="29">
        <v>1531</v>
      </c>
      <c r="G1149" s="29">
        <v>1000</v>
      </c>
      <c r="H1149" s="29">
        <v>1623</v>
      </c>
      <c r="I1149" s="29">
        <v>1577</v>
      </c>
      <c r="J1149" s="30"/>
    </row>
    <row r="1150" spans="1:10" hidden="1">
      <c r="A1150" s="27">
        <v>114.5</v>
      </c>
      <c r="B1150" s="27">
        <v>114.6</v>
      </c>
      <c r="C1150" s="28"/>
      <c r="D1150" s="29">
        <v>100</v>
      </c>
      <c r="E1150" s="29">
        <v>700</v>
      </c>
      <c r="F1150" s="29">
        <v>1347</v>
      </c>
      <c r="G1150" s="29">
        <v>1000</v>
      </c>
      <c r="H1150" s="29">
        <v>1623</v>
      </c>
      <c r="I1150" s="29">
        <v>1485</v>
      </c>
      <c r="J1150" s="30"/>
    </row>
    <row r="1151" spans="1:10" hidden="1">
      <c r="A1151" s="27">
        <v>114.6</v>
      </c>
      <c r="B1151" s="27">
        <v>114.7</v>
      </c>
      <c r="C1151" s="30"/>
      <c r="D1151" s="29">
        <v>100</v>
      </c>
      <c r="E1151" s="29">
        <v>700</v>
      </c>
      <c r="F1151" s="29">
        <v>1347</v>
      </c>
      <c r="G1151" s="29">
        <v>1100</v>
      </c>
      <c r="H1151" s="29">
        <v>1715</v>
      </c>
      <c r="I1151" s="29">
        <v>1531</v>
      </c>
      <c r="J1151" s="30"/>
    </row>
    <row r="1152" spans="1:10" hidden="1">
      <c r="A1152" s="27">
        <v>114.7</v>
      </c>
      <c r="B1152" s="27">
        <v>114.8</v>
      </c>
      <c r="C1152" s="30"/>
      <c r="D1152" s="29">
        <v>100</v>
      </c>
      <c r="E1152" s="29">
        <v>800</v>
      </c>
      <c r="F1152" s="29">
        <v>1439</v>
      </c>
      <c r="G1152" s="29">
        <v>900</v>
      </c>
      <c r="H1152" s="29">
        <v>1531</v>
      </c>
      <c r="I1152" s="29">
        <v>1485</v>
      </c>
      <c r="J1152" s="30"/>
    </row>
    <row r="1153" spans="1:10" hidden="1">
      <c r="A1153" s="27">
        <v>114.8</v>
      </c>
      <c r="B1153" s="27">
        <v>114.9</v>
      </c>
      <c r="C1153" s="30"/>
      <c r="D1153" s="29">
        <v>100</v>
      </c>
      <c r="E1153" s="29">
        <v>1000</v>
      </c>
      <c r="F1153" s="29">
        <v>1623</v>
      </c>
      <c r="G1153" s="29">
        <v>1200</v>
      </c>
      <c r="H1153" s="29">
        <v>1806</v>
      </c>
      <c r="I1153" s="29">
        <v>1715</v>
      </c>
      <c r="J1153" s="30"/>
    </row>
    <row r="1154" spans="1:10" hidden="1">
      <c r="A1154" s="27">
        <v>114.9</v>
      </c>
      <c r="B1154" s="27">
        <v>115</v>
      </c>
      <c r="C1154" s="30"/>
      <c r="D1154" s="29">
        <v>100</v>
      </c>
      <c r="E1154" s="29">
        <v>1200</v>
      </c>
      <c r="F1154" s="29">
        <v>1806</v>
      </c>
      <c r="G1154" s="29">
        <v>1100</v>
      </c>
      <c r="H1154" s="29">
        <v>1715</v>
      </c>
      <c r="I1154" s="29">
        <v>1761</v>
      </c>
      <c r="J1154" s="30"/>
    </row>
    <row r="1155" spans="1:10" hidden="1">
      <c r="A1155" s="31">
        <v>115</v>
      </c>
      <c r="B1155" s="31">
        <v>115.1</v>
      </c>
      <c r="C1155" s="28" t="s">
        <v>17</v>
      </c>
      <c r="D1155" s="32">
        <v>100</v>
      </c>
      <c r="E1155" s="32">
        <v>800</v>
      </c>
      <c r="F1155" s="32">
        <v>1439</v>
      </c>
      <c r="G1155" s="32">
        <v>1000</v>
      </c>
      <c r="H1155" s="32">
        <v>1623</v>
      </c>
      <c r="I1155" s="32">
        <v>1531</v>
      </c>
      <c r="J1155" s="36" t="s">
        <v>110</v>
      </c>
    </row>
    <row r="1156" spans="1:10" hidden="1">
      <c r="A1156" s="27">
        <v>115.1</v>
      </c>
      <c r="B1156" s="27">
        <v>115.2</v>
      </c>
      <c r="C1156" s="28"/>
      <c r="D1156" s="29">
        <v>100</v>
      </c>
      <c r="E1156" s="29">
        <v>1000</v>
      </c>
      <c r="F1156" s="29">
        <v>1623</v>
      </c>
      <c r="G1156" s="29">
        <v>1100</v>
      </c>
      <c r="H1156" s="29">
        <v>1715</v>
      </c>
      <c r="I1156" s="29">
        <v>1669</v>
      </c>
      <c r="J1156" s="36"/>
    </row>
    <row r="1157" spans="1:10" hidden="1">
      <c r="A1157" s="27">
        <v>115.2</v>
      </c>
      <c r="B1157" s="27">
        <v>115.3</v>
      </c>
      <c r="C1157" s="28"/>
      <c r="D1157" s="29">
        <v>100</v>
      </c>
      <c r="E1157" s="29">
        <v>1900</v>
      </c>
      <c r="F1157" s="29">
        <v>2449</v>
      </c>
      <c r="G1157" s="29">
        <v>1500</v>
      </c>
      <c r="H1157" s="29">
        <v>2082</v>
      </c>
      <c r="I1157" s="29">
        <v>2266</v>
      </c>
      <c r="J1157" s="36"/>
    </row>
    <row r="1158" spans="1:10" hidden="1">
      <c r="A1158" s="27">
        <v>115.3</v>
      </c>
      <c r="B1158" s="27">
        <v>115.4</v>
      </c>
      <c r="C1158" s="28"/>
      <c r="D1158" s="29">
        <v>100</v>
      </c>
      <c r="E1158" s="29">
        <v>1700</v>
      </c>
      <c r="F1158" s="29">
        <v>2265</v>
      </c>
      <c r="G1158" s="29">
        <v>1400</v>
      </c>
      <c r="H1158" s="29">
        <v>1990</v>
      </c>
      <c r="I1158" s="29">
        <v>2128</v>
      </c>
      <c r="J1158" s="36"/>
    </row>
    <row r="1159" spans="1:10" hidden="1">
      <c r="A1159" s="27">
        <v>115.4</v>
      </c>
      <c r="B1159" s="27">
        <v>115.5</v>
      </c>
      <c r="C1159" s="28"/>
      <c r="D1159" s="29">
        <v>100</v>
      </c>
      <c r="E1159" s="29">
        <v>800</v>
      </c>
      <c r="F1159" s="29">
        <v>1439</v>
      </c>
      <c r="G1159" s="29">
        <v>1200</v>
      </c>
      <c r="H1159" s="29">
        <v>1806</v>
      </c>
      <c r="I1159" s="29">
        <v>1623</v>
      </c>
      <c r="J1159" s="36"/>
    </row>
    <row r="1160" spans="1:10" hidden="1">
      <c r="A1160" s="27">
        <v>115.5</v>
      </c>
      <c r="B1160" s="27">
        <v>115.6</v>
      </c>
      <c r="C1160" s="28"/>
      <c r="D1160" s="29">
        <v>100</v>
      </c>
      <c r="E1160" s="29">
        <v>1200</v>
      </c>
      <c r="F1160" s="29">
        <v>1806</v>
      </c>
      <c r="G1160" s="29">
        <v>1100</v>
      </c>
      <c r="H1160" s="29">
        <v>1715</v>
      </c>
      <c r="I1160" s="29">
        <v>1761</v>
      </c>
      <c r="J1160" s="36"/>
    </row>
    <row r="1161" spans="1:10">
      <c r="A1161" s="27">
        <v>115.6</v>
      </c>
      <c r="B1161" s="27">
        <v>115.7</v>
      </c>
      <c r="C1161" s="28"/>
      <c r="D1161" s="29">
        <v>100</v>
      </c>
      <c r="E1161" s="29">
        <v>2100</v>
      </c>
      <c r="F1161" s="217">
        <v>2633</v>
      </c>
      <c r="G1161" s="29">
        <v>1400</v>
      </c>
      <c r="H1161" s="29">
        <v>1990</v>
      </c>
      <c r="I1161" s="29">
        <v>2312</v>
      </c>
      <c r="J1161" s="36"/>
    </row>
    <row r="1162" spans="1:10" hidden="1">
      <c r="A1162" s="27">
        <v>115.7</v>
      </c>
      <c r="B1162" s="27">
        <v>115.8</v>
      </c>
      <c r="C1162" s="28"/>
      <c r="D1162" s="29">
        <v>100</v>
      </c>
      <c r="E1162" s="29">
        <v>1500</v>
      </c>
      <c r="F1162" s="29">
        <v>2082</v>
      </c>
      <c r="G1162" s="29">
        <v>1900</v>
      </c>
      <c r="H1162" s="29">
        <v>2449</v>
      </c>
      <c r="I1162" s="29">
        <v>2266</v>
      </c>
      <c r="J1162" s="36"/>
    </row>
    <row r="1163" spans="1:10">
      <c r="A1163" s="27">
        <v>115.8</v>
      </c>
      <c r="B1163" s="27">
        <v>115.9</v>
      </c>
      <c r="C1163" s="28"/>
      <c r="D1163" s="29">
        <v>100</v>
      </c>
      <c r="E1163" s="29">
        <v>2200</v>
      </c>
      <c r="F1163" s="217">
        <v>2724</v>
      </c>
      <c r="G1163" s="29">
        <v>2000</v>
      </c>
      <c r="H1163" s="29">
        <v>2541</v>
      </c>
      <c r="I1163" s="29">
        <v>2633</v>
      </c>
      <c r="J1163" s="36"/>
    </row>
    <row r="1164" spans="1:10" hidden="1">
      <c r="A1164" s="27">
        <v>115.9</v>
      </c>
      <c r="B1164" s="27">
        <v>116</v>
      </c>
      <c r="C1164" s="28"/>
      <c r="D1164" s="29">
        <v>100</v>
      </c>
      <c r="E1164" s="29">
        <v>1700</v>
      </c>
      <c r="F1164" s="29">
        <v>2265</v>
      </c>
      <c r="G1164" s="29">
        <v>2200</v>
      </c>
      <c r="H1164" s="29">
        <v>2724</v>
      </c>
      <c r="I1164" s="29">
        <v>2495</v>
      </c>
      <c r="J1164" s="36"/>
    </row>
    <row r="1165" spans="1:10">
      <c r="A1165" s="31">
        <v>116</v>
      </c>
      <c r="B1165" s="31">
        <v>116.1</v>
      </c>
      <c r="C1165" s="28" t="s">
        <v>17</v>
      </c>
      <c r="D1165" s="32">
        <v>100</v>
      </c>
      <c r="E1165" s="32">
        <v>2100</v>
      </c>
      <c r="F1165" s="216">
        <v>2633</v>
      </c>
      <c r="G1165" s="32">
        <v>1500</v>
      </c>
      <c r="H1165" s="32">
        <v>2082</v>
      </c>
      <c r="I1165" s="32">
        <v>2358</v>
      </c>
      <c r="J1165" s="47" t="s">
        <v>114</v>
      </c>
    </row>
    <row r="1166" spans="1:10" hidden="1">
      <c r="A1166" s="27">
        <v>116.1</v>
      </c>
      <c r="B1166" s="27">
        <v>116.2</v>
      </c>
      <c r="C1166" s="28"/>
      <c r="D1166" s="29">
        <v>100</v>
      </c>
      <c r="E1166" s="29">
        <v>800</v>
      </c>
      <c r="F1166" s="29">
        <v>1439</v>
      </c>
      <c r="G1166" s="29">
        <v>1000</v>
      </c>
      <c r="H1166" s="29">
        <v>1623</v>
      </c>
      <c r="I1166" s="29">
        <v>1531</v>
      </c>
      <c r="J1166" s="47"/>
    </row>
    <row r="1167" spans="1:10" hidden="1">
      <c r="A1167" s="27">
        <v>116.2</v>
      </c>
      <c r="B1167" s="27">
        <v>116.3</v>
      </c>
      <c r="C1167" s="28"/>
      <c r="D1167" s="29">
        <v>100</v>
      </c>
      <c r="E1167" s="29">
        <v>1000</v>
      </c>
      <c r="F1167" s="29">
        <v>1623</v>
      </c>
      <c r="G1167" s="29">
        <v>1200</v>
      </c>
      <c r="H1167" s="29">
        <v>1806</v>
      </c>
      <c r="I1167" s="29">
        <v>1715</v>
      </c>
      <c r="J1167" s="47"/>
    </row>
    <row r="1168" spans="1:10" hidden="1">
      <c r="A1168" s="27">
        <v>116.3</v>
      </c>
      <c r="B1168" s="27">
        <v>116.4</v>
      </c>
      <c r="C1168" s="28"/>
      <c r="D1168" s="29">
        <v>100</v>
      </c>
      <c r="E1168" s="29">
        <v>700</v>
      </c>
      <c r="F1168" s="29">
        <v>1347</v>
      </c>
      <c r="G1168" s="29">
        <v>1000</v>
      </c>
      <c r="H1168" s="29">
        <v>1623</v>
      </c>
      <c r="I1168" s="29">
        <v>1485</v>
      </c>
      <c r="J1168" s="47"/>
    </row>
    <row r="1169" spans="1:10" hidden="1">
      <c r="A1169" s="27">
        <v>116.4</v>
      </c>
      <c r="B1169" s="27">
        <v>116.5</v>
      </c>
      <c r="C1169" s="28"/>
      <c r="D1169" s="29">
        <v>100</v>
      </c>
      <c r="E1169" s="29">
        <v>1000</v>
      </c>
      <c r="F1169" s="29">
        <v>1623</v>
      </c>
      <c r="G1169" s="29">
        <v>1200</v>
      </c>
      <c r="H1169" s="29">
        <v>1806</v>
      </c>
      <c r="I1169" s="29">
        <v>1715</v>
      </c>
      <c r="J1169" s="47"/>
    </row>
    <row r="1170" spans="1:10" hidden="1">
      <c r="A1170" s="27">
        <v>116.5</v>
      </c>
      <c r="B1170" s="27">
        <v>116.6</v>
      </c>
      <c r="C1170" s="28"/>
      <c r="D1170" s="29">
        <v>100</v>
      </c>
      <c r="E1170" s="29">
        <v>600</v>
      </c>
      <c r="F1170" s="29">
        <v>1256</v>
      </c>
      <c r="G1170" s="29">
        <v>900</v>
      </c>
      <c r="H1170" s="29">
        <v>1531</v>
      </c>
      <c r="I1170" s="29">
        <v>1394</v>
      </c>
      <c r="J1170" s="47"/>
    </row>
    <row r="1171" spans="1:10" hidden="1">
      <c r="A1171" s="27">
        <v>116.6</v>
      </c>
      <c r="B1171" s="27">
        <v>116.7</v>
      </c>
      <c r="C1171" s="28"/>
      <c r="D1171" s="29">
        <v>100</v>
      </c>
      <c r="E1171" s="29">
        <v>1000</v>
      </c>
      <c r="F1171" s="29">
        <v>1623</v>
      </c>
      <c r="G1171" s="29">
        <v>1100</v>
      </c>
      <c r="H1171" s="29">
        <v>1715</v>
      </c>
      <c r="I1171" s="29">
        <v>1669</v>
      </c>
      <c r="J1171" s="47"/>
    </row>
    <row r="1172" spans="1:10" hidden="1">
      <c r="A1172" s="27">
        <v>116.7</v>
      </c>
      <c r="B1172" s="27">
        <v>116.8</v>
      </c>
      <c r="C1172" s="28"/>
      <c r="D1172" s="29">
        <v>100</v>
      </c>
      <c r="E1172" s="29">
        <v>1400</v>
      </c>
      <c r="F1172" s="29">
        <v>1990</v>
      </c>
      <c r="G1172" s="29">
        <v>1400</v>
      </c>
      <c r="H1172" s="29">
        <v>1990</v>
      </c>
      <c r="I1172" s="29">
        <v>1990</v>
      </c>
      <c r="J1172" s="47"/>
    </row>
    <row r="1173" spans="1:10" hidden="1">
      <c r="A1173" s="27">
        <v>116.8</v>
      </c>
      <c r="B1173" s="27">
        <v>116.9</v>
      </c>
      <c r="C1173" s="28"/>
      <c r="D1173" s="29">
        <v>100</v>
      </c>
      <c r="E1173" s="29">
        <v>1300</v>
      </c>
      <c r="F1173" s="29">
        <v>1898</v>
      </c>
      <c r="G1173" s="29">
        <v>1000</v>
      </c>
      <c r="H1173" s="29">
        <v>1623</v>
      </c>
      <c r="I1173" s="29">
        <v>1761</v>
      </c>
      <c r="J1173" s="47"/>
    </row>
    <row r="1174" spans="1:10" hidden="1">
      <c r="A1174" s="27">
        <v>116.9</v>
      </c>
      <c r="B1174" s="27">
        <v>117</v>
      </c>
      <c r="C1174" s="28"/>
      <c r="D1174" s="29">
        <v>100</v>
      </c>
      <c r="E1174" s="29">
        <v>1500</v>
      </c>
      <c r="F1174" s="29">
        <v>2082</v>
      </c>
      <c r="G1174" s="29">
        <v>2100</v>
      </c>
      <c r="H1174" s="29">
        <v>2633</v>
      </c>
      <c r="I1174" s="29">
        <v>2358</v>
      </c>
      <c r="J1174" s="47"/>
    </row>
    <row r="1175" spans="1:10" hidden="1">
      <c r="A1175" s="31">
        <v>117</v>
      </c>
      <c r="B1175" s="31">
        <v>117.1</v>
      </c>
      <c r="C1175" s="28" t="s">
        <v>17</v>
      </c>
      <c r="D1175" s="32">
        <v>100</v>
      </c>
      <c r="E1175" s="32">
        <v>4300</v>
      </c>
      <c r="F1175" s="33"/>
      <c r="G1175" s="32">
        <v>3500</v>
      </c>
      <c r="H1175" s="33"/>
      <c r="I1175" s="33"/>
      <c r="J1175" s="46" t="s">
        <v>115</v>
      </c>
    </row>
    <row r="1176" spans="1:10" hidden="1">
      <c r="A1176" s="27">
        <v>117.1</v>
      </c>
      <c r="B1176" s="27">
        <v>117.2</v>
      </c>
      <c r="C1176" s="28"/>
      <c r="D1176" s="29">
        <v>100</v>
      </c>
      <c r="E1176" s="29">
        <v>900</v>
      </c>
      <c r="F1176" s="29">
        <v>1531</v>
      </c>
      <c r="G1176" s="29">
        <v>1000</v>
      </c>
      <c r="H1176" s="29">
        <v>1623</v>
      </c>
      <c r="I1176" s="29">
        <v>1577</v>
      </c>
      <c r="J1176" s="47" t="s">
        <v>116</v>
      </c>
    </row>
    <row r="1177" spans="1:10" hidden="1">
      <c r="A1177" s="27">
        <v>117.2</v>
      </c>
      <c r="B1177" s="27">
        <v>117.3</v>
      </c>
      <c r="C1177" s="28"/>
      <c r="D1177" s="29">
        <v>100</v>
      </c>
      <c r="E1177" s="29">
        <v>800</v>
      </c>
      <c r="F1177" s="29">
        <v>1439</v>
      </c>
      <c r="G1177" s="29">
        <v>1100</v>
      </c>
      <c r="H1177" s="29">
        <v>1715</v>
      </c>
      <c r="I1177" s="29">
        <v>1577</v>
      </c>
      <c r="J1177" s="34"/>
    </row>
    <row r="1178" spans="1:10" hidden="1">
      <c r="A1178" s="27">
        <v>117.3</v>
      </c>
      <c r="B1178" s="27">
        <v>117.4</v>
      </c>
      <c r="C1178" s="28"/>
      <c r="D1178" s="29">
        <v>100</v>
      </c>
      <c r="E1178" s="29">
        <v>600</v>
      </c>
      <c r="F1178" s="29">
        <v>1256</v>
      </c>
      <c r="G1178" s="29">
        <v>1000</v>
      </c>
      <c r="H1178" s="29">
        <v>1623</v>
      </c>
      <c r="I1178" s="29">
        <v>1440</v>
      </c>
      <c r="J1178" s="34"/>
    </row>
    <row r="1179" spans="1:10" hidden="1">
      <c r="A1179" s="27">
        <v>117.4</v>
      </c>
      <c r="B1179" s="27">
        <v>117.5</v>
      </c>
      <c r="C1179" s="28"/>
      <c r="D1179" s="29">
        <v>100</v>
      </c>
      <c r="E1179" s="29">
        <v>1500</v>
      </c>
      <c r="F1179" s="29">
        <v>2082</v>
      </c>
      <c r="G1179" s="29">
        <v>1400</v>
      </c>
      <c r="H1179" s="29">
        <v>1990</v>
      </c>
      <c r="I1179" s="29">
        <v>2036</v>
      </c>
      <c r="J1179" s="34"/>
    </row>
    <row r="1180" spans="1:10" hidden="1">
      <c r="A1180" s="27">
        <v>117.5</v>
      </c>
      <c r="B1180" s="27">
        <v>117.6</v>
      </c>
      <c r="C1180" s="28"/>
      <c r="D1180" s="29">
        <v>100</v>
      </c>
      <c r="E1180" s="29">
        <v>1600</v>
      </c>
      <c r="F1180" s="29">
        <v>2174</v>
      </c>
      <c r="G1180" s="29">
        <v>1300</v>
      </c>
      <c r="H1180" s="29">
        <v>1898</v>
      </c>
      <c r="I1180" s="29">
        <v>2036</v>
      </c>
      <c r="J1180" s="34"/>
    </row>
    <row r="1181" spans="1:10" hidden="1">
      <c r="A1181" s="27">
        <v>117.6</v>
      </c>
      <c r="B1181" s="27">
        <v>117.7</v>
      </c>
      <c r="C1181" s="28"/>
      <c r="D1181" s="29">
        <v>100</v>
      </c>
      <c r="E1181" s="29">
        <v>1900</v>
      </c>
      <c r="F1181" s="29">
        <v>2449</v>
      </c>
      <c r="G1181" s="29">
        <v>1500</v>
      </c>
      <c r="H1181" s="29">
        <v>2082</v>
      </c>
      <c r="I1181" s="29">
        <v>2266</v>
      </c>
      <c r="J1181" s="34"/>
    </row>
    <row r="1182" spans="1:10" hidden="1">
      <c r="A1182" s="27">
        <v>117.7</v>
      </c>
      <c r="B1182" s="27">
        <v>117.8</v>
      </c>
      <c r="C1182" s="28"/>
      <c r="D1182" s="29">
        <v>100</v>
      </c>
      <c r="E1182" s="29">
        <v>800</v>
      </c>
      <c r="F1182" s="29">
        <v>1439</v>
      </c>
      <c r="G1182" s="29">
        <v>1100</v>
      </c>
      <c r="H1182" s="29">
        <v>1715</v>
      </c>
      <c r="I1182" s="29">
        <v>1577</v>
      </c>
      <c r="J1182" s="34"/>
    </row>
    <row r="1183" spans="1:10" hidden="1">
      <c r="A1183" s="27">
        <v>117.8</v>
      </c>
      <c r="B1183" s="27">
        <v>117.9</v>
      </c>
      <c r="C1183" s="28"/>
      <c r="D1183" s="29">
        <v>100</v>
      </c>
      <c r="E1183" s="29">
        <v>1700</v>
      </c>
      <c r="F1183" s="29">
        <v>2265</v>
      </c>
      <c r="G1183" s="29">
        <v>1100</v>
      </c>
      <c r="H1183" s="29">
        <v>1715</v>
      </c>
      <c r="I1183" s="29">
        <v>1990</v>
      </c>
      <c r="J1183" s="34"/>
    </row>
    <row r="1184" spans="1:10" hidden="1">
      <c r="A1184" s="27">
        <v>117.9</v>
      </c>
      <c r="B1184" s="27">
        <v>118</v>
      </c>
      <c r="C1184" s="28"/>
      <c r="D1184" s="29">
        <v>100</v>
      </c>
      <c r="E1184" s="29">
        <v>1000</v>
      </c>
      <c r="F1184" s="29">
        <v>1623</v>
      </c>
      <c r="G1184" s="29">
        <v>1300</v>
      </c>
      <c r="H1184" s="29">
        <v>1898</v>
      </c>
      <c r="I1184" s="29">
        <v>1761</v>
      </c>
      <c r="J1184" s="33"/>
    </row>
    <row r="1185" spans="1:10" hidden="1">
      <c r="A1185" s="31">
        <v>118</v>
      </c>
      <c r="B1185" s="31">
        <v>118.1</v>
      </c>
      <c r="C1185" s="28" t="s">
        <v>17</v>
      </c>
      <c r="D1185" s="32">
        <v>100</v>
      </c>
      <c r="E1185" s="32">
        <v>900</v>
      </c>
      <c r="F1185" s="32">
        <v>1531</v>
      </c>
      <c r="G1185" s="32">
        <v>1000</v>
      </c>
      <c r="H1185" s="32">
        <v>1623</v>
      </c>
      <c r="I1185" s="32">
        <v>1577</v>
      </c>
      <c r="J1185" s="33"/>
    </row>
    <row r="1186" spans="1:10" hidden="1">
      <c r="A1186" s="27">
        <v>118.1</v>
      </c>
      <c r="B1186" s="27">
        <v>118.2</v>
      </c>
      <c r="C1186" s="28"/>
      <c r="D1186" s="29">
        <v>100</v>
      </c>
      <c r="E1186" s="29">
        <v>1600</v>
      </c>
      <c r="F1186" s="29">
        <v>2174</v>
      </c>
      <c r="G1186" s="29">
        <v>1400</v>
      </c>
      <c r="H1186" s="29">
        <v>1990</v>
      </c>
      <c r="I1186" s="29">
        <v>2082</v>
      </c>
      <c r="J1186" s="34"/>
    </row>
    <row r="1187" spans="1:10" hidden="1">
      <c r="A1187" s="27">
        <v>118.2</v>
      </c>
      <c r="B1187" s="27">
        <v>118.3</v>
      </c>
      <c r="C1187" s="28"/>
      <c r="D1187" s="29">
        <v>100</v>
      </c>
      <c r="E1187" s="29">
        <v>900</v>
      </c>
      <c r="F1187" s="29">
        <v>1531</v>
      </c>
      <c r="G1187" s="29">
        <v>1000</v>
      </c>
      <c r="H1187" s="29">
        <v>1623</v>
      </c>
      <c r="I1187" s="29">
        <v>1577</v>
      </c>
      <c r="J1187" s="34"/>
    </row>
    <row r="1188" spans="1:10" hidden="1">
      <c r="A1188" s="27">
        <v>118.3</v>
      </c>
      <c r="B1188" s="27">
        <v>118.4</v>
      </c>
      <c r="C1188" s="28"/>
      <c r="D1188" s="29">
        <v>100</v>
      </c>
      <c r="E1188" s="29">
        <v>1800</v>
      </c>
      <c r="F1188" s="29">
        <v>2357</v>
      </c>
      <c r="G1188" s="29">
        <v>1400</v>
      </c>
      <c r="H1188" s="29">
        <v>1990</v>
      </c>
      <c r="I1188" s="29">
        <v>2174</v>
      </c>
      <c r="J1188" s="34"/>
    </row>
    <row r="1189" spans="1:10">
      <c r="A1189" s="27">
        <v>118.4</v>
      </c>
      <c r="B1189" s="27">
        <v>118.5</v>
      </c>
      <c r="C1189" s="28"/>
      <c r="D1189" s="29">
        <v>100</v>
      </c>
      <c r="E1189" s="29">
        <v>2100</v>
      </c>
      <c r="F1189" s="217">
        <v>2633</v>
      </c>
      <c r="G1189" s="29">
        <v>2000</v>
      </c>
      <c r="H1189" s="29">
        <v>2541</v>
      </c>
      <c r="I1189" s="29">
        <v>2587</v>
      </c>
      <c r="J1189" s="34"/>
    </row>
    <row r="1190" spans="1:10" hidden="1">
      <c r="A1190" s="27">
        <v>118.5</v>
      </c>
      <c r="B1190" s="27">
        <v>118.6</v>
      </c>
      <c r="C1190" s="28"/>
      <c r="D1190" s="29">
        <v>100</v>
      </c>
      <c r="E1190" s="29">
        <v>1600</v>
      </c>
      <c r="F1190" s="29">
        <v>2174</v>
      </c>
      <c r="G1190" s="29">
        <v>1400</v>
      </c>
      <c r="H1190" s="29">
        <v>1990</v>
      </c>
      <c r="I1190" s="29">
        <v>2082</v>
      </c>
      <c r="J1190" s="28" t="s">
        <v>84</v>
      </c>
    </row>
    <row r="1191" spans="1:10" hidden="1">
      <c r="A1191" s="27">
        <v>118.6</v>
      </c>
      <c r="B1191" s="27">
        <v>118.7</v>
      </c>
      <c r="C1191" s="28"/>
      <c r="D1191" s="29">
        <v>100</v>
      </c>
      <c r="E1191" s="29">
        <v>1200</v>
      </c>
      <c r="F1191" s="29">
        <v>1806</v>
      </c>
      <c r="G1191" s="29">
        <v>1000</v>
      </c>
      <c r="H1191" s="29">
        <v>1623</v>
      </c>
      <c r="I1191" s="29">
        <v>1715</v>
      </c>
      <c r="J1191" s="28" t="s">
        <v>84</v>
      </c>
    </row>
    <row r="1192" spans="1:10" hidden="1">
      <c r="A1192" s="27">
        <v>118.7</v>
      </c>
      <c r="B1192" s="27">
        <v>118.8</v>
      </c>
      <c r="C1192" s="28"/>
      <c r="D1192" s="29">
        <v>100</v>
      </c>
      <c r="E1192" s="29">
        <v>800</v>
      </c>
      <c r="F1192" s="29">
        <v>1439</v>
      </c>
      <c r="G1192" s="29">
        <v>1000</v>
      </c>
      <c r="H1192" s="29">
        <v>1623</v>
      </c>
      <c r="I1192" s="29">
        <v>1531</v>
      </c>
      <c r="J1192" s="34"/>
    </row>
    <row r="1193" spans="1:10" hidden="1">
      <c r="A1193" s="27">
        <v>118.8</v>
      </c>
      <c r="B1193" s="27">
        <v>118.9</v>
      </c>
      <c r="C1193" s="28"/>
      <c r="D1193" s="29">
        <v>100</v>
      </c>
      <c r="E1193" s="29">
        <v>900</v>
      </c>
      <c r="F1193" s="29">
        <v>1531</v>
      </c>
      <c r="G1193" s="29">
        <v>1200</v>
      </c>
      <c r="H1193" s="29">
        <v>1806</v>
      </c>
      <c r="I1193" s="29">
        <v>1669</v>
      </c>
      <c r="J1193" s="34"/>
    </row>
    <row r="1194" spans="1:10" hidden="1">
      <c r="A1194" s="27">
        <v>118.9</v>
      </c>
      <c r="B1194" s="27">
        <v>119</v>
      </c>
      <c r="C1194" s="28"/>
      <c r="D1194" s="29">
        <v>100</v>
      </c>
      <c r="E1194" s="29">
        <v>1500</v>
      </c>
      <c r="F1194" s="29">
        <v>2082</v>
      </c>
      <c r="G1194" s="29">
        <v>1400</v>
      </c>
      <c r="H1194" s="29">
        <v>1990</v>
      </c>
      <c r="I1194" s="29">
        <v>2036</v>
      </c>
      <c r="J1194" s="33"/>
    </row>
    <row r="1195" spans="1:10" hidden="1">
      <c r="A1195" s="31">
        <v>119</v>
      </c>
      <c r="B1195" s="31">
        <v>119.1</v>
      </c>
      <c r="C1195" s="28" t="s">
        <v>17</v>
      </c>
      <c r="D1195" s="32">
        <v>100</v>
      </c>
      <c r="E1195" s="32">
        <v>800</v>
      </c>
      <c r="F1195" s="32">
        <v>1439</v>
      </c>
      <c r="G1195" s="32">
        <v>1000</v>
      </c>
      <c r="H1195" s="32">
        <v>1623</v>
      </c>
      <c r="I1195" s="32">
        <v>1531</v>
      </c>
      <c r="J1195" s="47" t="s">
        <v>117</v>
      </c>
    </row>
    <row r="1196" spans="1:10" hidden="1">
      <c r="A1196" s="27">
        <v>119.1</v>
      </c>
      <c r="B1196" s="27">
        <v>119.2</v>
      </c>
      <c r="C1196" s="28"/>
      <c r="D1196" s="29">
        <v>100</v>
      </c>
      <c r="E1196" s="29">
        <v>1300</v>
      </c>
      <c r="F1196" s="29">
        <v>1898</v>
      </c>
      <c r="G1196" s="29">
        <v>1100</v>
      </c>
      <c r="H1196" s="29">
        <v>1715</v>
      </c>
      <c r="I1196" s="29">
        <v>1807</v>
      </c>
      <c r="J1196" s="47"/>
    </row>
    <row r="1197" spans="1:10" hidden="1">
      <c r="A1197" s="27">
        <v>119.2</v>
      </c>
      <c r="B1197" s="27">
        <v>119.3</v>
      </c>
      <c r="C1197" s="28"/>
      <c r="D1197" s="29">
        <v>100</v>
      </c>
      <c r="E1197" s="29">
        <v>900</v>
      </c>
      <c r="F1197" s="29">
        <v>1531</v>
      </c>
      <c r="G1197" s="29">
        <v>1000</v>
      </c>
      <c r="H1197" s="29">
        <v>1623</v>
      </c>
      <c r="I1197" s="29">
        <v>1577</v>
      </c>
      <c r="J1197" s="47"/>
    </row>
    <row r="1198" spans="1:10" hidden="1">
      <c r="A1198" s="27">
        <v>119.3</v>
      </c>
      <c r="B1198" s="27">
        <v>119.4</v>
      </c>
      <c r="C1198" s="28"/>
      <c r="D1198" s="29">
        <v>100</v>
      </c>
      <c r="E1198" s="29">
        <v>1200</v>
      </c>
      <c r="F1198" s="29">
        <v>1806</v>
      </c>
      <c r="G1198" s="29">
        <v>1200</v>
      </c>
      <c r="H1198" s="29">
        <v>1806</v>
      </c>
      <c r="I1198" s="29">
        <v>1806</v>
      </c>
      <c r="J1198" s="47"/>
    </row>
    <row r="1199" spans="1:10" hidden="1">
      <c r="A1199" s="27">
        <v>119.4</v>
      </c>
      <c r="B1199" s="27">
        <v>119.5</v>
      </c>
      <c r="C1199" s="28"/>
      <c r="D1199" s="29">
        <v>100</v>
      </c>
      <c r="E1199" s="29">
        <v>1600</v>
      </c>
      <c r="F1199" s="29">
        <v>2174</v>
      </c>
      <c r="G1199" s="29">
        <v>1700</v>
      </c>
      <c r="H1199" s="29">
        <v>2265</v>
      </c>
      <c r="I1199" s="29">
        <v>2220</v>
      </c>
      <c r="J1199" s="47"/>
    </row>
    <row r="1200" spans="1:10" hidden="1">
      <c r="A1200" s="27">
        <v>119.5</v>
      </c>
      <c r="B1200" s="27">
        <v>119.6</v>
      </c>
      <c r="C1200" s="28"/>
      <c r="D1200" s="29">
        <v>100</v>
      </c>
      <c r="E1200" s="29">
        <v>800</v>
      </c>
      <c r="F1200" s="29">
        <v>1439</v>
      </c>
      <c r="G1200" s="29">
        <v>1100</v>
      </c>
      <c r="H1200" s="29">
        <v>1715</v>
      </c>
      <c r="I1200" s="29">
        <v>1577</v>
      </c>
      <c r="J1200" s="47"/>
    </row>
    <row r="1201" spans="1:10" hidden="1">
      <c r="A1201" s="27">
        <v>119.6</v>
      </c>
      <c r="B1201" s="27">
        <v>119.7</v>
      </c>
      <c r="C1201" s="28"/>
      <c r="D1201" s="29">
        <v>100</v>
      </c>
      <c r="E1201" s="29">
        <v>600</v>
      </c>
      <c r="F1201" s="29">
        <v>1256</v>
      </c>
      <c r="G1201" s="29">
        <v>1000</v>
      </c>
      <c r="H1201" s="29">
        <v>1623</v>
      </c>
      <c r="I1201" s="29">
        <v>1440</v>
      </c>
      <c r="J1201" s="47"/>
    </row>
    <row r="1202" spans="1:10" hidden="1">
      <c r="A1202" s="27">
        <v>119.7</v>
      </c>
      <c r="B1202" s="27">
        <v>119.8</v>
      </c>
      <c r="C1202" s="28"/>
      <c r="D1202" s="29">
        <v>100</v>
      </c>
      <c r="E1202" s="29">
        <v>800</v>
      </c>
      <c r="F1202" s="29">
        <v>1439</v>
      </c>
      <c r="G1202" s="29">
        <v>1100</v>
      </c>
      <c r="H1202" s="29">
        <v>1715</v>
      </c>
      <c r="I1202" s="29">
        <v>1577</v>
      </c>
      <c r="J1202" s="47"/>
    </row>
    <row r="1203" spans="1:10" hidden="1">
      <c r="A1203" s="27">
        <v>119.8</v>
      </c>
      <c r="B1203" s="27">
        <v>119.9</v>
      </c>
      <c r="C1203" s="28"/>
      <c r="D1203" s="29">
        <v>100</v>
      </c>
      <c r="E1203" s="29">
        <v>1600</v>
      </c>
      <c r="F1203" s="29">
        <v>2174</v>
      </c>
      <c r="G1203" s="29">
        <v>1200</v>
      </c>
      <c r="H1203" s="29">
        <v>1806</v>
      </c>
      <c r="I1203" s="29">
        <v>1990</v>
      </c>
      <c r="J1203" s="47"/>
    </row>
    <row r="1204" spans="1:10" hidden="1">
      <c r="A1204" s="27">
        <v>119.9</v>
      </c>
      <c r="B1204" s="27">
        <v>120</v>
      </c>
      <c r="C1204" s="28"/>
      <c r="D1204" s="29">
        <v>100</v>
      </c>
      <c r="E1204" s="29">
        <v>900</v>
      </c>
      <c r="F1204" s="29">
        <v>1531</v>
      </c>
      <c r="G1204" s="29">
        <v>1000</v>
      </c>
      <c r="H1204" s="29">
        <v>1623</v>
      </c>
      <c r="I1204" s="29">
        <v>1577</v>
      </c>
      <c r="J1204" s="47"/>
    </row>
    <row r="1205" spans="1:10" hidden="1">
      <c r="A1205" s="31">
        <v>120</v>
      </c>
      <c r="B1205" s="31">
        <v>120.1</v>
      </c>
      <c r="C1205" s="28" t="s">
        <v>17</v>
      </c>
      <c r="D1205" s="32">
        <v>100</v>
      </c>
      <c r="E1205" s="32">
        <v>900</v>
      </c>
      <c r="F1205" s="32">
        <v>1531</v>
      </c>
      <c r="G1205" s="32">
        <v>1100</v>
      </c>
      <c r="H1205" s="32">
        <v>1715</v>
      </c>
      <c r="I1205" s="32">
        <v>1623</v>
      </c>
      <c r="J1205" s="47" t="s">
        <v>118</v>
      </c>
    </row>
    <row r="1206" spans="1:10" hidden="1">
      <c r="A1206" s="27">
        <v>120.1</v>
      </c>
      <c r="B1206" s="27">
        <v>120.2</v>
      </c>
      <c r="C1206" s="28"/>
      <c r="D1206" s="29">
        <v>100</v>
      </c>
      <c r="E1206" s="34"/>
      <c r="F1206" s="34"/>
      <c r="G1206" s="34"/>
      <c r="H1206" s="34"/>
      <c r="I1206" s="34"/>
      <c r="J1206" s="47"/>
    </row>
    <row r="1207" spans="1:10" hidden="1">
      <c r="A1207" s="27">
        <v>120.2</v>
      </c>
      <c r="B1207" s="27">
        <v>120.3</v>
      </c>
      <c r="C1207" s="28"/>
      <c r="D1207" s="29">
        <v>100</v>
      </c>
      <c r="E1207" s="29">
        <v>1600</v>
      </c>
      <c r="F1207" s="29">
        <v>2174</v>
      </c>
      <c r="G1207" s="29">
        <v>1400</v>
      </c>
      <c r="H1207" s="29">
        <v>1990</v>
      </c>
      <c r="I1207" s="29">
        <v>2082</v>
      </c>
      <c r="J1207" s="47"/>
    </row>
    <row r="1208" spans="1:10" hidden="1">
      <c r="A1208" s="27">
        <v>120.3</v>
      </c>
      <c r="B1208" s="27">
        <v>120.4</v>
      </c>
      <c r="C1208" s="28"/>
      <c r="D1208" s="29">
        <v>100</v>
      </c>
      <c r="E1208" s="29">
        <v>900</v>
      </c>
      <c r="F1208" s="29">
        <v>1531</v>
      </c>
      <c r="G1208" s="29">
        <v>1000</v>
      </c>
      <c r="H1208" s="29">
        <v>1623</v>
      </c>
      <c r="I1208" s="29">
        <v>1577</v>
      </c>
      <c r="J1208" s="47"/>
    </row>
    <row r="1209" spans="1:10" hidden="1">
      <c r="A1209" s="27">
        <v>120.4</v>
      </c>
      <c r="B1209" s="27">
        <v>120.5</v>
      </c>
      <c r="C1209" s="28"/>
      <c r="D1209" s="29">
        <v>100</v>
      </c>
      <c r="E1209" s="29">
        <v>1000</v>
      </c>
      <c r="F1209" s="29">
        <v>1623</v>
      </c>
      <c r="G1209" s="29">
        <v>1400</v>
      </c>
      <c r="H1209" s="29">
        <v>1990</v>
      </c>
      <c r="I1209" s="29">
        <v>1807</v>
      </c>
      <c r="J1209" s="47"/>
    </row>
    <row r="1210" spans="1:10" hidden="1">
      <c r="A1210" s="27">
        <v>120.5</v>
      </c>
      <c r="B1210" s="27">
        <v>120.6</v>
      </c>
      <c r="C1210" s="28"/>
      <c r="D1210" s="29">
        <v>100</v>
      </c>
      <c r="E1210" s="29">
        <v>1200</v>
      </c>
      <c r="F1210" s="29">
        <v>1806</v>
      </c>
      <c r="G1210" s="29">
        <v>1100</v>
      </c>
      <c r="H1210" s="29">
        <v>1715</v>
      </c>
      <c r="I1210" s="29">
        <v>1761</v>
      </c>
      <c r="J1210" s="47"/>
    </row>
    <row r="1211" spans="1:10" hidden="1">
      <c r="A1211" s="27">
        <v>120.6</v>
      </c>
      <c r="B1211" s="27">
        <v>120.7</v>
      </c>
      <c r="C1211" s="28"/>
      <c r="D1211" s="29">
        <v>100</v>
      </c>
      <c r="E1211" s="29">
        <v>900</v>
      </c>
      <c r="F1211" s="29">
        <v>1531</v>
      </c>
      <c r="G1211" s="29">
        <v>1000</v>
      </c>
      <c r="H1211" s="29">
        <v>1623</v>
      </c>
      <c r="I1211" s="29">
        <v>1577</v>
      </c>
      <c r="J1211" s="47"/>
    </row>
    <row r="1212" spans="1:10" hidden="1">
      <c r="A1212" s="27">
        <v>120.7</v>
      </c>
      <c r="B1212" s="27">
        <v>120.8</v>
      </c>
      <c r="C1212" s="28"/>
      <c r="D1212" s="29">
        <v>100</v>
      </c>
      <c r="E1212" s="29">
        <v>1000</v>
      </c>
      <c r="F1212" s="29">
        <v>1623</v>
      </c>
      <c r="G1212" s="29">
        <v>1100</v>
      </c>
      <c r="H1212" s="29">
        <v>1715</v>
      </c>
      <c r="I1212" s="29">
        <v>1669</v>
      </c>
      <c r="J1212" s="47"/>
    </row>
    <row r="1213" spans="1:10" hidden="1">
      <c r="A1213" s="27">
        <v>120.8</v>
      </c>
      <c r="B1213" s="27">
        <v>120.9</v>
      </c>
      <c r="C1213" s="28"/>
      <c r="D1213" s="29">
        <v>100</v>
      </c>
      <c r="E1213" s="29">
        <v>1200</v>
      </c>
      <c r="F1213" s="29">
        <v>1806</v>
      </c>
      <c r="G1213" s="29">
        <v>1100</v>
      </c>
      <c r="H1213" s="29">
        <v>1715</v>
      </c>
      <c r="I1213" s="29">
        <v>1761</v>
      </c>
      <c r="J1213" s="47"/>
    </row>
    <row r="1214" spans="1:10" hidden="1">
      <c r="A1214" s="27">
        <v>120.9</v>
      </c>
      <c r="B1214" s="27">
        <v>121</v>
      </c>
      <c r="C1214" s="28"/>
      <c r="D1214" s="29">
        <v>100</v>
      </c>
      <c r="E1214" s="29">
        <v>1000</v>
      </c>
      <c r="F1214" s="29">
        <v>1623</v>
      </c>
      <c r="G1214" s="29">
        <v>1100</v>
      </c>
      <c r="H1214" s="29">
        <v>1715</v>
      </c>
      <c r="I1214" s="29">
        <v>1669</v>
      </c>
      <c r="J1214" s="47"/>
    </row>
    <row r="1215" spans="1:10" hidden="1">
      <c r="A1215" s="31">
        <v>121</v>
      </c>
      <c r="B1215" s="31">
        <v>121.1</v>
      </c>
      <c r="C1215" s="28" t="s">
        <v>17</v>
      </c>
      <c r="D1215" s="32">
        <v>100</v>
      </c>
      <c r="E1215" s="32">
        <v>1200</v>
      </c>
      <c r="F1215" s="32">
        <v>1806</v>
      </c>
      <c r="G1215" s="32">
        <v>1300</v>
      </c>
      <c r="H1215" s="32">
        <v>1898</v>
      </c>
      <c r="I1215" s="32">
        <v>1852</v>
      </c>
      <c r="J1215" s="36" t="s">
        <v>119</v>
      </c>
    </row>
    <row r="1216" spans="1:10" hidden="1">
      <c r="A1216" s="27">
        <v>121.1</v>
      </c>
      <c r="B1216" s="27">
        <v>121.2</v>
      </c>
      <c r="C1216" s="28"/>
      <c r="D1216" s="29">
        <v>100</v>
      </c>
      <c r="E1216" s="29">
        <v>900</v>
      </c>
      <c r="F1216" s="29">
        <v>1531</v>
      </c>
      <c r="G1216" s="29">
        <v>900</v>
      </c>
      <c r="H1216" s="29">
        <v>1531</v>
      </c>
      <c r="I1216" s="29">
        <v>1531</v>
      </c>
      <c r="J1216" s="36"/>
    </row>
    <row r="1217" spans="1:10" hidden="1">
      <c r="A1217" s="27">
        <v>121.2</v>
      </c>
      <c r="B1217" s="27">
        <v>121.3</v>
      </c>
      <c r="C1217" s="28"/>
      <c r="D1217" s="29">
        <v>100</v>
      </c>
      <c r="E1217" s="29">
        <v>1000</v>
      </c>
      <c r="F1217" s="29">
        <v>1623</v>
      </c>
      <c r="G1217" s="29">
        <v>1100</v>
      </c>
      <c r="H1217" s="29">
        <v>1715</v>
      </c>
      <c r="I1217" s="29">
        <v>1669</v>
      </c>
      <c r="J1217" s="36"/>
    </row>
    <row r="1218" spans="1:10" hidden="1">
      <c r="A1218" s="27">
        <v>121.3</v>
      </c>
      <c r="B1218" s="27">
        <v>121.4</v>
      </c>
      <c r="C1218" s="28"/>
      <c r="D1218" s="29">
        <v>100</v>
      </c>
      <c r="E1218" s="29">
        <v>900</v>
      </c>
      <c r="F1218" s="29">
        <v>1531</v>
      </c>
      <c r="G1218" s="29">
        <v>1200</v>
      </c>
      <c r="H1218" s="29">
        <v>1806</v>
      </c>
      <c r="I1218" s="29">
        <v>1669</v>
      </c>
      <c r="J1218" s="36"/>
    </row>
    <row r="1219" spans="1:10" hidden="1">
      <c r="A1219" s="27">
        <v>121.4</v>
      </c>
      <c r="B1219" s="27">
        <v>121.5</v>
      </c>
      <c r="C1219" s="28"/>
      <c r="D1219" s="29">
        <v>100</v>
      </c>
      <c r="E1219" s="34"/>
      <c r="F1219" s="34"/>
      <c r="G1219" s="34"/>
      <c r="H1219" s="34"/>
      <c r="I1219" s="34"/>
      <c r="J1219" s="36"/>
    </row>
    <row r="1220" spans="1:10" hidden="1">
      <c r="A1220" s="27">
        <v>121.5</v>
      </c>
      <c r="B1220" s="27">
        <v>121.6</v>
      </c>
      <c r="C1220" s="28"/>
      <c r="D1220" s="29">
        <v>100</v>
      </c>
      <c r="E1220" s="29">
        <v>800</v>
      </c>
      <c r="F1220" s="29">
        <v>1439</v>
      </c>
      <c r="G1220" s="29">
        <v>1000</v>
      </c>
      <c r="H1220" s="29">
        <v>1623</v>
      </c>
      <c r="I1220" s="29">
        <v>1531</v>
      </c>
      <c r="J1220" s="28" t="s">
        <v>119</v>
      </c>
    </row>
    <row r="1221" spans="1:10" hidden="1">
      <c r="A1221" s="27">
        <v>121.6</v>
      </c>
      <c r="B1221" s="27">
        <v>121.7</v>
      </c>
      <c r="C1221" s="30"/>
      <c r="D1221" s="29">
        <v>101</v>
      </c>
      <c r="E1221" s="29">
        <v>900</v>
      </c>
      <c r="F1221" s="29">
        <v>1523</v>
      </c>
      <c r="G1221" s="29">
        <v>1100</v>
      </c>
      <c r="H1221" s="29">
        <v>1705</v>
      </c>
      <c r="I1221" s="29">
        <v>1614</v>
      </c>
      <c r="J1221" s="30"/>
    </row>
    <row r="1222" spans="1:10" hidden="1">
      <c r="A1222" s="27">
        <v>121.7</v>
      </c>
      <c r="B1222" s="27">
        <v>121.8</v>
      </c>
      <c r="C1222" s="30"/>
      <c r="D1222" s="29">
        <v>102</v>
      </c>
      <c r="E1222" s="29">
        <v>1000</v>
      </c>
      <c r="F1222" s="29">
        <v>1605</v>
      </c>
      <c r="G1222" s="29">
        <v>1700</v>
      </c>
      <c r="H1222" s="29">
        <v>2235</v>
      </c>
      <c r="I1222" s="29">
        <v>1920</v>
      </c>
      <c r="J1222" s="30"/>
    </row>
    <row r="1223" spans="1:10" hidden="1">
      <c r="A1223" s="27">
        <v>121.8</v>
      </c>
      <c r="B1223" s="27">
        <v>121.9</v>
      </c>
      <c r="C1223" s="30"/>
      <c r="D1223" s="29">
        <v>103</v>
      </c>
      <c r="E1223" s="29">
        <v>900</v>
      </c>
      <c r="F1223" s="29">
        <v>1507</v>
      </c>
      <c r="G1223" s="29">
        <v>1100</v>
      </c>
      <c r="H1223" s="29">
        <v>1685</v>
      </c>
      <c r="I1223" s="29">
        <v>1596</v>
      </c>
      <c r="J1223" s="30"/>
    </row>
    <row r="1224" spans="1:10" hidden="1">
      <c r="A1224" s="27">
        <v>121.9</v>
      </c>
      <c r="B1224" s="27">
        <v>122</v>
      </c>
      <c r="C1224" s="30"/>
      <c r="D1224" s="29">
        <v>104</v>
      </c>
      <c r="E1224" s="29">
        <v>1000</v>
      </c>
      <c r="F1224" s="33"/>
      <c r="G1224" s="29">
        <v>1300</v>
      </c>
      <c r="H1224" s="33"/>
      <c r="I1224" s="33"/>
      <c r="J1224" s="30"/>
    </row>
    <row r="1225" spans="1:10" hidden="1">
      <c r="A1225" s="31">
        <v>122</v>
      </c>
      <c r="B1225" s="31">
        <v>122.1</v>
      </c>
      <c r="C1225" s="28" t="s">
        <v>17</v>
      </c>
      <c r="D1225" s="32">
        <v>100</v>
      </c>
      <c r="E1225" s="32">
        <v>900</v>
      </c>
      <c r="F1225" s="32">
        <v>1531</v>
      </c>
      <c r="G1225" s="32">
        <v>1100</v>
      </c>
      <c r="H1225" s="32">
        <v>1715</v>
      </c>
      <c r="I1225" s="32">
        <v>1623</v>
      </c>
      <c r="J1225" s="30"/>
    </row>
    <row r="1226" spans="1:10" hidden="1">
      <c r="A1226" s="27">
        <v>122.1</v>
      </c>
      <c r="B1226" s="27">
        <v>122.2</v>
      </c>
      <c r="C1226" s="28"/>
      <c r="D1226" s="29">
        <v>100</v>
      </c>
      <c r="E1226" s="29">
        <v>900</v>
      </c>
      <c r="F1226" s="29">
        <v>1531</v>
      </c>
      <c r="G1226" s="29">
        <v>1000</v>
      </c>
      <c r="H1226" s="29">
        <v>1623</v>
      </c>
      <c r="I1226" s="29">
        <v>1577</v>
      </c>
      <c r="J1226" s="30"/>
    </row>
    <row r="1227" spans="1:10" hidden="1">
      <c r="A1227" s="27">
        <v>122.2</v>
      </c>
      <c r="B1227" s="27">
        <v>122.3</v>
      </c>
      <c r="C1227" s="28"/>
      <c r="D1227" s="29">
        <v>100</v>
      </c>
      <c r="E1227" s="29">
        <v>1000</v>
      </c>
      <c r="F1227" s="29">
        <v>1623</v>
      </c>
      <c r="G1227" s="29">
        <v>1000</v>
      </c>
      <c r="H1227" s="29">
        <v>1623</v>
      </c>
      <c r="I1227" s="29">
        <v>1623</v>
      </c>
      <c r="J1227" s="30"/>
    </row>
    <row r="1228" spans="1:10" hidden="1">
      <c r="A1228" s="27">
        <v>122.3</v>
      </c>
      <c r="B1228" s="27">
        <v>122.4</v>
      </c>
      <c r="C1228" s="28"/>
      <c r="D1228" s="29">
        <v>100</v>
      </c>
      <c r="E1228" s="29">
        <v>1200</v>
      </c>
      <c r="F1228" s="29">
        <v>1806</v>
      </c>
      <c r="G1228" s="29">
        <v>1000</v>
      </c>
      <c r="H1228" s="29">
        <v>1623</v>
      </c>
      <c r="I1228" s="29">
        <v>1715</v>
      </c>
      <c r="J1228" s="30"/>
    </row>
    <row r="1229" spans="1:10" hidden="1">
      <c r="A1229" s="27">
        <v>122.4</v>
      </c>
      <c r="B1229" s="27">
        <v>122.5</v>
      </c>
      <c r="C1229" s="28"/>
      <c r="D1229" s="29">
        <v>100</v>
      </c>
      <c r="E1229" s="29">
        <v>900</v>
      </c>
      <c r="F1229" s="29">
        <v>1531</v>
      </c>
      <c r="G1229" s="29">
        <v>1100</v>
      </c>
      <c r="H1229" s="29">
        <v>1715</v>
      </c>
      <c r="I1229" s="29">
        <v>1623</v>
      </c>
      <c r="J1229" s="30"/>
    </row>
    <row r="1230" spans="1:10" hidden="1">
      <c r="A1230" s="27">
        <v>122.5</v>
      </c>
      <c r="B1230" s="27">
        <v>122.6</v>
      </c>
      <c r="C1230" s="28"/>
      <c r="D1230" s="29">
        <v>100</v>
      </c>
      <c r="E1230" s="29">
        <v>1000</v>
      </c>
      <c r="F1230" s="29">
        <v>1623</v>
      </c>
      <c r="G1230" s="29">
        <v>1400</v>
      </c>
      <c r="H1230" s="29">
        <v>1990</v>
      </c>
      <c r="I1230" s="29">
        <v>1807</v>
      </c>
      <c r="J1230" s="30"/>
    </row>
    <row r="1231" spans="1:10" hidden="1">
      <c r="A1231" s="27">
        <v>122.6</v>
      </c>
      <c r="B1231" s="27">
        <v>122.7</v>
      </c>
      <c r="C1231" s="28"/>
      <c r="D1231" s="29">
        <v>100</v>
      </c>
      <c r="E1231" s="29">
        <v>800</v>
      </c>
      <c r="F1231" s="29">
        <v>1439</v>
      </c>
      <c r="G1231" s="29">
        <v>1100</v>
      </c>
      <c r="H1231" s="29">
        <v>1715</v>
      </c>
      <c r="I1231" s="29">
        <v>1577</v>
      </c>
      <c r="J1231" s="30"/>
    </row>
    <row r="1232" spans="1:10" hidden="1">
      <c r="A1232" s="27">
        <v>122.7</v>
      </c>
      <c r="B1232" s="27">
        <v>122.8</v>
      </c>
      <c r="C1232" s="28"/>
      <c r="D1232" s="29">
        <v>100</v>
      </c>
      <c r="E1232" s="29">
        <v>900</v>
      </c>
      <c r="F1232" s="29">
        <v>1531</v>
      </c>
      <c r="G1232" s="29">
        <v>1000</v>
      </c>
      <c r="H1232" s="29">
        <v>1623</v>
      </c>
      <c r="I1232" s="29">
        <v>1577</v>
      </c>
      <c r="J1232" s="30"/>
    </row>
    <row r="1233" spans="1:10" hidden="1">
      <c r="A1233" s="27">
        <v>122.8</v>
      </c>
      <c r="B1233" s="27">
        <v>122.9</v>
      </c>
      <c r="C1233" s="28"/>
      <c r="D1233" s="29">
        <v>100</v>
      </c>
      <c r="E1233" s="29">
        <v>800</v>
      </c>
      <c r="F1233" s="29">
        <v>1439</v>
      </c>
      <c r="G1233" s="29">
        <v>900</v>
      </c>
      <c r="H1233" s="29">
        <v>1531</v>
      </c>
      <c r="I1233" s="29">
        <v>1485</v>
      </c>
      <c r="J1233" s="30"/>
    </row>
    <row r="1234" spans="1:10" hidden="1">
      <c r="A1234" s="27">
        <v>122.9</v>
      </c>
      <c r="B1234" s="27">
        <v>123</v>
      </c>
      <c r="C1234" s="28"/>
      <c r="D1234" s="29">
        <v>100</v>
      </c>
      <c r="E1234" s="29">
        <v>1000</v>
      </c>
      <c r="F1234" s="29">
        <v>1623</v>
      </c>
      <c r="G1234" s="29">
        <v>1200</v>
      </c>
      <c r="H1234" s="29">
        <v>1806</v>
      </c>
      <c r="I1234" s="29">
        <v>1715</v>
      </c>
      <c r="J1234" s="30"/>
    </row>
    <row r="1235" spans="1:10" hidden="1">
      <c r="A1235" s="31">
        <v>123</v>
      </c>
      <c r="B1235" s="31">
        <v>123.1</v>
      </c>
      <c r="C1235" s="28" t="s">
        <v>17</v>
      </c>
      <c r="D1235" s="32">
        <v>100</v>
      </c>
      <c r="E1235" s="32">
        <v>800</v>
      </c>
      <c r="F1235" s="32">
        <v>1439</v>
      </c>
      <c r="G1235" s="32">
        <v>1000</v>
      </c>
      <c r="H1235" s="32">
        <v>1623</v>
      </c>
      <c r="I1235" s="32">
        <v>1531</v>
      </c>
      <c r="J1235" s="30"/>
    </row>
    <row r="1236" spans="1:10" hidden="1">
      <c r="A1236" s="27">
        <v>123.1</v>
      </c>
      <c r="B1236" s="27">
        <v>123.2</v>
      </c>
      <c r="C1236" s="28"/>
      <c r="D1236" s="29">
        <v>100</v>
      </c>
      <c r="E1236" s="29">
        <v>900</v>
      </c>
      <c r="F1236" s="29">
        <v>1531</v>
      </c>
      <c r="G1236" s="29">
        <v>1100</v>
      </c>
      <c r="H1236" s="29">
        <v>1715</v>
      </c>
      <c r="I1236" s="29">
        <v>1623</v>
      </c>
      <c r="J1236" s="30"/>
    </row>
    <row r="1237" spans="1:10" hidden="1">
      <c r="A1237" s="27">
        <v>123.2</v>
      </c>
      <c r="B1237" s="27">
        <v>123.3</v>
      </c>
      <c r="C1237" s="28"/>
      <c r="D1237" s="29">
        <v>100</v>
      </c>
      <c r="E1237" s="29">
        <v>1000</v>
      </c>
      <c r="F1237" s="29">
        <v>1623</v>
      </c>
      <c r="G1237" s="29">
        <v>1200</v>
      </c>
      <c r="H1237" s="29">
        <v>1806</v>
      </c>
      <c r="I1237" s="29">
        <v>1715</v>
      </c>
      <c r="J1237" s="30"/>
    </row>
    <row r="1238" spans="1:10" hidden="1">
      <c r="A1238" s="27">
        <v>123.3</v>
      </c>
      <c r="B1238" s="27">
        <v>123.4</v>
      </c>
      <c r="C1238" s="28"/>
      <c r="D1238" s="29">
        <v>100</v>
      </c>
      <c r="E1238" s="29">
        <v>900</v>
      </c>
      <c r="F1238" s="29">
        <v>1531</v>
      </c>
      <c r="G1238" s="29">
        <v>1000</v>
      </c>
      <c r="H1238" s="29">
        <v>1623</v>
      </c>
      <c r="I1238" s="29">
        <v>1577</v>
      </c>
      <c r="J1238" s="30"/>
    </row>
    <row r="1239" spans="1:10" hidden="1">
      <c r="A1239" s="27">
        <v>123.4</v>
      </c>
      <c r="B1239" s="27">
        <v>123.5</v>
      </c>
      <c r="C1239" s="28"/>
      <c r="D1239" s="29">
        <v>100</v>
      </c>
      <c r="E1239" s="29">
        <v>1100</v>
      </c>
      <c r="F1239" s="29">
        <v>1715</v>
      </c>
      <c r="G1239" s="29">
        <v>1000</v>
      </c>
      <c r="H1239" s="29">
        <v>1623</v>
      </c>
      <c r="I1239" s="29">
        <v>1669</v>
      </c>
      <c r="J1239" s="30"/>
    </row>
    <row r="1240" spans="1:10" hidden="1">
      <c r="A1240" s="27">
        <v>123.5</v>
      </c>
      <c r="B1240" s="27">
        <v>123.6</v>
      </c>
      <c r="C1240" s="28"/>
      <c r="D1240" s="29">
        <v>100</v>
      </c>
      <c r="E1240" s="29">
        <v>900</v>
      </c>
      <c r="F1240" s="29">
        <v>1531</v>
      </c>
      <c r="G1240" s="29">
        <v>1200</v>
      </c>
      <c r="H1240" s="29">
        <v>1806</v>
      </c>
      <c r="I1240" s="29">
        <v>1669</v>
      </c>
      <c r="J1240" s="30"/>
    </row>
    <row r="1241" spans="1:10" hidden="1">
      <c r="A1241" s="27">
        <v>123.6</v>
      </c>
      <c r="B1241" s="27">
        <v>123.7</v>
      </c>
      <c r="C1241" s="28"/>
      <c r="D1241" s="29">
        <v>100</v>
      </c>
      <c r="E1241" s="29">
        <v>1000</v>
      </c>
      <c r="F1241" s="29">
        <v>1623</v>
      </c>
      <c r="G1241" s="29">
        <v>1000</v>
      </c>
      <c r="H1241" s="29">
        <v>1623</v>
      </c>
      <c r="I1241" s="29">
        <v>1623</v>
      </c>
      <c r="J1241" s="30"/>
    </row>
    <row r="1242" spans="1:10" hidden="1">
      <c r="A1242" s="27">
        <v>123.7</v>
      </c>
      <c r="B1242" s="27">
        <v>123.8</v>
      </c>
      <c r="C1242" s="28"/>
      <c r="D1242" s="29">
        <v>100</v>
      </c>
      <c r="E1242" s="29">
        <v>1200</v>
      </c>
      <c r="F1242" s="29">
        <v>1806</v>
      </c>
      <c r="G1242" s="29">
        <v>1100</v>
      </c>
      <c r="H1242" s="29">
        <v>1715</v>
      </c>
      <c r="I1242" s="29">
        <v>1761</v>
      </c>
      <c r="J1242" s="30"/>
    </row>
    <row r="1243" spans="1:10" hidden="1">
      <c r="A1243" s="27">
        <v>123.8</v>
      </c>
      <c r="B1243" s="27">
        <v>123.9</v>
      </c>
      <c r="C1243" s="28"/>
      <c r="D1243" s="29">
        <v>100</v>
      </c>
      <c r="E1243" s="29">
        <v>1400</v>
      </c>
      <c r="F1243" s="29">
        <v>1990</v>
      </c>
      <c r="G1243" s="29">
        <v>1500</v>
      </c>
      <c r="H1243" s="29">
        <v>2082</v>
      </c>
      <c r="I1243" s="29">
        <v>2036</v>
      </c>
      <c r="J1243" s="30"/>
    </row>
    <row r="1244" spans="1:10" hidden="1">
      <c r="A1244" s="27">
        <v>123.9</v>
      </c>
      <c r="B1244" s="27">
        <v>124</v>
      </c>
      <c r="C1244" s="28"/>
      <c r="D1244" s="29">
        <v>100</v>
      </c>
      <c r="E1244" s="29">
        <v>900</v>
      </c>
      <c r="F1244" s="29">
        <v>1531</v>
      </c>
      <c r="G1244" s="29">
        <v>1000</v>
      </c>
      <c r="H1244" s="29">
        <v>1623</v>
      </c>
      <c r="I1244" s="29">
        <v>1577</v>
      </c>
      <c r="J1244" s="30"/>
    </row>
    <row r="1245" spans="1:10" hidden="1">
      <c r="A1245" s="31">
        <v>124</v>
      </c>
      <c r="B1245" s="31">
        <v>124.1</v>
      </c>
      <c r="C1245" s="28" t="s">
        <v>17</v>
      </c>
      <c r="D1245" s="32">
        <v>100</v>
      </c>
      <c r="E1245" s="32">
        <v>1000</v>
      </c>
      <c r="F1245" s="32">
        <v>1623</v>
      </c>
      <c r="G1245" s="32">
        <v>1100</v>
      </c>
      <c r="H1245" s="32">
        <v>1715</v>
      </c>
      <c r="I1245" s="32">
        <v>1669</v>
      </c>
      <c r="J1245" s="30"/>
    </row>
    <row r="1246" spans="1:10" hidden="1">
      <c r="A1246" s="27">
        <v>124.1</v>
      </c>
      <c r="B1246" s="27">
        <v>124.2</v>
      </c>
      <c r="C1246" s="28"/>
      <c r="D1246" s="29">
        <v>100</v>
      </c>
      <c r="E1246" s="29">
        <v>1000</v>
      </c>
      <c r="F1246" s="29">
        <v>1623</v>
      </c>
      <c r="G1246" s="29">
        <v>1100</v>
      </c>
      <c r="H1246" s="29">
        <v>1715</v>
      </c>
      <c r="I1246" s="29">
        <v>1669</v>
      </c>
      <c r="J1246" s="30"/>
    </row>
    <row r="1247" spans="1:10" hidden="1">
      <c r="A1247" s="27">
        <v>124.2</v>
      </c>
      <c r="B1247" s="27">
        <v>124.3</v>
      </c>
      <c r="C1247" s="28"/>
      <c r="D1247" s="29">
        <v>100</v>
      </c>
      <c r="E1247" s="29">
        <v>1200</v>
      </c>
      <c r="F1247" s="29">
        <v>1806</v>
      </c>
      <c r="G1247" s="29">
        <v>1300</v>
      </c>
      <c r="H1247" s="29">
        <v>1898</v>
      </c>
      <c r="I1247" s="29">
        <v>1852</v>
      </c>
      <c r="J1247" s="30"/>
    </row>
    <row r="1248" spans="1:10" hidden="1">
      <c r="A1248" s="27">
        <v>124.3</v>
      </c>
      <c r="B1248" s="27">
        <v>124.4</v>
      </c>
      <c r="C1248" s="28"/>
      <c r="D1248" s="29">
        <v>100</v>
      </c>
      <c r="E1248" s="29">
        <v>800</v>
      </c>
      <c r="F1248" s="29">
        <v>1439</v>
      </c>
      <c r="G1248" s="29">
        <v>1000</v>
      </c>
      <c r="H1248" s="29">
        <v>1623</v>
      </c>
      <c r="I1248" s="29">
        <v>1531</v>
      </c>
      <c r="J1248" s="30"/>
    </row>
    <row r="1249" spans="1:10" hidden="1">
      <c r="A1249" s="27">
        <v>124.4</v>
      </c>
      <c r="B1249" s="27">
        <v>124.5</v>
      </c>
      <c r="C1249" s="28"/>
      <c r="D1249" s="29">
        <v>100</v>
      </c>
      <c r="E1249" s="29">
        <v>700</v>
      </c>
      <c r="F1249" s="29">
        <v>1347</v>
      </c>
      <c r="G1249" s="29">
        <v>1000</v>
      </c>
      <c r="H1249" s="29">
        <v>1623</v>
      </c>
      <c r="I1249" s="29">
        <v>1485</v>
      </c>
      <c r="J1249" s="30"/>
    </row>
    <row r="1250" spans="1:10" hidden="1">
      <c r="A1250" s="27">
        <v>124.5</v>
      </c>
      <c r="B1250" s="27">
        <v>124.6</v>
      </c>
      <c r="C1250" s="28"/>
      <c r="D1250" s="29">
        <v>100</v>
      </c>
      <c r="E1250" s="29">
        <v>900</v>
      </c>
      <c r="F1250" s="29">
        <v>1531</v>
      </c>
      <c r="G1250" s="29">
        <v>1100</v>
      </c>
      <c r="H1250" s="29">
        <v>1715</v>
      </c>
      <c r="I1250" s="29">
        <v>1623</v>
      </c>
      <c r="J1250" s="30"/>
    </row>
    <row r="1251" spans="1:10" hidden="1">
      <c r="A1251" s="27">
        <v>124.6</v>
      </c>
      <c r="B1251" s="27">
        <v>124.7</v>
      </c>
      <c r="C1251" s="28"/>
      <c r="D1251" s="29">
        <v>100</v>
      </c>
      <c r="E1251" s="29">
        <v>1200</v>
      </c>
      <c r="F1251" s="29">
        <v>1806</v>
      </c>
      <c r="G1251" s="29">
        <v>1800</v>
      </c>
      <c r="H1251" s="29">
        <v>2357</v>
      </c>
      <c r="I1251" s="29">
        <v>2082</v>
      </c>
      <c r="J1251" s="30"/>
    </row>
    <row r="1252" spans="1:10" hidden="1">
      <c r="A1252" s="27">
        <v>124.7</v>
      </c>
      <c r="B1252" s="27">
        <v>124.8</v>
      </c>
      <c r="C1252" s="28"/>
      <c r="D1252" s="29">
        <v>100</v>
      </c>
      <c r="E1252" s="29">
        <v>1000</v>
      </c>
      <c r="F1252" s="29">
        <v>1623</v>
      </c>
      <c r="G1252" s="29">
        <v>1200</v>
      </c>
      <c r="H1252" s="29">
        <v>1806</v>
      </c>
      <c r="I1252" s="29">
        <v>1715</v>
      </c>
      <c r="J1252" s="30"/>
    </row>
    <row r="1253" spans="1:10" hidden="1">
      <c r="A1253" s="27">
        <v>124.8</v>
      </c>
      <c r="B1253" s="27">
        <v>124.9</v>
      </c>
      <c r="C1253" s="28"/>
      <c r="D1253" s="29">
        <v>100</v>
      </c>
      <c r="E1253" s="29">
        <v>1200</v>
      </c>
      <c r="F1253" s="29">
        <v>1806</v>
      </c>
      <c r="G1253" s="29">
        <v>1000</v>
      </c>
      <c r="H1253" s="29">
        <v>1623</v>
      </c>
      <c r="I1253" s="29">
        <v>1715</v>
      </c>
      <c r="J1253" s="30"/>
    </row>
    <row r="1254" spans="1:10" hidden="1">
      <c r="A1254" s="27">
        <v>124.9</v>
      </c>
      <c r="B1254" s="27">
        <v>125</v>
      </c>
      <c r="C1254" s="28"/>
      <c r="D1254" s="29">
        <v>100</v>
      </c>
      <c r="E1254" s="29">
        <v>1100</v>
      </c>
      <c r="F1254" s="29">
        <v>1715</v>
      </c>
      <c r="G1254" s="29">
        <v>1000</v>
      </c>
      <c r="H1254" s="29">
        <v>1623</v>
      </c>
      <c r="I1254" s="29">
        <v>1669</v>
      </c>
      <c r="J1254" s="30"/>
    </row>
    <row r="1255" spans="1:10">
      <c r="A1255" s="31">
        <v>125</v>
      </c>
      <c r="B1255" s="31">
        <v>125.1</v>
      </c>
      <c r="C1255" s="28" t="s">
        <v>17</v>
      </c>
      <c r="D1255" s="32">
        <v>100</v>
      </c>
      <c r="E1255" s="32">
        <v>2000</v>
      </c>
      <c r="F1255" s="216">
        <v>2541</v>
      </c>
      <c r="G1255" s="32">
        <v>1500</v>
      </c>
      <c r="H1255" s="32">
        <v>2082</v>
      </c>
      <c r="I1255" s="32">
        <v>2312</v>
      </c>
      <c r="J1255" s="47" t="s">
        <v>120</v>
      </c>
    </row>
    <row r="1256" spans="1:10" hidden="1">
      <c r="A1256" s="27">
        <v>125.1</v>
      </c>
      <c r="B1256" s="27">
        <v>125.2</v>
      </c>
      <c r="C1256" s="28"/>
      <c r="D1256" s="29">
        <v>100</v>
      </c>
      <c r="E1256" s="29">
        <v>1000</v>
      </c>
      <c r="F1256" s="29">
        <v>1623</v>
      </c>
      <c r="G1256" s="29">
        <v>1100</v>
      </c>
      <c r="H1256" s="29">
        <v>1715</v>
      </c>
      <c r="I1256" s="29">
        <v>1669</v>
      </c>
      <c r="J1256" s="47"/>
    </row>
    <row r="1257" spans="1:10" hidden="1">
      <c r="A1257" s="27">
        <v>125.2</v>
      </c>
      <c r="B1257" s="27">
        <v>125.3</v>
      </c>
      <c r="C1257" s="28"/>
      <c r="D1257" s="29">
        <v>100</v>
      </c>
      <c r="E1257" s="29">
        <v>900</v>
      </c>
      <c r="F1257" s="29">
        <v>1531</v>
      </c>
      <c r="G1257" s="29">
        <v>1000</v>
      </c>
      <c r="H1257" s="29">
        <v>1623</v>
      </c>
      <c r="I1257" s="29">
        <v>1577</v>
      </c>
      <c r="J1257" s="47"/>
    </row>
    <row r="1258" spans="1:10" hidden="1">
      <c r="A1258" s="27">
        <v>125.3</v>
      </c>
      <c r="B1258" s="27">
        <v>125.4</v>
      </c>
      <c r="C1258" s="28"/>
      <c r="D1258" s="29">
        <v>100</v>
      </c>
      <c r="E1258" s="29">
        <v>1000</v>
      </c>
      <c r="F1258" s="29">
        <v>1623</v>
      </c>
      <c r="G1258" s="29">
        <v>1100</v>
      </c>
      <c r="H1258" s="29">
        <v>1715</v>
      </c>
      <c r="I1258" s="29">
        <v>1669</v>
      </c>
      <c r="J1258" s="47"/>
    </row>
    <row r="1259" spans="1:10" hidden="1">
      <c r="A1259" s="27">
        <v>125.4</v>
      </c>
      <c r="B1259" s="27">
        <v>125.5</v>
      </c>
      <c r="C1259" s="28"/>
      <c r="D1259" s="29">
        <v>100</v>
      </c>
      <c r="E1259" s="29">
        <v>1200</v>
      </c>
      <c r="F1259" s="29">
        <v>1806</v>
      </c>
      <c r="G1259" s="29">
        <v>1000</v>
      </c>
      <c r="H1259" s="29">
        <v>1623</v>
      </c>
      <c r="I1259" s="29">
        <v>1715</v>
      </c>
      <c r="J1259" s="47"/>
    </row>
    <row r="1260" spans="1:10" hidden="1">
      <c r="A1260" s="27">
        <v>125.5</v>
      </c>
      <c r="B1260" s="27">
        <v>125.6</v>
      </c>
      <c r="C1260" s="28"/>
      <c r="D1260" s="29">
        <v>100</v>
      </c>
      <c r="E1260" s="29">
        <v>1000</v>
      </c>
      <c r="F1260" s="29">
        <v>1623</v>
      </c>
      <c r="G1260" s="29">
        <v>1200</v>
      </c>
      <c r="H1260" s="29">
        <v>1806</v>
      </c>
      <c r="I1260" s="29">
        <v>1715</v>
      </c>
      <c r="J1260" s="47"/>
    </row>
    <row r="1261" spans="1:10" hidden="1">
      <c r="A1261" s="27">
        <v>125.6</v>
      </c>
      <c r="B1261" s="27">
        <v>125.7</v>
      </c>
      <c r="C1261" s="28"/>
      <c r="D1261" s="29">
        <v>100</v>
      </c>
      <c r="E1261" s="29">
        <v>1400</v>
      </c>
      <c r="F1261" s="29">
        <v>1990</v>
      </c>
      <c r="G1261" s="29">
        <v>1300</v>
      </c>
      <c r="H1261" s="29">
        <v>1898</v>
      </c>
      <c r="I1261" s="29">
        <v>1944</v>
      </c>
      <c r="J1261" s="47"/>
    </row>
    <row r="1262" spans="1:10" hidden="1">
      <c r="A1262" s="27">
        <v>125.7</v>
      </c>
      <c r="B1262" s="27">
        <v>125.8</v>
      </c>
      <c r="C1262" s="28"/>
      <c r="D1262" s="29">
        <v>100</v>
      </c>
      <c r="E1262" s="29">
        <v>1500</v>
      </c>
      <c r="F1262" s="29">
        <v>2082</v>
      </c>
      <c r="G1262" s="29">
        <v>1400</v>
      </c>
      <c r="H1262" s="29">
        <v>1990</v>
      </c>
      <c r="I1262" s="29">
        <v>2036</v>
      </c>
      <c r="J1262" s="47"/>
    </row>
    <row r="1263" spans="1:10" hidden="1">
      <c r="A1263" s="27">
        <v>125.8</v>
      </c>
      <c r="B1263" s="27">
        <v>125.9</v>
      </c>
      <c r="C1263" s="28"/>
      <c r="D1263" s="29">
        <v>100</v>
      </c>
      <c r="E1263" s="29">
        <v>1200</v>
      </c>
      <c r="F1263" s="29">
        <v>1806</v>
      </c>
      <c r="G1263" s="29">
        <v>1100</v>
      </c>
      <c r="H1263" s="29">
        <v>1715</v>
      </c>
      <c r="I1263" s="29">
        <v>1761</v>
      </c>
      <c r="J1263" s="47"/>
    </row>
    <row r="1264" spans="1:10" hidden="1">
      <c r="A1264" s="27">
        <v>125.9</v>
      </c>
      <c r="B1264" s="27">
        <v>126</v>
      </c>
      <c r="C1264" s="28"/>
      <c r="D1264" s="29">
        <v>100</v>
      </c>
      <c r="E1264" s="29">
        <v>1000</v>
      </c>
      <c r="F1264" s="29">
        <v>1623</v>
      </c>
      <c r="G1264" s="29">
        <v>1200</v>
      </c>
      <c r="H1264" s="29">
        <v>1806</v>
      </c>
      <c r="I1264" s="29">
        <v>1715</v>
      </c>
      <c r="J1264" s="47"/>
    </row>
    <row r="1265" spans="1:10" hidden="1">
      <c r="A1265" s="31">
        <v>126</v>
      </c>
      <c r="B1265" s="31">
        <v>126.1</v>
      </c>
      <c r="C1265" s="28" t="s">
        <v>17</v>
      </c>
      <c r="D1265" s="32">
        <v>100</v>
      </c>
      <c r="E1265" s="32">
        <v>900</v>
      </c>
      <c r="F1265" s="32">
        <v>1531</v>
      </c>
      <c r="G1265" s="32">
        <v>1000</v>
      </c>
      <c r="H1265" s="32">
        <v>1623</v>
      </c>
      <c r="I1265" s="32">
        <v>1577</v>
      </c>
      <c r="J1265" s="30"/>
    </row>
    <row r="1266" spans="1:10" hidden="1">
      <c r="A1266" s="27">
        <v>126.1</v>
      </c>
      <c r="B1266" s="27">
        <v>126.2</v>
      </c>
      <c r="C1266" s="28"/>
      <c r="D1266" s="29">
        <v>100</v>
      </c>
      <c r="E1266" s="29">
        <v>900</v>
      </c>
      <c r="F1266" s="29">
        <v>1531</v>
      </c>
      <c r="G1266" s="29">
        <v>1000</v>
      </c>
      <c r="H1266" s="29">
        <v>1623</v>
      </c>
      <c r="I1266" s="29">
        <v>1577</v>
      </c>
      <c r="J1266" s="30"/>
    </row>
    <row r="1267" spans="1:10" hidden="1">
      <c r="A1267" s="27">
        <v>126.2</v>
      </c>
      <c r="B1267" s="27">
        <v>126.3</v>
      </c>
      <c r="C1267" s="28"/>
      <c r="D1267" s="29">
        <v>100</v>
      </c>
      <c r="E1267" s="29">
        <v>1000</v>
      </c>
      <c r="F1267" s="29">
        <v>1623</v>
      </c>
      <c r="G1267" s="29">
        <v>1100</v>
      </c>
      <c r="H1267" s="29">
        <v>1715</v>
      </c>
      <c r="I1267" s="29">
        <v>1669</v>
      </c>
      <c r="J1267" s="30"/>
    </row>
    <row r="1268" spans="1:10" hidden="1">
      <c r="A1268" s="27">
        <v>126.3</v>
      </c>
      <c r="B1268" s="27">
        <v>126.4</v>
      </c>
      <c r="C1268" s="28"/>
      <c r="D1268" s="29">
        <v>100</v>
      </c>
      <c r="E1268" s="29">
        <v>1400</v>
      </c>
      <c r="F1268" s="29">
        <v>1990</v>
      </c>
      <c r="G1268" s="29">
        <v>1300</v>
      </c>
      <c r="H1268" s="29">
        <v>1898</v>
      </c>
      <c r="I1268" s="29">
        <v>1944</v>
      </c>
      <c r="J1268" s="30"/>
    </row>
    <row r="1269" spans="1:10" hidden="1">
      <c r="A1269" s="27">
        <v>126.4</v>
      </c>
      <c r="B1269" s="27">
        <v>126.5</v>
      </c>
      <c r="C1269" s="28"/>
      <c r="D1269" s="29">
        <v>100</v>
      </c>
      <c r="E1269" s="29">
        <v>1600</v>
      </c>
      <c r="F1269" s="29">
        <v>2174</v>
      </c>
      <c r="G1269" s="29">
        <v>1300</v>
      </c>
      <c r="H1269" s="29">
        <v>1898</v>
      </c>
      <c r="I1269" s="29">
        <v>2036</v>
      </c>
      <c r="J1269" s="30"/>
    </row>
    <row r="1270" spans="1:10" hidden="1">
      <c r="A1270" s="27">
        <v>126.5</v>
      </c>
      <c r="B1270" s="27">
        <v>126.6</v>
      </c>
      <c r="C1270" s="28"/>
      <c r="D1270" s="29">
        <v>101</v>
      </c>
      <c r="E1270" s="29">
        <v>900</v>
      </c>
      <c r="F1270" s="29">
        <v>1523</v>
      </c>
      <c r="G1270" s="29">
        <v>1000</v>
      </c>
      <c r="H1270" s="29">
        <v>1614</v>
      </c>
      <c r="I1270" s="29">
        <v>1569</v>
      </c>
      <c r="J1270" s="30"/>
    </row>
    <row r="1271" spans="1:10" hidden="1">
      <c r="A1271" s="27">
        <v>126.6</v>
      </c>
      <c r="B1271" s="27">
        <v>126.7</v>
      </c>
      <c r="C1271" s="28"/>
      <c r="D1271" s="29">
        <v>102</v>
      </c>
      <c r="E1271" s="29">
        <v>1000</v>
      </c>
      <c r="F1271" s="29">
        <v>1605</v>
      </c>
      <c r="G1271" s="29">
        <v>1200</v>
      </c>
      <c r="H1271" s="29">
        <v>1785</v>
      </c>
      <c r="I1271" s="29">
        <v>1695</v>
      </c>
      <c r="J1271" s="30"/>
    </row>
    <row r="1272" spans="1:10" hidden="1">
      <c r="A1272" s="27">
        <v>126.7</v>
      </c>
      <c r="B1272" s="27">
        <v>126.8</v>
      </c>
      <c r="C1272" s="28"/>
      <c r="D1272" s="29">
        <v>103</v>
      </c>
      <c r="E1272" s="29">
        <v>900</v>
      </c>
      <c r="F1272" s="29">
        <v>1507</v>
      </c>
      <c r="G1272" s="29">
        <v>1000</v>
      </c>
      <c r="H1272" s="29">
        <v>1596</v>
      </c>
      <c r="I1272" s="29">
        <v>1552</v>
      </c>
      <c r="J1272" s="30"/>
    </row>
    <row r="1273" spans="1:10" hidden="1">
      <c r="A1273" s="27">
        <v>126.8</v>
      </c>
      <c r="B1273" s="27">
        <v>126.9</v>
      </c>
      <c r="C1273" s="28"/>
      <c r="D1273" s="29">
        <v>104</v>
      </c>
      <c r="E1273" s="29">
        <v>900</v>
      </c>
      <c r="F1273" s="29">
        <v>1499</v>
      </c>
      <c r="G1273" s="29">
        <v>1100</v>
      </c>
      <c r="H1273" s="29">
        <v>1676</v>
      </c>
      <c r="I1273" s="29">
        <v>1588</v>
      </c>
      <c r="J1273" s="30"/>
    </row>
    <row r="1274" spans="1:10" hidden="1">
      <c r="A1274" s="27">
        <v>126.9</v>
      </c>
      <c r="B1274" s="27">
        <v>127</v>
      </c>
      <c r="C1274" s="28"/>
      <c r="D1274" s="29">
        <v>105</v>
      </c>
      <c r="E1274" s="29">
        <v>1000</v>
      </c>
      <c r="F1274" s="29">
        <v>1579</v>
      </c>
      <c r="G1274" s="29">
        <v>1400</v>
      </c>
      <c r="H1274" s="29">
        <v>1929</v>
      </c>
      <c r="I1274" s="29">
        <v>1754</v>
      </c>
      <c r="J1274" s="30"/>
    </row>
    <row r="1275" spans="1:10" hidden="1">
      <c r="A1275" s="31">
        <v>127</v>
      </c>
      <c r="B1275" s="31">
        <v>127.1</v>
      </c>
      <c r="C1275" s="28" t="s">
        <v>17</v>
      </c>
      <c r="D1275" s="32">
        <v>100</v>
      </c>
      <c r="E1275" s="32">
        <v>1100</v>
      </c>
      <c r="F1275" s="32">
        <v>1715</v>
      </c>
      <c r="G1275" s="32">
        <v>1300</v>
      </c>
      <c r="H1275" s="32">
        <v>1898</v>
      </c>
      <c r="I1275" s="32">
        <v>1807</v>
      </c>
      <c r="J1275" s="36" t="s">
        <v>81</v>
      </c>
    </row>
    <row r="1276" spans="1:10" hidden="1">
      <c r="A1276" s="27">
        <v>127.1</v>
      </c>
      <c r="B1276" s="27">
        <v>127.2</v>
      </c>
      <c r="C1276" s="28"/>
      <c r="D1276" s="29">
        <v>100</v>
      </c>
      <c r="E1276" s="29">
        <v>1200</v>
      </c>
      <c r="F1276" s="29">
        <v>1806</v>
      </c>
      <c r="G1276" s="29">
        <v>1200</v>
      </c>
      <c r="H1276" s="29">
        <v>1806</v>
      </c>
      <c r="I1276" s="29">
        <v>1806</v>
      </c>
      <c r="J1276" s="36"/>
    </row>
    <row r="1277" spans="1:10" hidden="1">
      <c r="A1277" s="27">
        <v>127.2</v>
      </c>
      <c r="B1277" s="27">
        <v>127.3</v>
      </c>
      <c r="C1277" s="28"/>
      <c r="D1277" s="29">
        <v>100</v>
      </c>
      <c r="E1277" s="29">
        <v>1700</v>
      </c>
      <c r="F1277" s="29">
        <v>2265</v>
      </c>
      <c r="G1277" s="29">
        <v>1200</v>
      </c>
      <c r="H1277" s="29">
        <v>1806</v>
      </c>
      <c r="I1277" s="29">
        <v>2036</v>
      </c>
      <c r="J1277" s="36"/>
    </row>
    <row r="1278" spans="1:10" hidden="1">
      <c r="A1278" s="27">
        <v>127.3</v>
      </c>
      <c r="B1278" s="27">
        <v>127.4</v>
      </c>
      <c r="C1278" s="28"/>
      <c r="D1278" s="29">
        <v>100</v>
      </c>
      <c r="E1278" s="29">
        <v>900</v>
      </c>
      <c r="F1278" s="29">
        <v>1531</v>
      </c>
      <c r="G1278" s="29">
        <v>1000</v>
      </c>
      <c r="H1278" s="29">
        <v>1623</v>
      </c>
      <c r="I1278" s="29">
        <v>1577</v>
      </c>
      <c r="J1278" s="36"/>
    </row>
    <row r="1279" spans="1:10" hidden="1">
      <c r="A1279" s="27">
        <v>127.4</v>
      </c>
      <c r="B1279" s="27">
        <v>127.5</v>
      </c>
      <c r="C1279" s="28"/>
      <c r="D1279" s="29">
        <v>100</v>
      </c>
      <c r="E1279" s="29">
        <v>1100</v>
      </c>
      <c r="F1279" s="29">
        <v>1715</v>
      </c>
      <c r="G1279" s="29">
        <v>1400</v>
      </c>
      <c r="H1279" s="29">
        <v>1990</v>
      </c>
      <c r="I1279" s="29">
        <v>1853</v>
      </c>
      <c r="J1279" s="36"/>
    </row>
    <row r="1280" spans="1:10" hidden="1">
      <c r="A1280" s="27">
        <v>127.5</v>
      </c>
      <c r="B1280" s="27">
        <v>127.6</v>
      </c>
      <c r="C1280" s="28"/>
      <c r="D1280" s="29">
        <v>100</v>
      </c>
      <c r="E1280" s="29">
        <v>800</v>
      </c>
      <c r="F1280" s="29">
        <v>1439</v>
      </c>
      <c r="G1280" s="29">
        <v>1100</v>
      </c>
      <c r="H1280" s="29">
        <v>1715</v>
      </c>
      <c r="I1280" s="29">
        <v>1577</v>
      </c>
      <c r="J1280" s="36"/>
    </row>
    <row r="1281" spans="1:10" hidden="1">
      <c r="A1281" s="27">
        <v>127.6</v>
      </c>
      <c r="B1281" s="27">
        <v>127.7</v>
      </c>
      <c r="C1281" s="28"/>
      <c r="D1281" s="29">
        <v>100</v>
      </c>
      <c r="E1281" s="29">
        <v>700</v>
      </c>
      <c r="F1281" s="29">
        <v>1347</v>
      </c>
      <c r="G1281" s="29">
        <v>1000</v>
      </c>
      <c r="H1281" s="29">
        <v>1623</v>
      </c>
      <c r="I1281" s="29">
        <v>1485</v>
      </c>
      <c r="J1281" s="36"/>
    </row>
    <row r="1282" spans="1:10" hidden="1">
      <c r="A1282" s="27">
        <v>127.7</v>
      </c>
      <c r="B1282" s="27">
        <v>127.8</v>
      </c>
      <c r="C1282" s="28"/>
      <c r="D1282" s="29">
        <v>100</v>
      </c>
      <c r="E1282" s="29">
        <v>900</v>
      </c>
      <c r="F1282" s="29">
        <v>1531</v>
      </c>
      <c r="G1282" s="29">
        <v>1000</v>
      </c>
      <c r="H1282" s="29">
        <v>1623</v>
      </c>
      <c r="I1282" s="29">
        <v>1577</v>
      </c>
      <c r="J1282" s="36"/>
    </row>
    <row r="1283" spans="1:10" hidden="1">
      <c r="A1283" s="27">
        <v>127.8</v>
      </c>
      <c r="B1283" s="27">
        <v>127.9</v>
      </c>
      <c r="C1283" s="28"/>
      <c r="D1283" s="29">
        <v>100</v>
      </c>
      <c r="E1283" s="29">
        <v>1000</v>
      </c>
      <c r="F1283" s="29">
        <v>1623</v>
      </c>
      <c r="G1283" s="29">
        <v>1200</v>
      </c>
      <c r="H1283" s="29">
        <v>1806</v>
      </c>
      <c r="I1283" s="29">
        <v>1715</v>
      </c>
      <c r="J1283" s="36"/>
    </row>
    <row r="1284" spans="1:10" hidden="1">
      <c r="A1284" s="27">
        <v>127.9</v>
      </c>
      <c r="B1284" s="27">
        <v>128</v>
      </c>
      <c r="C1284" s="28"/>
      <c r="D1284" s="29">
        <v>100</v>
      </c>
      <c r="E1284" s="29">
        <v>700</v>
      </c>
      <c r="F1284" s="29">
        <v>1347</v>
      </c>
      <c r="G1284" s="29">
        <v>1100</v>
      </c>
      <c r="H1284" s="29">
        <v>1715</v>
      </c>
      <c r="I1284" s="29">
        <v>1531</v>
      </c>
      <c r="J1284" s="36"/>
    </row>
    <row r="1285" spans="1:10">
      <c r="A1285" s="31">
        <v>128</v>
      </c>
      <c r="B1285" s="31">
        <v>128.1</v>
      </c>
      <c r="C1285" s="28" t="s">
        <v>17</v>
      </c>
      <c r="D1285" s="32">
        <v>100</v>
      </c>
      <c r="E1285" s="32">
        <v>2000</v>
      </c>
      <c r="F1285" s="216">
        <v>2541</v>
      </c>
      <c r="G1285" s="32">
        <v>1800</v>
      </c>
      <c r="H1285" s="32">
        <v>2357</v>
      </c>
      <c r="I1285" s="32">
        <v>2449</v>
      </c>
      <c r="J1285" s="30"/>
    </row>
    <row r="1286" spans="1:10" hidden="1">
      <c r="A1286" s="27">
        <v>128.1</v>
      </c>
      <c r="B1286" s="27">
        <v>128.19999999999999</v>
      </c>
      <c r="C1286" s="28"/>
      <c r="D1286" s="29">
        <v>100</v>
      </c>
      <c r="E1286" s="29">
        <v>900</v>
      </c>
      <c r="F1286" s="29">
        <v>1531</v>
      </c>
      <c r="G1286" s="29">
        <v>1000</v>
      </c>
      <c r="H1286" s="29">
        <v>1623</v>
      </c>
      <c r="I1286" s="29">
        <v>1577</v>
      </c>
      <c r="J1286" s="30"/>
    </row>
    <row r="1287" spans="1:10" hidden="1">
      <c r="A1287" s="27">
        <v>128.19999999999999</v>
      </c>
      <c r="B1287" s="27">
        <v>128.30000000000001</v>
      </c>
      <c r="C1287" s="28"/>
      <c r="D1287" s="29">
        <v>100</v>
      </c>
      <c r="E1287" s="29">
        <v>900</v>
      </c>
      <c r="F1287" s="29">
        <v>1531</v>
      </c>
      <c r="G1287" s="29">
        <v>1100</v>
      </c>
      <c r="H1287" s="29">
        <v>1715</v>
      </c>
      <c r="I1287" s="29">
        <v>1623</v>
      </c>
      <c r="J1287" s="30"/>
    </row>
    <row r="1288" spans="1:10" hidden="1">
      <c r="A1288" s="27">
        <v>128.30000000000001</v>
      </c>
      <c r="B1288" s="27">
        <v>128.4</v>
      </c>
      <c r="C1288" s="28"/>
      <c r="D1288" s="29">
        <v>100</v>
      </c>
      <c r="E1288" s="29">
        <v>1000</v>
      </c>
      <c r="F1288" s="29">
        <v>1623</v>
      </c>
      <c r="G1288" s="29">
        <v>1300</v>
      </c>
      <c r="H1288" s="29">
        <v>1898</v>
      </c>
      <c r="I1288" s="29">
        <v>1761</v>
      </c>
      <c r="J1288" s="30"/>
    </row>
    <row r="1289" spans="1:10" hidden="1">
      <c r="A1289" s="27">
        <v>128.4</v>
      </c>
      <c r="B1289" s="27">
        <v>128.5</v>
      </c>
      <c r="C1289" s="28"/>
      <c r="D1289" s="29">
        <v>100</v>
      </c>
      <c r="E1289" s="29">
        <v>1200</v>
      </c>
      <c r="F1289" s="29">
        <v>1806</v>
      </c>
      <c r="G1289" s="29">
        <v>1100</v>
      </c>
      <c r="H1289" s="29">
        <v>1715</v>
      </c>
      <c r="I1289" s="29">
        <v>1761</v>
      </c>
      <c r="J1289" s="30"/>
    </row>
    <row r="1290" spans="1:10" hidden="1">
      <c r="A1290" s="27">
        <v>128.5</v>
      </c>
      <c r="B1290" s="27">
        <v>128.6</v>
      </c>
      <c r="C1290" s="28"/>
      <c r="D1290" s="29">
        <v>100</v>
      </c>
      <c r="E1290" s="29">
        <v>1000</v>
      </c>
      <c r="F1290" s="29">
        <v>1623</v>
      </c>
      <c r="G1290" s="29">
        <v>900</v>
      </c>
      <c r="H1290" s="29">
        <v>1531</v>
      </c>
      <c r="I1290" s="29">
        <v>1577</v>
      </c>
      <c r="J1290" s="30"/>
    </row>
    <row r="1291" spans="1:10" hidden="1">
      <c r="A1291" s="27">
        <v>128.6</v>
      </c>
      <c r="B1291" s="27">
        <v>128.69999999999999</v>
      </c>
      <c r="C1291" s="28"/>
      <c r="D1291" s="29">
        <v>100</v>
      </c>
      <c r="E1291" s="29">
        <v>1000</v>
      </c>
      <c r="F1291" s="29">
        <v>1623</v>
      </c>
      <c r="G1291" s="29">
        <v>1100</v>
      </c>
      <c r="H1291" s="29">
        <v>1715</v>
      </c>
      <c r="I1291" s="29">
        <v>1669</v>
      </c>
      <c r="J1291" s="30"/>
    </row>
    <row r="1292" spans="1:10" hidden="1">
      <c r="A1292" s="27">
        <v>128.69999999999999</v>
      </c>
      <c r="B1292" s="27">
        <v>128.80000000000001</v>
      </c>
      <c r="C1292" s="28"/>
      <c r="D1292" s="29">
        <v>100</v>
      </c>
      <c r="E1292" s="29">
        <v>1700</v>
      </c>
      <c r="F1292" s="29">
        <v>2265</v>
      </c>
      <c r="G1292" s="29">
        <v>1200</v>
      </c>
      <c r="H1292" s="29">
        <v>1806</v>
      </c>
      <c r="I1292" s="29">
        <v>2036</v>
      </c>
      <c r="J1292" s="30"/>
    </row>
    <row r="1293" spans="1:10" hidden="1">
      <c r="A1293" s="27">
        <v>128.80000000000001</v>
      </c>
      <c r="B1293" s="27">
        <v>128.9</v>
      </c>
      <c r="C1293" s="28"/>
      <c r="D1293" s="29">
        <v>100</v>
      </c>
      <c r="E1293" s="29">
        <v>800</v>
      </c>
      <c r="F1293" s="29">
        <v>1439</v>
      </c>
      <c r="G1293" s="29">
        <v>1000</v>
      </c>
      <c r="H1293" s="29">
        <v>1623</v>
      </c>
      <c r="I1293" s="29">
        <v>1531</v>
      </c>
      <c r="J1293" s="30"/>
    </row>
    <row r="1294" spans="1:10" hidden="1">
      <c r="A1294" s="27">
        <v>128.9</v>
      </c>
      <c r="B1294" s="27">
        <v>129</v>
      </c>
      <c r="C1294" s="28"/>
      <c r="D1294" s="29">
        <v>100</v>
      </c>
      <c r="E1294" s="29">
        <v>900</v>
      </c>
      <c r="F1294" s="29">
        <v>1531</v>
      </c>
      <c r="G1294" s="29">
        <v>1000</v>
      </c>
      <c r="H1294" s="29">
        <v>1623</v>
      </c>
      <c r="I1294" s="29">
        <v>1577</v>
      </c>
      <c r="J1294" s="30"/>
    </row>
    <row r="1295" spans="1:10" hidden="1">
      <c r="A1295" s="31">
        <v>129</v>
      </c>
      <c r="B1295" s="31">
        <v>129.1</v>
      </c>
      <c r="C1295" s="28" t="s">
        <v>17</v>
      </c>
      <c r="D1295" s="32">
        <v>100</v>
      </c>
      <c r="E1295" s="32">
        <v>1000</v>
      </c>
      <c r="F1295" s="32">
        <v>1623</v>
      </c>
      <c r="G1295" s="32">
        <v>1200</v>
      </c>
      <c r="H1295" s="32">
        <v>1806</v>
      </c>
      <c r="I1295" s="32">
        <v>1715</v>
      </c>
      <c r="J1295" s="36" t="s">
        <v>31</v>
      </c>
    </row>
    <row r="1296" spans="1:10" hidden="1">
      <c r="A1296" s="27">
        <v>129.1</v>
      </c>
      <c r="B1296" s="27">
        <v>129.19999999999999</v>
      </c>
      <c r="C1296" s="28"/>
      <c r="D1296" s="29">
        <v>100</v>
      </c>
      <c r="E1296" s="29">
        <v>1200</v>
      </c>
      <c r="F1296" s="29">
        <v>1806</v>
      </c>
      <c r="G1296" s="29">
        <v>1100</v>
      </c>
      <c r="H1296" s="29">
        <v>1715</v>
      </c>
      <c r="I1296" s="29">
        <v>1761</v>
      </c>
      <c r="J1296" s="36"/>
    </row>
    <row r="1297" spans="1:10" hidden="1">
      <c r="A1297" s="27">
        <v>129.19999999999999</v>
      </c>
      <c r="B1297" s="27">
        <v>129.30000000000001</v>
      </c>
      <c r="C1297" s="28"/>
      <c r="D1297" s="29">
        <v>100</v>
      </c>
      <c r="E1297" s="29">
        <v>700</v>
      </c>
      <c r="F1297" s="29">
        <v>1347</v>
      </c>
      <c r="G1297" s="29">
        <v>1300</v>
      </c>
      <c r="H1297" s="29">
        <v>1898</v>
      </c>
      <c r="I1297" s="29">
        <v>1623</v>
      </c>
      <c r="J1297" s="36"/>
    </row>
    <row r="1298" spans="1:10" hidden="1">
      <c r="A1298" s="27">
        <v>129.30000000000001</v>
      </c>
      <c r="B1298" s="27">
        <v>129.4</v>
      </c>
      <c r="C1298" s="28"/>
      <c r="D1298" s="29">
        <v>100</v>
      </c>
      <c r="E1298" s="29">
        <v>900</v>
      </c>
      <c r="F1298" s="29">
        <v>1531</v>
      </c>
      <c r="G1298" s="29">
        <v>1000</v>
      </c>
      <c r="H1298" s="29">
        <v>1623</v>
      </c>
      <c r="I1298" s="29">
        <v>1577</v>
      </c>
      <c r="J1298" s="36"/>
    </row>
    <row r="1299" spans="1:10" hidden="1">
      <c r="A1299" s="27">
        <v>129.4</v>
      </c>
      <c r="B1299" s="27">
        <v>129.5</v>
      </c>
      <c r="C1299" s="28"/>
      <c r="D1299" s="29">
        <v>100</v>
      </c>
      <c r="E1299" s="29">
        <v>1600</v>
      </c>
      <c r="F1299" s="29">
        <v>2174</v>
      </c>
      <c r="G1299" s="29">
        <v>1200</v>
      </c>
      <c r="H1299" s="29">
        <v>1806</v>
      </c>
      <c r="I1299" s="29">
        <v>1990</v>
      </c>
      <c r="J1299" s="36"/>
    </row>
    <row r="1300" spans="1:10" hidden="1">
      <c r="A1300" s="27">
        <v>129.5</v>
      </c>
      <c r="B1300" s="27">
        <v>129.6</v>
      </c>
      <c r="C1300" s="28"/>
      <c r="D1300" s="29">
        <v>100</v>
      </c>
      <c r="E1300" s="29">
        <v>1700</v>
      </c>
      <c r="F1300" s="29">
        <v>2265</v>
      </c>
      <c r="G1300" s="29">
        <v>1500</v>
      </c>
      <c r="H1300" s="29">
        <v>2082</v>
      </c>
      <c r="I1300" s="29">
        <v>2174</v>
      </c>
      <c r="J1300" s="36"/>
    </row>
    <row r="1301" spans="1:10" hidden="1">
      <c r="A1301" s="27">
        <v>129.6</v>
      </c>
      <c r="B1301" s="27">
        <v>129.69999999999999</v>
      </c>
      <c r="C1301" s="28"/>
      <c r="D1301" s="29">
        <v>100</v>
      </c>
      <c r="E1301" s="34"/>
      <c r="F1301" s="34"/>
      <c r="G1301" s="34"/>
      <c r="H1301" s="34"/>
      <c r="I1301" s="34"/>
      <c r="J1301" s="36"/>
    </row>
    <row r="1302" spans="1:10" hidden="1">
      <c r="A1302" s="27">
        <v>129.69999999999999</v>
      </c>
      <c r="B1302" s="27">
        <v>129.80000000000001</v>
      </c>
      <c r="C1302" s="28"/>
      <c r="D1302" s="29">
        <v>100</v>
      </c>
      <c r="E1302" s="29">
        <v>800</v>
      </c>
      <c r="F1302" s="29">
        <v>1439</v>
      </c>
      <c r="G1302" s="29">
        <v>1000</v>
      </c>
      <c r="H1302" s="29">
        <v>1623</v>
      </c>
      <c r="I1302" s="29">
        <v>1531</v>
      </c>
      <c r="J1302" s="36"/>
    </row>
    <row r="1303" spans="1:10" hidden="1">
      <c r="A1303" s="27">
        <v>129.80000000000001</v>
      </c>
      <c r="B1303" s="27">
        <v>129.9</v>
      </c>
      <c r="C1303" s="28"/>
      <c r="D1303" s="29">
        <v>100</v>
      </c>
      <c r="E1303" s="29">
        <v>1000</v>
      </c>
      <c r="F1303" s="29">
        <v>1623</v>
      </c>
      <c r="G1303" s="29">
        <v>1300</v>
      </c>
      <c r="H1303" s="29">
        <v>1898</v>
      </c>
      <c r="I1303" s="29">
        <v>1761</v>
      </c>
      <c r="J1303" s="36"/>
    </row>
    <row r="1304" spans="1:10" hidden="1">
      <c r="A1304" s="27">
        <v>129.9</v>
      </c>
      <c r="B1304" s="27">
        <v>130</v>
      </c>
      <c r="C1304" s="28"/>
      <c r="D1304" s="29">
        <v>100</v>
      </c>
      <c r="E1304" s="29">
        <v>600</v>
      </c>
      <c r="F1304" s="29">
        <v>1256</v>
      </c>
      <c r="G1304" s="29">
        <v>900</v>
      </c>
      <c r="H1304" s="29">
        <v>1531</v>
      </c>
      <c r="I1304" s="29">
        <v>1394</v>
      </c>
      <c r="J1304" s="36"/>
    </row>
    <row r="1305" spans="1:10" hidden="1">
      <c r="A1305" s="31">
        <v>130</v>
      </c>
      <c r="B1305" s="31">
        <v>130.1</v>
      </c>
      <c r="C1305" s="28" t="s">
        <v>17</v>
      </c>
      <c r="D1305" s="32">
        <v>100</v>
      </c>
      <c r="E1305" s="32">
        <v>1500</v>
      </c>
      <c r="F1305" s="32">
        <v>2082</v>
      </c>
      <c r="G1305" s="32">
        <v>1400</v>
      </c>
      <c r="H1305" s="32">
        <v>1990</v>
      </c>
      <c r="I1305" s="32">
        <v>2036</v>
      </c>
      <c r="J1305" s="30"/>
    </row>
    <row r="1306" spans="1:10" hidden="1">
      <c r="A1306" s="27">
        <v>130.1</v>
      </c>
      <c r="B1306" s="27">
        <v>130.19999999999999</v>
      </c>
      <c r="C1306" s="28"/>
      <c r="D1306" s="29">
        <v>100</v>
      </c>
      <c r="E1306" s="29">
        <v>1600</v>
      </c>
      <c r="F1306" s="29">
        <v>2174</v>
      </c>
      <c r="G1306" s="29">
        <v>1500</v>
      </c>
      <c r="H1306" s="29">
        <v>2082</v>
      </c>
      <c r="I1306" s="29">
        <v>2128</v>
      </c>
      <c r="J1306" s="30"/>
    </row>
    <row r="1307" spans="1:10" hidden="1">
      <c r="A1307" s="27">
        <v>130.19999999999999</v>
      </c>
      <c r="B1307" s="27">
        <v>130.30000000000001</v>
      </c>
      <c r="C1307" s="28"/>
      <c r="D1307" s="29">
        <v>100</v>
      </c>
      <c r="E1307" s="29">
        <v>1000</v>
      </c>
      <c r="F1307" s="29">
        <v>1623</v>
      </c>
      <c r="G1307" s="29">
        <v>1200</v>
      </c>
      <c r="H1307" s="29">
        <v>1806</v>
      </c>
      <c r="I1307" s="29">
        <v>1715</v>
      </c>
      <c r="J1307" s="30"/>
    </row>
    <row r="1308" spans="1:10" hidden="1">
      <c r="A1308" s="27">
        <v>130.30000000000001</v>
      </c>
      <c r="B1308" s="27">
        <v>130.4</v>
      </c>
      <c r="C1308" s="28"/>
      <c r="D1308" s="29">
        <v>100</v>
      </c>
      <c r="E1308" s="29">
        <v>1700</v>
      </c>
      <c r="F1308" s="29">
        <v>2265</v>
      </c>
      <c r="G1308" s="29">
        <v>1200</v>
      </c>
      <c r="H1308" s="29">
        <v>1806</v>
      </c>
      <c r="I1308" s="29">
        <v>2036</v>
      </c>
      <c r="J1308" s="30"/>
    </row>
    <row r="1309" spans="1:10" hidden="1">
      <c r="A1309" s="27">
        <v>130.4</v>
      </c>
      <c r="B1309" s="27">
        <v>130.5</v>
      </c>
      <c r="C1309" s="28"/>
      <c r="D1309" s="29">
        <v>100</v>
      </c>
      <c r="E1309" s="29">
        <v>900</v>
      </c>
      <c r="F1309" s="29">
        <v>1531</v>
      </c>
      <c r="G1309" s="29">
        <v>1000</v>
      </c>
      <c r="H1309" s="29">
        <v>1623</v>
      </c>
      <c r="I1309" s="29">
        <v>1577</v>
      </c>
      <c r="J1309" s="30"/>
    </row>
    <row r="1310" spans="1:10" hidden="1">
      <c r="A1310" s="27">
        <v>130.5</v>
      </c>
      <c r="B1310" s="27">
        <v>130.6</v>
      </c>
      <c r="C1310" s="28"/>
      <c r="D1310" s="29">
        <v>101</v>
      </c>
      <c r="E1310" s="29">
        <v>1100</v>
      </c>
      <c r="F1310" s="29">
        <v>1705</v>
      </c>
      <c r="G1310" s="29">
        <v>1200</v>
      </c>
      <c r="H1310" s="29">
        <v>1795</v>
      </c>
      <c r="I1310" s="29">
        <v>1750</v>
      </c>
      <c r="J1310" s="30"/>
    </row>
    <row r="1311" spans="1:10" hidden="1">
      <c r="A1311" s="27">
        <v>130.6</v>
      </c>
      <c r="B1311" s="27">
        <v>130.69999999999999</v>
      </c>
      <c r="C1311" s="28"/>
      <c r="D1311" s="29">
        <v>102</v>
      </c>
      <c r="E1311" s="29">
        <v>1700</v>
      </c>
      <c r="F1311" s="29">
        <v>2235</v>
      </c>
      <c r="G1311" s="29">
        <v>1200</v>
      </c>
      <c r="H1311" s="29">
        <v>1785</v>
      </c>
      <c r="I1311" s="29">
        <v>2010</v>
      </c>
      <c r="J1311" s="30"/>
    </row>
    <row r="1312" spans="1:10" hidden="1">
      <c r="A1312" s="27">
        <v>130.69999999999999</v>
      </c>
      <c r="B1312" s="27">
        <v>130.80000000000001</v>
      </c>
      <c r="C1312" s="28"/>
      <c r="D1312" s="29">
        <v>103</v>
      </c>
      <c r="E1312" s="29">
        <v>1000</v>
      </c>
      <c r="F1312" s="29">
        <v>1596</v>
      </c>
      <c r="G1312" s="29">
        <v>1200</v>
      </c>
      <c r="H1312" s="29">
        <v>1774</v>
      </c>
      <c r="I1312" s="29">
        <v>1685</v>
      </c>
      <c r="J1312" s="30"/>
    </row>
    <row r="1313" spans="1:10" hidden="1">
      <c r="A1313" s="27">
        <v>130.80000000000001</v>
      </c>
      <c r="B1313" s="27">
        <v>130.9</v>
      </c>
      <c r="C1313" s="28"/>
      <c r="D1313" s="29">
        <v>104</v>
      </c>
      <c r="E1313" s="29">
        <v>1500</v>
      </c>
      <c r="F1313" s="29">
        <v>2029</v>
      </c>
      <c r="G1313" s="29">
        <v>1200</v>
      </c>
      <c r="H1313" s="29">
        <v>1764</v>
      </c>
      <c r="I1313" s="29">
        <v>1897</v>
      </c>
      <c r="J1313" s="30"/>
    </row>
    <row r="1314" spans="1:10" hidden="1">
      <c r="A1314" s="27">
        <v>130.9</v>
      </c>
      <c r="B1314" s="27">
        <v>131</v>
      </c>
      <c r="C1314" s="28"/>
      <c r="D1314" s="29">
        <v>105</v>
      </c>
      <c r="E1314" s="29">
        <v>700</v>
      </c>
      <c r="F1314" s="29">
        <v>1317</v>
      </c>
      <c r="G1314" s="29">
        <v>900</v>
      </c>
      <c r="H1314" s="29">
        <v>1492</v>
      </c>
      <c r="I1314" s="29">
        <v>1405</v>
      </c>
      <c r="J1314" s="30"/>
    </row>
    <row r="1315" spans="1:10" hidden="1">
      <c r="A1315" s="31">
        <v>131</v>
      </c>
      <c r="B1315" s="31">
        <v>131.1</v>
      </c>
      <c r="C1315" s="28" t="s">
        <v>17</v>
      </c>
      <c r="D1315" s="32">
        <v>100</v>
      </c>
      <c r="E1315" s="32">
        <v>1500</v>
      </c>
      <c r="F1315" s="32">
        <v>2082</v>
      </c>
      <c r="G1315" s="32">
        <v>1000</v>
      </c>
      <c r="H1315" s="32">
        <v>1623</v>
      </c>
      <c r="I1315" s="32">
        <v>1853</v>
      </c>
      <c r="J1315" s="30"/>
    </row>
    <row r="1316" spans="1:10" hidden="1">
      <c r="A1316" s="27">
        <v>131.1</v>
      </c>
      <c r="B1316" s="27">
        <v>131.19999999999999</v>
      </c>
      <c r="C1316" s="28"/>
      <c r="D1316" s="29">
        <v>100</v>
      </c>
      <c r="E1316" s="29">
        <v>1200</v>
      </c>
      <c r="F1316" s="29">
        <v>1806</v>
      </c>
      <c r="G1316" s="29">
        <v>1300</v>
      </c>
      <c r="H1316" s="29">
        <v>1898</v>
      </c>
      <c r="I1316" s="29">
        <v>1852</v>
      </c>
      <c r="J1316" s="30"/>
    </row>
    <row r="1317" spans="1:10" hidden="1">
      <c r="A1317" s="27">
        <v>131.19999999999999</v>
      </c>
      <c r="B1317" s="27">
        <v>131.30000000000001</v>
      </c>
      <c r="C1317" s="28"/>
      <c r="D1317" s="29">
        <v>100</v>
      </c>
      <c r="E1317" s="29">
        <v>1000</v>
      </c>
      <c r="F1317" s="29">
        <v>1623</v>
      </c>
      <c r="G1317" s="29">
        <v>1100</v>
      </c>
      <c r="H1317" s="29">
        <v>1715</v>
      </c>
      <c r="I1317" s="29">
        <v>1669</v>
      </c>
      <c r="J1317" s="30"/>
    </row>
    <row r="1318" spans="1:10" hidden="1">
      <c r="A1318" s="27">
        <v>131.30000000000001</v>
      </c>
      <c r="B1318" s="27">
        <v>131.4</v>
      </c>
      <c r="C1318" s="28"/>
      <c r="D1318" s="29">
        <v>100</v>
      </c>
      <c r="E1318" s="29">
        <v>1500</v>
      </c>
      <c r="F1318" s="29">
        <v>2082</v>
      </c>
      <c r="G1318" s="29">
        <v>1400</v>
      </c>
      <c r="H1318" s="29">
        <v>1990</v>
      </c>
      <c r="I1318" s="29">
        <v>2036</v>
      </c>
      <c r="J1318" s="30"/>
    </row>
    <row r="1319" spans="1:10" hidden="1">
      <c r="A1319" s="27">
        <v>131.4</v>
      </c>
      <c r="B1319" s="27">
        <v>131.5</v>
      </c>
      <c r="C1319" s="28"/>
      <c r="D1319" s="29">
        <v>100</v>
      </c>
      <c r="E1319" s="29">
        <v>1200</v>
      </c>
      <c r="F1319" s="29">
        <v>1806</v>
      </c>
      <c r="G1319" s="29">
        <v>1100</v>
      </c>
      <c r="H1319" s="29">
        <v>1715</v>
      </c>
      <c r="I1319" s="29">
        <v>1761</v>
      </c>
      <c r="J1319" s="30"/>
    </row>
    <row r="1320" spans="1:10" hidden="1">
      <c r="A1320" s="37" t="s">
        <v>37</v>
      </c>
      <c r="B1320" s="38"/>
      <c r="C1320" s="38"/>
      <c r="D1320" s="38"/>
      <c r="E1320" s="38"/>
      <c r="F1320" s="38"/>
      <c r="G1320" s="38"/>
      <c r="H1320" s="38"/>
      <c r="I1320" s="38"/>
      <c r="J1320" s="38"/>
    </row>
    <row r="1321" spans="1:10" hidden="1">
      <c r="A1321" s="278" t="s">
        <v>38</v>
      </c>
      <c r="B1321" s="278"/>
      <c r="C1321" s="278"/>
      <c r="D1321" s="278"/>
      <c r="E1321" s="278"/>
      <c r="F1321" s="278"/>
      <c r="G1321" s="278"/>
      <c r="H1321" s="278"/>
      <c r="I1321" s="278"/>
      <c r="J1321" s="278"/>
    </row>
    <row r="1322" spans="1:10" hidden="1">
      <c r="A1322" s="278" t="s">
        <v>39</v>
      </c>
      <c r="B1322" s="278"/>
      <c r="C1322" s="278"/>
      <c r="D1322" s="278"/>
      <c r="E1322" s="278"/>
      <c r="F1322" s="278"/>
      <c r="G1322" s="278"/>
      <c r="H1322" s="278"/>
      <c r="I1322" s="278"/>
      <c r="J1322" s="278"/>
    </row>
    <row r="1323" spans="1:10" hidden="1">
      <c r="A1323" s="291" t="s">
        <v>40</v>
      </c>
      <c r="B1323" s="291"/>
      <c r="C1323" s="291"/>
      <c r="D1323" s="291"/>
      <c r="E1323" s="291"/>
      <c r="F1323" s="291"/>
      <c r="G1323" s="291"/>
      <c r="H1323" s="291"/>
      <c r="I1323" s="291"/>
      <c r="J1323" s="291"/>
    </row>
    <row r="1324" spans="1:10" hidden="1">
      <c r="A1324" s="278" t="s">
        <v>41</v>
      </c>
      <c r="B1324" s="278"/>
      <c r="C1324" s="278"/>
      <c r="D1324" s="278"/>
      <c r="E1324" s="278"/>
      <c r="F1324" s="278"/>
      <c r="G1324" s="278"/>
      <c r="H1324" s="278"/>
      <c r="I1324" s="278"/>
      <c r="J1324" s="278"/>
    </row>
    <row r="1325" spans="1:10" hidden="1">
      <c r="A1325" s="278" t="s">
        <v>121</v>
      </c>
      <c r="B1325" s="278"/>
      <c r="C1325" s="278"/>
      <c r="D1325" s="278"/>
      <c r="E1325" s="278"/>
      <c r="F1325" s="278"/>
      <c r="G1325" s="278"/>
      <c r="H1325" s="278"/>
      <c r="I1325" s="278"/>
      <c r="J1325" s="278"/>
    </row>
    <row r="1326" spans="1:10" hidden="1">
      <c r="A1326" s="292" t="s">
        <v>43</v>
      </c>
      <c r="B1326" s="292"/>
      <c r="C1326" s="292"/>
      <c r="D1326" s="292"/>
      <c r="E1326" s="292"/>
      <c r="F1326" s="292"/>
      <c r="G1326" s="292"/>
      <c r="H1326" s="292"/>
      <c r="I1326" s="292"/>
      <c r="J1326" s="292"/>
    </row>
    <row r="1327" spans="1:10" hidden="1">
      <c r="A1327" s="38"/>
      <c r="B1327" s="263" t="s">
        <v>44</v>
      </c>
      <c r="C1327" s="263"/>
      <c r="D1327" s="263"/>
      <c r="E1327" s="38"/>
      <c r="F1327" s="38"/>
      <c r="G1327" s="263" t="s">
        <v>45</v>
      </c>
      <c r="H1327" s="263"/>
      <c r="I1327" s="263"/>
      <c r="J1327" s="38"/>
    </row>
    <row r="1328" spans="1:10" hidden="1">
      <c r="A1328" s="38"/>
      <c r="B1328" s="263" t="s">
        <v>46</v>
      </c>
      <c r="C1328" s="263"/>
      <c r="D1328" s="263"/>
      <c r="E1328" s="38"/>
      <c r="F1328" s="38"/>
      <c r="G1328" s="263" t="s">
        <v>47</v>
      </c>
      <c r="H1328" s="263"/>
      <c r="I1328" s="38"/>
      <c r="J1328" s="38"/>
    </row>
    <row r="1329" spans="1:10" hidden="1">
      <c r="A1329" s="39"/>
      <c r="B1329" s="263" t="s">
        <v>48</v>
      </c>
      <c r="C1329" s="263"/>
      <c r="D1329" s="263"/>
      <c r="E1329" s="263"/>
      <c r="F1329" s="39"/>
      <c r="G1329" s="263" t="s">
        <v>49</v>
      </c>
      <c r="H1329" s="263"/>
      <c r="I1329" s="263"/>
      <c r="J1329" s="39"/>
    </row>
    <row r="1330" spans="1:10" hidden="1">
      <c r="A1330" s="293" t="s">
        <v>52</v>
      </c>
      <c r="B1330" s="293"/>
      <c r="C1330" s="293"/>
      <c r="D1330" s="293"/>
      <c r="E1330" s="293"/>
      <c r="F1330" s="293"/>
      <c r="G1330" s="293"/>
      <c r="H1330" s="293"/>
      <c r="I1330" s="293"/>
      <c r="J1330" s="293"/>
    </row>
    <row r="1331" spans="1:10" hidden="1">
      <c r="A1331" s="278" t="s">
        <v>53</v>
      </c>
      <c r="B1331" s="278"/>
      <c r="C1331" s="278"/>
      <c r="D1331" s="278"/>
      <c r="E1331" s="278"/>
      <c r="F1331" s="278"/>
      <c r="G1331" s="278"/>
      <c r="H1331" s="278"/>
      <c r="I1331" s="278"/>
      <c r="J1331" s="278"/>
    </row>
    <row r="1332" spans="1:10" hidden="1">
      <c r="A1332" s="279" t="s">
        <v>54</v>
      </c>
      <c r="B1332" s="280"/>
      <c r="C1332" s="280"/>
      <c r="D1332" s="280"/>
      <c r="E1332" s="281"/>
      <c r="F1332" s="285" t="s">
        <v>55</v>
      </c>
      <c r="G1332" s="286"/>
      <c r="H1332" s="286"/>
      <c r="I1332" s="286"/>
      <c r="J1332" s="286"/>
    </row>
    <row r="1333" spans="1:10" hidden="1">
      <c r="A1333" s="282"/>
      <c r="B1333" s="283"/>
      <c r="C1333" s="283"/>
      <c r="D1333" s="283"/>
      <c r="E1333" s="284"/>
      <c r="F1333" s="272" t="s">
        <v>56</v>
      </c>
      <c r="G1333" s="273"/>
      <c r="H1333" s="287" t="s">
        <v>57</v>
      </c>
      <c r="I1333" s="288"/>
      <c r="J1333" s="40" t="s">
        <v>58</v>
      </c>
    </row>
    <row r="1334" spans="1:10" hidden="1">
      <c r="A1334" s="269" t="s">
        <v>59</v>
      </c>
      <c r="B1334" s="270"/>
      <c r="C1334" s="270"/>
      <c r="D1334" s="270"/>
      <c r="E1334" s="271"/>
      <c r="F1334" s="272" t="s">
        <v>60</v>
      </c>
      <c r="G1334" s="273"/>
      <c r="H1334" s="274" t="s">
        <v>61</v>
      </c>
      <c r="I1334" s="275"/>
      <c r="J1334" s="40" t="s">
        <v>62</v>
      </c>
    </row>
    <row r="1335" spans="1:10" hidden="1">
      <c r="A1335" s="269" t="s">
        <v>63</v>
      </c>
      <c r="B1335" s="270"/>
      <c r="C1335" s="270"/>
      <c r="D1335" s="270"/>
      <c r="E1335" s="271"/>
      <c r="F1335" s="272" t="s">
        <v>64</v>
      </c>
      <c r="G1335" s="273"/>
      <c r="H1335" s="274" t="s">
        <v>65</v>
      </c>
      <c r="I1335" s="275"/>
      <c r="J1335" s="40" t="s">
        <v>66</v>
      </c>
    </row>
    <row r="1336" spans="1:10" hidden="1">
      <c r="A1336" s="269" t="s">
        <v>67</v>
      </c>
      <c r="B1336" s="270"/>
      <c r="C1336" s="270"/>
      <c r="D1336" s="270"/>
      <c r="E1336" s="271"/>
      <c r="F1336" s="272" t="s">
        <v>68</v>
      </c>
      <c r="G1336" s="273"/>
      <c r="H1336" s="274" t="s">
        <v>69</v>
      </c>
      <c r="I1336" s="275"/>
      <c r="J1336" s="40" t="s">
        <v>62</v>
      </c>
    </row>
    <row r="1337" spans="1:10" hidden="1">
      <c r="A1337" s="269" t="s">
        <v>70</v>
      </c>
      <c r="B1337" s="270"/>
      <c r="C1337" s="270"/>
      <c r="D1337" s="270"/>
      <c r="E1337" s="271"/>
      <c r="F1337" s="272" t="s">
        <v>71</v>
      </c>
      <c r="G1337" s="273"/>
      <c r="H1337" s="274" t="s">
        <v>72</v>
      </c>
      <c r="I1337" s="275"/>
      <c r="J1337" s="40" t="s">
        <v>73</v>
      </c>
    </row>
    <row r="1338" spans="1:10" hidden="1">
      <c r="A1338" s="269" t="s">
        <v>74</v>
      </c>
      <c r="B1338" s="270"/>
      <c r="C1338" s="270"/>
      <c r="D1338" s="270"/>
      <c r="E1338" s="271"/>
      <c r="F1338" s="272" t="s">
        <v>75</v>
      </c>
      <c r="G1338" s="273"/>
      <c r="H1338" s="274" t="s">
        <v>76</v>
      </c>
      <c r="I1338" s="275"/>
      <c r="J1338" s="40" t="s">
        <v>77</v>
      </c>
    </row>
    <row r="1339" spans="1:10" hidden="1">
      <c r="A1339" s="269" t="s">
        <v>78</v>
      </c>
      <c r="B1339" s="270"/>
      <c r="C1339" s="270"/>
      <c r="D1339" s="270"/>
      <c r="E1339" s="271"/>
      <c r="F1339" s="272" t="s">
        <v>75</v>
      </c>
      <c r="G1339" s="273"/>
      <c r="H1339" s="274" t="s">
        <v>76</v>
      </c>
      <c r="I1339" s="275"/>
      <c r="J1339" s="40" t="s">
        <v>77</v>
      </c>
    </row>
    <row r="1340" spans="1:10">
      <c r="F1340" s="18">
        <v>3700</v>
      </c>
    </row>
  </sheetData>
  <autoFilter ref="A4:J1339" xr:uid="{D79D7A10-CAF7-4095-953D-9CC8A531B542}">
    <filterColumn colId="5">
      <customFilters and="1">
        <customFilter operator="greaterThanOrEqual" val="2500"/>
        <customFilter operator="lessThanOrEqual" val="2800"/>
      </customFilters>
    </filterColumn>
  </autoFilter>
  <mergeCells count="38">
    <mergeCell ref="A1:F1"/>
    <mergeCell ref="A1338:E1338"/>
    <mergeCell ref="F1338:G1338"/>
    <mergeCell ref="H1338:I1338"/>
    <mergeCell ref="A1339:E1339"/>
    <mergeCell ref="F1339:G1339"/>
    <mergeCell ref="H1339:I1339"/>
    <mergeCell ref="A1336:E1336"/>
    <mergeCell ref="F1336:G1336"/>
    <mergeCell ref="H1336:I1336"/>
    <mergeCell ref="A1337:E1337"/>
    <mergeCell ref="F1337:G1337"/>
    <mergeCell ref="H1337:I1337"/>
    <mergeCell ref="A1334:E1334"/>
    <mergeCell ref="F1334:G1334"/>
    <mergeCell ref="H1334:I1334"/>
    <mergeCell ref="A1335:E1335"/>
    <mergeCell ref="F1335:G1335"/>
    <mergeCell ref="H1335:I1335"/>
    <mergeCell ref="A1330:J1330"/>
    <mergeCell ref="A1331:J1331"/>
    <mergeCell ref="A1332:E1333"/>
    <mergeCell ref="F1332:J1332"/>
    <mergeCell ref="F1333:G1333"/>
    <mergeCell ref="H1333:I1333"/>
    <mergeCell ref="B1329:E1329"/>
    <mergeCell ref="G1329:I1329"/>
    <mergeCell ref="A2:B2"/>
    <mergeCell ref="A1321:J1321"/>
    <mergeCell ref="A1322:J1322"/>
    <mergeCell ref="A1323:J1323"/>
    <mergeCell ref="A1324:J1324"/>
    <mergeCell ref="A1325:J1325"/>
    <mergeCell ref="A1326:J1326"/>
    <mergeCell ref="B1327:D1327"/>
    <mergeCell ref="G1327:I1327"/>
    <mergeCell ref="B1328:D1328"/>
    <mergeCell ref="G1328:H1328"/>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21</vt:i4>
      </vt:variant>
      <vt:variant>
        <vt:lpstr>Named Ranges</vt:lpstr>
      </vt:variant>
      <vt:variant>
        <vt:i4>6</vt:i4>
      </vt:variant>
    </vt:vector>
  </HeadingPairs>
  <TitlesOfParts>
    <vt:vector size="27" baseType="lpstr">
      <vt:lpstr>Sheet@ 1 Km. </vt:lpstr>
      <vt:lpstr>Total BOQ</vt:lpstr>
      <vt:lpstr>BOQ -BC LHS</vt:lpstr>
      <vt:lpstr>BOQ -BC RHS</vt:lpstr>
      <vt:lpstr>18.5 LKM</vt:lpstr>
      <vt:lpstr>BI-RHS  Slow lane</vt:lpstr>
      <vt:lpstr>BI-RHS  fast lane</vt:lpstr>
      <vt:lpstr>Sheet4</vt:lpstr>
      <vt:lpstr>BI-LHS fast lane</vt:lpstr>
      <vt:lpstr>BI-LHS slow lane</vt:lpstr>
      <vt:lpstr>Summary</vt:lpstr>
      <vt:lpstr>BOQ BC &amp; Miscosurfacing</vt:lpstr>
      <vt:lpstr>BOQ Kribhco</vt:lpstr>
      <vt:lpstr>BOQ-Ichhapur</vt:lpstr>
      <vt:lpstr>BOQ-Soil Nailing</vt:lpstr>
      <vt:lpstr>Solar light</vt:lpstr>
      <vt:lpstr>BI&gt;2500 list</vt:lpstr>
      <vt:lpstr>Mst Kribhco </vt:lpstr>
      <vt:lpstr>Mst Ichhapur</vt:lpstr>
      <vt:lpstr> Solar light status</vt:lpstr>
      <vt:lpstr>Mst Soil Nailing</vt:lpstr>
      <vt:lpstr>'18.5 LKM'!Print_Area</vt:lpstr>
      <vt:lpstr>'BOQ Kribhco'!Print_Area</vt:lpstr>
      <vt:lpstr>'BOQ-Ichhapur'!Print_Area</vt:lpstr>
      <vt:lpstr>'BOQ-Soil Nailing'!Print_Area</vt:lpstr>
      <vt:lpstr>'Mst Ichhapur'!Print_Area</vt:lpstr>
      <vt:lpstr>'Mst Kribhco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2021-07-30T10:16:51Z</dcterms:modified>
</cp:coreProperties>
</file>