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Chhavi desktop\EV\Suratgar\VIS(2022-23)-PL225-175-326_Suratgarh Bikaner Toll Road Company Pvt Ltd\RK Working Sep 2022\EV Working Sep 2022\"/>
    </mc:Choice>
  </mc:AlternateContent>
  <bookViews>
    <workbookView xWindow="-120" yWindow="-120" windowWidth="21840" windowHeight="13140" firstSheet="2" activeTab="6"/>
  </bookViews>
  <sheets>
    <sheet name="BS" sheetId="9" r:id="rId1"/>
    <sheet name="P&amp;L 1" sheetId="10" r:id="rId2"/>
    <sheet name="Historical P&amp;L" sheetId="3" r:id="rId3"/>
    <sheet name="P&amp;L Projections" sheetId="13" r:id="rId4"/>
    <sheet name="BS Projections" sheetId="14" r:id="rId5"/>
    <sheet name="CFS" sheetId="15" r:id="rId6"/>
    <sheet name="Enterprise Value RK" sheetId="12" r:id="rId7"/>
    <sheet name="Beta RK" sheetId="16" r:id="rId8"/>
    <sheet name="WACC RK" sheetId="11" r:id="rId9"/>
    <sheet name="Extra Work" sheetId="17" r:id="rId10"/>
  </sheets>
  <externalReferences>
    <externalReference r:id="rId11"/>
    <externalReference r:id="rId12"/>
  </externalReferences>
  <calcPr calcId="152511" iterate="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1" i="13" l="1"/>
  <c r="P56" i="13"/>
  <c r="O21" i="13"/>
  <c r="N56" i="13"/>
  <c r="B23" i="12" l="1"/>
  <c r="B38" i="12" s="1"/>
  <c r="B43" i="12"/>
  <c r="B44" i="12"/>
  <c r="B42" i="12" l="1"/>
  <c r="C13" i="13" l="1"/>
  <c r="D13" i="13"/>
  <c r="E13" i="13"/>
  <c r="E28" i="13" s="1"/>
  <c r="C26" i="13"/>
  <c r="C28" i="13" s="1"/>
  <c r="D26" i="13"/>
  <c r="E26" i="13"/>
  <c r="D28" i="13"/>
  <c r="D30" i="13" s="1"/>
  <c r="E44" i="13"/>
  <c r="F44" i="13"/>
  <c r="G44" i="13"/>
  <c r="H44" i="13"/>
  <c r="I44" i="13"/>
  <c r="J44" i="13"/>
  <c r="K44" i="13"/>
  <c r="L44" i="13"/>
  <c r="M44" i="13"/>
  <c r="N44" i="13"/>
  <c r="O44" i="13"/>
  <c r="P44" i="13"/>
  <c r="F41" i="13"/>
  <c r="G41" i="13"/>
  <c r="H41" i="13"/>
  <c r="I41" i="13"/>
  <c r="J41" i="13"/>
  <c r="K41" i="13"/>
  <c r="L41" i="13"/>
  <c r="M41" i="13"/>
  <c r="N41" i="13"/>
  <c r="F42" i="13"/>
  <c r="G42" i="13"/>
  <c r="H42" i="13"/>
  <c r="I42" i="13"/>
  <c r="J42" i="13"/>
  <c r="K42" i="13"/>
  <c r="L42" i="13"/>
  <c r="M42" i="13"/>
  <c r="N42" i="13"/>
  <c r="F43" i="13"/>
  <c r="G43" i="13"/>
  <c r="H43" i="13"/>
  <c r="I43" i="13"/>
  <c r="J43" i="13"/>
  <c r="K43" i="13"/>
  <c r="L43" i="13"/>
  <c r="M43" i="13"/>
  <c r="N43" i="13"/>
  <c r="D44" i="13"/>
  <c r="C28" i="3"/>
  <c r="E46" i="10"/>
  <c r="E48" i="10" s="1"/>
  <c r="D46" i="10"/>
  <c r="C46" i="10"/>
  <c r="C47" i="10" s="1"/>
  <c r="E45" i="10"/>
  <c r="D45" i="10"/>
  <c r="C45" i="10"/>
  <c r="F28" i="10"/>
  <c r="E28" i="10"/>
  <c r="D28" i="10"/>
  <c r="F15" i="10"/>
  <c r="F30" i="10" s="1"/>
  <c r="F32" i="10" s="1"/>
  <c r="F34" i="10" s="1"/>
  <c r="F36" i="10" s="1"/>
  <c r="F39" i="10" s="1"/>
  <c r="E15" i="10"/>
  <c r="D15" i="10"/>
  <c r="D30" i="10" s="1"/>
  <c r="D32" i="10" s="1"/>
  <c r="D34" i="10" s="1"/>
  <c r="D36" i="10" s="1"/>
  <c r="D39" i="10" s="1"/>
  <c r="C41" i="13" l="1"/>
  <c r="C30" i="13"/>
  <c r="D32" i="13"/>
  <c r="D34" i="13" s="1"/>
  <c r="D43" i="13" s="1"/>
  <c r="D42" i="13"/>
  <c r="E41" i="13"/>
  <c r="E30" i="13"/>
  <c r="D41" i="13"/>
  <c r="E30" i="10"/>
  <c r="E32" i="10" s="1"/>
  <c r="E34" i="10" s="1"/>
  <c r="E36" i="10" s="1"/>
  <c r="E39" i="10" s="1"/>
  <c r="D47" i="10"/>
  <c r="E47" i="10"/>
  <c r="C48" i="10"/>
  <c r="D48" i="10"/>
  <c r="E15" i="11"/>
  <c r="K11" i="12"/>
  <c r="B25" i="12"/>
  <c r="C25" i="12" s="1"/>
  <c r="D25" i="12" s="1"/>
  <c r="E25" i="12" s="1"/>
  <c r="F25" i="12" s="1"/>
  <c r="G25" i="12" s="1"/>
  <c r="H25" i="12" s="1"/>
  <c r="I25" i="12" s="1"/>
  <c r="J25" i="12" s="1"/>
  <c r="K25" i="12" s="1"/>
  <c r="L25" i="12" s="1"/>
  <c r="K10" i="16"/>
  <c r="K9" i="16"/>
  <c r="K8" i="16"/>
  <c r="K7" i="16"/>
  <c r="K6" i="16"/>
  <c r="J10" i="16"/>
  <c r="J9" i="16"/>
  <c r="J8" i="16"/>
  <c r="J7" i="16"/>
  <c r="J11" i="16" s="1"/>
  <c r="J6" i="16"/>
  <c r="C16" i="16"/>
  <c r="C15" i="16"/>
  <c r="C14" i="16"/>
  <c r="D16" i="11"/>
  <c r="D15" i="11"/>
  <c r="C17" i="11"/>
  <c r="D17" i="11" s="1"/>
  <c r="F9" i="11"/>
  <c r="E42" i="13" l="1"/>
  <c r="E32" i="13"/>
  <c r="E34" i="13" s="1"/>
  <c r="E43" i="13" s="1"/>
  <c r="C32" i="13"/>
  <c r="C34" i="13" s="1"/>
  <c r="C43" i="13" s="1"/>
  <c r="C42" i="13"/>
  <c r="K11" i="16"/>
  <c r="C19" i="16" s="1"/>
  <c r="C8" i="11" s="1"/>
  <c r="C9" i="11" s="1"/>
  <c r="E16" i="11" s="1"/>
  <c r="E17" i="11"/>
  <c r="C20" i="11" s="1"/>
  <c r="F27" i="12" l="1"/>
  <c r="J27" i="12"/>
  <c r="C27" i="12"/>
  <c r="G27" i="12"/>
  <c r="K27" i="12"/>
  <c r="D27" i="12"/>
  <c r="H27" i="12"/>
  <c r="L27" i="12"/>
  <c r="E27" i="12"/>
  <c r="I27" i="12"/>
  <c r="B27" i="12"/>
  <c r="C17" i="12" l="1"/>
  <c r="D17" i="12"/>
  <c r="E17" i="12"/>
  <c r="F17" i="12"/>
  <c r="G17" i="12"/>
  <c r="H17" i="12"/>
  <c r="I17" i="12"/>
  <c r="J17" i="12"/>
  <c r="K17" i="12"/>
  <c r="L17" i="12"/>
  <c r="B17" i="12"/>
  <c r="E42" i="14"/>
  <c r="F42" i="14"/>
  <c r="G42" i="14"/>
  <c r="H42" i="14"/>
  <c r="I42" i="14"/>
  <c r="J42" i="14"/>
  <c r="K42" i="14"/>
  <c r="L42" i="14"/>
  <c r="M42" i="14"/>
  <c r="N42" i="14"/>
  <c r="O42" i="14"/>
  <c r="P42" i="14"/>
  <c r="D42" i="14"/>
  <c r="D40" i="14"/>
  <c r="E40" i="14"/>
  <c r="F40" i="14"/>
  <c r="G40" i="14"/>
  <c r="H40" i="14"/>
  <c r="I40" i="14"/>
  <c r="J40" i="14"/>
  <c r="K40" i="14"/>
  <c r="L40" i="14"/>
  <c r="M40" i="14"/>
  <c r="N40" i="14"/>
  <c r="O40" i="14"/>
  <c r="P40" i="14"/>
  <c r="C40" i="14"/>
  <c r="C11" i="12"/>
  <c r="D11" i="12"/>
  <c r="E11" i="12"/>
  <c r="F11" i="12"/>
  <c r="G11" i="12"/>
  <c r="H11" i="12"/>
  <c r="I11" i="12"/>
  <c r="J11" i="12"/>
  <c r="L11" i="12"/>
  <c r="B11" i="12"/>
  <c r="B6" i="12"/>
  <c r="C6" i="12"/>
  <c r="D6" i="12"/>
  <c r="E6" i="12"/>
  <c r="F6" i="12"/>
  <c r="G6" i="12"/>
  <c r="H6" i="12"/>
  <c r="I6" i="12"/>
  <c r="J6" i="12"/>
  <c r="B7" i="12"/>
  <c r="B15" i="12" s="1"/>
  <c r="C7" i="12"/>
  <c r="C15" i="12" s="1"/>
  <c r="D7" i="12"/>
  <c r="E7" i="12"/>
  <c r="E15" i="12" s="1"/>
  <c r="F7" i="12"/>
  <c r="F15" i="12" s="1"/>
  <c r="G7" i="12"/>
  <c r="G15" i="12" s="1"/>
  <c r="H7" i="12"/>
  <c r="H15" i="12" s="1"/>
  <c r="I7" i="12"/>
  <c r="I15" i="12" s="1"/>
  <c r="J7" i="12"/>
  <c r="J15" i="12" s="1"/>
  <c r="K7" i="12"/>
  <c r="K15" i="12" s="1"/>
  <c r="L7" i="12"/>
  <c r="D25" i="15"/>
  <c r="E25" i="15"/>
  <c r="F25" i="15"/>
  <c r="G25" i="15"/>
  <c r="H25" i="15"/>
  <c r="I25" i="15"/>
  <c r="J25" i="15"/>
  <c r="K25" i="15"/>
  <c r="L25" i="15"/>
  <c r="M25" i="15"/>
  <c r="N25" i="15"/>
  <c r="O25" i="15"/>
  <c r="C25" i="15"/>
  <c r="D21" i="15"/>
  <c r="E21" i="15"/>
  <c r="F21" i="15"/>
  <c r="G21" i="15"/>
  <c r="H21" i="15"/>
  <c r="I21" i="15"/>
  <c r="J21" i="15"/>
  <c r="K21" i="15"/>
  <c r="L21" i="15"/>
  <c r="M21" i="15"/>
  <c r="N21" i="15"/>
  <c r="O21" i="15"/>
  <c r="C21" i="15"/>
  <c r="D9" i="15"/>
  <c r="E9" i="15"/>
  <c r="F9" i="15"/>
  <c r="G9" i="15"/>
  <c r="H9" i="15"/>
  <c r="I9" i="15"/>
  <c r="J9" i="15"/>
  <c r="K9" i="15"/>
  <c r="L9" i="15"/>
  <c r="M9" i="15"/>
  <c r="N9" i="15"/>
  <c r="O9" i="15"/>
  <c r="C9" i="15"/>
  <c r="C18" i="14"/>
  <c r="C22" i="14" s="1"/>
  <c r="C27" i="14" s="1"/>
  <c r="C29" i="14" s="1"/>
  <c r="D13" i="14"/>
  <c r="E13" i="14"/>
  <c r="F13" i="14"/>
  <c r="G13" i="14"/>
  <c r="H13" i="14"/>
  <c r="I13" i="14"/>
  <c r="J13" i="14"/>
  <c r="K13" i="14"/>
  <c r="L13" i="14"/>
  <c r="M13" i="14"/>
  <c r="N13" i="14"/>
  <c r="O13" i="14"/>
  <c r="P13" i="14"/>
  <c r="C13" i="14"/>
  <c r="D37" i="13"/>
  <c r="E37" i="13"/>
  <c r="F37" i="13"/>
  <c r="G37" i="13"/>
  <c r="H37" i="13"/>
  <c r="I37" i="13"/>
  <c r="J37" i="13"/>
  <c r="K37" i="13"/>
  <c r="L37" i="13"/>
  <c r="M37" i="13"/>
  <c r="N37" i="13"/>
  <c r="C37" i="13"/>
  <c r="F34" i="13"/>
  <c r="G34" i="13"/>
  <c r="H34" i="13"/>
  <c r="I34" i="13"/>
  <c r="J34" i="13"/>
  <c r="K34" i="13"/>
  <c r="L34" i="13"/>
  <c r="M34" i="13"/>
  <c r="N34" i="13"/>
  <c r="F32" i="13"/>
  <c r="G32" i="13"/>
  <c r="H32" i="13"/>
  <c r="I32" i="13"/>
  <c r="J32" i="13"/>
  <c r="K32" i="13"/>
  <c r="L32" i="13"/>
  <c r="M32" i="13"/>
  <c r="N32" i="13"/>
  <c r="N30" i="13"/>
  <c r="M30" i="13"/>
  <c r="L30" i="13"/>
  <c r="K30" i="13"/>
  <c r="J30" i="13"/>
  <c r="I30" i="13"/>
  <c r="H30" i="13"/>
  <c r="G30" i="13"/>
  <c r="F30" i="13"/>
  <c r="F28" i="13"/>
  <c r="G28" i="13"/>
  <c r="H28" i="13"/>
  <c r="I28" i="13"/>
  <c r="J28" i="13"/>
  <c r="K28" i="13"/>
  <c r="L28" i="13"/>
  <c r="M28" i="13"/>
  <c r="N28" i="13"/>
  <c r="F26" i="13"/>
  <c r="G26" i="13"/>
  <c r="H26" i="13"/>
  <c r="I26" i="13"/>
  <c r="J26" i="13"/>
  <c r="K26" i="13"/>
  <c r="L26" i="13"/>
  <c r="M26" i="13"/>
  <c r="N26" i="13"/>
  <c r="O26" i="13"/>
  <c r="O28" i="13" s="1"/>
  <c r="P26" i="13"/>
  <c r="P28" i="13" s="1"/>
  <c r="F13" i="13"/>
  <c r="G13" i="13"/>
  <c r="H13" i="13"/>
  <c r="I13" i="13"/>
  <c r="J13" i="13"/>
  <c r="K13" i="13"/>
  <c r="L13" i="13"/>
  <c r="M13" i="13"/>
  <c r="N13" i="13"/>
  <c r="O13" i="13"/>
  <c r="P13" i="13"/>
  <c r="F36" i="14"/>
  <c r="F32" i="14"/>
  <c r="P21" i="14"/>
  <c r="P22" i="14" s="1"/>
  <c r="P27" i="14" s="1"/>
  <c r="P29" i="14" s="1"/>
  <c r="O21" i="14"/>
  <c r="N21" i="14"/>
  <c r="M21" i="14"/>
  <c r="M22" i="14" s="1"/>
  <c r="M27" i="14" s="1"/>
  <c r="L21" i="14"/>
  <c r="L22" i="14" s="1"/>
  <c r="L27" i="14" s="1"/>
  <c r="L29" i="14" s="1"/>
  <c r="K21" i="14"/>
  <c r="J21" i="14"/>
  <c r="I21" i="14"/>
  <c r="I22" i="14" s="1"/>
  <c r="I27" i="14" s="1"/>
  <c r="H21" i="14"/>
  <c r="H22" i="14" s="1"/>
  <c r="H27" i="14" s="1"/>
  <c r="H29" i="14" s="1"/>
  <c r="G21" i="14"/>
  <c r="F21" i="14"/>
  <c r="E21" i="14"/>
  <c r="E22" i="14" s="1"/>
  <c r="E27" i="14" s="1"/>
  <c r="D21" i="14"/>
  <c r="D22" i="14" s="1"/>
  <c r="D27" i="14" s="1"/>
  <c r="D29" i="14" s="1"/>
  <c r="C21" i="14"/>
  <c r="P18" i="14"/>
  <c r="O18" i="14"/>
  <c r="O22" i="14" s="1"/>
  <c r="O27" i="14" s="1"/>
  <c r="O29" i="14" s="1"/>
  <c r="N18" i="14"/>
  <c r="N22" i="14" s="1"/>
  <c r="N27" i="14" s="1"/>
  <c r="N29" i="14" s="1"/>
  <c r="M18" i="14"/>
  <c r="L18" i="14"/>
  <c r="K18" i="14"/>
  <c r="K22" i="14" s="1"/>
  <c r="K27" i="14" s="1"/>
  <c r="K29" i="14" s="1"/>
  <c r="J18" i="14"/>
  <c r="J22" i="14" s="1"/>
  <c r="J27" i="14" s="1"/>
  <c r="J29" i="14" s="1"/>
  <c r="I18" i="14"/>
  <c r="H18" i="14"/>
  <c r="G18" i="14"/>
  <c r="G22" i="14" s="1"/>
  <c r="G27" i="14" s="1"/>
  <c r="G29" i="14" s="1"/>
  <c r="F18" i="14"/>
  <c r="F22" i="14" s="1"/>
  <c r="F27" i="14" s="1"/>
  <c r="F29" i="14" s="1"/>
  <c r="E18" i="14"/>
  <c r="D18" i="14"/>
  <c r="P60" i="13"/>
  <c r="O60" i="13"/>
  <c r="N60" i="13"/>
  <c r="M60" i="13"/>
  <c r="L60" i="13"/>
  <c r="K60" i="13"/>
  <c r="J60" i="13"/>
  <c r="I60" i="13"/>
  <c r="H60" i="13"/>
  <c r="G60" i="13"/>
  <c r="F60" i="13"/>
  <c r="P58" i="13"/>
  <c r="O58" i="13"/>
  <c r="N58" i="13"/>
  <c r="M58" i="13"/>
  <c r="L58" i="13"/>
  <c r="K58" i="13"/>
  <c r="J58" i="13"/>
  <c r="I58" i="13"/>
  <c r="H58" i="13"/>
  <c r="G58" i="13"/>
  <c r="F58" i="13"/>
  <c r="P57" i="13"/>
  <c r="O57" i="13"/>
  <c r="N57" i="13"/>
  <c r="M57" i="13"/>
  <c r="L57" i="13"/>
  <c r="K57" i="13"/>
  <c r="J57" i="13"/>
  <c r="I57" i="13"/>
  <c r="H57" i="13"/>
  <c r="G57" i="13"/>
  <c r="F57" i="13"/>
  <c r="M56" i="13"/>
  <c r="L56" i="13"/>
  <c r="K56" i="13"/>
  <c r="J56" i="13"/>
  <c r="I56" i="13"/>
  <c r="H56" i="13"/>
  <c r="G56" i="13"/>
  <c r="P55" i="13"/>
  <c r="O55" i="13"/>
  <c r="N55" i="13"/>
  <c r="M55" i="13"/>
  <c r="L55" i="13"/>
  <c r="K55" i="13"/>
  <c r="J55" i="13"/>
  <c r="I55" i="13"/>
  <c r="H55" i="13"/>
  <c r="G55" i="13"/>
  <c r="F55" i="13"/>
  <c r="P54" i="13"/>
  <c r="O54" i="13"/>
  <c r="N54" i="13"/>
  <c r="M54" i="13"/>
  <c r="L54" i="13"/>
  <c r="K54" i="13"/>
  <c r="J54" i="13"/>
  <c r="I54" i="13"/>
  <c r="H54" i="13"/>
  <c r="G54" i="13"/>
  <c r="F54" i="13"/>
  <c r="O50" i="13"/>
  <c r="K50" i="13"/>
  <c r="G50" i="13"/>
  <c r="F50" i="13"/>
  <c r="P48" i="13"/>
  <c r="P50" i="13" s="1"/>
  <c r="O48" i="13"/>
  <c r="N48" i="13"/>
  <c r="N50" i="13" s="1"/>
  <c r="M48" i="13"/>
  <c r="M49" i="13" s="1"/>
  <c r="L48" i="13"/>
  <c r="L50" i="13" s="1"/>
  <c r="K48" i="13"/>
  <c r="J48" i="13"/>
  <c r="J50" i="13" s="1"/>
  <c r="I48" i="13"/>
  <c r="I49" i="13" s="1"/>
  <c r="H48" i="13"/>
  <c r="H49" i="13" s="1"/>
  <c r="G48" i="13"/>
  <c r="F48" i="13"/>
  <c r="E48" i="13"/>
  <c r="D48" i="13"/>
  <c r="C48" i="13"/>
  <c r="C50" i="13" s="1"/>
  <c r="P47" i="13"/>
  <c r="O47" i="13"/>
  <c r="N47" i="13"/>
  <c r="M47" i="13"/>
  <c r="L47" i="13"/>
  <c r="K47" i="13"/>
  <c r="K49" i="13" s="1"/>
  <c r="J47" i="13"/>
  <c r="J49" i="13" s="1"/>
  <c r="I47" i="13"/>
  <c r="H47" i="13"/>
  <c r="G47" i="13"/>
  <c r="G49" i="13" s="1"/>
  <c r="F47" i="13"/>
  <c r="F49" i="13" s="1"/>
  <c r="E47" i="13"/>
  <c r="D47" i="13"/>
  <c r="C47" i="13"/>
  <c r="C49" i="13" s="1"/>
  <c r="P41" i="13" l="1"/>
  <c r="L6" i="12"/>
  <c r="L9" i="12" s="1"/>
  <c r="L13" i="12" s="1"/>
  <c r="P30" i="13"/>
  <c r="O41" i="13"/>
  <c r="O30" i="13"/>
  <c r="K6" i="12"/>
  <c r="D49" i="13"/>
  <c r="E49" i="13"/>
  <c r="H9" i="12"/>
  <c r="H13" i="12" s="1"/>
  <c r="I9" i="12"/>
  <c r="I13" i="12" s="1"/>
  <c r="I21" i="12" s="1"/>
  <c r="I29" i="12" s="1"/>
  <c r="E9" i="12"/>
  <c r="E13" i="12" s="1"/>
  <c r="E21" i="12" s="1"/>
  <c r="E29" i="12" s="1"/>
  <c r="H21" i="12"/>
  <c r="H29" i="12" s="1"/>
  <c r="D9" i="12"/>
  <c r="D13" i="12" s="1"/>
  <c r="L15" i="12"/>
  <c r="D15" i="12"/>
  <c r="B9" i="12"/>
  <c r="B13" i="12" s="1"/>
  <c r="B21" i="12" s="1"/>
  <c r="B29" i="12" s="1"/>
  <c r="J9" i="12"/>
  <c r="J13" i="12" s="1"/>
  <c r="J21" i="12" s="1"/>
  <c r="J29" i="12" s="1"/>
  <c r="F9" i="12"/>
  <c r="F13" i="12" s="1"/>
  <c r="F21" i="12" s="1"/>
  <c r="F29" i="12" s="1"/>
  <c r="K9" i="12"/>
  <c r="K13" i="12" s="1"/>
  <c r="K21" i="12" s="1"/>
  <c r="K29" i="12" s="1"/>
  <c r="G9" i="12"/>
  <c r="G13" i="12" s="1"/>
  <c r="G21" i="12" s="1"/>
  <c r="G29" i="12" s="1"/>
  <c r="C9" i="12"/>
  <c r="C13" i="12" s="1"/>
  <c r="C21" i="12" s="1"/>
  <c r="C29" i="12" s="1"/>
  <c r="E29" i="14"/>
  <c r="I29" i="14"/>
  <c r="M29" i="14"/>
  <c r="D50" i="13"/>
  <c r="H50" i="13"/>
  <c r="L49" i="13"/>
  <c r="E50" i="13"/>
  <c r="I50" i="13"/>
  <c r="M50" i="13"/>
  <c r="P42" i="13" l="1"/>
  <c r="P32" i="13"/>
  <c r="O42" i="13"/>
  <c r="O32" i="13"/>
  <c r="L21" i="12"/>
  <c r="L29" i="12" s="1"/>
  <c r="D21" i="12"/>
  <c r="D29" i="12" s="1"/>
  <c r="B32" i="12" s="1"/>
  <c r="F17" i="3"/>
  <c r="E17" i="3"/>
  <c r="F10" i="3"/>
  <c r="E10" i="3"/>
  <c r="E31" i="3" s="1"/>
  <c r="D17" i="3"/>
  <c r="C17" i="3"/>
  <c r="D10" i="3"/>
  <c r="C10" i="3"/>
  <c r="H50" i="9"/>
  <c r="G50" i="9"/>
  <c r="H29" i="9"/>
  <c r="G29" i="9"/>
  <c r="F50" i="9"/>
  <c r="F29" i="9"/>
  <c r="E50" i="9"/>
  <c r="E29" i="9"/>
  <c r="C50" i="9"/>
  <c r="D50" i="9"/>
  <c r="D29" i="9"/>
  <c r="C29" i="9"/>
  <c r="Q32" i="13" l="1"/>
  <c r="R33" i="13"/>
  <c r="P34" i="13"/>
  <c r="R32" i="13"/>
  <c r="O34" i="13"/>
  <c r="Q33" i="13"/>
  <c r="C19" i="3"/>
  <c r="C21" i="3"/>
  <c r="D31" i="3"/>
  <c r="F31" i="3"/>
  <c r="F19" i="3"/>
  <c r="D19" i="3"/>
  <c r="E19" i="3"/>
  <c r="P43" i="13" l="1"/>
  <c r="P37" i="13"/>
  <c r="O37" i="13"/>
  <c r="O43" i="13"/>
  <c r="D21" i="3"/>
  <c r="D28" i="3"/>
  <c r="C25" i="3"/>
  <c r="C30" i="3" s="1"/>
  <c r="C29" i="3"/>
  <c r="F21" i="3"/>
  <c r="F28" i="3"/>
  <c r="E28" i="3"/>
  <c r="E21" i="3"/>
  <c r="E29" i="3" l="1"/>
  <c r="E25" i="3"/>
  <c r="E30" i="3" s="1"/>
  <c r="F25" i="3"/>
  <c r="F30" i="3" s="1"/>
  <c r="F29" i="3"/>
  <c r="D29" i="3"/>
  <c r="D25" i="3"/>
  <c r="D30" i="3" s="1"/>
</calcChain>
</file>

<file path=xl/sharedStrings.xml><?xml version="1.0" encoding="utf-8"?>
<sst xmlns="http://schemas.openxmlformats.org/spreadsheetml/2006/main" count="549" uniqueCount="379">
  <si>
    <t>Particulars</t>
  </si>
  <si>
    <t>(A) TOTAL INCOME</t>
  </si>
  <si>
    <t>ASSETS</t>
  </si>
  <si>
    <t>TOTAL ASSETS</t>
  </si>
  <si>
    <t>EQUITY AND LIABILITIES</t>
  </si>
  <si>
    <t>EQUITY</t>
  </si>
  <si>
    <t>(a) Equity share capital</t>
  </si>
  <si>
    <t>(b) Other equity</t>
  </si>
  <si>
    <t>LIABILITIES</t>
  </si>
  <si>
    <t>(a) Financial liabilites</t>
  </si>
  <si>
    <t>(i) Borrowings</t>
  </si>
  <si>
    <t>(ii) Trade payables</t>
  </si>
  <si>
    <t>(b) Other current liabilites</t>
  </si>
  <si>
    <t>(c) Provisions</t>
  </si>
  <si>
    <t>(d) Financial assets</t>
  </si>
  <si>
    <t>(2) Current liabilites</t>
  </si>
  <si>
    <t>(b) Intangible asset under development</t>
  </si>
  <si>
    <t>(c) Other intangible assets</t>
  </si>
  <si>
    <t>(2) Current assets</t>
  </si>
  <si>
    <t>INCOME</t>
  </si>
  <si>
    <t>Revenue from operations</t>
  </si>
  <si>
    <t>Other income</t>
  </si>
  <si>
    <t>EXPENSES</t>
  </si>
  <si>
    <t>Cost of Materials Consumed</t>
  </si>
  <si>
    <t>Employee benefits expense</t>
  </si>
  <si>
    <t>Finance costs</t>
  </si>
  <si>
    <t>Other expenses</t>
  </si>
  <si>
    <t>(1) Current Tax</t>
  </si>
  <si>
    <t>(2) Deferred Tax</t>
  </si>
  <si>
    <t>(a) Property, plant and equipment</t>
  </si>
  <si>
    <t>As on 31st March, 2018</t>
  </si>
  <si>
    <t>As on 31st March, 2017</t>
  </si>
  <si>
    <t>(1) Non current assets</t>
  </si>
  <si>
    <t>(i) Investment</t>
  </si>
  <si>
    <t>(ii) Trade receivables</t>
  </si>
  <si>
    <t>(iii) Loans</t>
  </si>
  <si>
    <t>(iv) Others</t>
  </si>
  <si>
    <t>(a) Inventories</t>
  </si>
  <si>
    <t>(b) Financial assets</t>
  </si>
  <si>
    <t>(iii) Cash and cash equivalents</t>
  </si>
  <si>
    <t>(iv) Loans</t>
  </si>
  <si>
    <t>(v) Others</t>
  </si>
  <si>
    <t>(c) Current tax assets (net)</t>
  </si>
  <si>
    <t>(d) Other current assets</t>
  </si>
  <si>
    <t>(1)  Non  current liabilites</t>
  </si>
  <si>
    <t>(c) Deferred tax liabilites (net)</t>
  </si>
  <si>
    <t>(iii) Other financial liability</t>
  </si>
  <si>
    <r>
      <t xml:space="preserve">TOTAL EQUITY </t>
    </r>
    <r>
      <rPr>
        <sz val="11"/>
        <color indexed="63"/>
        <rFont val="Calibri"/>
        <family val="2"/>
        <scheme val="minor"/>
      </rPr>
      <t xml:space="preserve">&amp; </t>
    </r>
    <r>
      <rPr>
        <b/>
        <sz val="11"/>
        <color indexed="63"/>
        <rFont val="Calibri"/>
        <family val="2"/>
        <scheme val="minor"/>
      </rPr>
      <t>LIABILITIES</t>
    </r>
  </si>
  <si>
    <t xml:space="preserve">SURATGARH BIKANER TOLL ROAD COMPANY PRIVATE LIMITED
</t>
  </si>
  <si>
    <t>(e) Other non current tax assets</t>
  </si>
  <si>
    <t>(f) Deferred tax assets(net)</t>
  </si>
  <si>
    <t>As on 31st March, 2019</t>
  </si>
  <si>
    <t>As on 31st March, 2020</t>
  </si>
  <si>
    <t>As on 31st March, 2021</t>
  </si>
  <si>
    <t>As on 31st March, 2022</t>
  </si>
  <si>
    <t>BALANCE SHEET</t>
  </si>
  <si>
    <t>(b) Provisions</t>
  </si>
  <si>
    <t>FY 2020 A</t>
  </si>
  <si>
    <t>FY 2019 A</t>
  </si>
  <si>
    <t>PROFIT AND LOSS STATEMENT</t>
  </si>
  <si>
    <t>FY 2021 A</t>
  </si>
  <si>
    <t>FY 2022 A</t>
  </si>
  <si>
    <t>(B)TOTAL Operating EXPENSES</t>
  </si>
  <si>
    <t>(C) EBITDA (A-B)</t>
  </si>
  <si>
    <t>(D)Depreciation and amortisation expense</t>
  </si>
  <si>
    <t>(E) EBIT (C-D)</t>
  </si>
  <si>
    <t>(F)Tax Expense:</t>
  </si>
  <si>
    <t>(E)Total Profit/(loss) for the period  (E-F)</t>
  </si>
  <si>
    <t>EBITDA Margin</t>
  </si>
  <si>
    <t>EBIT Margin</t>
  </si>
  <si>
    <t>Net Profit Margin</t>
  </si>
  <si>
    <t>Revenue Growth (Y-o-Y)</t>
  </si>
  <si>
    <r>
      <rPr>
        <b/>
        <sz val="11"/>
        <color rgb="FFFFFFFF"/>
        <rFont val="Calibri"/>
        <family val="2"/>
        <scheme val="minor"/>
      </rPr>
      <t>31-03-2020
Audited</t>
    </r>
  </si>
  <si>
    <r>
      <rPr>
        <b/>
        <sz val="11"/>
        <color rgb="FFFFFFFF"/>
        <rFont val="Calibri"/>
        <family val="2"/>
        <scheme val="minor"/>
      </rPr>
      <t>31-03-2021
Audited</t>
    </r>
  </si>
  <si>
    <r>
      <rPr>
        <b/>
        <sz val="11"/>
        <color rgb="FFFFFFFF"/>
        <rFont val="Calibri"/>
        <family val="2"/>
        <scheme val="minor"/>
      </rPr>
      <t>31-03-2022
Audited</t>
    </r>
  </si>
  <si>
    <r>
      <rPr>
        <b/>
        <sz val="11"/>
        <color rgb="FFFFFFFF"/>
        <rFont val="Calibri"/>
        <family val="2"/>
        <scheme val="minor"/>
      </rPr>
      <t>31-03-2023
Projected</t>
    </r>
  </si>
  <si>
    <r>
      <rPr>
        <b/>
        <sz val="11"/>
        <color rgb="FFFFFFFF"/>
        <rFont val="Calibri"/>
        <family val="2"/>
        <scheme val="minor"/>
      </rPr>
      <t>31-03-2024
Projected</t>
    </r>
  </si>
  <si>
    <r>
      <rPr>
        <b/>
        <sz val="11"/>
        <color rgb="FFFFFFFF"/>
        <rFont val="Calibri"/>
        <family val="2"/>
        <scheme val="minor"/>
      </rPr>
      <t>31-03-2025
Projected</t>
    </r>
  </si>
  <si>
    <r>
      <rPr>
        <b/>
        <sz val="11"/>
        <color rgb="FFFFFFFF"/>
        <rFont val="Calibri"/>
        <family val="2"/>
        <scheme val="minor"/>
      </rPr>
      <t>31-03-2026
Projected</t>
    </r>
  </si>
  <si>
    <r>
      <rPr>
        <b/>
        <sz val="11"/>
        <color rgb="FFFFFFFF"/>
        <rFont val="Calibri"/>
        <family val="2"/>
        <scheme val="minor"/>
      </rPr>
      <t>31-03-2027
Projected</t>
    </r>
  </si>
  <si>
    <r>
      <rPr>
        <b/>
        <sz val="11"/>
        <color rgb="FFFFFFFF"/>
        <rFont val="Calibri"/>
        <family val="2"/>
        <scheme val="minor"/>
      </rPr>
      <t>31-03-2028
Projected</t>
    </r>
  </si>
  <si>
    <r>
      <rPr>
        <b/>
        <sz val="11"/>
        <color rgb="FFFFFFFF"/>
        <rFont val="Calibri"/>
        <family val="2"/>
        <scheme val="minor"/>
      </rPr>
      <t>31-03-2029
Projected</t>
    </r>
  </si>
  <si>
    <r>
      <rPr>
        <b/>
        <sz val="11"/>
        <color rgb="FFFFFFFF"/>
        <rFont val="Calibri"/>
        <family val="2"/>
        <scheme val="minor"/>
      </rPr>
      <t>31-03-2030
Projected</t>
    </r>
  </si>
  <si>
    <r>
      <rPr>
        <b/>
        <sz val="11"/>
        <color rgb="FFFFFFFF"/>
        <rFont val="Calibri"/>
        <family val="2"/>
        <scheme val="minor"/>
      </rPr>
      <t>31-03-2031
Projected</t>
    </r>
  </si>
  <si>
    <r>
      <rPr>
        <b/>
        <sz val="11"/>
        <color rgb="FFFFFFFF"/>
        <rFont val="Calibri"/>
        <family val="2"/>
        <scheme val="minor"/>
      </rPr>
      <t>31-03-2032
Projected</t>
    </r>
  </si>
  <si>
    <r>
      <rPr>
        <b/>
        <sz val="11"/>
        <color rgb="FFFFFFFF"/>
        <rFont val="Calibri"/>
        <family val="2"/>
        <scheme val="minor"/>
      </rPr>
      <t>31-03-2033
Projected</t>
    </r>
  </si>
  <si>
    <t>Financial Year</t>
  </si>
  <si>
    <t>Tollable Year</t>
  </si>
  <si>
    <t>months (for toll revenue)</t>
  </si>
  <si>
    <t>Revenue</t>
  </si>
  <si>
    <t>Toll Receipts</t>
  </si>
  <si>
    <t>Overload Revenue</t>
  </si>
  <si>
    <t xml:space="preserve">                                 </t>
  </si>
  <si>
    <t>Interest on Cash &amp; Bank Balance</t>
  </si>
  <si>
    <t>-</t>
  </si>
  <si>
    <t>Other Revenue (MoRTH change of scope work)</t>
  </si>
  <si>
    <t>Total Revenue</t>
  </si>
  <si>
    <t>Expenditure</t>
  </si>
  <si>
    <t>Toll Plaza Operational Cost</t>
  </si>
  <si>
    <t>SPV Expenses</t>
  </si>
  <si>
    <t>Employee Benefit Expenses</t>
  </si>
  <si>
    <t>Routine Maintenance Cost</t>
  </si>
  <si>
    <t>Premium to Public Works Deptt, Govt. of Rajasthan</t>
  </si>
  <si>
    <t>Expenses for Major Maintenance Cost (MM Cost)</t>
  </si>
  <si>
    <t>Independent Engineer Fee</t>
  </si>
  <si>
    <t>Operational Insurance</t>
  </si>
  <si>
    <t>Sub Contract Expenses (COS)</t>
  </si>
  <si>
    <t>Other Expenses</t>
  </si>
  <si>
    <t>Total Expenditure</t>
  </si>
  <si>
    <t>PBDIT</t>
  </si>
  <si>
    <t>Less: Depreciation</t>
  </si>
  <si>
    <t>EBIT</t>
  </si>
  <si>
    <t>Less: Interest</t>
  </si>
  <si>
    <t>PBT</t>
  </si>
  <si>
    <t>Less: Income Tax</t>
  </si>
  <si>
    <t>PAT</t>
  </si>
  <si>
    <t>Less: Reserve for MM</t>
  </si>
  <si>
    <t>PAT after Reserve</t>
  </si>
  <si>
    <t>Net Cash Accruals</t>
  </si>
  <si>
    <t>Toll Revenue</t>
  </si>
  <si>
    <t>Depreciation</t>
  </si>
  <si>
    <t>% Depr. Of Revenue</t>
  </si>
  <si>
    <t>% Depr. Of Assets</t>
  </si>
  <si>
    <t>% growth of RM</t>
  </si>
  <si>
    <t>% of Govt Share</t>
  </si>
  <si>
    <t>Independent Engineer Fee (% of Toll Receipts)</t>
  </si>
  <si>
    <t>Equity Shares</t>
  </si>
  <si>
    <t>Reserves &amp; Surplus</t>
  </si>
  <si>
    <t>Reserve for Major Maintenance</t>
  </si>
  <si>
    <t>Senior Debt</t>
  </si>
  <si>
    <t>Current Liabilities</t>
  </si>
  <si>
    <t>Unpaid Interest</t>
  </si>
  <si>
    <t>Unsustainable Debt</t>
  </si>
  <si>
    <t>Total Liabilities</t>
  </si>
  <si>
    <t>Gross Block</t>
  </si>
  <si>
    <t>Net Block</t>
  </si>
  <si>
    <t>Capital WIP</t>
  </si>
  <si>
    <t>Less: Capitalized</t>
  </si>
  <si>
    <t>Closing Capital WIP</t>
  </si>
  <si>
    <t>Net Fixed Assets</t>
  </si>
  <si>
    <t>Other Current Assets</t>
  </si>
  <si>
    <t>Receivable from Authority (MoRTH)</t>
  </si>
  <si>
    <t>DSRA</t>
  </si>
  <si>
    <t>Cash &amp; Bank Balances</t>
  </si>
  <si>
    <t>Total Assets</t>
  </si>
  <si>
    <t>Check</t>
  </si>
  <si>
    <t>Depreciation Calculation</t>
  </si>
  <si>
    <r>
      <rPr>
        <b/>
        <u/>
        <sz val="11"/>
        <rFont val="Calibri"/>
        <family val="2"/>
        <scheme val="minor"/>
      </rPr>
      <t>Sources:</t>
    </r>
  </si>
  <si>
    <t>EBITDA</t>
  </si>
  <si>
    <t>Equity</t>
  </si>
  <si>
    <t>Changes in Current Liabilities</t>
  </si>
  <si>
    <t>Total</t>
  </si>
  <si>
    <r>
      <rPr>
        <b/>
        <u/>
        <sz val="11"/>
        <rFont val="Calibri"/>
        <family val="2"/>
        <scheme val="minor"/>
      </rPr>
      <t>Applications:</t>
    </r>
  </si>
  <si>
    <t>Capital Costs</t>
  </si>
  <si>
    <t>MoRTH change of scope work</t>
  </si>
  <si>
    <t>Taxes Paid</t>
  </si>
  <si>
    <t>Interest Paid</t>
  </si>
  <si>
    <t>Repayment of Senior Debt (Project Loan)</t>
  </si>
  <si>
    <t>Repayment of Unsustainable Debt</t>
  </si>
  <si>
    <t>Surplus/Deficit</t>
  </si>
  <si>
    <t>Opening Cash &amp; Bank Balance</t>
  </si>
  <si>
    <t>Closing Cash &amp; Bank Balance</t>
  </si>
  <si>
    <t>Less: (Dep &amp; Amortization)</t>
  </si>
  <si>
    <t>Tax Rate (T)</t>
  </si>
  <si>
    <t>(1-T)</t>
  </si>
  <si>
    <t>NOPAT= EBIT*(1-T)</t>
  </si>
  <si>
    <t>Add: Depreciation &amp; Amortization</t>
  </si>
  <si>
    <t>Less: Changes in Working Capital</t>
  </si>
  <si>
    <t>Less: CAPEX</t>
  </si>
  <si>
    <t>Free Cash Flow to Firm (FCFF)</t>
  </si>
  <si>
    <t>Discount Rate (WACC)</t>
  </si>
  <si>
    <t>Period</t>
  </si>
  <si>
    <t>Discount Factor</t>
  </si>
  <si>
    <t>PV of FCFF</t>
  </si>
  <si>
    <t>Enterprise Value Of the Firm</t>
  </si>
  <si>
    <t>Debt Service Reserve Account</t>
  </si>
  <si>
    <t>Working Capital Changes:</t>
  </si>
  <si>
    <t>Working Capital</t>
  </si>
  <si>
    <t>Change in Working capital</t>
  </si>
  <si>
    <t>M/S Surat-Hazira NH-6 Tollways Private Limited</t>
  </si>
  <si>
    <t>Comparable Companies</t>
  </si>
  <si>
    <t>Market Capitalisation</t>
  </si>
  <si>
    <t>Beta Value</t>
  </si>
  <si>
    <t>Debt-Equity</t>
  </si>
  <si>
    <t>Average D/E</t>
  </si>
  <si>
    <t>Unlevered Beta</t>
  </si>
  <si>
    <t>Irb Infrastructure Developers Ltd</t>
  </si>
  <si>
    <t>https://economictimes.indiatimes.com/irb-infrastructure-developers-ltd/stocks/companyid-20738.cms</t>
  </si>
  <si>
    <t>Dilip Buildcon Ltd</t>
  </si>
  <si>
    <t>https://economictimes.indiatimes.com/dilip-buildcon-ltd/stocks/companyid-49439.cms</t>
  </si>
  <si>
    <t>JMC Projects (India) Ltd.</t>
  </si>
  <si>
    <t>https://economictimes.indiatimes.com/jmc-projects-india-ltd/stocks/companyid-7374.cms</t>
  </si>
  <si>
    <t>NCC Ltd.</t>
  </si>
  <si>
    <t>https://economictimes.indiatimes.com/ncc-ltd/stocks/companyid-11234.cms</t>
  </si>
  <si>
    <t>Hindustan Construction Company Ltd.</t>
  </si>
  <si>
    <t>https://economictimes.indiatimes.com/hindustan-construction-company-ltd/stocks/companyid-13654.cms</t>
  </si>
  <si>
    <t>SHNTPL's Data</t>
  </si>
  <si>
    <t>Debt Ratio</t>
  </si>
  <si>
    <t>Equity Ratio</t>
  </si>
  <si>
    <t>D/E Ratio</t>
  </si>
  <si>
    <t>Levered Beta</t>
  </si>
  <si>
    <t>Cost of Equity</t>
  </si>
  <si>
    <t>Cost of Debt</t>
  </si>
  <si>
    <t>https://in.investing.com/rates-bonds/india-10-year-bond-yield-historical-data</t>
  </si>
  <si>
    <t>Risk Free Rate (Rf)</t>
  </si>
  <si>
    <t>Cost of Debt (Kd)</t>
  </si>
  <si>
    <t>https://kunaldesai.blog/nifty-returns/</t>
  </si>
  <si>
    <t>Expected Market Return (Rm) Nifty Fifty 5-year return 2022</t>
  </si>
  <si>
    <t>Tax Rate (t)</t>
  </si>
  <si>
    <t>(Marginal corporate tax rate)</t>
  </si>
  <si>
    <t>Beta (B)</t>
  </si>
  <si>
    <t>Cost of Equity (Ke)</t>
  </si>
  <si>
    <t>Post-Tax Cost of Debt (Kd)</t>
  </si>
  <si>
    <t>Weighted Average Cost of Capital (WACC)</t>
  </si>
  <si>
    <t>Total Amount</t>
  </si>
  <si>
    <t>Weightage</t>
  </si>
  <si>
    <t>Required Return</t>
  </si>
  <si>
    <t>Sustainable Debt</t>
  </si>
  <si>
    <t>Equity Shared Capital</t>
  </si>
  <si>
    <t>Company Risk Premium</t>
  </si>
  <si>
    <t>Appropriate Discount Rate</t>
  </si>
  <si>
    <t>Crores</t>
  </si>
  <si>
    <t>S. No.</t>
  </si>
  <si>
    <t>Name of the Bank</t>
  </si>
  <si>
    <t>Central Bank of India</t>
  </si>
  <si>
    <t>Uninon Bank of India</t>
  </si>
  <si>
    <t>Bank of Baroda</t>
  </si>
  <si>
    <t>State Bank of India</t>
  </si>
  <si>
    <t>Punjab National Bank</t>
  </si>
  <si>
    <t>Principle O/s in Crores</t>
  </si>
  <si>
    <t xml:space="preserve">Project EPC Cost as per LOA </t>
  </si>
  <si>
    <t xml:space="preserve">Project TPC as per LOA </t>
  </si>
  <si>
    <t xml:space="preserve">Revised EPC </t>
  </si>
  <si>
    <t xml:space="preserve">Revised TPC </t>
  </si>
  <si>
    <t xml:space="preserve">Performance Security </t>
  </si>
  <si>
    <t>No. of Toll Plaza</t>
  </si>
  <si>
    <t xml:space="preserve"> 3 (Three)</t>
  </si>
  <si>
    <t>State Bypass</t>
  </si>
  <si>
    <t>Existing Major bridges</t>
  </si>
  <si>
    <t>Existing Minor Bridges</t>
  </si>
  <si>
    <t>New Railway Over Bridge</t>
  </si>
  <si>
    <t>Vehicular Underpass (VUP)</t>
  </si>
  <si>
    <t>Indra Gandhi Nahar Project (IGNP) Canal Major Bridge</t>
  </si>
  <si>
    <t>Existing No. of Pipe Culverts</t>
  </si>
  <si>
    <t>Existing No. of Syphon Pipe</t>
  </si>
  <si>
    <t>Existing No. of RCC Slab Culverts</t>
  </si>
  <si>
    <t>Existing No. of Sub Minor Irrigation Canal</t>
  </si>
  <si>
    <t>Reconstruction of Existing Major Bridges</t>
  </si>
  <si>
    <t>Reconstruction of Existing Minor Bridges</t>
  </si>
  <si>
    <t>New construction of Pipe Culverts</t>
  </si>
  <si>
    <t>Reconstruction of Pipe Culverts</t>
  </si>
  <si>
    <t>Widening of Existing Slab Culverts</t>
  </si>
  <si>
    <t>Widening of Existing Pipe Culverts</t>
  </si>
  <si>
    <t>Truck Lay Byes</t>
  </si>
  <si>
    <t>Bus bays with Bus Shelters</t>
  </si>
  <si>
    <t>Rest Areas</t>
  </si>
  <si>
    <t>Details ofLane Configuration Section</t>
  </si>
  <si>
    <t>Section</t>
  </si>
  <si>
    <t>Length in Kms</t>
  </si>
  <si>
    <t>Road Width (m)</t>
  </si>
  <si>
    <t>Km. 0.000 to Km.44.781</t>
  </si>
  <si>
    <t>Km. 44.781 to Km. 45.581</t>
  </si>
  <si>
    <t>14.80 (ROB)</t>
  </si>
  <si>
    <t>Km.45.581 to km. 70.014</t>
  </si>
  <si>
    <t>Km. 70.014 to Km. 72.015</t>
  </si>
  <si>
    <t>Km. 72.015 to km. 124.667</t>
  </si>
  <si>
    <t>Km. 124.667 to Km.125.167</t>
  </si>
  <si>
    <t>Km. 125.167 to km 170.408</t>
  </si>
  <si>
    <t>Km. 170.408 to Km. 172.384</t>
  </si>
  <si>
    <t>41.00 (4 Lane with Service Road)</t>
  </si>
  <si>
    <t>172.384 kms</t>
  </si>
  <si>
    <t>Particular</t>
  </si>
  <si>
    <t>Amount in Crores</t>
  </si>
  <si>
    <t>2022-23 (Jan23 - Mar23)</t>
  </si>
  <si>
    <t>2023-24</t>
  </si>
  <si>
    <t>2024-25</t>
  </si>
  <si>
    <t>2025-26</t>
  </si>
  <si>
    <t>2026-27</t>
  </si>
  <si>
    <t>2027-28</t>
  </si>
  <si>
    <t>2028-29</t>
  </si>
  <si>
    <t>2029-30</t>
  </si>
  <si>
    <t>TOTAL</t>
  </si>
  <si>
    <t xml:space="preserve">Year </t>
  </si>
  <si>
    <t>Project Term Loan Instalment</t>
  </si>
  <si>
    <t>41 (4 Lane with Service Road)</t>
  </si>
  <si>
    <t>First - Km.24.739</t>
  </si>
  <si>
    <t>Second - Km. 84.025</t>
  </si>
  <si>
    <t>Third - Km 144.400</t>
  </si>
  <si>
    <t>Number</t>
  </si>
  <si>
    <t>(Existing Chainage)</t>
  </si>
  <si>
    <t>(Design Chainage)</t>
  </si>
  <si>
    <t>Length for which Toll collected</t>
  </si>
  <si>
    <t>Km 25.500</t>
  </si>
  <si>
    <t>At Km 24.739</t>
  </si>
  <si>
    <t>Km 84.500</t>
  </si>
  <si>
    <t>At Km 84.025</t>
  </si>
  <si>
    <t>Km 145.000</t>
  </si>
  <si>
    <t>At Km 144.400</t>
  </si>
  <si>
    <t>Kms.50.155 (excluding 9.845 Km. on Bikaner bypass)</t>
  </si>
  <si>
    <t>Kms.60.000</t>
  </si>
  <si>
    <t>Kms.52.384</t>
  </si>
  <si>
    <t>Location of Toll Plaza</t>
  </si>
  <si>
    <t>Location of Toll Plaza (Design Chainage)</t>
  </si>
  <si>
    <t>Nature of Structure</t>
  </si>
  <si>
    <t>Length, Km</t>
  </si>
  <si>
    <t>Km. 24.739</t>
  </si>
  <si>
    <t>Bikaner Bypass</t>
  </si>
  <si>
    <t>31-03-2019
Audited</t>
  </si>
  <si>
    <t>FY 2023 E</t>
  </si>
  <si>
    <t>FY 2024 E</t>
  </si>
  <si>
    <t>FY 2025 E</t>
  </si>
  <si>
    <t>FY 2026 E</t>
  </si>
  <si>
    <t>FY 2027 E</t>
  </si>
  <si>
    <t>FY 2028 E</t>
  </si>
  <si>
    <t>FY 2029 E</t>
  </si>
  <si>
    <t>FY 2030 E</t>
  </si>
  <si>
    <t>FY 2031 E</t>
  </si>
  <si>
    <t>FY 2032 E</t>
  </si>
  <si>
    <t>FY 2033 E</t>
  </si>
  <si>
    <t>Sensitivity Analysis</t>
  </si>
  <si>
    <t>INPUTS</t>
  </si>
  <si>
    <t>Valuation Date</t>
  </si>
  <si>
    <t>Discount Rate</t>
  </si>
  <si>
    <t>Discount Rate Change</t>
  </si>
  <si>
    <t>Scenario</t>
  </si>
  <si>
    <t>Enterprise Value</t>
  </si>
  <si>
    <t>Bull Case</t>
  </si>
  <si>
    <t>Present Case</t>
  </si>
  <si>
    <t>Bear Case</t>
  </si>
  <si>
    <t>Average Actual Traffic from 1st April 2021 to 31st March, 2022:</t>
  </si>
  <si>
    <t>Car</t>
  </si>
  <si>
    <t>LCV Tractor</t>
  </si>
  <si>
    <t>LCV/Minibus</t>
  </si>
  <si>
    <t>Bus</t>
  </si>
  <si>
    <t>Truck (2 Axle)</t>
  </si>
  <si>
    <t>Truck (3 Axle)</t>
  </si>
  <si>
    <t>MAV</t>
  </si>
  <si>
    <t>Oversized Vehicles</t>
  </si>
  <si>
    <t>Total vehicles</t>
  </si>
  <si>
    <t>PCUs</t>
  </si>
  <si>
    <t>Km 25</t>
  </si>
  <si>
    <t>Km 85</t>
  </si>
  <si>
    <t>Km 145</t>
  </si>
  <si>
    <t>Tollable Traffic (nos)</t>
  </si>
  <si>
    <t>Toll Plaza</t>
  </si>
  <si>
    <t>Year</t>
  </si>
  <si>
    <t>BUS</t>
  </si>
  <si>
    <t>Truck (2 axle)</t>
  </si>
  <si>
    <t>Truck (3 axle)</t>
  </si>
  <si>
    <t>Type of vehicle</t>
  </si>
  <si>
    <t>Car, jeep, Van or Light Motor Vehicle</t>
  </si>
  <si>
    <t>Light Commercial Vehicle (LCV) or Mini Bus</t>
  </si>
  <si>
    <t>Bus or Truck (2 Axle)</t>
  </si>
  <si>
    <t>Truck (Three Axle)</t>
  </si>
  <si>
    <t>Multi Axle Truck (4 – 6 Axle)</t>
  </si>
  <si>
    <t>Over sized vehicle (7 or more Axle)</t>
  </si>
  <si>
    <t>Base rate of fee per vehicle per km (in rupees)</t>
  </si>
  <si>
    <t>Khara Toll Plaza (Km 25)</t>
  </si>
  <si>
    <t>PCJ</t>
  </si>
  <si>
    <t>Minibus/LCV</t>
  </si>
  <si>
    <t>MAV (4-6 axle), Heavy Construction Machinery</t>
  </si>
  <si>
    <t>Oversized Vehicles (7 or more axles)</t>
  </si>
  <si>
    <t>Single Journey</t>
  </si>
  <si>
    <t>Return Journey</t>
  </si>
  <si>
    <t>Monthly pass</t>
  </si>
  <si>
    <t>Bhadera Toll Plaza (Km 85)</t>
  </si>
  <si>
    <t>Hindore Toll Plaza (Km 145)</t>
  </si>
  <si>
    <t>Repayment Period &amp; Installments – Project Term Loan</t>
  </si>
  <si>
    <t>Interest on Project Term Loan</t>
  </si>
  <si>
    <t>Inflation Rate</t>
  </si>
  <si>
    <t>Traffic Growth</t>
  </si>
  <si>
    <t>Overload penalty</t>
  </si>
  <si>
    <t>Principal Outstanding of the Project Term Loan as on the Implementation Date of the Resolution Plan shall be repaid in 86 staggered monthly installments starting from the date of implementation of the Resolution Plan to September 2029.</t>
  </si>
  <si>
    <t>Interest from the date of irregularity with the banks up to 31.12.2022 to be charged at simple interest @ 8.00%, This is to be treated as Unsustainable Debt. 
Interest on Project Term Loan to be paid monthly @ 8.00% from the first month of implementation of Resolution Plan</t>
  </si>
  <si>
    <t>Interest on the Project Term Loan, from the date of irregularity with the banks up to 31.12.2022, to be charged at @ 8.00% simple interest amounting to Rs. 225.05 crores is to be treated as Unsustainable Debt (Instrument to be decided by the Lenders). The rate of interest on the Unsustainable Debt is proposed at 0.01% pa., payable monthly after implementation of the resolution plan</t>
  </si>
  <si>
    <t>For FY 22-23: 0%
From FY 23-24 onwards: 2.5%</t>
  </si>
  <si>
    <t>April, 2023 onwards – 2.75 times</t>
  </si>
  <si>
    <t>MM Expenses</t>
  </si>
  <si>
    <t>FOUR HUNDRED FORTY CRORES AND NINTY-FIVE LAKHS</t>
  </si>
</sst>
</file>

<file path=xl/styles.xml><?xml version="1.0" encoding="utf-8"?>
<styleSheet xmlns="http://schemas.openxmlformats.org/spreadsheetml/2006/main" xmlns:mc="http://schemas.openxmlformats.org/markup-compatibility/2006" xmlns:x14ac="http://schemas.microsoft.com/office/spreadsheetml/2009/9/ac" mc:Ignorable="x14ac">
  <numFmts count="20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_);\(0.00\)"/>
    <numFmt numFmtId="165" formatCode="&quot;FY&quot;yy\ \E"/>
    <numFmt numFmtId="166" formatCode="_ * #,##0.00_ ;_ * \-#,##0.00_ ;_ * &quot;-&quot;??_ ;_ @_ "/>
    <numFmt numFmtId="167" formatCode="0.0%"/>
    <numFmt numFmtId="168" formatCode="_ * #,##0_ ;_ * \-#,##0_ ;_ * &quot;-&quot;??_ ;_ @_ "/>
    <numFmt numFmtId="169" formatCode="[$$-409]#,##0.0"/>
    <numFmt numFmtId="170" formatCode="#,##0.0000000000000"/>
    <numFmt numFmtId="171" formatCode="_-* #,##0.00\ [$€]_-;\-* #,##0.00\ [$€]_-;_-* &quot;-&quot;??\ [$€]_-;_-@_-"/>
    <numFmt numFmtId="172" formatCode="_-* #,##0_-;\-* #,##0_-;_-* &quot;-&quot;_-;_-@_-"/>
    <numFmt numFmtId="173" formatCode="0.0&quot; %&quot;;&quot;(&quot;0.0&quot;)%&quot;;0.0&quot; %&quot;;@&quot;  &quot;"/>
    <numFmt numFmtId="174" formatCode="#,##0.0&quot;  &quot;;&quot;(&quot;#,##0.0&quot;) &quot;;0.0&quot;  &quot;;@&quot;  &quot;"/>
    <numFmt numFmtId="175" formatCode="_-* #,##0_-;\-* #,##0_-;_-* &quot;-&quot;??_-;_-@_-"/>
    <numFmt numFmtId="176" formatCode="#,##0.0_)_%;\(#,##0.0\)_%;0.0_)_%;@_)_%"/>
    <numFmt numFmtId="177" formatCode="0.000000"/>
    <numFmt numFmtId="178" formatCode="_([$€-2]* #,##0.00_);_([$€-2]* \(#,##0.00\);_([$€-2]* &quot;-&quot;??_)"/>
    <numFmt numFmtId="179" formatCode="#,##0.0_);\(#,##0.0\)"/>
    <numFmt numFmtId="180" formatCode="0.0;\(0.0\)"/>
    <numFmt numFmtId="181" formatCode="#,##0.0_);\(#,##0.0\);#,##0.0_);@_)"/>
    <numFmt numFmtId="182" formatCode="#,##0.0&quot; &quot;;&quot;(&quot;#,##0.0&quot;)&quot;;#,##0.0&quot; &quot;;@&quot; &quot;"/>
    <numFmt numFmtId="183" formatCode="yyyy"/>
    <numFmt numFmtId="184" formatCode="#,##0.0&quot; &quot;;&quot;(&quot;#,##0.0&quot;)&quot;"/>
    <numFmt numFmtId="185" formatCode="#,##0.0&quot;x  &quot;;&quot;(&quot;#,##0.0&quot;x) &quot;;#,##0.0&quot;x  &quot;;@&quot; &quot;"/>
    <numFmt numFmtId="186" formatCode="&quot;$&quot;_(#,##0.00_);&quot;$&quot;\(#,##0.00\)"/>
    <numFmt numFmtId="187" formatCode="&quot;$&quot;#,##0.0&quot; &quot;;&quot;($&quot;#,##0.0&quot;)&quot;"/>
    <numFmt numFmtId="188" formatCode="&quot;L.&quot;#,##0.0&quot; &quot;;&quot;(L.&quot;#,##0.0&quot;)&quot;"/>
    <numFmt numFmtId="189" formatCode="&quot;£&quot;#,##0.0&quot; &quot;;&quot;(£&quot;#,##0.0&quot;)&quot;"/>
    <numFmt numFmtId="190" formatCode="#,##0.00&quot;  &quot;;&quot;(&quot;#,##0.00&quot;) &quot;;#,##0.00&quot;  &quot;;@&quot;  &quot;"/>
    <numFmt numFmtId="191" formatCode="#,##0.000&quot;% &quot;;&quot;(&quot;#,##0.000&quot;%)&quot;;#,##0.000&quot;% &quot;;@&quot;  &quot;"/>
    <numFmt numFmtId="192" formatCode="&quot;€ &quot;0.00000"/>
    <numFmt numFmtId="193" formatCode="&quot; &quot;#,##0&quot; £ &quot;;&quot; &quot;#,##0&quot; £-&quot;;&quot; - £ &quot;;&quot; &quot;@&quot; &quot;"/>
    <numFmt numFmtId="194" formatCode="#,##0&quot;M€ &quot;;&quot;(&quot;#,##0&quot;)&quot;;#,###&quot;-&quot;"/>
    <numFmt numFmtId="195" formatCode="&quot; &quot;#,##0.0&quot; &quot;;&quot; (&quot;#,##0.0&quot;)&quot;;&quot; -&quot;0&quot; &quot;;&quot; &quot;@&quot; &quot;"/>
    <numFmt numFmtId="196" formatCode="&quot; &quot;#,##0.0&quot; &quot;;&quot;-&quot;#,##0.0&quot; &quot;;&quot; -&quot;00&quot; &quot;;&quot; &quot;@&quot; &quot;"/>
    <numFmt numFmtId="197" formatCode="&quot; F&quot;#,##0.00&quot; &quot;;&quot; F(&quot;#,##0.00&quot;)&quot;;&quot; F-&quot;00&quot; &quot;;&quot; &quot;@&quot; &quot;"/>
    <numFmt numFmtId="198" formatCode="0.00E+00;;;"/>
    <numFmt numFmtId="199" formatCode="&quot;$&quot;#,##0&quot;  &quot;;&quot;($&quot;#,##0&quot;) &quot;;&quot;$&quot;#,##0&quot;  &quot;;@&quot;  &quot;"/>
    <numFmt numFmtId="200" formatCode="[$€]#,##0&quot;  &quot;;&quot;(&quot;[$€]#,##0&quot;) &quot;;[$€]#,##0&quot;  &quot;;@&quot;  &quot;"/>
    <numFmt numFmtId="201" formatCode="&quot;L.&quot;#,##0&quot;  &quot;;&quot;(L.&quot;#,##0&quot;) &quot;;&quot;L.&quot;#,##0&quot;  &quot;;@&quot;  &quot;"/>
    <numFmt numFmtId="202" formatCode="&quot;£&quot;#,##0&quot;  &quot;;&quot;(£&quot;#,##0&quot;) &quot;;&quot;£&quot;#,##0&quot;  &quot;;@&quot;  &quot;"/>
    <numFmt numFmtId="203" formatCode="\€_(#,##0.00_);\€\(#,##0.00\);\€_(0.00_);@_)"/>
    <numFmt numFmtId="204" formatCode="_-* #,##0\ _D_M_-;\-* #,##0\ _D_M_-;_-* &quot;-&quot;\ _D_M_-;_-@_-"/>
    <numFmt numFmtId="205" formatCode="_-* #,##0_-;_-* #,##0\-;_-* &quot;-&quot;_-;_-@_-"/>
    <numFmt numFmtId="206" formatCode="_-* #,##0\ _€_-;\-* #,##0\ _€_-;_-* &quot;-&quot;\ _€_-;_-@_-"/>
    <numFmt numFmtId="207" formatCode="0.00%;[Red]\(0.00%\)"/>
    <numFmt numFmtId="208" formatCode="#,##0.0_)\x;\(#,##0.0\)\x"/>
    <numFmt numFmtId="209" formatCode="#,##0.0_)_x;\(#,##0.0\)_x"/>
    <numFmt numFmtId="210" formatCode="#,##0.000"/>
    <numFmt numFmtId="211" formatCode="0.0_)\%;\(0.0\)\%"/>
    <numFmt numFmtId="212" formatCode="#,##0.0_)_%;\(#,##0.0\)_%"/>
    <numFmt numFmtId="213" formatCode="#,##0;\(#,##0\);&quot;-&quot;"/>
    <numFmt numFmtId="214" formatCode="&quot;R$&quot;#,##0.00_);\(&quot;R$&quot;#,##0.00\)"/>
    <numFmt numFmtId="215" formatCode="&quot;R$&quot;#,##0_);[Red]\(&quot;R$&quot;#,##0\)"/>
    <numFmt numFmtId="216" formatCode="0%_);\(0%\);&quot;-&quot;_)"/>
    <numFmt numFmtId="217" formatCode="_(#,##0.0%_);_)\(#,##0.0%\);_(0.0%_);@_)"/>
    <numFmt numFmtId="218" formatCode="General&quot;A&quot;_)"/>
    <numFmt numFmtId="219" formatCode="_(* #,##0.0_);_(* \(#,##0.0\);_(* &quot;-&quot;??_);_(@_)"/>
    <numFmt numFmtId="220" formatCode="d\ mmm\ yy"/>
    <numFmt numFmtId="221" formatCode="#,##0.0%;\(#,##0.0\)%"/>
    <numFmt numFmtId="222" formatCode="#,##0.0\ &quot; years&quot;"/>
    <numFmt numFmtId="223" formatCode="[=1]&quot;Yes&quot;;[=0]&quot;No&quot;;&quot;Error&quot;"/>
    <numFmt numFmtId="224" formatCode="General_)"/>
    <numFmt numFmtId="225" formatCode="#\ ###\ ###\ ##0\ "/>
    <numFmt numFmtId="226" formatCode="#,##0;&quot;(&quot;#,##0&quot;)&quot;;&quot;-&quot;"/>
    <numFmt numFmtId="227" formatCode="_(* #,##0.0_);_(* \(#,##0.0\);_(* &quot;-&quot;?_);@_)"/>
    <numFmt numFmtId="228" formatCode="_(* #,##0,_);[Red]_(* \(#,##0,\);_(* &quot;&quot;\ \-\ &quot;&quot;_);_(@_)"/>
    <numFmt numFmtId="229" formatCode="#,##0.00&quot;£&quot;_);\(#,##0.00&quot;£&quot;\)"/>
    <numFmt numFmtId="230" formatCode="#,##0&quot;$&quot;;\-#,##0&quot;$&quot;"/>
    <numFmt numFmtId="231" formatCode="#,##0.00&quot;£&quot;_);[Red]\(#,##0.00&quot;£&quot;\)"/>
    <numFmt numFmtId="232" formatCode="&quot;Cr$&quot;#,##0_);[Red]\(&quot;Cr$&quot;#,##0\)"/>
    <numFmt numFmtId="233" formatCode="_ * #,##0_)&quot;£&quot;_ ;_ * \(#,##0\)&quot;£&quot;_ ;_ * &quot;-&quot;_)&quot;£&quot;_ ;_ @_ "/>
    <numFmt numFmtId="234" formatCode="&quot;Cr$&quot;#,##0.00_);\(&quot;Cr$&quot;#,##0.00\)"/>
    <numFmt numFmtId="235" formatCode="_ * #,##0_)_£_ ;_ * \(#,##0\)_£_ ;_ * &quot;-&quot;_)_£_ ;_ @_ "/>
    <numFmt numFmtId="236" formatCode="#,##0&quot;£&quot;_);[Red]\(#,##0&quot;£&quot;\)"/>
    <numFmt numFmtId="237" formatCode="#,##0\ &quot;Pts&quot;;\-#,##0\ &quot;Pts&quot;"/>
    <numFmt numFmtId="238" formatCode="_ * #,##0.00_)&quot;£&quot;_ ;_ * \(#,##0.00\)&quot;£&quot;_ ;_ * &quot;-&quot;??_)&quot;£&quot;_ ;_ @_ "/>
    <numFmt numFmtId="239" formatCode="#,##0;\(#,##0\)"/>
    <numFmt numFmtId="240" formatCode="0.0000"/>
    <numFmt numFmtId="241" formatCode="_-* #,##0.00\ &quot;DM&quot;_-;\-* #,##0.00\ &quot;DM&quot;_-;_-* &quot;-&quot;??\ &quot;DM&quot;_-;_-@_-"/>
    <numFmt numFmtId="242" formatCode="[Blue]#,##0;[Red]&quot;(&quot;#,##0&quot;)&quot;;&quot;-&quot;"/>
    <numFmt numFmtId="243" formatCode="#,##0.00_ ;[Red]\-#,##0.00\ "/>
    <numFmt numFmtId="244" formatCode="#,##0,;\(#,##0,\);_(&quot;-&quot;;"/>
    <numFmt numFmtId="245" formatCode="#,##0,;\(#,##0,\);_(&quot;0&quot;;"/>
    <numFmt numFmtId="246" formatCode="_(* #,##0.00_);_(* \(#,##0.00\);_(* \-??_);_(@_)"/>
    <numFmt numFmtId="247" formatCode="#,##0\ &quot;DM&quot;;[Red]\-#,##0\ &quot;DM&quot;"/>
    <numFmt numFmtId="248" formatCode="_-* #,##0.00\ &quot;€&quot;_-;\-* #,##0.00\ &quot;€&quot;_-;_-* &quot;-&quot;??\ &quot;€&quot;_-;_-@_-"/>
    <numFmt numFmtId="249" formatCode="_-* #,##0.00\ _€_-;\-* #,##0.00\ _€_-;_-* &quot;-&quot;??\ _€_-;_-@_-"/>
    <numFmt numFmtId="250" formatCode="#,##0.00\ &quot;DM&quot;;[Red]\-#,##0.00\ &quot;DM&quot;"/>
    <numFmt numFmtId="251" formatCode="_(* #,##0.00000_);_(* \(#,##0.00000\);_(* &quot;-&quot;?????_);_(@_)"/>
    <numFmt numFmtId="252" formatCode="_-* #,##0.00_-;\-* #,##0.00_-;_-* &quot;-&quot;??_-;_-@_-"/>
    <numFmt numFmtId="253" formatCode="&quot;On&quot;;&quot;On&quot;;&quot;Off&quot;"/>
    <numFmt numFmtId="254" formatCode="[$-41E]d\ mmmm\ yyyy"/>
    <numFmt numFmtId="255" formatCode="#&quot; Yr &quot;##&quot; Mth&quot;"/>
    <numFmt numFmtId="256" formatCode="0.000"/>
    <numFmt numFmtId="257" formatCode="&quot;o.k.&quot;;&quot;false&quot;;&quot;error&quot;"/>
    <numFmt numFmtId="258" formatCode="&quot;$&quot;#,##0.00;[Red]\-&quot;$&quot;#,##0.00"/>
    <numFmt numFmtId="259" formatCode="&quot;£&quot;#,##0.00;\(&quot;£&quot;#,##0.00\)"/>
    <numFmt numFmtId="260" formatCode="_-&quot;£&quot;* #,##0.00_-;\-&quot;£&quot;* #,##0.00_-;_-&quot;£&quot;* &quot;-&quot;??_-;_-@_-"/>
    <numFmt numFmtId="261" formatCode="_-&quot;R$&quot;\ * #,##0.00_-;\-&quot;R$&quot;\ * #,##0.00_-;_-&quot;R$&quot;\ * &quot;-&quot;??_-;_-@_-"/>
    <numFmt numFmtId="262" formatCode="&quot;€&quot;_-0.00"/>
    <numFmt numFmtId="263" formatCode="&quot;£&quot;_-0.00"/>
    <numFmt numFmtId="264" formatCode="0.0000000%"/>
    <numFmt numFmtId="265" formatCode="dd\ mmm\ yyyy_);&quot;Error &lt;0  &quot;;dd\ mmm\ yyyy_);&quot;  &quot;@"/>
    <numFmt numFmtId="266" formatCode="mmm\ yyyy_);&quot;Error &lt;0  &quot;;dd\ mmm\ yyyy_);&quot;  &quot;@"/>
    <numFmt numFmtId="267" formatCode="#,##0_);\(#,##0\);&quot;- &quot;;&quot;  &quot;@"/>
    <numFmt numFmtId="268" formatCode="General&quot;E&quot;_)"/>
    <numFmt numFmtId="269" formatCode="#,##0.0_ ;\-#,##0.0\ "/>
    <numFmt numFmtId="270" formatCode="#,##0_);[Red]\(#,##0\);\-_)"/>
    <numFmt numFmtId="271" formatCode="#,##0.0000_);\(#,##0.0000\);&quot;-  &quot;;&quot;  &quot;@"/>
    <numFmt numFmtId="272" formatCode="_(#,##0_);\(#,##0\)"/>
    <numFmt numFmtId="273" formatCode="0_);[Red]\(0\)"/>
    <numFmt numFmtId="274" formatCode="0.00_);[Red]\(0.00\)"/>
    <numFmt numFmtId="275" formatCode="0.0000_);[Red]\(0.0000\)"/>
    <numFmt numFmtId="276" formatCode="#,#00"/>
    <numFmt numFmtId="277" formatCode="#,##0;\(#,##0\);\-"/>
    <numFmt numFmtId="278" formatCode="&quot;R$&quot;#,##0_);\(&quot;R$&quot;#,##0\)"/>
    <numFmt numFmtId="279" formatCode="\ ;\ ;"/>
    <numFmt numFmtId="280" formatCode="#\ ###\ ###\ ###\ ##0.00"/>
    <numFmt numFmtId="281" formatCode="0.00%;\(0.00%\);&quot;-&quot;"/>
    <numFmt numFmtId="282" formatCode="#,##0.0"/>
    <numFmt numFmtId="283" formatCode="_-* #,##0_-;\(#,###\);_-* &quot;-&quot;??_-;_-@_-"/>
    <numFmt numFmtId="284" formatCode="0.0"/>
    <numFmt numFmtId="285" formatCode="#,##0.000_ ;\(#,##0.000\);&quot;-&quot;___ "/>
    <numFmt numFmtId="286" formatCode="_-* #,##0.00_-;_-* #,##0.00\-;_-* &quot;-&quot;??_-;_-@_-"/>
    <numFmt numFmtId="287" formatCode="#,##0&quot; m3&quot;"/>
    <numFmt numFmtId="288" formatCode="#,##0_*;\(#,##0\);0_*"/>
    <numFmt numFmtId="289" formatCode="#,##0;[Red]&quot;-&quot;#,##0"/>
    <numFmt numFmtId="290" formatCode="0.0000000"/>
    <numFmt numFmtId="291" formatCode="_-* #,##0.00\ _P_t_s_-;\-* #,##0.00\ _P_t_s_-;_-* &quot;-&quot;??\ _P_t_s_-;_-@_-"/>
    <numFmt numFmtId="292" formatCode="&quot;&quot;&quot;&quot;"/>
    <numFmt numFmtId="293" formatCode="#,##0.00\ &quot;pta&quot;;\-#,##0.00\ &quot;pta&quot;"/>
    <numFmt numFmtId="294" formatCode="#,##0.0000"/>
    <numFmt numFmtId="295" formatCode="?.?,,_);[Red]\(?.?,,\)"/>
    <numFmt numFmtId="296" formatCode="_-* #,##0\ &quot;Esc.&quot;_-;\-* #,##0\ &quot;Esc.&quot;_-;_-* &quot;-&quot;\ &quot;Esc.&quot;_-;_-@_-"/>
    <numFmt numFmtId="297" formatCode="_(&quot;R$ &quot;* #,##0.00_);_(&quot;R$ &quot;* \(#,##0.00\);_(&quot;R$ &quot;* &quot;-&quot;??_);_(@_)"/>
    <numFmt numFmtId="298" formatCode="_-&quot;R$&quot;* #,##0.00_-;\-&quot;R$&quot;* #,##0.00_-;_-&quot;R$&quot;* &quot;-&quot;??_-;_-@_-"/>
    <numFmt numFmtId="299" formatCode="_-* #,##0.00\ &quot;Esc.&quot;_-;\-* #,##0.00\ &quot;Esc.&quot;_-;_-* &quot;-&quot;??\ &quot;Esc.&quot;_-;_-@_-"/>
    <numFmt numFmtId="300" formatCode="_-&quot;$&quot;* #,##0.00_-;\-&quot;$&quot;* #,##0.00_-;_-&quot;$&quot;* &quot;-&quot;??_-;_-@_-"/>
    <numFmt numFmtId="301" formatCode="_-* #,##0.00\ &quot;Pts&quot;_-;\-* #,##0.00\ &quot;Pts&quot;_-;_-* &quot;-&quot;??\ &quot;Pts&quot;_-;_-@_-"/>
    <numFmt numFmtId="302" formatCode="#,##0\ &quot;€&quot;;\-#,##0\ &quot;€&quot;"/>
    <numFmt numFmtId="303" formatCode="\$#,##0.00\ ;\(\$#,##0.00\)"/>
    <numFmt numFmtId="304" formatCode="\$#,##0\ ;\(\$#,##0\)"/>
    <numFmt numFmtId="305" formatCode="_(* #,##0\x_);_(* \(#,##0\x\);_(* &quot;0x&quot;_);_(@_)"/>
    <numFmt numFmtId="306" formatCode="_(* #,##0.0\x_);_(* \(#,##0.0\x\);_(* &quot;0,0x&quot;_);_(@_)"/>
    <numFmt numFmtId="307" formatCode="_(* #,##0.00\x_);_(* \(#,##0.00\x\);_(* &quot;0,00x&quot;_);_(@_)"/>
    <numFmt numFmtId="308" formatCode="&quot;Invalid name &quot;0;&quot;Invalid name &quot;\-0;&quot;Invalid name &quot;0;&quot;:::[ &quot;@&quot; ]&quot;*:"/>
    <numFmt numFmtId="309" formatCode="dd\ mmm\ yy"/>
    <numFmt numFmtId="310" formatCode="0.00_)"/>
    <numFmt numFmtId="311" formatCode="&quot;DM&quot;#,##0.00;[Red]\-&quot;DM&quot;#,##0.00"/>
    <numFmt numFmtId="312" formatCode="#,##0;[Red]\-#,##0;&quot;&quot;"/>
    <numFmt numFmtId="313" formatCode="_([$€]* #,##0.00_);_([$€]* \(#,##0.00\);_([$€]* &quot;-&quot;??_);_(@_)"/>
    <numFmt numFmtId="314" formatCode="[$$-500A]\ #,##0.00000"/>
    <numFmt numFmtId="315" formatCode="_-* #,##0.00\ [$€-1]_-;\-* #,##0.00\ [$€-1]_-;_-* &quot;-&quot;??\ [$€-1]_-"/>
    <numFmt numFmtId="316" formatCode="[$-409]mmmm\-yy;@"/>
    <numFmt numFmtId="317" formatCode="#,##0\ ;[Red]\(#,##0\)"/>
    <numFmt numFmtId="318" formatCode="_(* #,##0_);_(* \(#,##0\);_(* &quot;0&quot;_);_(@_)"/>
    <numFmt numFmtId="319" formatCode="_(* #,##0.0_);_(* \(#,##0.0\);_(* &quot;0,0&quot;_);_(@_)"/>
    <numFmt numFmtId="320" formatCode="_(* #,##0.00_);_(* \(#,##0.00\);_(* &quot;0,00&quot;_);_(@_)"/>
    <numFmt numFmtId="321" formatCode="#,##0.00\ &quot;Pts&quot;;\-#,##0.00\ &quot;Pts&quot;"/>
    <numFmt numFmtId="322" formatCode="#,##0.0,;\(#,##0.0,\);\-_)_0"/>
    <numFmt numFmtId="323" formatCode="_(* #,##0%_);_(* \(#,##0%\);_(* &quot;0%&quot;??_);_(@_)"/>
    <numFmt numFmtId="324" formatCode="0%;\(0%\)"/>
    <numFmt numFmtId="325" formatCode="_(* #,##0.0%_);_(* \(#,##0.0%\);_(* &quot;0,0%&quot;_);_(@_)"/>
    <numFmt numFmtId="326" formatCode="_(* #,##0.00%_);_(* \(#,##0.00%\);_(* &quot;0,00%&quot;??_);_(@_)"/>
    <numFmt numFmtId="327" formatCode="0.00%;\(0.00%\)"/>
    <numFmt numFmtId="328" formatCode="#,##0.000_);[Red]\(#,##0.000\)"/>
    <numFmt numFmtId="329" formatCode="%#,#00"/>
    <numFmt numFmtId="330" formatCode="0%;\-0%;&quot;-&quot;"/>
    <numFmt numFmtId="331" formatCode="0.0%_*;\(0.0%\)"/>
    <numFmt numFmtId="332" formatCode="0\+000"/>
    <numFmt numFmtId="333" formatCode="#.##000"/>
    <numFmt numFmtId="334" formatCode="0.0%_);\(0.0\)%"/>
    <numFmt numFmtId="335" formatCode="0.0&quot;x&quot;;@_)"/>
    <numFmt numFmtId="336" formatCode="0.00\ \ \x"/>
    <numFmt numFmtId="337" formatCode="[&lt;1000]\ 0_);[&gt;1000]\ dd\-mmm\-yy;General"/>
    <numFmt numFmtId="338" formatCode="#,##0.0%_);\(#,##0.0%\);\-_);@_)"/>
    <numFmt numFmtId="339" formatCode="mmm\ yy"/>
    <numFmt numFmtId="340" formatCode="#,##0.0,,_);[Red]\(#,##0.0,,\);\-_0_)"/>
    <numFmt numFmtId="341" formatCode="#,##0.0;\(#,##0.0\)"/>
    <numFmt numFmtId="342" formatCode="#,##0_*;\(#,##0\);0_*;@_)"/>
    <numFmt numFmtId="343" formatCode="&quot;£&quot;\ #,##0.00;\(\€\ #,##0.00\)"/>
    <numFmt numFmtId="344" formatCode="#,##0_ ;\(#,##0\)_-;&quot;-&quot;"/>
    <numFmt numFmtId="345" formatCode="#,##0;[Red]\ \ \(#,##0\)"/>
    <numFmt numFmtId="346" formatCode="_(* #,##0_);_(* \(#,##0\);_(* &quot;-&quot;??_);_(@_)"/>
    <numFmt numFmtId="347" formatCode="#,##0;\-#,##0;\-"/>
    <numFmt numFmtId="348" formatCode="_ * #,##0.00_)_£_ ;_ * \(#,##0.00\)_£_ ;_ * &quot;-&quot;??_)_£_ ;_ @_ "/>
    <numFmt numFmtId="349" formatCode="#,##0\ &quot;F&quot;;\-#,##0\ &quot;F&quot;"/>
    <numFmt numFmtId="350" formatCode="#,"/>
    <numFmt numFmtId="351" formatCode="_-&quot;F&quot;\ * #,##0_-;_-&quot;F&quot;\ * #,##0\-;_-&quot;F&quot;\ * &quot;-&quot;_-;_-@_-"/>
    <numFmt numFmtId="352" formatCode="_-&quot;F&quot;\ * #,##0.00_-;_-&quot;F&quot;\ * #,##0.00\-;_-&quot;F&quot;\ * &quot;-&quot;??_-;_-@_-"/>
    <numFmt numFmtId="353" formatCode="_(* #,##0\ &quot;pta&quot;_);_(* \(#,##0\ &quot;pta&quot;\);_(* &quot;-&quot;??\ &quot;pta&quot;_);_(@_)"/>
    <numFmt numFmtId="354" formatCode="_-&quot;£&quot;* #,##0_-;&quot;\&quot;&quot;\&quot;&quot;\&quot;&quot;\&quot;&quot;\&quot;\-&quot;£&quot;* #,##0_-;_-&quot;£&quot;* &quot;-&quot;_-;_-@_-"/>
    <numFmt numFmtId="355" formatCode="0.0000000000000000%"/>
    <numFmt numFmtId="356" formatCode="[$-409]mmm\-yy;@"/>
    <numFmt numFmtId="357" formatCode="dd\ mmm\ yyyy"/>
  </numFmts>
  <fonts count="241">
    <font>
      <sz val="11"/>
      <color theme="1"/>
      <name val="Calibri"/>
      <family val="2"/>
      <scheme val="minor"/>
    </font>
    <font>
      <b/>
      <sz val="11"/>
      <color theme="0"/>
      <name val="Calibri"/>
      <family val="2"/>
      <scheme val="minor"/>
    </font>
    <font>
      <sz val="11"/>
      <color indexed="63"/>
      <name val="Calibri"/>
      <family val="2"/>
      <scheme val="minor"/>
    </font>
    <font>
      <sz val="11"/>
      <color indexed="8"/>
      <name val="Calibri"/>
      <family val="2"/>
      <scheme val="minor"/>
    </font>
    <font>
      <b/>
      <sz val="11"/>
      <color indexed="63"/>
      <name val="Calibri"/>
      <family val="2"/>
      <scheme val="minor"/>
    </font>
    <font>
      <sz val="11"/>
      <name val="Calibri"/>
      <family val="2"/>
      <scheme val="minor"/>
    </font>
    <font>
      <b/>
      <sz val="11"/>
      <color indexed="8"/>
      <name val="Calibri"/>
      <family val="2"/>
      <scheme val="minor"/>
    </font>
    <font>
      <b/>
      <sz val="11"/>
      <name val="Calibri"/>
      <family val="2"/>
      <scheme val="minor"/>
    </font>
    <font>
      <b/>
      <sz val="12"/>
      <color theme="0"/>
      <name val="Calibri"/>
      <family val="2"/>
      <scheme val="minor"/>
    </font>
    <font>
      <sz val="11"/>
      <color theme="1"/>
      <name val="Calibri"/>
      <family val="2"/>
      <scheme val="minor"/>
    </font>
    <font>
      <b/>
      <sz val="11"/>
      <color theme="1"/>
      <name val="Calibri"/>
      <family val="2"/>
      <scheme val="minor"/>
    </font>
    <font>
      <b/>
      <sz val="10"/>
      <color theme="0"/>
      <name val="Calibri"/>
      <family val="2"/>
      <scheme val="minor"/>
    </font>
    <font>
      <sz val="10"/>
      <color rgb="FF000000"/>
      <name val="Times New Roman"/>
      <family val="1"/>
    </font>
    <font>
      <sz val="11"/>
      <color rgb="FF000000"/>
      <name val="Calibri"/>
      <family val="2"/>
      <scheme val="minor"/>
    </font>
    <font>
      <b/>
      <sz val="11"/>
      <color rgb="FFFFFFFF"/>
      <name val="Calibri"/>
      <family val="2"/>
      <scheme val="minor"/>
    </font>
    <font>
      <i/>
      <sz val="11"/>
      <name val="Calibri"/>
      <family val="2"/>
      <scheme val="minor"/>
    </font>
    <font>
      <i/>
      <sz val="11"/>
      <color rgb="FF000000"/>
      <name val="Calibri"/>
      <family val="2"/>
      <scheme val="minor"/>
    </font>
    <font>
      <b/>
      <sz val="11"/>
      <color rgb="FF000000"/>
      <name val="Calibri"/>
      <family val="2"/>
      <scheme val="minor"/>
    </font>
    <font>
      <b/>
      <sz val="10"/>
      <color rgb="FF000000"/>
      <name val="Times New Roman"/>
      <family val="1"/>
    </font>
    <font>
      <b/>
      <u/>
      <sz val="11"/>
      <name val="Calibri"/>
      <family val="2"/>
      <scheme val="minor"/>
    </font>
    <font>
      <b/>
      <sz val="11"/>
      <name val="Calibri"/>
      <family val="2"/>
    </font>
    <font>
      <sz val="11"/>
      <name val="Calibri"/>
      <family val="2"/>
    </font>
    <font>
      <b/>
      <sz val="14"/>
      <color theme="0"/>
      <name val="Calibri"/>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Book Antiqua"/>
      <family val="1"/>
    </font>
    <font>
      <b/>
      <sz val="18"/>
      <color theme="3"/>
      <name val="Calibri Light"/>
      <family val="2"/>
      <scheme val="major"/>
    </font>
    <font>
      <sz val="11"/>
      <color indexed="8"/>
      <name val="Calibri"/>
      <family val="2"/>
    </font>
    <font>
      <sz val="11"/>
      <color rgb="FF000000"/>
      <name val="Calibri"/>
      <family val="2"/>
    </font>
    <font>
      <sz val="8"/>
      <color rgb="FF0000FF"/>
      <name val="Arial"/>
      <family val="2"/>
    </font>
    <font>
      <b/>
      <sz val="10"/>
      <name val="MS Sans Serif"/>
      <family val="2"/>
    </font>
    <font>
      <sz val="10"/>
      <color rgb="FF000000"/>
      <name val="Arial"/>
      <family val="2"/>
    </font>
    <font>
      <sz val="9"/>
      <name val="Helvetica 45 Light"/>
      <family val="2"/>
    </font>
    <font>
      <sz val="10"/>
      <name val="GillSans"/>
      <family val="2"/>
    </font>
    <font>
      <sz val="9"/>
      <name val="Arial"/>
      <family val="2"/>
    </font>
    <font>
      <sz val="10"/>
      <color indexed="81"/>
      <name val="Tahoma"/>
      <family val="2"/>
    </font>
    <font>
      <sz val="12"/>
      <name val="Times New Roman"/>
      <family val="1"/>
    </font>
    <font>
      <sz val="12"/>
      <color indexed="8"/>
      <name val="Times New Roman"/>
      <family val="1"/>
    </font>
    <font>
      <sz val="8"/>
      <color rgb="FF000000"/>
      <name val="Times New Roman"/>
      <family val="1"/>
    </font>
    <font>
      <sz val="12"/>
      <name val="Arial"/>
      <family val="2"/>
    </font>
    <font>
      <sz val="10"/>
      <color indexed="8"/>
      <name val="MS Sans Serif"/>
      <family val="2"/>
    </font>
    <font>
      <sz val="10"/>
      <color indexed="12"/>
      <name val="Times New Roman"/>
      <family val="1"/>
    </font>
    <font>
      <i/>
      <sz val="12"/>
      <name val="Times New Roman"/>
      <family val="1"/>
    </font>
    <font>
      <sz val="10"/>
      <name val="Helv"/>
    </font>
    <font>
      <sz val="10"/>
      <color rgb="FF800000"/>
      <name val="Arial"/>
      <family val="2"/>
    </font>
    <font>
      <sz val="12"/>
      <name val="바탕체"/>
      <family val="1"/>
      <charset val="129"/>
    </font>
    <font>
      <u/>
      <sz val="7"/>
      <color indexed="12"/>
      <name val="Arial"/>
      <family val="2"/>
    </font>
    <font>
      <u/>
      <sz val="8.4"/>
      <color indexed="12"/>
      <name val="Arial"/>
      <family val="2"/>
    </font>
    <font>
      <sz val="14"/>
      <name val="Terminal"/>
      <family val="3"/>
      <charset val="128"/>
    </font>
    <font>
      <sz val="12"/>
      <name val="Century Schoolbook"/>
      <family val="1"/>
    </font>
    <font>
      <sz val="10"/>
      <name val="Courier"/>
      <family val="3"/>
    </font>
    <font>
      <sz val="10"/>
      <name val="Helvetica 45 Light"/>
      <family val="2"/>
    </font>
    <font>
      <sz val="10"/>
      <name val="Helv"/>
      <charset val="204"/>
    </font>
    <font>
      <sz val="10"/>
      <name val="Helv"/>
      <family val="2"/>
    </font>
    <font>
      <u/>
      <sz val="12"/>
      <color indexed="36"/>
      <name val="Times New Roman"/>
      <family val="1"/>
    </font>
    <font>
      <sz val="10"/>
      <name val="Geneva"/>
      <family val="2"/>
    </font>
    <font>
      <sz val="8"/>
      <name val="Arial"/>
      <family val="2"/>
    </font>
    <font>
      <sz val="10"/>
      <color rgb="FF000000"/>
      <name val="Courier"/>
      <family val="3"/>
    </font>
    <font>
      <sz val="10"/>
      <color rgb="FF000080"/>
      <name val="Arial"/>
      <family val="2"/>
    </font>
    <font>
      <sz val="10"/>
      <color rgb="FFFFFFFF"/>
      <name val="Arial"/>
      <family val="2"/>
    </font>
    <font>
      <i/>
      <sz val="10"/>
      <color rgb="FFFFFF00"/>
      <name val="Arial"/>
      <family val="2"/>
    </font>
    <font>
      <sz val="10"/>
      <color rgb="FFFFFF00"/>
      <name val="Arial"/>
      <family val="2"/>
    </font>
    <font>
      <b/>
      <i/>
      <sz val="9"/>
      <color rgb="FF000000"/>
      <name val="Arial"/>
      <family val="2"/>
    </font>
    <font>
      <b/>
      <sz val="9"/>
      <color rgb="FF000000"/>
      <name val="Arial"/>
      <family val="2"/>
    </font>
    <font>
      <sz val="8"/>
      <color rgb="FF000000"/>
      <name val="Arial"/>
      <family val="2"/>
    </font>
    <font>
      <sz val="10"/>
      <color indexed="8"/>
      <name val="Arial"/>
      <family val="2"/>
    </font>
    <font>
      <sz val="10"/>
      <name val="MS Sans Serif"/>
      <family val="2"/>
    </font>
    <font>
      <i/>
      <sz val="10"/>
      <name val="Arial"/>
      <family val="2"/>
    </font>
    <font>
      <b/>
      <sz val="22"/>
      <color indexed="18"/>
      <name val="Arial"/>
      <family val="2"/>
    </font>
    <font>
      <sz val="10"/>
      <name val="Geneva"/>
    </font>
    <font>
      <sz val="8"/>
      <color indexed="81"/>
      <name val="Tahoma"/>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u/>
      <sz val="12"/>
      <color indexed="36"/>
      <name val="¹ÙÅÁÃ¼"/>
      <family val="1"/>
      <charset val="129"/>
    </font>
    <font>
      <i/>
      <sz val="10"/>
      <color indexed="32"/>
      <name val="Arial Narrow"/>
      <family val="2"/>
    </font>
    <font>
      <u/>
      <sz val="11"/>
      <color indexed="36"/>
      <name val="lr oSVbN"/>
      <family val="3"/>
      <charset val="128"/>
    </font>
    <font>
      <u/>
      <sz val="11"/>
      <color indexed="12"/>
      <name val="lr oSVbN"/>
      <family val="3"/>
      <charset val="128"/>
    </font>
    <font>
      <sz val="11"/>
      <name val="lr oSVbN"/>
      <family val="3"/>
      <charset val="128"/>
    </font>
    <font>
      <sz val="10"/>
      <name val="Times New Roman"/>
      <family val="1"/>
    </font>
    <font>
      <b/>
      <u/>
      <sz val="14"/>
      <name val="Times New Roman"/>
      <family val="1"/>
    </font>
    <font>
      <sz val="11"/>
      <color indexed="9"/>
      <name val="Calibri"/>
      <family val="2"/>
    </font>
    <font>
      <sz val="9"/>
      <color indexed="12"/>
      <name val="Arial"/>
      <family val="2"/>
    </font>
    <font>
      <sz val="8"/>
      <color indexed="12"/>
      <name val="Arial"/>
      <family val="2"/>
    </font>
    <font>
      <sz val="10"/>
      <color indexed="12"/>
      <name val="Arial"/>
      <family val="2"/>
    </font>
    <font>
      <sz val="8"/>
      <name val="Geneva"/>
    </font>
    <font>
      <sz val="8"/>
      <color indexed="12"/>
      <name val="Tms Rmn"/>
    </font>
    <font>
      <sz val="12"/>
      <name val="Tms Rmn"/>
    </font>
    <font>
      <sz val="8"/>
      <name val="SwitzerlandLight"/>
    </font>
    <font>
      <sz val="7"/>
      <name val="SwitzerlandLight"/>
    </font>
    <font>
      <sz val="7"/>
      <name val="Times New Roman"/>
      <family val="1"/>
    </font>
    <font>
      <sz val="11"/>
      <color indexed="17"/>
      <name val="Calibri"/>
      <family val="2"/>
    </font>
    <font>
      <b/>
      <sz val="8"/>
      <color indexed="24"/>
      <name val="Arial"/>
      <family val="2"/>
    </font>
    <font>
      <b/>
      <sz val="9"/>
      <color indexed="24"/>
      <name val="Arial"/>
      <family val="2"/>
    </font>
    <font>
      <b/>
      <sz val="11"/>
      <color indexed="24"/>
      <name val="Arial"/>
      <family val="2"/>
    </font>
    <font>
      <b/>
      <sz val="12"/>
      <name val="Arial"/>
      <family val="2"/>
    </font>
    <font>
      <sz val="12"/>
      <name val="Arial MT"/>
    </font>
    <font>
      <b/>
      <sz val="11"/>
      <color indexed="52"/>
      <name val="Calibri"/>
      <family val="2"/>
    </font>
    <font>
      <b/>
      <sz val="11"/>
      <color indexed="9"/>
      <name val="Calibri"/>
      <family val="2"/>
    </font>
    <font>
      <sz val="11"/>
      <color indexed="52"/>
      <name val="Calibri"/>
      <family val="2"/>
    </font>
    <font>
      <sz val="14"/>
      <name val="Wingdings"/>
      <charset val="2"/>
    </font>
    <font>
      <sz val="14"/>
      <color indexed="12"/>
      <name val="Wingdings"/>
      <charset val="2"/>
    </font>
    <font>
      <b/>
      <sz val="8"/>
      <name val="Book Antiqua"/>
      <family val="1"/>
    </font>
    <font>
      <sz val="12"/>
      <name val="Helv"/>
    </font>
    <font>
      <sz val="8"/>
      <name val="Palatino"/>
      <family val="1"/>
    </font>
    <font>
      <sz val="10"/>
      <name val="Verdana"/>
      <family val="2"/>
    </font>
    <font>
      <sz val="8"/>
      <color theme="1"/>
      <name val="Tahoma"/>
      <family val="2"/>
    </font>
    <font>
      <sz val="11"/>
      <color indexed="8"/>
      <name val="Tahoma"/>
      <family val="2"/>
      <charset val="222"/>
    </font>
    <font>
      <b/>
      <sz val="8"/>
      <color indexed="10"/>
      <name val="Arial"/>
      <family val="2"/>
    </font>
    <font>
      <sz val="11"/>
      <name val="Arial"/>
      <family val="2"/>
    </font>
    <font>
      <sz val="10"/>
      <name val="Tms Rmn"/>
    </font>
    <font>
      <sz val="10"/>
      <color indexed="10"/>
      <name val="Arial"/>
      <family val="2"/>
    </font>
    <font>
      <sz val="11"/>
      <color indexed="12"/>
      <name val="Book Antiqua"/>
      <family val="1"/>
    </font>
    <font>
      <sz val="11"/>
      <color indexed="18"/>
      <name val="Calibri"/>
      <family val="2"/>
    </font>
    <font>
      <sz val="6"/>
      <name val="Helv"/>
    </font>
    <font>
      <sz val="10"/>
      <color indexed="50"/>
      <name val="Arial"/>
      <family val="2"/>
    </font>
    <font>
      <b/>
      <sz val="12"/>
      <name val="Times New Roman"/>
      <family val="1"/>
    </font>
    <font>
      <sz val="10"/>
      <name val="Palatino"/>
      <family val="1"/>
    </font>
    <font>
      <b/>
      <sz val="12"/>
      <name val="Arial Narrow"/>
      <family val="2"/>
    </font>
    <font>
      <b/>
      <sz val="18"/>
      <name val="Arial"/>
      <family val="2"/>
    </font>
    <font>
      <b/>
      <sz val="11"/>
      <color indexed="56"/>
      <name val="Calibri"/>
      <family val="2"/>
    </font>
    <font>
      <sz val="8"/>
      <color indexed="40"/>
      <name val="Arial"/>
      <family val="2"/>
    </font>
    <font>
      <sz val="11"/>
      <color indexed="62"/>
      <name val="Calibri"/>
      <family val="2"/>
    </font>
    <font>
      <b/>
      <sz val="9.5"/>
      <color indexed="10"/>
      <name val="Arial"/>
      <family val="2"/>
    </font>
    <font>
      <sz val="11"/>
      <color indexed="8"/>
      <name val="Calibri"/>
      <family val="2"/>
      <charset val="1"/>
    </font>
    <font>
      <sz val="11"/>
      <color indexed="12"/>
      <name val="Arial"/>
      <family val="2"/>
    </font>
    <font>
      <sz val="1"/>
      <color indexed="8"/>
      <name val="Courier"/>
      <family val="3"/>
    </font>
    <font>
      <sz val="7"/>
      <name val="Palatino"/>
      <family val="1"/>
    </font>
    <font>
      <sz val="7"/>
      <name val="Arial"/>
      <family val="2"/>
    </font>
    <font>
      <b/>
      <sz val="8"/>
      <color indexed="9"/>
      <name val="Arial"/>
      <family val="2"/>
    </font>
    <font>
      <sz val="10"/>
      <color indexed="17"/>
      <name val="Arial"/>
      <family val="2"/>
    </font>
    <font>
      <sz val="11"/>
      <color rgb="FF0000FF"/>
      <name val="Calibri"/>
      <family val="2"/>
      <scheme val="minor"/>
    </font>
    <font>
      <sz val="6"/>
      <color indexed="16"/>
      <name val="Palatino"/>
      <family val="1"/>
    </font>
    <font>
      <b/>
      <sz val="8"/>
      <name val="Palatino"/>
      <family val="1"/>
    </font>
    <font>
      <b/>
      <sz val="15"/>
      <color indexed="56"/>
      <name val="Calibri"/>
      <family val="2"/>
    </font>
    <font>
      <b/>
      <sz val="13"/>
      <color indexed="56"/>
      <name val="Calibri"/>
      <family val="2"/>
    </font>
    <font>
      <b/>
      <sz val="10"/>
      <name val="Arial"/>
      <family val="2"/>
    </font>
    <font>
      <b/>
      <u/>
      <sz val="16"/>
      <color indexed="10"/>
      <name val="Palatino"/>
      <family val="1"/>
    </font>
    <font>
      <b/>
      <sz val="18"/>
      <color indexed="24"/>
      <name val="Arial"/>
      <family val="2"/>
    </font>
    <font>
      <b/>
      <sz val="12"/>
      <color indexed="24"/>
      <name val="Arial"/>
      <family val="2"/>
    </font>
    <font>
      <b/>
      <sz val="10"/>
      <color indexed="8"/>
      <name val="Arial"/>
      <family val="2"/>
    </font>
    <font>
      <b/>
      <sz val="12"/>
      <color indexed="8"/>
      <name val="Arial"/>
      <family val="2"/>
    </font>
    <font>
      <b/>
      <sz val="14"/>
      <name val="Arial"/>
      <family val="2"/>
    </font>
    <font>
      <b/>
      <sz val="9"/>
      <name val="Helv"/>
      <family val="2"/>
    </font>
    <font>
      <sz val="9"/>
      <name val="Helv"/>
      <family val="2"/>
    </font>
    <font>
      <u/>
      <sz val="10"/>
      <color indexed="12"/>
      <name val="Arial"/>
      <family val="2"/>
    </font>
    <font>
      <u/>
      <sz val="11"/>
      <color theme="10"/>
      <name val="Calibri"/>
      <family val="2"/>
    </font>
    <font>
      <u/>
      <sz val="7.5"/>
      <color indexed="12"/>
      <name val="Arial"/>
      <family val="2"/>
    </font>
    <font>
      <u/>
      <sz val="8"/>
      <color theme="10"/>
      <name val="Arial"/>
      <family val="2"/>
    </font>
    <font>
      <sz val="11"/>
      <color indexed="20"/>
      <name val="Calibri"/>
      <family val="2"/>
    </font>
    <font>
      <sz val="11"/>
      <color indexed="19"/>
      <name val="Arial"/>
      <family val="2"/>
    </font>
    <font>
      <sz val="18"/>
      <name val="Times New Roman"/>
      <family val="1"/>
    </font>
    <font>
      <b/>
      <sz val="13"/>
      <name val="Times New Roman"/>
      <family val="1"/>
    </font>
    <font>
      <b/>
      <i/>
      <sz val="12"/>
      <name val="Times New Roman"/>
      <family val="1"/>
    </font>
    <font>
      <sz val="11"/>
      <name val="Times New Roman"/>
      <family val="1"/>
    </font>
    <font>
      <b/>
      <sz val="14"/>
      <name val="Helv"/>
    </font>
    <font>
      <u/>
      <sz val="8"/>
      <color indexed="12"/>
      <name val="Arial"/>
      <family val="2"/>
    </font>
    <font>
      <u/>
      <sz val="10"/>
      <color indexed="20"/>
      <name val="Arial"/>
      <family val="2"/>
    </font>
    <font>
      <b/>
      <sz val="8"/>
      <name val="Times New Roman"/>
      <family val="1"/>
    </font>
    <font>
      <b/>
      <sz val="10"/>
      <name val="Palatino"/>
      <family val="1"/>
    </font>
    <font>
      <b/>
      <sz val="10"/>
      <name val="Arial (PCL6)"/>
      <family val="2"/>
    </font>
    <font>
      <sz val="8"/>
      <name val="Helv"/>
    </font>
    <font>
      <sz val="11"/>
      <color theme="5" tint="-0.24994659260841701"/>
      <name val="Calibri"/>
      <family val="2"/>
      <scheme val="minor"/>
    </font>
    <font>
      <sz val="8"/>
      <color indexed="8"/>
      <name val="Arial"/>
      <family val="2"/>
    </font>
    <font>
      <sz val="8"/>
      <color indexed="44"/>
      <name val="Arial"/>
      <family val="2"/>
    </font>
    <font>
      <sz val="11"/>
      <color indexed="24"/>
      <name val="Arial"/>
      <family val="2"/>
    </font>
    <font>
      <sz val="8"/>
      <color indexed="10"/>
      <name val="Arial"/>
      <family val="2"/>
    </font>
    <font>
      <sz val="11"/>
      <color indexed="60"/>
      <name val="Calibri"/>
      <family val="2"/>
    </font>
    <font>
      <sz val="8"/>
      <name val="Times New Roman"/>
      <family val="1"/>
    </font>
    <font>
      <sz val="7"/>
      <name val="Small Fonts"/>
      <family val="2"/>
    </font>
    <font>
      <sz val="12"/>
      <name val="SWISS"/>
    </font>
    <font>
      <b/>
      <i/>
      <sz val="16"/>
      <name val="Helv"/>
    </font>
    <font>
      <sz val="8"/>
      <name val="Tahoma"/>
      <family val="2"/>
    </font>
    <font>
      <sz val="10"/>
      <color theme="1"/>
      <name val="Arial"/>
      <family val="2"/>
    </font>
    <font>
      <sz val="10"/>
      <color indexed="72"/>
      <name val="Trebuchet MS"/>
      <family val="2"/>
    </font>
    <font>
      <sz val="8"/>
      <color theme="1"/>
      <name val="Arial"/>
      <family val="2"/>
    </font>
    <font>
      <sz val="11"/>
      <color theme="1"/>
      <name val="Arial"/>
      <family val="2"/>
    </font>
    <font>
      <sz val="11"/>
      <color theme="1"/>
      <name val="Calibri"/>
      <family val="2"/>
    </font>
    <font>
      <sz val="10"/>
      <name val="Garamond"/>
      <family val="1"/>
    </font>
    <font>
      <sz val="10"/>
      <name val="Tahoma"/>
      <family val="2"/>
    </font>
    <font>
      <sz val="14"/>
      <color theme="1"/>
      <name val="Calibri"/>
      <family val="2"/>
      <scheme val="minor"/>
    </font>
    <font>
      <sz val="10"/>
      <name val="Arial CE"/>
      <charset val="238"/>
    </font>
    <font>
      <b/>
      <sz val="8"/>
      <name val="Arial"/>
      <family val="2"/>
    </font>
    <font>
      <sz val="10"/>
      <color indexed="14"/>
      <name val="Arial"/>
      <family val="2"/>
    </font>
    <font>
      <sz val="10"/>
      <name val="Antique Olive"/>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Arial"/>
      <family val="2"/>
      <charset val="177"/>
    </font>
    <font>
      <sz val="10"/>
      <color indexed="16"/>
      <name val="Helvetica-Black"/>
    </font>
    <font>
      <sz val="18"/>
      <color indexed="27"/>
      <name val="Arial Black"/>
      <family val="2"/>
    </font>
    <font>
      <sz val="9"/>
      <color theme="1"/>
      <name val="Calibri"/>
      <family val="2"/>
      <scheme val="minor"/>
    </font>
    <font>
      <sz val="10"/>
      <color indexed="24"/>
      <name val="Arial"/>
      <family val="2"/>
    </font>
    <font>
      <sz val="11"/>
      <color theme="0"/>
      <name val="Calibri"/>
      <family val="2"/>
    </font>
    <font>
      <b/>
      <i/>
      <sz val="8"/>
      <name val="Arial"/>
      <family val="2"/>
    </font>
    <font>
      <b/>
      <sz val="13"/>
      <name val="Arial"/>
      <family val="2"/>
    </font>
    <font>
      <b/>
      <sz val="20"/>
      <color indexed="10"/>
      <name val="Arial"/>
      <family val="2"/>
    </font>
    <font>
      <b/>
      <sz val="9"/>
      <name val="Palatino"/>
      <family val="1"/>
    </font>
    <font>
      <sz val="9"/>
      <color indexed="21"/>
      <name val="Helvetica-Black"/>
    </font>
    <font>
      <u/>
      <sz val="10"/>
      <name val="Arial"/>
      <family val="2"/>
    </font>
    <font>
      <sz val="11"/>
      <color indexed="10"/>
      <name val="Calibri"/>
      <family val="2"/>
    </font>
    <font>
      <i/>
      <sz val="11"/>
      <color indexed="23"/>
      <name val="Calibri"/>
      <family val="2"/>
    </font>
    <font>
      <b/>
      <sz val="11"/>
      <name val="Times New Roman"/>
      <family val="1"/>
    </font>
    <font>
      <sz val="24"/>
      <color indexed="13"/>
      <name val="Helv"/>
    </font>
    <font>
      <b/>
      <sz val="14"/>
      <name val="Palatino"/>
    </font>
    <font>
      <b/>
      <sz val="12"/>
      <name val="Palatino"/>
    </font>
    <font>
      <b/>
      <sz val="18"/>
      <color indexed="56"/>
      <name val="Cambria"/>
      <family val="2"/>
    </font>
    <font>
      <b/>
      <sz val="11"/>
      <name val="Arial"/>
      <family val="2"/>
    </font>
    <font>
      <b/>
      <sz val="14"/>
      <name val="Times New Roman"/>
      <family val="1"/>
    </font>
    <font>
      <b/>
      <sz val="15"/>
      <color indexed="62"/>
      <name val="Calibri"/>
      <family val="2"/>
    </font>
    <font>
      <b/>
      <sz val="1"/>
      <color indexed="8"/>
      <name val="Courier"/>
      <family val="3"/>
    </font>
    <font>
      <b/>
      <sz val="11"/>
      <color indexed="8"/>
      <name val="Calibri"/>
      <family val="2"/>
    </font>
    <font>
      <sz val="10"/>
      <color indexed="48"/>
      <name val="Arial"/>
      <family val="2"/>
    </font>
    <font>
      <b/>
      <sz val="10"/>
      <color theme="0"/>
      <name val="Arial"/>
      <family val="2"/>
    </font>
    <font>
      <b/>
      <sz val="14"/>
      <color theme="0"/>
      <name val="Calibri"/>
      <family val="2"/>
      <scheme val="minor"/>
    </font>
    <font>
      <u/>
      <sz val="11"/>
      <color theme="10"/>
      <name val="Calibri"/>
      <family val="2"/>
      <scheme val="minor"/>
    </font>
    <font>
      <b/>
      <sz val="9"/>
      <color theme="0"/>
      <name val="Arial"/>
      <family val="2"/>
    </font>
    <font>
      <sz val="9"/>
      <color theme="1"/>
      <name val="Arial"/>
      <family val="2"/>
    </font>
    <font>
      <b/>
      <sz val="9"/>
      <color theme="1"/>
      <name val="Arial"/>
      <family val="2"/>
    </font>
    <font>
      <b/>
      <sz val="12"/>
      <color theme="0"/>
      <name val="Calibri"/>
      <family val="2"/>
    </font>
    <font>
      <b/>
      <sz val="12"/>
      <color theme="1"/>
      <name val="Calibri"/>
      <family val="2"/>
      <scheme val="minor"/>
    </font>
  </fonts>
  <fills count="101">
    <fill>
      <patternFill patternType="none"/>
    </fill>
    <fill>
      <patternFill patternType="gray125"/>
    </fill>
    <fill>
      <patternFill patternType="solid">
        <fgColor theme="5"/>
        <bgColor indexed="64"/>
      </patternFill>
    </fill>
    <fill>
      <patternFill patternType="solid">
        <fgColor rgb="FF002060"/>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bgColor indexed="64"/>
      </patternFill>
    </fill>
    <fill>
      <patternFill patternType="solid">
        <fgColor theme="4" tint="0.79998168889431442"/>
        <bgColor indexed="64"/>
      </patternFill>
    </fill>
    <fill>
      <patternFill patternType="solid">
        <fgColor indexed="22"/>
        <bgColor indexed="64"/>
      </patternFill>
    </fill>
    <fill>
      <patternFill patternType="solid">
        <fgColor indexed="43"/>
        <bgColor indexed="64"/>
      </patternFill>
    </fill>
    <fill>
      <patternFill patternType="solid">
        <fgColor rgb="FFC0C0C0"/>
        <bgColor rgb="FFC0C0C0"/>
      </patternFill>
    </fill>
    <fill>
      <patternFill patternType="solid">
        <fgColor rgb="FF00FF00"/>
        <bgColor rgb="FF00FF00"/>
      </patternFill>
    </fill>
    <fill>
      <patternFill patternType="solid">
        <fgColor rgb="FF969696"/>
        <bgColor rgb="FF969696"/>
      </patternFill>
    </fill>
    <fill>
      <patternFill patternType="solid">
        <fgColor rgb="FF666699"/>
        <bgColor rgb="FF666699"/>
      </patternFill>
    </fill>
    <fill>
      <patternFill patternType="solid">
        <fgColor rgb="FF3366FF"/>
        <bgColor rgb="FF3366FF"/>
      </patternFill>
    </fill>
    <fill>
      <patternFill patternType="solid">
        <fgColor indexed="26"/>
        <bgColor indexed="64"/>
      </patternFill>
    </fill>
    <fill>
      <patternFill patternType="solid">
        <fgColor indexed="27"/>
        <bgColor indexed="64"/>
      </patternFill>
    </fill>
    <fill>
      <patternFill patternType="solid">
        <fgColor indexed="43"/>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bgColor indexed="64"/>
      </patternFill>
    </fill>
    <fill>
      <patternFill patternType="solid">
        <fgColor indexed="22"/>
        <bgColor indexed="22"/>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10"/>
        <bgColor indexed="64"/>
      </patternFill>
    </fill>
    <fill>
      <patternFill patternType="gray0625"/>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2"/>
        <bgColor indexed="64"/>
      </patternFill>
    </fill>
    <fill>
      <patternFill patternType="solid">
        <fgColor rgb="FFFFFFCC"/>
        <bgColor indexed="64"/>
      </patternFill>
    </fill>
    <fill>
      <patternFill patternType="gray0625">
        <fgColor indexed="23"/>
        <bgColor indexed="9"/>
      </patternFill>
    </fill>
    <fill>
      <patternFill patternType="solid">
        <fgColor indexed="13"/>
        <bgColor indexed="64"/>
      </patternFill>
    </fill>
    <fill>
      <patternFill patternType="solid">
        <fgColor indexed="13"/>
      </patternFill>
    </fill>
    <fill>
      <patternFill patternType="solid">
        <fgColor indexed="26"/>
      </patternFill>
    </fill>
    <fill>
      <patternFill patternType="solid">
        <fgColor theme="2" tint="-9.9948118533890809E-2"/>
        <bgColor indexed="64"/>
      </patternFill>
    </fill>
    <fill>
      <patternFill patternType="mediumGray">
        <fgColor indexed="22"/>
      </patternFill>
    </fill>
    <fill>
      <patternFill patternType="solid">
        <fgColor rgb="FF336633"/>
        <bgColor indexed="64"/>
      </patternFill>
    </fill>
    <fill>
      <patternFill patternType="solid">
        <fgColor indexed="45"/>
        <bgColor indexed="64"/>
      </patternFill>
    </fill>
    <fill>
      <patternFill patternType="solid">
        <fgColor indexed="16"/>
        <bgColor indexed="64"/>
      </patternFill>
    </fill>
    <fill>
      <patternFill patternType="solid">
        <fgColor indexed="8"/>
        <bgColor indexed="64"/>
      </patternFill>
    </fill>
    <fill>
      <patternFill patternType="solid">
        <fgColor indexed="12"/>
      </patternFill>
    </fill>
    <fill>
      <patternFill patternType="darkUp">
        <bgColor indexed="13"/>
      </patternFill>
    </fill>
    <fill>
      <patternFill patternType="solid">
        <fgColor indexed="11"/>
        <bgColor indexed="64"/>
      </patternFill>
    </fill>
    <fill>
      <patternFill patternType="solid">
        <fgColor theme="4" tint="-0.49995422223578601"/>
        <bgColor indexed="64"/>
      </patternFill>
    </fill>
    <fill>
      <patternFill patternType="solid">
        <fgColor theme="0" tint="-4.9958800012207406E-2"/>
        <bgColor indexed="64"/>
      </patternFill>
    </fill>
    <fill>
      <patternFill patternType="solid">
        <fgColor theme="9" tint="-0.249977111117893"/>
        <bgColor indexed="64"/>
      </patternFill>
    </fill>
    <fill>
      <patternFill patternType="solid">
        <fgColor theme="3" tint="-0.499984740745262"/>
        <bgColor indexed="64"/>
      </patternFill>
    </fill>
    <fill>
      <patternFill patternType="solid">
        <fgColor theme="4" tint="-0.499984740745262"/>
        <bgColor indexed="64"/>
      </patternFill>
    </fill>
    <fill>
      <patternFill patternType="solid">
        <fgColor rgb="FFFFFFFF"/>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D3D3D3"/>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thin">
        <color indexed="64"/>
      </top>
      <bottom style="double">
        <color indexed="64"/>
      </bottom>
      <diagonal/>
    </border>
    <border>
      <left style="medium">
        <color indexed="64"/>
      </left>
      <right style="thin">
        <color indexed="64"/>
      </right>
      <top/>
      <bottom/>
      <diagonal/>
    </border>
    <border>
      <left/>
      <right/>
      <top style="thin">
        <color rgb="FF969696"/>
      </top>
      <bottom style="thin">
        <color rgb="FF969696"/>
      </bottom>
      <diagonal/>
    </border>
    <border diagonalUp="1" diagonalDown="1">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right/>
      <top style="thin">
        <color indexed="32"/>
      </top>
      <bottom style="thin">
        <color indexed="32"/>
      </bottom>
      <diagonal/>
    </border>
    <border>
      <left style="double">
        <color indexed="64"/>
      </left>
      <right/>
      <top style="double">
        <color indexed="64"/>
      </top>
      <bottom/>
      <diagonal/>
    </border>
    <border>
      <left style="thin">
        <color indexed="55"/>
      </left>
      <right style="thin">
        <color indexed="55"/>
      </right>
      <top style="thin">
        <color indexed="55"/>
      </top>
      <bottom style="thin">
        <color indexed="55"/>
      </bottom>
      <diagonal/>
    </border>
    <border>
      <left/>
      <right style="hair">
        <color indexed="64"/>
      </right>
      <top/>
      <bottom style="thin">
        <color indexed="64"/>
      </bottom>
      <diagonal/>
    </border>
    <border>
      <left/>
      <right style="hair">
        <color indexed="64"/>
      </right>
      <top/>
      <bottom/>
      <diagonal/>
    </border>
    <border>
      <left/>
      <right/>
      <top/>
      <bottom style="medium">
        <color indexed="24"/>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ashed">
        <color indexed="57"/>
      </left>
      <right style="dashed">
        <color indexed="57"/>
      </right>
      <top style="dashed">
        <color indexed="57"/>
      </top>
      <bottom style="dashed">
        <color indexed="57"/>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style="thin">
        <color indexed="64"/>
      </top>
      <bottom style="thick">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57"/>
      </left>
      <right style="double">
        <color indexed="57"/>
      </right>
      <top/>
      <bottom/>
      <diagonal/>
    </border>
    <border>
      <left style="thin">
        <color indexed="53"/>
      </left>
      <right style="thin">
        <color indexed="53"/>
      </right>
      <top style="thin">
        <color indexed="53"/>
      </top>
      <bottom style="thin">
        <color indexed="53"/>
      </bottom>
      <diagonal/>
    </border>
    <border>
      <left style="thin">
        <color indexed="17"/>
      </left>
      <right style="thin">
        <color indexed="17"/>
      </right>
      <top style="thin">
        <color indexed="17"/>
      </top>
      <bottom style="thin">
        <color indexed="17"/>
      </bottom>
      <diagonal/>
    </border>
    <border>
      <left style="dashed">
        <color theme="5" tint="-0.24994659260841701"/>
      </left>
      <right style="dashed">
        <color theme="5" tint="-0.24994659260841701"/>
      </right>
      <top style="dashed">
        <color theme="5" tint="-0.24994659260841701"/>
      </top>
      <bottom style="dashed">
        <color theme="5" tint="-0.24994659260841701"/>
      </bottom>
      <diagonal/>
    </border>
    <border>
      <left style="dotted">
        <color indexed="10"/>
      </left>
      <right style="dotted">
        <color indexed="10"/>
      </right>
      <top style="dotted">
        <color indexed="10"/>
      </top>
      <bottom style="dotted">
        <color indexed="10"/>
      </bottom>
      <diagonal/>
    </border>
    <border>
      <left style="double">
        <color indexed="10"/>
      </left>
      <right/>
      <top style="double">
        <color indexed="10"/>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23"/>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hair">
        <color indexed="64"/>
      </left>
      <right style="hair">
        <color indexed="64"/>
      </right>
      <top style="double">
        <color indexed="64"/>
      </top>
      <bottom/>
      <diagonal/>
    </border>
    <border>
      <left/>
      <right/>
      <top/>
      <bottom style="thick">
        <color indexed="49"/>
      </bottom>
      <diagonal/>
    </border>
    <border>
      <left/>
      <right/>
      <top style="thin">
        <color indexed="62"/>
      </top>
      <bottom style="double">
        <color indexed="62"/>
      </bottom>
      <diagonal/>
    </border>
    <border>
      <left/>
      <right/>
      <top style="double">
        <color indexed="64"/>
      </top>
      <bottom/>
      <diagonal/>
    </border>
    <border>
      <left style="thin">
        <color indexed="8"/>
      </left>
      <right style="thin">
        <color indexed="8"/>
      </right>
      <top style="double">
        <color indexed="8"/>
      </top>
      <bottom style="thin">
        <color indexed="8"/>
      </bottom>
      <diagonal/>
    </border>
    <border>
      <left/>
      <right style="thin">
        <color indexed="64"/>
      </right>
      <top style="thin">
        <color indexed="64"/>
      </top>
      <bottom style="thin">
        <color indexed="64"/>
      </bottom>
      <diagonal/>
    </border>
    <border>
      <left/>
      <right/>
      <top/>
      <bottom style="medium">
        <color rgb="FFFF0000"/>
      </bottom>
      <diagonal/>
    </border>
    <border>
      <left style="hair">
        <color auto="1"/>
      </left>
      <right style="hair">
        <color auto="1"/>
      </right>
      <top style="hair">
        <color auto="1"/>
      </top>
      <bottom style="hair">
        <color auto="1"/>
      </bottom>
      <diagonal/>
    </border>
    <border>
      <left style="medium">
        <color indexed="64"/>
      </left>
      <right style="medium">
        <color indexed="64"/>
      </right>
      <top/>
      <bottom style="medium">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s>
  <cellStyleXfs count="25656">
    <xf numFmtId="0" fontId="0" fillId="0" borderId="0"/>
    <xf numFmtId="9" fontId="9" fillId="0" borderId="0" applyFont="0" applyFill="0" applyBorder="0" applyAlignment="0" applyProtection="0"/>
    <xf numFmtId="0" fontId="12" fillId="0" borderId="0"/>
    <xf numFmtId="9" fontId="12" fillId="0" borderId="0" applyFont="0" applyFill="0" applyBorder="0" applyAlignment="0" applyProtection="0"/>
    <xf numFmtId="9" fontId="23" fillId="0" borderId="0" applyFont="0" applyFill="0" applyBorder="0" applyAlignment="0" applyProtection="0"/>
    <xf numFmtId="43" fontId="9" fillId="0" borderId="0" applyFont="0" applyFill="0" applyBorder="0" applyAlignment="0" applyProtection="0"/>
    <xf numFmtId="0" fontId="23" fillId="0" borderId="0"/>
    <xf numFmtId="9" fontId="41" fillId="0" borderId="0" applyBorder="0" applyProtection="0">
      <alignment horizontal="right"/>
    </xf>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2" fillId="0" borderId="0" applyNumberFormat="0" applyFill="0" applyBorder="0" applyAlignment="0" applyProtection="0"/>
    <xf numFmtId="0" fontId="43" fillId="0" borderId="0" applyNumberFormat="0" applyBorder="0" applyProtection="0"/>
    <xf numFmtId="169"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9" fontId="23" fillId="0" borderId="0"/>
    <xf numFmtId="169" fontId="23" fillId="0" borderId="0"/>
    <xf numFmtId="0" fontId="23" fillId="0" borderId="0"/>
    <xf numFmtId="170" fontId="43" fillId="0" borderId="0" applyBorder="0" applyProtection="0"/>
    <xf numFmtId="0" fontId="12" fillId="0" borderId="0" applyNumberFormat="0" applyBorder="0" applyProtection="0"/>
    <xf numFmtId="171" fontId="44" fillId="0" borderId="0"/>
    <xf numFmtId="0" fontId="44" fillId="0" borderId="0"/>
    <xf numFmtId="0" fontId="45" fillId="0" borderId="0"/>
    <xf numFmtId="0" fontId="46" fillId="0" borderId="0"/>
    <xf numFmtId="0" fontId="46" fillId="0" borderId="0"/>
    <xf numFmtId="0" fontId="47" fillId="0" borderId="0"/>
    <xf numFmtId="0" fontId="28" fillId="0" borderId="0"/>
    <xf numFmtId="0" fontId="29" fillId="0" borderId="0"/>
    <xf numFmtId="0" fontId="32" fillId="0" borderId="0"/>
    <xf numFmtId="0" fontId="47" fillId="0" borderId="0"/>
    <xf numFmtId="0" fontId="28" fillId="0" borderId="0"/>
    <xf numFmtId="0" fontId="29" fillId="0" borderId="0"/>
    <xf numFmtId="0" fontId="32" fillId="0" borderId="0"/>
    <xf numFmtId="0" fontId="46" fillId="0" borderId="0"/>
    <xf numFmtId="0" fontId="47" fillId="0" borderId="0"/>
    <xf numFmtId="0" fontId="28" fillId="0" borderId="0"/>
    <xf numFmtId="0" fontId="29" fillId="0" borderId="0"/>
    <xf numFmtId="0" fontId="32" fillId="0" borderId="0"/>
    <xf numFmtId="0" fontId="48" fillId="0" borderId="0"/>
    <xf numFmtId="0" fontId="48" fillId="0" borderId="0"/>
    <xf numFmtId="0" fontId="49" fillId="0" borderId="0"/>
    <xf numFmtId="0" fontId="48" fillId="0" borderId="0"/>
    <xf numFmtId="0" fontId="45" fillId="0" borderId="0">
      <alignment horizontal="right"/>
    </xf>
    <xf numFmtId="0" fontId="45" fillId="40" borderId="0"/>
    <xf numFmtId="0" fontId="45" fillId="40" borderId="0"/>
    <xf numFmtId="0" fontId="45" fillId="40" borderId="0"/>
    <xf numFmtId="0" fontId="45" fillId="40" borderId="0"/>
    <xf numFmtId="0" fontId="45" fillId="40" borderId="0">
      <alignment horizontal="right"/>
    </xf>
    <xf numFmtId="169" fontId="23" fillId="0" borderId="0" applyNumberFormat="0" applyFont="0" applyFill="0" applyBorder="0" applyAlignment="0" applyProtection="0"/>
    <xf numFmtId="169" fontId="23" fillId="0" borderId="0" applyNumberFormat="0" applyFont="0" applyFill="0" applyBorder="0" applyAlignment="0" applyProtection="0"/>
    <xf numFmtId="169"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applyNumberFormat="0" applyFont="0" applyFill="0" applyBorder="0" applyAlignment="0" applyProtection="0"/>
    <xf numFmtId="169"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applyNumberFormat="0" applyBorder="0" applyProtection="0"/>
    <xf numFmtId="0" fontId="23" fillId="0" borderId="0" applyNumberFormat="0" applyFont="0" applyFill="0" applyBorder="0" applyAlignment="0" applyProtection="0"/>
    <xf numFmtId="0" fontId="23" fillId="0" borderId="0"/>
    <xf numFmtId="169" fontId="23" fillId="0" borderId="0" applyNumberFormat="0" applyFon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50" fillId="0" borderId="0" applyNumberFormat="0" applyBorder="0" applyProtection="0"/>
    <xf numFmtId="0" fontId="50" fillId="0" borderId="0" applyNumberFormat="0" applyBorder="0" applyProtection="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0" fontId="23" fillId="0" borderId="0"/>
    <xf numFmtId="0" fontId="23" fillId="0" borderId="0"/>
    <xf numFmtId="0" fontId="23" fillId="0" borderId="0"/>
    <xf numFmtId="0" fontId="23" fillId="0" borderId="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9" fontId="51" fillId="41" borderId="0" applyBorder="0">
      <alignment vertical="center"/>
    </xf>
    <xf numFmtId="0" fontId="23" fillId="0" borderId="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52" fillId="0" borderId="0"/>
    <xf numFmtId="0" fontId="52" fillId="0" borderId="0"/>
    <xf numFmtId="0" fontId="52" fillId="0" borderId="0"/>
    <xf numFmtId="0" fontId="23" fillId="0" borderId="0"/>
    <xf numFmtId="0" fontId="52" fillId="0" borderId="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48" fillId="0" borderId="0"/>
    <xf numFmtId="0" fontId="48" fillId="0" borderId="0"/>
    <xf numFmtId="0" fontId="53" fillId="0" borderId="0"/>
    <xf numFmtId="10" fontId="48" fillId="0" borderId="0"/>
    <xf numFmtId="0" fontId="54" fillId="0" borderId="0" applyNumberFormat="0" applyFont="0"/>
    <xf numFmtId="0" fontId="54" fillId="0" borderId="0"/>
    <xf numFmtId="38" fontId="55" fillId="0" borderId="0" applyFont="0" applyFill="0" applyBorder="0" applyAlignment="0" applyProtection="0">
      <alignment horizontal="right"/>
      <protection locked="0"/>
    </xf>
    <xf numFmtId="0" fontId="40" fillId="0" borderId="0" applyNumberFormat="0" applyFont="0" applyFill="0" applyBorder="0" applyAlignment="0" applyProtection="0"/>
    <xf numFmtId="0" fontId="56" fillId="42" borderId="0" applyNumberFormat="0" applyBorder="0" applyAlignment="0" applyProtection="0"/>
    <xf numFmtId="0" fontId="37" fillId="0" borderId="0" applyFont="0" applyFill="0" applyBorder="0" applyAlignment="0"/>
    <xf numFmtId="0" fontId="57"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3" fillId="0" borderId="0" applyNumberFormat="0" applyFill="0" applyBorder="0" applyAlignment="0" applyProtection="0"/>
    <xf numFmtId="43" fontId="23" fillId="0" borderId="0" applyFont="0" applyFill="0" applyBorder="0" applyAlignment="0" applyProtection="0"/>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23" fillId="0" borderId="0" applyFont="0" applyFill="0" applyBorder="0" applyAlignment="0" applyProtection="0"/>
    <xf numFmtId="0" fontId="60" fillId="0" borderId="0"/>
    <xf numFmtId="0" fontId="23" fillId="0" borderId="0"/>
    <xf numFmtId="171" fontId="23" fillId="0" borderId="0"/>
    <xf numFmtId="172" fontId="61"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7" fillId="0" borderId="0" applyFont="0" applyFill="0" applyBorder="0" applyAlignment="0" applyProtection="0"/>
    <xf numFmtId="0" fontId="46" fillId="0" borderId="0" applyFont="0" applyFill="0" applyBorder="0" applyAlignment="0" applyProtection="0"/>
    <xf numFmtId="174" fontId="40" fillId="0" borderId="0" applyFont="0" applyFill="0" applyBorder="0" applyAlignment="0" applyProtection="0"/>
    <xf numFmtId="175" fontId="23" fillId="0" borderId="0" applyFont="0" applyFill="0" applyBorder="0" applyAlignment="0" applyProtection="0"/>
    <xf numFmtId="0" fontId="23"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6" fontId="46"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48" fillId="0" borderId="0"/>
    <xf numFmtId="0" fontId="48"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48" fillId="0" borderId="0"/>
    <xf numFmtId="0" fontId="48"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52" fillId="0" borderId="0"/>
    <xf numFmtId="0" fontId="52" fillId="0" borderId="0"/>
    <xf numFmtId="169" fontId="48" fillId="0" borderId="0"/>
    <xf numFmtId="0" fontId="48" fillId="0" borderId="0"/>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62" fillId="0" borderId="0">
      <alignment vertical="center"/>
    </xf>
    <xf numFmtId="0" fontId="62" fillId="0" borderId="0">
      <alignment vertical="center"/>
    </xf>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169" fontId="23" fillId="0" borderId="0"/>
    <xf numFmtId="0" fontId="23" fillId="0" borderId="0"/>
    <xf numFmtId="0" fontId="23" fillId="0" borderId="0"/>
    <xf numFmtId="169"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3" fillId="0" borderId="0" applyFill="0" applyBorder="0" applyAlignment="0" applyProtection="0"/>
    <xf numFmtId="0" fontId="57" fillId="0" borderId="0"/>
    <xf numFmtId="0" fontId="57" fillId="0" borderId="0"/>
    <xf numFmtId="0" fontId="5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4" fillId="0" borderId="0"/>
    <xf numFmtId="169" fontId="48" fillId="0" borderId="0"/>
    <xf numFmtId="0" fontId="48" fillId="0" borderId="0"/>
    <xf numFmtId="177" fontId="23" fillId="0" borderId="0">
      <alignment horizontal="left" wrapText="1"/>
    </xf>
    <xf numFmtId="177" fontId="23" fillId="0" borderId="0">
      <alignment horizontal="left" wrapText="1"/>
    </xf>
    <xf numFmtId="177" fontId="23" fillId="0" borderId="0">
      <alignment horizontal="left" wrapText="1"/>
    </xf>
    <xf numFmtId="177" fontId="23" fillId="0" borderId="0">
      <alignment horizontal="left" wrapText="1"/>
    </xf>
    <xf numFmtId="177" fontId="23" fillId="0" borderId="0">
      <alignment horizontal="left" wrapText="1"/>
    </xf>
    <xf numFmtId="0" fontId="63" fillId="0" borderId="0" applyFill="0" applyBorder="0" applyAlignment="0" applyProtection="0"/>
    <xf numFmtId="178" fontId="65" fillId="0" borderId="0"/>
    <xf numFmtId="178" fontId="65" fillId="0" borderId="0"/>
    <xf numFmtId="178" fontId="65" fillId="0" borderId="0"/>
    <xf numFmtId="0" fontId="63" fillId="0" borderId="0" applyFill="0" applyBorder="0" applyAlignment="0" applyProtection="0"/>
    <xf numFmtId="0" fontId="66" fillId="0" borderId="0" applyNumberFormat="0" applyFill="0" applyBorder="0" applyAlignment="0" applyProtection="0"/>
    <xf numFmtId="0" fontId="6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2" fillId="0" borderId="0" applyFont="0" applyFill="0" applyBorder="0" applyAlignment="0" applyProtection="0">
      <alignment vertical="center"/>
    </xf>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177" fontId="43" fillId="0" borderId="0" applyBorder="0" applyProtection="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68" fillId="0" borderId="0"/>
    <xf numFmtId="0" fontId="68" fillId="0" borderId="0"/>
    <xf numFmtId="0" fontId="68" fillId="0" borderId="0"/>
    <xf numFmtId="0" fontId="52" fillId="0" borderId="0" applyNumberFormat="0" applyFont="0" applyFill="0" applyBorder="0" applyAlignment="0" applyProtection="0"/>
    <xf numFmtId="0" fontId="69" fillId="0" borderId="0" applyNumberFormat="0" applyBorder="0" applyProtection="0">
      <alignment vertical="center"/>
    </xf>
    <xf numFmtId="0" fontId="69" fillId="0" borderId="0" applyNumberFormat="0" applyBorder="0" applyProtection="0">
      <alignment vertical="center"/>
    </xf>
    <xf numFmtId="0" fontId="69" fillId="0" borderId="0" applyNumberFormat="0" applyBorder="0" applyProtection="0">
      <alignment vertical="center"/>
    </xf>
    <xf numFmtId="0" fontId="69" fillId="0" borderId="0" applyNumberFormat="0" applyBorder="0" applyProtection="0">
      <alignment vertical="center"/>
    </xf>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43" fillId="42" borderId="0" applyNumberFormat="0" applyBorder="0" applyProtection="0"/>
    <xf numFmtId="0" fontId="43" fillId="42" borderId="0" applyNumberFormat="0" applyBorder="0" applyProtection="0"/>
    <xf numFmtId="0" fontId="43" fillId="42" borderId="0" applyNumberFormat="0" applyBorder="0" applyProtection="0"/>
    <xf numFmtId="0" fontId="43" fillId="42" borderId="0" applyNumberFormat="0" applyBorder="0" applyProtection="0"/>
    <xf numFmtId="0" fontId="43" fillId="42" borderId="0" applyNumberFormat="0" applyBorder="0" applyProtection="0"/>
    <xf numFmtId="0" fontId="43" fillId="42" borderId="0" applyNumberFormat="0" applyBorder="0" applyProtection="0"/>
    <xf numFmtId="0" fontId="70" fillId="43" borderId="36" applyNumberFormat="0" applyProtection="0">
      <alignment horizontal="center" vertical="center" wrapText="1"/>
    </xf>
    <xf numFmtId="0" fontId="70" fillId="43" borderId="36" applyNumberFormat="0" applyProtection="0">
      <alignment horizontal="center" vertical="center" wrapText="1"/>
    </xf>
    <xf numFmtId="0" fontId="70" fillId="43" borderId="36" applyNumberFormat="0" applyProtection="0">
      <alignment horizontal="center" vertical="center" wrapText="1"/>
    </xf>
    <xf numFmtId="0" fontId="70" fillId="43" borderId="36" applyNumberFormat="0" applyProtection="0">
      <alignment horizontal="center" vertical="center" wrapText="1"/>
    </xf>
    <xf numFmtId="0" fontId="70" fillId="43" borderId="36" applyNumberFormat="0" applyProtection="0">
      <alignment horizontal="center" vertical="center" wrapText="1"/>
    </xf>
    <xf numFmtId="0" fontId="70" fillId="43" borderId="36" applyNumberFormat="0" applyProtection="0">
      <alignment horizontal="center" vertical="center" wrapText="1"/>
    </xf>
    <xf numFmtId="0" fontId="70" fillId="43" borderId="36" applyNumberFormat="0" applyProtection="0">
      <alignment horizontal="center" vertical="center" wrapText="1"/>
    </xf>
    <xf numFmtId="0" fontId="70" fillId="43" borderId="36" applyNumberFormat="0" applyProtection="0">
      <alignment horizontal="center" vertical="center" wrapText="1"/>
    </xf>
    <xf numFmtId="0" fontId="70" fillId="43" borderId="36" applyNumberFormat="0" applyProtection="0">
      <alignment horizontal="center" vertical="center" wrapText="1"/>
    </xf>
    <xf numFmtId="0" fontId="70" fillId="43" borderId="36" applyNumberFormat="0" applyProtection="0">
      <alignment horizontal="center" vertical="center" wrapText="1"/>
    </xf>
    <xf numFmtId="0" fontId="70" fillId="43" borderId="36" applyNumberFormat="0" applyProtection="0">
      <alignment horizontal="center" vertical="center" wrapText="1"/>
    </xf>
    <xf numFmtId="0" fontId="70" fillId="43" borderId="36" applyNumberFormat="0" applyProtection="0">
      <alignment horizontal="center" vertical="center" wrapText="1"/>
    </xf>
    <xf numFmtId="0" fontId="70" fillId="43" borderId="36" applyNumberFormat="0" applyProtection="0">
      <alignment horizontal="center" vertical="center" wrapText="1"/>
    </xf>
    <xf numFmtId="0" fontId="70" fillId="43" borderId="36" applyNumberFormat="0" applyProtection="0">
      <alignment horizontal="center" vertical="center" wrapText="1"/>
    </xf>
    <xf numFmtId="0" fontId="70" fillId="43" borderId="36" applyNumberFormat="0" applyProtection="0">
      <alignment horizontal="center" vertical="center" wrapText="1"/>
    </xf>
    <xf numFmtId="0" fontId="70" fillId="43" borderId="36" applyNumberFormat="0" applyProtection="0">
      <alignment horizontal="center" vertical="center" wrapText="1"/>
    </xf>
    <xf numFmtId="0" fontId="70" fillId="43" borderId="36" applyNumberFormat="0" applyProtection="0">
      <alignment horizontal="center" vertical="center" wrapText="1"/>
    </xf>
    <xf numFmtId="0" fontId="70" fillId="43" borderId="36" applyNumberFormat="0" applyProtection="0">
      <alignment horizontal="center" vertical="center" wrapText="1"/>
    </xf>
    <xf numFmtId="0" fontId="43" fillId="42" borderId="0" applyNumberFormat="0" applyBorder="0" applyProtection="0"/>
    <xf numFmtId="0" fontId="43" fillId="42" borderId="0" applyNumberFormat="0" applyBorder="0" applyProtection="0"/>
    <xf numFmtId="0" fontId="43" fillId="42" borderId="0" applyNumberFormat="0" applyBorder="0" applyProtection="0"/>
    <xf numFmtId="0" fontId="43" fillId="42" borderId="0" applyNumberFormat="0" applyBorder="0" applyProtection="0"/>
    <xf numFmtId="0" fontId="70" fillId="43" borderId="36" applyNumberFormat="0" applyProtection="0">
      <alignment horizontal="center" vertical="center" wrapText="1"/>
    </xf>
    <xf numFmtId="0" fontId="70" fillId="43" borderId="36" applyNumberFormat="0" applyProtection="0">
      <alignment horizontal="center" vertical="center" wrapText="1"/>
    </xf>
    <xf numFmtId="0" fontId="70" fillId="43" borderId="36" applyNumberFormat="0" applyProtection="0">
      <alignment horizontal="center" vertical="center" wrapText="1"/>
    </xf>
    <xf numFmtId="0" fontId="70" fillId="43" borderId="36" applyNumberFormat="0" applyProtection="0">
      <alignment horizontal="center" vertical="center" wrapText="1"/>
    </xf>
    <xf numFmtId="0" fontId="70" fillId="43" borderId="36" applyNumberFormat="0" applyProtection="0">
      <alignment horizontal="center" vertical="center" wrapText="1"/>
    </xf>
    <xf numFmtId="0" fontId="70" fillId="43" borderId="36" applyNumberFormat="0" applyProtection="0">
      <alignment horizontal="center" vertical="center" wrapText="1"/>
    </xf>
    <xf numFmtId="0" fontId="43" fillId="42" borderId="0" applyNumberFormat="0" applyBorder="0" applyProtection="0"/>
    <xf numFmtId="0" fontId="43" fillId="42" borderId="0" applyNumberFormat="0" applyBorder="0" applyProtection="0"/>
    <xf numFmtId="0" fontId="43" fillId="42" borderId="0" applyNumberFormat="0" applyBorder="0" applyProtection="0"/>
    <xf numFmtId="0" fontId="43" fillId="42" borderId="0" applyNumberFormat="0" applyBorder="0" applyProtection="0"/>
    <xf numFmtId="0" fontId="71" fillId="44" borderId="0" applyNumberFormat="0" applyBorder="0" applyProtection="0"/>
    <xf numFmtId="0" fontId="71" fillId="44" borderId="0" applyNumberFormat="0" applyBorder="0" applyProtection="0"/>
    <xf numFmtId="0" fontId="71" fillId="44" borderId="0" applyNumberFormat="0" applyBorder="0" applyProtection="0"/>
    <xf numFmtId="0" fontId="71" fillId="44" borderId="0" applyNumberFormat="0" applyBorder="0" applyProtection="0"/>
    <xf numFmtId="0" fontId="71" fillId="44" borderId="0" applyNumberFormat="0" applyBorder="0" applyProtection="0"/>
    <xf numFmtId="0" fontId="71" fillId="44" borderId="0" applyNumberFormat="0" applyBorder="0" applyProtection="0"/>
    <xf numFmtId="0" fontId="43" fillId="0" borderId="36" applyNumberFormat="0" applyProtection="0">
      <alignment horizontal="center" vertical="center" wrapText="1"/>
    </xf>
    <xf numFmtId="0" fontId="43" fillId="0" borderId="36" applyNumberFormat="0" applyProtection="0">
      <alignment horizontal="center" vertical="center" wrapText="1"/>
    </xf>
    <xf numFmtId="0" fontId="43" fillId="0" borderId="36" applyNumberFormat="0" applyProtection="0">
      <alignment horizontal="center" vertical="center" wrapText="1"/>
    </xf>
    <xf numFmtId="0" fontId="43" fillId="0" borderId="36" applyNumberFormat="0" applyProtection="0">
      <alignment horizontal="center" vertical="center" wrapText="1"/>
    </xf>
    <xf numFmtId="0" fontId="43" fillId="0" borderId="36" applyNumberFormat="0" applyProtection="0">
      <alignment horizontal="center" vertical="center" wrapText="1"/>
    </xf>
    <xf numFmtId="0" fontId="43" fillId="0" borderId="36" applyNumberFormat="0" applyProtection="0">
      <alignment horizontal="center" vertical="center" wrapText="1"/>
    </xf>
    <xf numFmtId="0" fontId="43" fillId="0" borderId="36" applyNumberFormat="0" applyProtection="0">
      <alignment horizontal="center" vertical="center" wrapText="1"/>
    </xf>
    <xf numFmtId="0" fontId="43" fillId="0" borderId="36" applyNumberFormat="0" applyProtection="0">
      <alignment horizontal="center" vertical="center" wrapText="1"/>
    </xf>
    <xf numFmtId="0" fontId="43" fillId="0" borderId="36" applyNumberFormat="0" applyProtection="0">
      <alignment horizontal="center" vertical="center" wrapText="1"/>
    </xf>
    <xf numFmtId="0" fontId="43" fillId="0" borderId="36" applyNumberFormat="0" applyProtection="0">
      <alignment horizontal="center" vertical="center" wrapText="1"/>
    </xf>
    <xf numFmtId="0" fontId="43" fillId="0" borderId="36" applyNumberFormat="0" applyProtection="0">
      <alignment horizontal="center" vertical="center" wrapText="1"/>
    </xf>
    <xf numFmtId="0" fontId="43" fillId="0" borderId="36" applyNumberFormat="0" applyProtection="0">
      <alignment horizontal="center" vertical="center" wrapText="1"/>
    </xf>
    <xf numFmtId="0" fontId="43" fillId="0" borderId="36" applyNumberFormat="0" applyProtection="0">
      <alignment horizontal="center" vertical="center" wrapText="1"/>
    </xf>
    <xf numFmtId="0" fontId="43" fillId="0" borderId="36" applyNumberFormat="0" applyProtection="0">
      <alignment horizontal="center" vertical="center" wrapText="1"/>
    </xf>
    <xf numFmtId="0" fontId="43" fillId="0" borderId="36" applyNumberFormat="0" applyProtection="0">
      <alignment horizontal="center" vertical="center" wrapText="1"/>
    </xf>
    <xf numFmtId="0" fontId="43" fillId="0" borderId="36" applyNumberFormat="0" applyProtection="0">
      <alignment horizontal="center" vertical="center" wrapText="1"/>
    </xf>
    <xf numFmtId="0" fontId="43" fillId="0" borderId="36" applyNumberFormat="0" applyProtection="0">
      <alignment horizontal="center" vertical="center" wrapText="1"/>
    </xf>
    <xf numFmtId="0" fontId="43" fillId="0" borderId="36" applyNumberFormat="0" applyProtection="0">
      <alignment horizontal="center" vertical="center" wrapText="1"/>
    </xf>
    <xf numFmtId="0" fontId="71" fillId="44" borderId="0" applyNumberFormat="0" applyBorder="0" applyProtection="0"/>
    <xf numFmtId="0" fontId="71" fillId="44" borderId="0" applyNumberFormat="0" applyBorder="0" applyProtection="0"/>
    <xf numFmtId="0" fontId="71" fillId="44" borderId="0" applyNumberFormat="0" applyBorder="0" applyProtection="0"/>
    <xf numFmtId="0" fontId="71" fillId="44" borderId="0" applyNumberFormat="0" applyBorder="0" applyProtection="0"/>
    <xf numFmtId="0" fontId="43" fillId="0" borderId="36" applyNumberFormat="0" applyProtection="0">
      <alignment horizontal="center" vertical="center" wrapText="1"/>
    </xf>
    <xf numFmtId="0" fontId="43" fillId="0" borderId="36" applyNumberFormat="0" applyProtection="0">
      <alignment horizontal="center" vertical="center" wrapText="1"/>
    </xf>
    <xf numFmtId="0" fontId="43" fillId="0" borderId="36" applyNumberFormat="0" applyProtection="0">
      <alignment horizontal="center" vertical="center" wrapText="1"/>
    </xf>
    <xf numFmtId="0" fontId="43" fillId="0" borderId="36" applyNumberFormat="0" applyProtection="0">
      <alignment horizontal="center" vertical="center" wrapText="1"/>
    </xf>
    <xf numFmtId="0" fontId="43" fillId="0" borderId="36" applyNumberFormat="0" applyProtection="0">
      <alignment horizontal="center" vertical="center" wrapText="1"/>
    </xf>
    <xf numFmtId="0" fontId="43" fillId="0" borderId="36" applyNumberFormat="0" applyProtection="0">
      <alignment horizontal="center" vertical="center" wrapText="1"/>
    </xf>
    <xf numFmtId="0" fontId="71" fillId="44" borderId="0" applyNumberFormat="0" applyBorder="0" applyProtection="0"/>
    <xf numFmtId="0" fontId="71" fillId="44" borderId="0" applyNumberFormat="0" applyBorder="0" applyProtection="0"/>
    <xf numFmtId="0" fontId="71" fillId="44" borderId="0" applyNumberFormat="0" applyBorder="0" applyProtection="0"/>
    <xf numFmtId="0" fontId="71" fillId="44" borderId="0" applyNumberFormat="0" applyBorder="0" applyProtection="0"/>
    <xf numFmtId="0" fontId="72" fillId="45" borderId="0" applyNumberFormat="0" applyBorder="0" applyProtection="0">
      <alignment horizontal="center" vertical="center" wrapText="1"/>
    </xf>
    <xf numFmtId="0" fontId="72" fillId="45" borderId="0" applyNumberFormat="0" applyBorder="0" applyProtection="0">
      <alignment horizontal="center" vertical="center" wrapText="1"/>
    </xf>
    <xf numFmtId="0" fontId="72" fillId="45" borderId="0" applyNumberFormat="0" applyBorder="0" applyProtection="0">
      <alignment horizontal="center" vertical="center" wrapText="1"/>
    </xf>
    <xf numFmtId="0" fontId="72" fillId="45" borderId="0" applyNumberFormat="0" applyBorder="0" applyProtection="0">
      <alignment horizontal="center" vertical="center" wrapText="1"/>
    </xf>
    <xf numFmtId="0" fontId="72" fillId="45" borderId="0" applyNumberFormat="0" applyBorder="0" applyProtection="0">
      <alignment horizontal="center" vertical="center" wrapText="1"/>
    </xf>
    <xf numFmtId="0" fontId="72" fillId="45" borderId="0" applyNumberFormat="0" applyBorder="0" applyProtection="0">
      <alignment horizontal="center" vertical="center" wrapText="1"/>
    </xf>
    <xf numFmtId="0" fontId="72" fillId="45" borderId="0" applyNumberFormat="0" applyBorder="0" applyProtection="0"/>
    <xf numFmtId="0" fontId="72" fillId="45" borderId="0" applyNumberFormat="0" applyBorder="0" applyProtection="0"/>
    <xf numFmtId="0" fontId="72" fillId="45" borderId="0" applyNumberFormat="0" applyBorder="0" applyProtection="0"/>
    <xf numFmtId="0" fontId="72" fillId="45" borderId="0" applyNumberFormat="0" applyBorder="0" applyProtection="0"/>
    <xf numFmtId="0" fontId="73" fillId="46" borderId="0" applyNumberFormat="0" applyBorder="0" applyProtection="0"/>
    <xf numFmtId="0" fontId="73" fillId="46" borderId="0" applyNumberFormat="0" applyBorder="0" applyProtection="0"/>
    <xf numFmtId="0" fontId="74" fillId="0" borderId="0" applyNumberFormat="0" applyBorder="0" applyProtection="0"/>
    <xf numFmtId="0" fontId="74" fillId="0" borderId="0" applyNumberFormat="0" applyBorder="0" applyProtection="0"/>
    <xf numFmtId="0" fontId="75" fillId="0" borderId="0" applyNumberFormat="0" applyBorder="0" applyProtection="0"/>
    <xf numFmtId="0" fontId="75" fillId="0" borderId="0" applyNumberFormat="0" applyBorder="0" applyProtection="0"/>
    <xf numFmtId="0" fontId="76" fillId="0" borderId="0" applyNumberFormat="0" applyBorder="0" applyProtection="0"/>
    <xf numFmtId="0" fontId="76" fillId="0" borderId="0" applyNumberFormat="0" applyBorder="0" applyProtection="0"/>
    <xf numFmtId="0" fontId="40" fillId="0" borderId="0" applyNumberFormat="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46"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0" fontId="46" fillId="0" borderId="0" applyFont="0" applyFill="0" applyBorder="0" applyAlignment="0" applyProtection="0"/>
    <xf numFmtId="179" fontId="23" fillId="0" borderId="0" applyFont="0" applyFill="0" applyBorder="0" applyAlignment="0" applyProtection="0"/>
    <xf numFmtId="182" fontId="40" fillId="0" borderId="0" applyFont="0" applyFill="0" applyBorder="0" applyAlignment="0" applyProtection="0"/>
    <xf numFmtId="183" fontId="23" fillId="0" borderId="0" applyFont="0" applyFill="0" applyBorder="0" applyAlignment="0" applyProtection="0"/>
    <xf numFmtId="179" fontId="23" fillId="0" borderId="0" applyFont="0" applyFill="0" applyBorder="0" applyAlignment="0" applyProtection="0"/>
    <xf numFmtId="181" fontId="46" fillId="0" borderId="0" applyFont="0" applyFill="0" applyBorder="0" applyAlignment="0" applyProtection="0"/>
    <xf numFmtId="179" fontId="23"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79" fontId="23"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84" fontId="40" fillId="0" borderId="0" applyFont="0" applyFill="0" applyBorder="0" applyAlignment="0" applyProtection="0"/>
    <xf numFmtId="0" fontId="43" fillId="0" borderId="0" applyNumberFormat="0" applyBorder="0" applyProtection="0">
      <alignment vertical="top"/>
    </xf>
    <xf numFmtId="0" fontId="65" fillId="0" borderId="0"/>
    <xf numFmtId="0" fontId="63" fillId="0" borderId="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85" fontId="40"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7" fontId="40" fillId="0" borderId="0" applyFont="0" applyFill="0" applyBorder="0" applyAlignment="0" applyProtection="0"/>
    <xf numFmtId="187" fontId="40" fillId="0" borderId="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188" fontId="40" fillId="0" borderId="0" applyFont="0" applyFill="0" applyBorder="0" applyAlignment="0" applyProtection="0"/>
    <xf numFmtId="189"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7" fontId="40" fillId="0" borderId="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187" fontId="40" fillId="0" borderId="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187" fontId="40" fillId="0" borderId="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189" fontId="40" fillId="0" borderId="0" applyFont="0" applyFill="0" applyBorder="0" applyAlignment="0" applyProtection="0"/>
    <xf numFmtId="187" fontId="40" fillId="0" borderId="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187" fontId="40" fillId="0" borderId="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190" fontId="40" fillId="0" borderId="0" applyFont="0" applyFill="0" applyBorder="0" applyAlignment="0" applyProtection="0"/>
    <xf numFmtId="191"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3" fontId="40" fillId="0" borderId="0" applyFont="0" applyFill="0" applyBorder="0" applyAlignment="0" applyProtection="0"/>
    <xf numFmtId="191" fontId="40" fillId="0" borderId="0" applyFont="0" applyFill="0" applyBorder="0" applyAlignment="0" applyProtection="0"/>
    <xf numFmtId="194"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4" fontId="40" fillId="0" borderId="0" applyFont="0" applyFill="0" applyBorder="0" applyAlignment="0" applyProtection="0"/>
    <xf numFmtId="195"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6" fontId="40" fillId="0" borderId="0" applyFont="0" applyFill="0" applyBorder="0" applyAlignment="0" applyProtection="0"/>
    <xf numFmtId="192" fontId="40" fillId="0" borderId="0" applyFont="0" applyFill="0" applyBorder="0" applyAlignment="0" applyProtection="0"/>
    <xf numFmtId="190" fontId="40" fillId="0" borderId="0" applyFont="0" applyFill="0" applyBorder="0" applyAlignment="0" applyProtection="0"/>
    <xf numFmtId="190" fontId="40" fillId="0" borderId="0" applyFont="0" applyFill="0" applyBorder="0" applyAlignment="0" applyProtection="0"/>
    <xf numFmtId="190" fontId="40" fillId="0" borderId="0" applyFont="0" applyFill="0" applyBorder="0" applyAlignment="0" applyProtection="0"/>
    <xf numFmtId="197" fontId="40" fillId="0" borderId="0" applyFont="0" applyFill="0" applyBorder="0" applyAlignment="0" applyProtection="0"/>
    <xf numFmtId="198"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200" fontId="40" fillId="0" borderId="0" applyFont="0" applyFill="0" applyBorder="0" applyAlignment="0" applyProtection="0"/>
    <xf numFmtId="200" fontId="40" fillId="0" borderId="0" applyFont="0" applyFill="0" applyBorder="0" applyAlignment="0" applyProtection="0"/>
    <xf numFmtId="201" fontId="40" fillId="0" borderId="0" applyFont="0" applyFill="0" applyBorder="0" applyAlignment="0" applyProtection="0"/>
    <xf numFmtId="202"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199" fontId="40" fillId="0" borderId="0" applyFont="0" applyFill="0" applyBorder="0" applyAlignment="0" applyProtection="0"/>
    <xf numFmtId="200" fontId="40" fillId="0" borderId="0" applyFont="0" applyFill="0" applyBorder="0" applyAlignment="0" applyProtection="0"/>
    <xf numFmtId="200" fontId="40" fillId="0" borderId="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199" fontId="40" fillId="0" borderId="0" applyFont="0" applyFill="0" applyBorder="0" applyAlignment="0" applyProtection="0"/>
    <xf numFmtId="200" fontId="40" fillId="0" borderId="0" applyFont="0" applyFill="0" applyBorder="0" applyAlignment="0" applyProtection="0"/>
    <xf numFmtId="200" fontId="40" fillId="0" borderId="0" applyFont="0" applyFill="0" applyBorder="0" applyAlignment="0" applyProtection="0"/>
    <xf numFmtId="200" fontId="40" fillId="0" borderId="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199" fontId="40" fillId="0" borderId="0" applyFont="0" applyFill="0" applyBorder="0" applyAlignment="0" applyProtection="0"/>
    <xf numFmtId="200" fontId="40" fillId="0" borderId="0" applyFont="0" applyFill="0" applyBorder="0" applyAlignment="0" applyProtection="0"/>
    <xf numFmtId="200" fontId="40" fillId="0" borderId="0" applyFont="0" applyFill="0" applyBorder="0" applyAlignment="0" applyProtection="0"/>
    <xf numFmtId="202" fontId="40" fillId="0" borderId="0" applyFont="0" applyFill="0" applyBorder="0" applyAlignment="0" applyProtection="0"/>
    <xf numFmtId="199" fontId="40" fillId="0" borderId="0" applyFont="0" applyFill="0" applyBorder="0" applyAlignment="0" applyProtection="0"/>
    <xf numFmtId="200" fontId="40" fillId="0" borderId="0" applyFont="0" applyFill="0" applyBorder="0" applyAlignment="0" applyProtection="0"/>
    <xf numFmtId="200" fontId="40" fillId="0" borderId="0" applyFont="0" applyFill="0" applyBorder="0" applyAlignment="0" applyProtection="0"/>
    <xf numFmtId="199" fontId="40" fillId="0" borderId="0" applyFont="0" applyFill="0" applyBorder="0" applyAlignment="0" applyProtection="0"/>
    <xf numFmtId="200" fontId="40" fillId="0" borderId="0" applyFont="0" applyFill="0" applyBorder="0" applyAlignment="0" applyProtection="0"/>
    <xf numFmtId="200" fontId="40" fillId="0" borderId="0" applyFont="0" applyFill="0" applyBorder="0" applyAlignment="0" applyProtection="0"/>
    <xf numFmtId="0" fontId="4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0" fontId="46"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39" fontId="23" fillId="0" borderId="0" applyFont="0" applyFill="0" applyBorder="0" applyAlignment="0" applyProtection="0"/>
    <xf numFmtId="178" fontId="68" fillId="0" borderId="0"/>
    <xf numFmtId="178" fontId="68" fillId="0" borderId="0"/>
    <xf numFmtId="178" fontId="68" fillId="0" borderId="0"/>
    <xf numFmtId="4" fontId="23" fillId="47"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63" fillId="0" borderId="0" applyFill="0" applyBorder="0" applyAlignment="0" applyProtection="0"/>
    <xf numFmtId="0" fontId="65" fillId="0" borderId="0"/>
    <xf numFmtId="0" fontId="65" fillId="0" borderId="0"/>
    <xf numFmtId="0" fontId="65"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8" fontId="65" fillId="0" borderId="0"/>
    <xf numFmtId="178" fontId="65" fillId="0" borderId="0"/>
    <xf numFmtId="178" fontId="6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77" fillId="0" borderId="0">
      <alignment vertical="top"/>
    </xf>
    <xf numFmtId="0" fontId="77" fillId="0" borderId="0">
      <alignment vertical="top"/>
    </xf>
    <xf numFmtId="0" fontId="64" fillId="0" borderId="0"/>
    <xf numFmtId="0" fontId="64" fillId="0" borderId="0"/>
    <xf numFmtId="0" fontId="64" fillId="0" borderId="0"/>
    <xf numFmtId="203" fontId="46"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2" fontId="61" fillId="0" borderId="0" applyFont="0" applyFill="0" applyBorder="0" applyAlignment="0" applyProtection="0"/>
    <xf numFmtId="38" fontId="78" fillId="0" borderId="0" applyFont="0" applyFill="0" applyBorder="0" applyAlignment="0" applyProtection="0"/>
    <xf numFmtId="204" fontId="23" fillId="0" borderId="0" applyFont="0" applyFill="0" applyBorder="0" applyAlignment="0" applyProtection="0"/>
    <xf numFmtId="204" fontId="23" fillId="0" borderId="0" applyFont="0" applyFill="0" applyBorder="0" applyAlignment="0" applyProtection="0"/>
    <xf numFmtId="204" fontId="23" fillId="0" borderId="0" applyFont="0" applyFill="0" applyBorder="0" applyAlignment="0" applyProtection="0"/>
    <xf numFmtId="204" fontId="23" fillId="0" borderId="0" applyFont="0" applyFill="0" applyBorder="0" applyAlignment="0" applyProtection="0"/>
    <xf numFmtId="204" fontId="23" fillId="0" borderId="0" applyFont="0" applyFill="0" applyBorder="0" applyAlignment="0" applyProtection="0"/>
    <xf numFmtId="204" fontId="23" fillId="0" borderId="0" applyFont="0" applyFill="0" applyBorder="0" applyAlignment="0" applyProtection="0"/>
    <xf numFmtId="204" fontId="23" fillId="0" borderId="0" applyFont="0" applyFill="0" applyBorder="0" applyAlignment="0" applyProtection="0"/>
    <xf numFmtId="205" fontId="23" fillId="0" borderId="0" applyFill="0" applyBorder="0" applyAlignment="0" applyProtection="0"/>
    <xf numFmtId="205" fontId="23" fillId="0" borderId="0" applyFill="0" applyBorder="0" applyAlignment="0" applyProtection="0"/>
    <xf numFmtId="205" fontId="23" fillId="0" borderId="0" applyFill="0" applyBorder="0" applyAlignment="0" applyProtection="0"/>
    <xf numFmtId="205" fontId="23" fillId="0" borderId="0" applyFill="0" applyBorder="0" applyAlignment="0" applyProtection="0"/>
    <xf numFmtId="205" fontId="23" fillId="0" borderId="0" applyFill="0" applyBorder="0" applyAlignment="0" applyProtection="0"/>
    <xf numFmtId="205" fontId="23" fillId="0" borderId="0" applyFill="0" applyBorder="0" applyAlignment="0" applyProtection="0"/>
    <xf numFmtId="205" fontId="23" fillId="0" borderId="0" applyFill="0" applyBorder="0" applyAlignment="0" applyProtection="0"/>
    <xf numFmtId="205" fontId="23" fillId="0" borderId="0" applyFont="0" applyFill="0" applyBorder="0" applyAlignment="0" applyProtection="0"/>
    <xf numFmtId="205" fontId="23" fillId="0" borderId="0" applyFont="0" applyFill="0" applyBorder="0" applyAlignment="0" applyProtection="0"/>
    <xf numFmtId="205" fontId="23" fillId="0" borderId="0" applyFont="0" applyFill="0" applyBorder="0" applyAlignment="0" applyProtection="0"/>
    <xf numFmtId="205" fontId="23" fillId="0" borderId="0" applyFont="0" applyFill="0" applyBorder="0" applyAlignment="0" applyProtection="0"/>
    <xf numFmtId="205" fontId="23" fillId="0" borderId="0" applyFont="0" applyFill="0" applyBorder="0" applyAlignment="0" applyProtection="0"/>
    <xf numFmtId="205" fontId="23" fillId="0" borderId="0" applyFont="0" applyFill="0" applyBorder="0" applyAlignment="0" applyProtection="0"/>
    <xf numFmtId="205" fontId="23" fillId="0" borderId="0" applyFont="0" applyFill="0" applyBorder="0" applyAlignment="0" applyProtection="0"/>
    <xf numFmtId="206" fontId="61" fillId="0" borderId="0" applyFont="0" applyFill="0" applyBorder="0" applyAlignment="0" applyProtection="0"/>
    <xf numFmtId="172" fontId="23" fillId="0" borderId="0" applyFill="0" applyBorder="0" applyAlignment="0" applyProtection="0"/>
    <xf numFmtId="172" fontId="23" fillId="0" borderId="0" applyFill="0" applyBorder="0" applyAlignment="0" applyProtection="0"/>
    <xf numFmtId="172" fontId="23" fillId="0" borderId="0" applyFill="0" applyBorder="0" applyAlignment="0" applyProtection="0"/>
    <xf numFmtId="172" fontId="23" fillId="0" borderId="0" applyFill="0" applyBorder="0" applyAlignment="0" applyProtection="0"/>
    <xf numFmtId="172" fontId="23" fillId="0" borderId="0" applyFill="0" applyBorder="0" applyAlignment="0" applyProtection="0"/>
    <xf numFmtId="172" fontId="23" fillId="0" borderId="0" applyFill="0" applyBorder="0" applyAlignment="0" applyProtection="0"/>
    <xf numFmtId="172" fontId="23" fillId="0" borderId="0" applyFill="0" applyBorder="0" applyAlignment="0" applyProtection="0"/>
    <xf numFmtId="169" fontId="52" fillId="0" borderId="0"/>
    <xf numFmtId="0" fontId="52" fillId="0" borderId="0"/>
    <xf numFmtId="169" fontId="52" fillId="0" borderId="0"/>
    <xf numFmtId="0" fontId="52" fillId="0" borderId="0"/>
    <xf numFmtId="169" fontId="52" fillId="0" borderId="0"/>
    <xf numFmtId="0" fontId="52" fillId="0" borderId="0"/>
    <xf numFmtId="0" fontId="63" fillId="0" borderId="0" applyFill="0" applyBorder="0" applyAlignment="0" applyProtection="0"/>
    <xf numFmtId="0" fontId="64" fillId="0" borderId="0"/>
    <xf numFmtId="0" fontId="64"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48" borderId="0"/>
    <xf numFmtId="0" fontId="80" fillId="0" borderId="0" applyNumberFormat="0" applyFill="0" applyBorder="0" applyAlignment="0" applyProtection="0"/>
    <xf numFmtId="0" fontId="80" fillId="0" borderId="0" applyNumberFormat="0" applyFill="0" applyBorder="0" applyAlignment="0" applyProtection="0"/>
    <xf numFmtId="0" fontId="46" fillId="49" borderId="0" applyNumberFormat="0" applyFont="0" applyAlignment="0" applyProtection="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pplyFont="0" applyFill="0" applyBorder="0" applyAlignment="0" applyProtection="0"/>
    <xf numFmtId="0" fontId="23" fillId="0" borderId="0" applyFont="0" applyFill="0" applyBorder="0" applyAlignment="0" applyProtection="0"/>
    <xf numFmtId="0" fontId="23" fillId="0" borderId="0">
      <alignment vertical="top"/>
    </xf>
    <xf numFmtId="0" fontId="81" fillId="0" borderId="0"/>
    <xf numFmtId="171" fontId="55" fillId="0" borderId="0"/>
    <xf numFmtId="0" fontId="55" fillId="0" borderId="0"/>
    <xf numFmtId="171" fontId="55" fillId="0" borderId="0"/>
    <xf numFmtId="0" fontId="55" fillId="0" borderId="0"/>
    <xf numFmtId="0" fontId="67" fillId="0" borderId="0"/>
    <xf numFmtId="0" fontId="81" fillId="0" borderId="0"/>
    <xf numFmtId="0" fontId="23" fillId="0" borderId="0"/>
    <xf numFmtId="0" fontId="23" fillId="0" borderId="0"/>
    <xf numFmtId="0" fontId="23" fillId="0" borderId="0"/>
    <xf numFmtId="0" fontId="23" fillId="0" borderId="0"/>
    <xf numFmtId="0" fontId="23" fillId="0" borderId="0"/>
    <xf numFmtId="172" fontId="23" fillId="0" borderId="0" applyFill="0" applyBorder="0" applyAlignment="0" applyProtection="0"/>
    <xf numFmtId="172" fontId="23" fillId="0" borderId="0" applyFill="0" applyBorder="0" applyAlignment="0" applyProtection="0"/>
    <xf numFmtId="172" fontId="23" fillId="0" borderId="0" applyFill="0" applyBorder="0" applyAlignment="0" applyProtection="0"/>
    <xf numFmtId="172" fontId="23" fillId="0" borderId="0" applyFill="0" applyBorder="0" applyAlignment="0" applyProtection="0"/>
    <xf numFmtId="172" fontId="23" fillId="0" borderId="0" applyFill="0" applyBorder="0" applyAlignment="0" applyProtection="0"/>
    <xf numFmtId="172" fontId="23" fillId="0" borderId="0" applyFill="0" applyBorder="0" applyAlignment="0" applyProtection="0"/>
    <xf numFmtId="172" fontId="23" fillId="0" borderId="0" applyFill="0" applyBorder="0" applyAlignment="0" applyProtection="0"/>
    <xf numFmtId="207" fontId="23" fillId="0" borderId="0" applyFont="0" applyFill="0" applyBorder="0" applyAlignment="0" applyProtection="0"/>
    <xf numFmtId="207" fontId="23" fillId="0" borderId="0" applyFont="0" applyFill="0" applyBorder="0" applyAlignment="0" applyProtection="0"/>
    <xf numFmtId="207" fontId="23" fillId="0" borderId="0" applyFont="0" applyFill="0" applyBorder="0" applyAlignment="0" applyProtection="0"/>
    <xf numFmtId="207" fontId="23" fillId="0" borderId="0" applyFont="0" applyFill="0" applyBorder="0" applyAlignment="0" applyProtection="0"/>
    <xf numFmtId="207" fontId="23" fillId="0" borderId="0" applyFont="0" applyFill="0" applyBorder="0" applyAlignment="0" applyProtection="0"/>
    <xf numFmtId="207" fontId="23" fillId="0" borderId="0" applyFont="0" applyFill="0" applyBorder="0" applyAlignment="0" applyProtection="0"/>
    <xf numFmtId="207" fontId="23" fillId="0" borderId="0" applyFont="0" applyFill="0" applyBorder="0" applyAlignment="0" applyProtection="0"/>
    <xf numFmtId="38" fontId="78" fillId="0" borderId="0" applyFont="0" applyFill="0" applyBorder="0" applyAlignment="0" applyProtection="0"/>
    <xf numFmtId="172" fontId="61" fillId="0" borderId="0" applyFont="0" applyFill="0" applyBorder="0" applyAlignment="0" applyProtection="0"/>
    <xf numFmtId="204" fontId="61" fillId="0" borderId="0" applyFont="0" applyFill="0" applyBorder="0" applyAlignment="0" applyProtection="0"/>
    <xf numFmtId="205" fontId="23" fillId="0" borderId="0" applyFont="0" applyFill="0" applyBorder="0" applyAlignment="0" applyProtection="0"/>
    <xf numFmtId="205" fontId="23" fillId="0" borderId="0" applyFont="0" applyFill="0" applyBorder="0" applyAlignment="0" applyProtection="0"/>
    <xf numFmtId="205" fontId="23" fillId="0" borderId="0" applyFont="0" applyFill="0" applyBorder="0" applyAlignment="0" applyProtection="0"/>
    <xf numFmtId="205" fontId="23" fillId="0" borderId="0" applyFont="0" applyFill="0" applyBorder="0" applyAlignment="0" applyProtection="0"/>
    <xf numFmtId="205" fontId="23" fillId="0" borderId="0" applyFont="0" applyFill="0" applyBorder="0" applyAlignment="0" applyProtection="0"/>
    <xf numFmtId="205" fontId="23" fillId="0" borderId="0" applyFont="0" applyFill="0" applyBorder="0" applyAlignment="0" applyProtection="0"/>
    <xf numFmtId="205" fontId="23" fillId="0" borderId="0" applyFont="0" applyFill="0" applyBorder="0" applyAlignment="0" applyProtection="0"/>
    <xf numFmtId="205" fontId="23" fillId="0" borderId="0" applyFill="0" applyBorder="0" applyAlignment="0" applyProtection="0"/>
    <xf numFmtId="205" fontId="23" fillId="0" borderId="0" applyFill="0" applyBorder="0" applyAlignment="0" applyProtection="0"/>
    <xf numFmtId="205" fontId="23" fillId="0" borderId="0" applyFill="0" applyBorder="0" applyAlignment="0" applyProtection="0"/>
    <xf numFmtId="205" fontId="23" fillId="0" borderId="0" applyFill="0" applyBorder="0" applyAlignment="0" applyProtection="0"/>
    <xf numFmtId="205" fontId="23" fillId="0" borderId="0" applyFill="0" applyBorder="0" applyAlignment="0" applyProtection="0"/>
    <xf numFmtId="205" fontId="23" fillId="0" borderId="0" applyFill="0" applyBorder="0" applyAlignment="0" applyProtection="0"/>
    <xf numFmtId="205" fontId="23" fillId="0" borderId="0" applyFill="0" applyBorder="0" applyAlignment="0" applyProtection="0"/>
    <xf numFmtId="177" fontId="23" fillId="0" borderId="0">
      <alignment horizontal="left" wrapText="1"/>
    </xf>
    <xf numFmtId="177" fontId="23" fillId="0" borderId="0">
      <alignment horizontal="left" wrapText="1"/>
    </xf>
    <xf numFmtId="177" fontId="23" fillId="0" borderId="0">
      <alignment horizontal="left" wrapText="1"/>
    </xf>
    <xf numFmtId="177" fontId="23" fillId="0" borderId="0">
      <alignment horizontal="left" wrapText="1"/>
    </xf>
    <xf numFmtId="177" fontId="23" fillId="0" borderId="0">
      <alignment horizontal="left" wrapText="1"/>
    </xf>
    <xf numFmtId="177" fontId="23" fillId="0" borderId="0">
      <alignment horizontal="left" wrapText="1"/>
    </xf>
    <xf numFmtId="177" fontId="23" fillId="0" borderId="0">
      <alignment horizontal="left" wrapText="1"/>
    </xf>
    <xf numFmtId="177" fontId="23" fillId="0" borderId="0">
      <alignment horizontal="left" wrapText="1"/>
    </xf>
    <xf numFmtId="0" fontId="23"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1" fillId="0" borderId="0"/>
    <xf numFmtId="208" fontId="23" fillId="0" borderId="0" applyFont="0" applyFill="0" applyBorder="0" applyAlignment="0" applyProtection="0"/>
    <xf numFmtId="208" fontId="23" fillId="0" borderId="0" applyFont="0" applyFill="0" applyBorder="0" applyAlignment="0" applyProtection="0"/>
    <xf numFmtId="208" fontId="23" fillId="0" borderId="0" applyFont="0" applyFill="0" applyBorder="0" applyAlignment="0" applyProtection="0"/>
    <xf numFmtId="208" fontId="23" fillId="0" borderId="0" applyFont="0" applyFill="0" applyBorder="0" applyAlignment="0" applyProtection="0"/>
    <xf numFmtId="208" fontId="23" fillId="0" borderId="0" applyFont="0" applyFill="0" applyBorder="0" applyAlignment="0" applyProtection="0"/>
    <xf numFmtId="208" fontId="23" fillId="0" borderId="0" applyFont="0" applyFill="0" applyBorder="0" applyAlignment="0" applyProtection="0"/>
    <xf numFmtId="208"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6" fillId="0" borderId="0" applyFont="0" applyFill="0" applyBorder="0" applyAlignment="0" applyProtection="0"/>
    <xf numFmtId="208" fontId="23" fillId="0" borderId="0" applyFont="0" applyFill="0" applyBorder="0" applyAlignment="0" applyProtection="0"/>
    <xf numFmtId="208" fontId="23" fillId="0" borderId="0" applyFont="0" applyFill="0" applyBorder="0" applyAlignment="0" applyProtection="0"/>
    <xf numFmtId="208" fontId="23" fillId="0" borderId="0" applyFont="0" applyFill="0" applyBorder="0" applyAlignment="0" applyProtection="0"/>
    <xf numFmtId="209" fontId="23" fillId="0" borderId="0" applyFont="0" applyFill="0" applyBorder="0" applyAlignment="0" applyProtection="0"/>
    <xf numFmtId="209" fontId="23" fillId="0" borderId="0" applyFont="0" applyFill="0" applyBorder="0" applyAlignment="0" applyProtection="0"/>
    <xf numFmtId="209" fontId="23" fillId="0" borderId="0" applyFont="0" applyFill="0" applyBorder="0" applyAlignment="0" applyProtection="0"/>
    <xf numFmtId="209" fontId="23" fillId="0" borderId="0" applyFont="0" applyFill="0" applyBorder="0" applyAlignment="0" applyProtection="0"/>
    <xf numFmtId="209" fontId="23" fillId="0" borderId="0" applyFont="0" applyFill="0" applyBorder="0" applyAlignment="0" applyProtection="0"/>
    <xf numFmtId="209" fontId="23" fillId="0" borderId="0" applyFont="0" applyFill="0" applyBorder="0" applyAlignment="0" applyProtection="0"/>
    <xf numFmtId="209" fontId="23" fillId="0" borderId="0" applyFont="0" applyFill="0" applyBorder="0" applyAlignment="0" applyProtection="0"/>
    <xf numFmtId="0" fontId="46" fillId="0" borderId="0" applyFont="0" applyFill="0" applyBorder="0" applyAlignment="0" applyProtection="0"/>
    <xf numFmtId="209" fontId="23" fillId="0" borderId="0" applyFont="0" applyFill="0" applyBorder="0" applyAlignment="0" applyProtection="0"/>
    <xf numFmtId="209" fontId="23" fillId="0" borderId="0" applyFont="0" applyFill="0" applyBorder="0" applyAlignment="0" applyProtection="0"/>
    <xf numFmtId="209"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10" fontId="67" fillId="0" borderId="0"/>
    <xf numFmtId="0" fontId="23" fillId="0" borderId="37" quotePrefix="1">
      <alignment horizontal="justify" vertical="justify" textRotation="127" wrapText="1" justifyLastLine="1"/>
      <protection hidden="1"/>
    </xf>
    <xf numFmtId="0" fontId="23" fillId="0" borderId="37" quotePrefix="1">
      <alignment horizontal="justify" vertical="justify" textRotation="127" wrapText="1" justifyLastLine="1"/>
      <protection hidden="1"/>
    </xf>
    <xf numFmtId="0" fontId="23" fillId="0" borderId="37" quotePrefix="1">
      <alignment horizontal="justify" vertical="justify" textRotation="127" wrapText="1" justifyLastLine="1"/>
      <protection hidden="1"/>
    </xf>
    <xf numFmtId="0" fontId="23" fillId="0" borderId="37" quotePrefix="1">
      <alignment horizontal="justify" vertical="justify" textRotation="127" wrapText="1" justifyLastLine="1"/>
      <protection hidden="1"/>
    </xf>
    <xf numFmtId="0" fontId="23" fillId="0" borderId="37" quotePrefix="1">
      <alignment horizontal="justify" vertical="justify" textRotation="127" wrapText="1" justifyLastLine="1"/>
      <protection hidden="1"/>
    </xf>
    <xf numFmtId="0" fontId="23" fillId="0" borderId="37" quotePrefix="1">
      <alignment horizontal="justify" vertical="justify" textRotation="127" wrapText="1" justifyLastLine="1"/>
      <protection hidden="1"/>
    </xf>
    <xf numFmtId="0" fontId="23" fillId="0" borderId="37" quotePrefix="1">
      <alignment horizontal="justify" vertical="justify" textRotation="127" wrapText="1" justifyLastLine="1"/>
      <protection hidden="1"/>
    </xf>
    <xf numFmtId="0" fontId="23" fillId="0" borderId="37" quotePrefix="1">
      <alignment horizontal="justify" vertical="justify" textRotation="127" wrapText="1" justifyLastLine="1"/>
      <protection hidden="1"/>
    </xf>
    <xf numFmtId="0" fontId="23" fillId="0" borderId="37" quotePrefix="1">
      <alignment horizontal="justify" vertical="justify" textRotation="127" wrapText="1" justifyLastLine="1"/>
      <protection hidden="1"/>
    </xf>
    <xf numFmtId="0" fontId="81" fillId="0" borderId="0"/>
    <xf numFmtId="0" fontId="66" fillId="0" borderId="0" applyNumberFormat="0" applyFill="0" applyBorder="0" applyAlignment="0" applyProtection="0"/>
    <xf numFmtId="0" fontId="63" fillId="0" borderId="0" applyFill="0" applyBorder="0" applyAlignment="0" applyProtection="0"/>
    <xf numFmtId="211" fontId="23" fillId="0" borderId="0" applyFont="0" applyFill="0" applyBorder="0" applyAlignment="0" applyProtection="0"/>
    <xf numFmtId="211" fontId="23" fillId="0" borderId="0" applyFont="0" applyFill="0" applyBorder="0" applyAlignment="0" applyProtection="0"/>
    <xf numFmtId="211" fontId="23" fillId="0" borderId="0" applyFont="0" applyFill="0" applyBorder="0" applyAlignment="0" applyProtection="0"/>
    <xf numFmtId="211" fontId="23" fillId="0" borderId="0" applyFont="0" applyFill="0" applyBorder="0" applyAlignment="0" applyProtection="0"/>
    <xf numFmtId="211" fontId="23" fillId="0" borderId="0" applyFont="0" applyFill="0" applyBorder="0" applyAlignment="0" applyProtection="0"/>
    <xf numFmtId="211" fontId="23" fillId="0" borderId="0" applyFont="0" applyFill="0" applyBorder="0" applyAlignment="0" applyProtection="0"/>
    <xf numFmtId="211" fontId="23" fillId="0" borderId="0" applyFont="0" applyFill="0" applyBorder="0" applyAlignment="0" applyProtection="0"/>
    <xf numFmtId="0" fontId="46" fillId="0" borderId="0" applyFont="0" applyFill="0" applyBorder="0" applyAlignment="0" applyProtection="0"/>
    <xf numFmtId="211" fontId="23" fillId="0" borderId="0" applyFont="0" applyFill="0" applyBorder="0" applyAlignment="0" applyProtection="0"/>
    <xf numFmtId="211" fontId="23" fillId="0" borderId="0" applyFont="0" applyFill="0" applyBorder="0" applyAlignment="0" applyProtection="0"/>
    <xf numFmtId="211" fontId="23" fillId="0" borderId="0" applyFont="0" applyFill="0" applyBorder="0" applyAlignment="0" applyProtection="0"/>
    <xf numFmtId="212" fontId="23" fillId="0" borderId="0" applyFont="0" applyFill="0" applyBorder="0" applyAlignment="0" applyProtection="0"/>
    <xf numFmtId="212" fontId="23" fillId="0" borderId="0" applyFont="0" applyFill="0" applyBorder="0" applyAlignment="0" applyProtection="0"/>
    <xf numFmtId="212" fontId="23" fillId="0" borderId="0" applyFont="0" applyFill="0" applyBorder="0" applyAlignment="0" applyProtection="0"/>
    <xf numFmtId="212" fontId="23" fillId="0" borderId="0" applyFont="0" applyFill="0" applyBorder="0" applyAlignment="0" applyProtection="0"/>
    <xf numFmtId="212" fontId="23" fillId="0" borderId="0" applyFont="0" applyFill="0" applyBorder="0" applyAlignment="0" applyProtection="0"/>
    <xf numFmtId="212" fontId="23" fillId="0" borderId="0" applyFont="0" applyFill="0" applyBorder="0" applyAlignment="0" applyProtection="0"/>
    <xf numFmtId="212" fontId="23" fillId="0" borderId="0" applyFont="0" applyFill="0" applyBorder="0" applyAlignment="0" applyProtection="0"/>
    <xf numFmtId="0" fontId="46" fillId="0" borderId="0" applyFont="0" applyFill="0" applyBorder="0" applyAlignment="0" applyProtection="0"/>
    <xf numFmtId="212" fontId="23" fillId="0" borderId="0" applyFont="0" applyFill="0" applyBorder="0" applyAlignment="0" applyProtection="0"/>
    <xf numFmtId="212" fontId="23" fillId="0" borderId="0" applyFont="0" applyFill="0" applyBorder="0" applyAlignment="0" applyProtection="0"/>
    <xf numFmtId="212" fontId="23" fillId="0" borderId="0" applyFont="0" applyFill="0" applyBorder="0" applyAlignment="0" applyProtection="0"/>
    <xf numFmtId="0" fontId="23" fillId="0" borderId="0" applyNumberFormat="0" applyFill="0" applyBorder="0" applyAlignment="0" applyProtection="0"/>
    <xf numFmtId="171" fontId="55" fillId="0" borderId="0"/>
    <xf numFmtId="0" fontId="5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2" fillId="0" borderId="0"/>
    <xf numFmtId="0" fontId="68" fillId="0" borderId="0"/>
    <xf numFmtId="0" fontId="68" fillId="0" borderId="0"/>
    <xf numFmtId="0" fontId="68" fillId="0" borderId="0"/>
    <xf numFmtId="0" fontId="68" fillId="0" borderId="0"/>
    <xf numFmtId="0" fontId="68" fillId="0" borderId="0"/>
    <xf numFmtId="0" fontId="82" fillId="0" borderId="0"/>
    <xf numFmtId="0" fontId="68" fillId="0" borderId="0"/>
    <xf numFmtId="0" fontId="64"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2" fillId="0" borderId="0" applyFont="0" applyFill="0" applyBorder="0" applyAlignment="0" applyProtection="0">
      <alignment vertical="center"/>
    </xf>
    <xf numFmtId="0" fontId="63" fillId="0" borderId="0" applyFill="0" applyBorder="0" applyAlignment="0" applyProtection="0"/>
    <xf numFmtId="0" fontId="66" fillId="0" borderId="0" applyNumberFormat="0" applyFill="0" applyBorder="0" applyAlignment="0" applyProtection="0"/>
    <xf numFmtId="0" fontId="23" fillId="0" borderId="0" applyNumberFormat="0" applyFill="0" applyBorder="0" applyAlignment="0" applyProtection="0"/>
    <xf numFmtId="0" fontId="66" fillId="0" borderId="0">
      <alignment vertical="top"/>
    </xf>
    <xf numFmtId="0" fontId="66"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66" fillId="0" borderId="0">
      <alignment vertical="top"/>
    </xf>
    <xf numFmtId="0" fontId="23" fillId="0" borderId="0">
      <alignment vertical="top"/>
    </xf>
    <xf numFmtId="0" fontId="68" fillId="0" borderId="0"/>
    <xf numFmtId="0" fontId="68"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3" fillId="0" borderId="0"/>
    <xf numFmtId="0" fontId="23" fillId="0" borderId="0"/>
    <xf numFmtId="0" fontId="23" fillId="0" borderId="0"/>
    <xf numFmtId="0" fontId="23" fillId="40" borderId="0"/>
    <xf numFmtId="0" fontId="83" fillId="50" borderId="0"/>
    <xf numFmtId="0" fontId="84" fillId="51" borderId="0"/>
    <xf numFmtId="0" fontId="85" fillId="52" borderId="0"/>
    <xf numFmtId="0" fontId="86" fillId="0" borderId="0"/>
    <xf numFmtId="0" fontId="87" fillId="0" borderId="0"/>
    <xf numFmtId="0" fontId="68" fillId="0" borderId="0"/>
    <xf numFmtId="0" fontId="8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4" fillId="0" borderId="0"/>
    <xf numFmtId="0" fontId="81" fillId="0" borderId="0"/>
    <xf numFmtId="0" fontId="23" fillId="0" borderId="0" applyFont="0" applyFill="0" applyBorder="0" applyAlignment="0" applyProtection="0"/>
    <xf numFmtId="0" fontId="23" fillId="0" borderId="0"/>
    <xf numFmtId="0" fontId="81" fillId="0" borderId="0"/>
    <xf numFmtId="0" fontId="81" fillId="0" borderId="0"/>
    <xf numFmtId="0" fontId="88" fillId="0" borderId="0" applyNumberFormat="0" applyFill="0" applyBorder="0" applyProtection="0">
      <alignment vertical="top"/>
    </xf>
    <xf numFmtId="0" fontId="89" fillId="0" borderId="38" applyNumberFormat="0" applyFill="0" applyAlignment="0" applyProtection="0"/>
    <xf numFmtId="0" fontId="90" fillId="0" borderId="39" applyNumberFormat="0" applyFill="0" applyProtection="0">
      <alignment horizontal="center"/>
    </xf>
    <xf numFmtId="0" fontId="90" fillId="0" borderId="39" applyNumberFormat="0" applyFill="0" applyProtection="0">
      <alignment horizontal="center"/>
    </xf>
    <xf numFmtId="0" fontId="23" fillId="0" borderId="40" applyNumberFormat="0" applyFont="0" applyFill="0" applyAlignment="0" applyProtection="0"/>
    <xf numFmtId="0" fontId="23" fillId="0" borderId="40" applyNumberFormat="0" applyFont="0" applyFill="0" applyAlignment="0" applyProtection="0"/>
    <xf numFmtId="0" fontId="23" fillId="0" borderId="40" applyNumberFormat="0" applyFont="0" applyFill="0" applyAlignment="0" applyProtection="0"/>
    <xf numFmtId="0" fontId="23" fillId="0" borderId="40" applyNumberFormat="0" applyFont="0" applyFill="0" applyAlignment="0" applyProtection="0"/>
    <xf numFmtId="0" fontId="23" fillId="0" borderId="40" applyNumberFormat="0" applyFont="0" applyFill="0" applyAlignment="0" applyProtection="0"/>
    <xf numFmtId="0" fontId="23" fillId="0" borderId="40" applyNumberFormat="0" applyFont="0" applyFill="0" applyAlignment="0" applyProtection="0"/>
    <xf numFmtId="0" fontId="23" fillId="0" borderId="40" applyNumberFormat="0" applyFont="0" applyFill="0" applyAlignment="0" applyProtection="0"/>
    <xf numFmtId="0" fontId="90" fillId="0" borderId="0" applyNumberFormat="0" applyFill="0" applyBorder="0" applyProtection="0">
      <alignment horizontal="left"/>
    </xf>
    <xf numFmtId="0" fontId="90" fillId="0" borderId="0" applyNumberFormat="0" applyFill="0" applyBorder="0" applyProtection="0">
      <alignment horizontal="left"/>
    </xf>
    <xf numFmtId="0" fontId="91" fillId="0" borderId="0" applyNumberFormat="0" applyFill="0" applyBorder="0" applyProtection="0">
      <alignment horizontal="centerContinuous"/>
    </xf>
    <xf numFmtId="0" fontId="91" fillId="0" borderId="0" applyNumberFormat="0" applyFill="0" applyBorder="0" applyProtection="0">
      <alignment horizontal="centerContinuous"/>
    </xf>
    <xf numFmtId="0" fontId="89"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4" fillId="0" borderId="0"/>
    <xf numFmtId="0" fontId="68"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8" fillId="0" borderId="0"/>
    <xf numFmtId="0" fontId="68" fillId="0" borderId="0"/>
    <xf numFmtId="0" fontId="68" fillId="0" borderId="0"/>
    <xf numFmtId="171" fontId="55" fillId="0" borderId="0"/>
    <xf numFmtId="0" fontId="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6" fillId="0" borderId="0">
      <alignment vertical="top"/>
    </xf>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3" fillId="0" borderId="0" applyFill="0" applyBorder="0" applyAlignment="0" applyProtection="0"/>
    <xf numFmtId="0" fontId="68" fillId="0" borderId="0" applyFill="0" applyBorder="0" applyAlignment="0" applyProtection="0"/>
    <xf numFmtId="0" fontId="63" fillId="0" borderId="0" applyFill="0" applyBorder="0" applyAlignment="0" applyProtection="0"/>
    <xf numFmtId="0" fontId="63" fillId="0" borderId="0" applyFill="0" applyBorder="0" applyAlignment="0" applyProtection="0"/>
    <xf numFmtId="0" fontId="63" fillId="0" borderId="0" applyFill="0" applyBorder="0" applyAlignment="0" applyProtection="0"/>
    <xf numFmtId="0" fontId="63" fillId="0" borderId="0" applyFill="0" applyBorder="0" applyAlignment="0" applyProtection="0"/>
    <xf numFmtId="0" fontId="63" fillId="0" borderId="0" applyFill="0" applyBorder="0" applyAlignment="0" applyProtection="0"/>
    <xf numFmtId="0" fontId="68" fillId="0" borderId="0" applyFill="0" applyBorder="0" applyAlignment="0" applyProtection="0"/>
    <xf numFmtId="0" fontId="63" fillId="0" borderId="0" applyFill="0" applyBorder="0" applyAlignment="0" applyProtection="0"/>
    <xf numFmtId="0" fontId="57" fillId="0" borderId="0"/>
    <xf numFmtId="0" fontId="57" fillId="0" borderId="0"/>
    <xf numFmtId="0" fontId="57" fillId="0" borderId="0"/>
    <xf numFmtId="0" fontId="92" fillId="0" borderId="0" applyNumberFormat="0" applyFill="0" applyBorder="0" applyAlignment="0" applyProtection="0">
      <alignment vertical="top"/>
      <protection locked="0"/>
    </xf>
    <xf numFmtId="171" fontId="23" fillId="0" borderId="0" applyFont="0" applyFill="0" applyBorder="0" applyAlignment="0" applyProtection="0"/>
    <xf numFmtId="171" fontId="23" fillId="0" borderId="0" applyFont="0" applyFill="0" applyBorder="0" applyAlignment="0" applyProtection="0"/>
    <xf numFmtId="213" fontId="93" fillId="0" borderId="41">
      <alignment horizontal="left" vertical="center"/>
    </xf>
    <xf numFmtId="9" fontId="23" fillId="53" borderId="0"/>
    <xf numFmtId="178" fontId="48" fillId="0" borderId="0" applyNumberFormat="0" applyFill="0" applyBorder="0" applyAlignment="0" applyProtection="0"/>
    <xf numFmtId="0" fontId="23" fillId="0" borderId="0"/>
    <xf numFmtId="171" fontId="23" fillId="0" borderId="0"/>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6" fillId="0" borderId="0"/>
    <xf numFmtId="0" fontId="23" fillId="0" borderId="0"/>
    <xf numFmtId="214" fontId="23" fillId="0" borderId="0">
      <alignment horizontal="left"/>
    </xf>
    <xf numFmtId="215" fontId="23" fillId="0" borderId="0">
      <alignment horizontal="left"/>
    </xf>
    <xf numFmtId="216" fontId="97" fillId="0" borderId="0"/>
    <xf numFmtId="0" fontId="39" fillId="54"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8" borderId="0" applyNumberFormat="0" applyBorder="0" applyAlignment="0" applyProtection="0"/>
    <xf numFmtId="0" fontId="39" fillId="59" borderId="0" applyNumberFormat="0" applyBorder="0" applyAlignment="0" applyProtection="0"/>
    <xf numFmtId="0" fontId="39" fillId="54" borderId="0" applyNumberFormat="0" applyBorder="0" applyAlignment="0" applyProtection="0"/>
    <xf numFmtId="0" fontId="9" fillId="15" borderId="0" applyNumberFormat="0" applyBorder="0" applyAlignment="0" applyProtection="0"/>
    <xf numFmtId="0" fontId="39" fillId="54" borderId="0" applyNumberFormat="0" applyBorder="0" applyAlignment="0" applyProtection="0"/>
    <xf numFmtId="0" fontId="39" fillId="55" borderId="0" applyNumberFormat="0" applyBorder="0" applyAlignment="0" applyProtection="0"/>
    <xf numFmtId="0" fontId="9" fillId="19"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9" fillId="23"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9" fillId="27" borderId="0" applyNumberFormat="0" applyBorder="0" applyAlignment="0" applyProtection="0"/>
    <xf numFmtId="0" fontId="39" fillId="57" borderId="0" applyNumberFormat="0" applyBorder="0" applyAlignment="0" applyProtection="0"/>
    <xf numFmtId="0" fontId="39" fillId="58" borderId="0" applyNumberFormat="0" applyBorder="0" applyAlignment="0" applyProtection="0"/>
    <xf numFmtId="0" fontId="9" fillId="31" borderId="0" applyNumberFormat="0" applyBorder="0" applyAlignment="0" applyProtection="0"/>
    <xf numFmtId="0" fontId="39" fillId="58" borderId="0" applyNumberFormat="0" applyBorder="0" applyAlignment="0" applyProtection="0"/>
    <xf numFmtId="0" fontId="39" fillId="59" borderId="0" applyNumberFormat="0" applyBorder="0" applyAlignment="0" applyProtection="0"/>
    <xf numFmtId="0" fontId="9" fillId="35" borderId="0" applyNumberFormat="0" applyBorder="0" applyAlignment="0" applyProtection="0"/>
    <xf numFmtId="0" fontId="39" fillId="59"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9" fillId="54" borderId="0" applyNumberFormat="0" applyBorder="0" applyAlignment="0" applyProtection="0"/>
    <xf numFmtId="0" fontId="9" fillId="1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9" fillId="55" borderId="0" applyNumberFormat="0" applyBorder="0" applyAlignment="0" applyProtection="0"/>
    <xf numFmtId="0" fontId="9" fillId="19"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9" fillId="56" borderId="0" applyNumberFormat="0" applyBorder="0" applyAlignment="0" applyProtection="0"/>
    <xf numFmtId="0" fontId="9" fillId="23"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9" fillId="57" borderId="0" applyNumberFormat="0" applyBorder="0" applyAlignment="0" applyProtection="0"/>
    <xf numFmtId="0" fontId="9" fillId="2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9" fillId="31"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9" fillId="35"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169" fontId="98" fillId="0" borderId="0"/>
    <xf numFmtId="0" fontId="98" fillId="0" borderId="0"/>
    <xf numFmtId="0" fontId="39" fillId="60"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57" borderId="0" applyNumberFormat="0" applyBorder="0" applyAlignment="0" applyProtection="0"/>
    <xf numFmtId="0" fontId="39" fillId="60" borderId="0" applyNumberFormat="0" applyBorder="0" applyAlignment="0" applyProtection="0"/>
    <xf numFmtId="0" fontId="39" fillId="63" borderId="0" applyNumberFormat="0" applyBorder="0" applyAlignment="0" applyProtection="0"/>
    <xf numFmtId="0" fontId="39" fillId="60" borderId="0" applyNumberFormat="0" applyBorder="0" applyAlignment="0" applyProtection="0"/>
    <xf numFmtId="0" fontId="9" fillId="16"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9" fillId="20"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9" fillId="24" borderId="0" applyNumberFormat="0" applyBorder="0" applyAlignment="0" applyProtection="0"/>
    <xf numFmtId="0" fontId="39" fillId="62" borderId="0" applyNumberFormat="0" applyBorder="0" applyAlignment="0" applyProtection="0"/>
    <xf numFmtId="0" fontId="39" fillId="57" borderId="0" applyNumberFormat="0" applyBorder="0" applyAlignment="0" applyProtection="0"/>
    <xf numFmtId="0" fontId="9" fillId="28" borderId="0" applyNumberFormat="0" applyBorder="0" applyAlignment="0" applyProtection="0"/>
    <xf numFmtId="0" fontId="39" fillId="57" borderId="0" applyNumberFormat="0" applyBorder="0" applyAlignment="0" applyProtection="0"/>
    <xf numFmtId="0" fontId="39" fillId="60" borderId="0" applyNumberFormat="0" applyBorder="0" applyAlignment="0" applyProtection="0"/>
    <xf numFmtId="0" fontId="9" fillId="32" borderId="0" applyNumberFormat="0" applyBorder="0" applyAlignment="0" applyProtection="0"/>
    <xf numFmtId="0" fontId="39" fillId="60" borderId="0" applyNumberFormat="0" applyBorder="0" applyAlignment="0" applyProtection="0"/>
    <xf numFmtId="0" fontId="39" fillId="63" borderId="0" applyNumberFormat="0" applyBorder="0" applyAlignment="0" applyProtection="0"/>
    <xf numFmtId="0" fontId="9" fillId="36" borderId="0" applyNumberFormat="0" applyBorder="0" applyAlignment="0" applyProtection="0"/>
    <xf numFmtId="0" fontId="39" fillId="63"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9" fillId="16"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9" fillId="2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9" fillId="62" borderId="0" applyNumberFormat="0" applyBorder="0" applyAlignment="0" applyProtection="0"/>
    <xf numFmtId="0" fontId="9" fillId="24"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9" fillId="28"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9" fillId="32"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9" fillId="36"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36" fillId="17"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36" fillId="2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36" fillId="62" borderId="0" applyNumberFormat="0" applyBorder="0" applyAlignment="0" applyProtection="0"/>
    <xf numFmtId="0" fontId="36" fillId="25"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36" fillId="65" borderId="0" applyNumberFormat="0" applyBorder="0" applyAlignment="0" applyProtection="0"/>
    <xf numFmtId="0" fontId="36" fillId="29"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36" fillId="33"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36" fillId="67" borderId="0" applyNumberFormat="0" applyBorder="0" applyAlignment="0" applyProtection="0"/>
    <xf numFmtId="0" fontId="36" fillId="3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37" fontId="23" fillId="0" borderId="0"/>
    <xf numFmtId="217" fontId="100" fillId="68" borderId="0" applyBorder="0" applyProtection="0"/>
    <xf numFmtId="218" fontId="68" fillId="0" borderId="0" applyFill="0" applyBorder="0" applyProtection="0">
      <alignment vertical="center"/>
    </xf>
    <xf numFmtId="171" fontId="23" fillId="0" borderId="0">
      <alignment horizontal="right"/>
    </xf>
    <xf numFmtId="14" fontId="90" fillId="53" borderId="42" applyNumberFormat="0" applyFont="0" applyBorder="0" applyAlignment="0" applyProtection="0">
      <alignment horizontal="center" vertical="center"/>
    </xf>
    <xf numFmtId="14" fontId="90" fillId="53" borderId="42" applyNumberFormat="0" applyFont="0" applyBorder="0" applyAlignment="0" applyProtection="0">
      <alignment horizontal="center" vertical="center"/>
    </xf>
    <xf numFmtId="14" fontId="90" fillId="53" borderId="42" applyNumberFormat="0" applyFont="0" applyBorder="0" applyAlignment="0" applyProtection="0">
      <alignment horizontal="center" vertical="center"/>
    </xf>
    <xf numFmtId="14" fontId="90" fillId="53" borderId="42" applyNumberFormat="0" applyFont="0" applyBorder="0" applyAlignment="0" applyProtection="0">
      <alignment horizontal="center" vertical="center"/>
    </xf>
    <xf numFmtId="14" fontId="90" fillId="53" borderId="42" applyNumberFormat="0" applyFont="0" applyBorder="0" applyAlignment="0" applyProtection="0">
      <alignment horizontal="center" vertical="center"/>
    </xf>
    <xf numFmtId="219" fontId="101" fillId="69" borderId="0" applyBorder="0">
      <alignment horizontal="left" vertical="center"/>
    </xf>
    <xf numFmtId="220" fontId="101" fillId="0" borderId="43">
      <alignment horizontal="right" vertical="center"/>
      <protection locked="0"/>
    </xf>
    <xf numFmtId="220" fontId="101" fillId="0" borderId="43">
      <alignment horizontal="right" vertical="center"/>
      <protection locked="0"/>
    </xf>
    <xf numFmtId="220" fontId="101" fillId="0" borderId="43">
      <alignment horizontal="right" vertical="center"/>
      <protection locked="0"/>
    </xf>
    <xf numFmtId="220" fontId="101" fillId="0" borderId="43">
      <alignment horizontal="right" vertical="center"/>
      <protection locked="0"/>
    </xf>
    <xf numFmtId="220" fontId="101" fillId="0" borderId="43">
      <alignment horizontal="right" vertical="center"/>
      <protection locked="0"/>
    </xf>
    <xf numFmtId="220" fontId="101" fillId="0" borderId="43">
      <alignment horizontal="right" vertical="center"/>
      <protection locked="0"/>
    </xf>
    <xf numFmtId="220" fontId="101" fillId="0" borderId="43">
      <alignment horizontal="right" vertical="center"/>
      <protection locked="0"/>
    </xf>
    <xf numFmtId="220" fontId="101" fillId="0" borderId="43">
      <alignment horizontal="right" vertical="center"/>
      <protection locked="0"/>
    </xf>
    <xf numFmtId="220" fontId="101" fillId="0" borderId="43">
      <alignment horizontal="right" vertical="center"/>
      <protection locked="0"/>
    </xf>
    <xf numFmtId="220" fontId="101" fillId="0" borderId="43">
      <alignment horizontal="right" vertical="center"/>
      <protection locked="0"/>
    </xf>
    <xf numFmtId="220" fontId="101" fillId="0" borderId="43">
      <alignment horizontal="right" vertical="center"/>
      <protection locked="0"/>
    </xf>
    <xf numFmtId="220" fontId="101" fillId="0" borderId="43">
      <alignment horizontal="right" vertical="center"/>
      <protection locked="0"/>
    </xf>
    <xf numFmtId="220" fontId="101" fillId="0" borderId="43">
      <alignment horizontal="right" vertical="center"/>
      <protection locked="0"/>
    </xf>
    <xf numFmtId="219" fontId="101" fillId="0" borderId="43">
      <alignment horizontal="right" vertical="center"/>
      <protection locked="0"/>
    </xf>
    <xf numFmtId="219" fontId="101" fillId="0" borderId="43">
      <alignment horizontal="right" vertical="center"/>
      <protection locked="0"/>
    </xf>
    <xf numFmtId="219" fontId="101" fillId="0" borderId="43">
      <alignment horizontal="right" vertical="center"/>
      <protection locked="0"/>
    </xf>
    <xf numFmtId="219" fontId="101" fillId="0" borderId="43">
      <alignment horizontal="right" vertical="center"/>
      <protection locked="0"/>
    </xf>
    <xf numFmtId="219" fontId="101" fillId="0" borderId="43">
      <alignment horizontal="right" vertical="center"/>
      <protection locked="0"/>
    </xf>
    <xf numFmtId="219" fontId="101" fillId="0" borderId="43">
      <alignment horizontal="right" vertical="center"/>
      <protection locked="0"/>
    </xf>
    <xf numFmtId="219" fontId="101" fillId="0" borderId="43">
      <alignment horizontal="right" vertical="center"/>
      <protection locked="0"/>
    </xf>
    <xf numFmtId="219" fontId="101" fillId="0" borderId="43">
      <alignment horizontal="right" vertical="center"/>
      <protection locked="0"/>
    </xf>
    <xf numFmtId="219" fontId="101" fillId="0" borderId="43">
      <alignment horizontal="right" vertical="center"/>
      <protection locked="0"/>
    </xf>
    <xf numFmtId="219" fontId="101" fillId="0" borderId="43">
      <alignment horizontal="right" vertical="center"/>
      <protection locked="0"/>
    </xf>
    <xf numFmtId="219" fontId="101" fillId="0" borderId="43">
      <alignment horizontal="right" vertical="center"/>
      <protection locked="0"/>
    </xf>
    <xf numFmtId="219" fontId="101" fillId="0" borderId="43">
      <alignment horizontal="right" vertical="center"/>
      <protection locked="0"/>
    </xf>
    <xf numFmtId="219" fontId="101" fillId="0" borderId="43">
      <alignment horizontal="right" vertical="center"/>
      <protection locked="0"/>
    </xf>
    <xf numFmtId="221" fontId="101" fillId="0" borderId="43">
      <alignment horizontal="right" vertical="center"/>
      <protection locked="0"/>
    </xf>
    <xf numFmtId="221" fontId="101" fillId="0" borderId="43">
      <alignment horizontal="right" vertical="center"/>
      <protection locked="0"/>
    </xf>
    <xf numFmtId="221" fontId="101" fillId="0" borderId="43">
      <alignment horizontal="right" vertical="center"/>
      <protection locked="0"/>
    </xf>
    <xf numFmtId="221" fontId="101" fillId="0" borderId="43">
      <alignment horizontal="right" vertical="center"/>
      <protection locked="0"/>
    </xf>
    <xf numFmtId="221" fontId="101" fillId="0" borderId="43">
      <alignment horizontal="right" vertical="center"/>
      <protection locked="0"/>
    </xf>
    <xf numFmtId="221" fontId="101" fillId="0" borderId="43">
      <alignment horizontal="right" vertical="center"/>
      <protection locked="0"/>
    </xf>
    <xf numFmtId="221" fontId="101" fillId="0" borderId="43">
      <alignment horizontal="right" vertical="center"/>
      <protection locked="0"/>
    </xf>
    <xf numFmtId="221" fontId="101" fillId="0" borderId="43">
      <alignment horizontal="right" vertical="center"/>
      <protection locked="0"/>
    </xf>
    <xf numFmtId="221" fontId="101" fillId="0" borderId="43">
      <alignment horizontal="right" vertical="center"/>
      <protection locked="0"/>
    </xf>
    <xf numFmtId="221" fontId="101" fillId="0" borderId="43">
      <alignment horizontal="right" vertical="center"/>
      <protection locked="0"/>
    </xf>
    <xf numFmtId="221" fontId="101" fillId="0" borderId="43">
      <alignment horizontal="right" vertical="center"/>
      <protection locked="0"/>
    </xf>
    <xf numFmtId="221" fontId="101" fillId="0" borderId="43">
      <alignment horizontal="right" vertical="center"/>
      <protection locked="0"/>
    </xf>
    <xf numFmtId="221" fontId="101" fillId="0" borderId="43">
      <alignment horizontal="right" vertical="center"/>
      <protection locked="0"/>
    </xf>
    <xf numFmtId="222" fontId="101" fillId="0" borderId="43">
      <alignment horizontal="right" vertical="center"/>
      <protection locked="0"/>
    </xf>
    <xf numFmtId="222" fontId="101" fillId="0" borderId="43">
      <alignment horizontal="right" vertical="center"/>
      <protection locked="0"/>
    </xf>
    <xf numFmtId="222" fontId="101" fillId="0" borderId="43">
      <alignment horizontal="right" vertical="center"/>
      <protection locked="0"/>
    </xf>
    <xf numFmtId="222" fontId="101" fillId="0" borderId="43">
      <alignment horizontal="right" vertical="center"/>
      <protection locked="0"/>
    </xf>
    <xf numFmtId="222" fontId="101" fillId="0" borderId="43">
      <alignment horizontal="right" vertical="center"/>
      <protection locked="0"/>
    </xf>
    <xf numFmtId="222" fontId="101" fillId="0" borderId="43">
      <alignment horizontal="right" vertical="center"/>
      <protection locked="0"/>
    </xf>
    <xf numFmtId="222" fontId="101" fillId="0" borderId="43">
      <alignment horizontal="right" vertical="center"/>
      <protection locked="0"/>
    </xf>
    <xf numFmtId="222" fontId="101" fillId="0" borderId="43">
      <alignment horizontal="right" vertical="center"/>
      <protection locked="0"/>
    </xf>
    <xf numFmtId="222" fontId="101" fillId="0" borderId="43">
      <alignment horizontal="right" vertical="center"/>
      <protection locked="0"/>
    </xf>
    <xf numFmtId="222" fontId="101" fillId="0" borderId="43">
      <alignment horizontal="right" vertical="center"/>
      <protection locked="0"/>
    </xf>
    <xf numFmtId="222" fontId="101" fillId="0" borderId="43">
      <alignment horizontal="right" vertical="center"/>
      <protection locked="0"/>
    </xf>
    <xf numFmtId="222" fontId="101" fillId="0" borderId="43">
      <alignment horizontal="right" vertical="center"/>
      <protection locked="0"/>
    </xf>
    <xf numFmtId="222" fontId="101" fillId="0" borderId="43">
      <alignment horizontal="right" vertical="center"/>
      <protection locked="0"/>
    </xf>
    <xf numFmtId="223" fontId="101" fillId="0" borderId="43">
      <alignment horizontal="right" vertical="center"/>
      <protection locked="0"/>
    </xf>
    <xf numFmtId="223" fontId="101" fillId="0" borderId="43">
      <alignment horizontal="right" vertical="center"/>
      <protection locked="0"/>
    </xf>
    <xf numFmtId="223" fontId="101" fillId="0" borderId="43">
      <alignment horizontal="right" vertical="center"/>
      <protection locked="0"/>
    </xf>
    <xf numFmtId="223" fontId="101" fillId="0" borderId="43">
      <alignment horizontal="right" vertical="center"/>
      <protection locked="0"/>
    </xf>
    <xf numFmtId="223" fontId="101" fillId="0" borderId="43">
      <alignment horizontal="right" vertical="center"/>
      <protection locked="0"/>
    </xf>
    <xf numFmtId="223" fontId="101" fillId="0" borderId="43">
      <alignment horizontal="right" vertical="center"/>
      <protection locked="0"/>
    </xf>
    <xf numFmtId="223" fontId="101" fillId="0" borderId="43">
      <alignment horizontal="right" vertical="center"/>
      <protection locked="0"/>
    </xf>
    <xf numFmtId="223" fontId="101" fillId="0" borderId="43">
      <alignment horizontal="right" vertical="center"/>
      <protection locked="0"/>
    </xf>
    <xf numFmtId="223" fontId="101" fillId="0" borderId="43">
      <alignment horizontal="right" vertical="center"/>
      <protection locked="0"/>
    </xf>
    <xf numFmtId="223" fontId="101" fillId="0" borderId="43">
      <alignment horizontal="right" vertical="center"/>
      <protection locked="0"/>
    </xf>
    <xf numFmtId="223" fontId="101" fillId="0" borderId="43">
      <alignment horizontal="right" vertical="center"/>
      <protection locked="0"/>
    </xf>
    <xf numFmtId="223" fontId="101" fillId="0" borderId="43">
      <alignment horizontal="right" vertical="center"/>
      <protection locked="0"/>
    </xf>
    <xf numFmtId="223" fontId="101" fillId="0" borderId="43">
      <alignment horizontal="right" vertical="center"/>
      <protection locked="0"/>
    </xf>
    <xf numFmtId="0" fontId="48" fillId="0" borderId="0"/>
    <xf numFmtId="224" fontId="62" fillId="0" borderId="44"/>
    <xf numFmtId="0" fontId="102" fillId="70" borderId="0" applyNumberFormat="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1" fontId="103" fillId="0" borderId="0" applyFont="0" applyFill="0" applyBorder="0" applyAlignment="0" applyProtection="0">
      <alignment horizontal="right"/>
    </xf>
    <xf numFmtId="171" fontId="104" fillId="0" borderId="0" applyNumberFormat="0" applyFill="0" applyBorder="0" applyAlignment="0" applyProtection="0"/>
    <xf numFmtId="171" fontId="104" fillId="0" borderId="0" applyNumberFormat="0" applyFill="0" applyBorder="0" applyAlignment="0" applyProtection="0"/>
    <xf numFmtId="0" fontId="105" fillId="0" borderId="0" applyNumberFormat="0" applyFill="0" applyBorder="0" applyAlignment="0" applyProtection="0"/>
    <xf numFmtId="224" fontId="106" fillId="0" borderId="0">
      <alignment vertical="top"/>
    </xf>
    <xf numFmtId="225" fontId="107" fillId="0" borderId="45"/>
    <xf numFmtId="224" fontId="108" fillId="0" borderId="0">
      <alignment horizontal="left"/>
    </xf>
    <xf numFmtId="169" fontId="109" fillId="56" borderId="0" applyNumberFormat="0" applyBorder="0" applyAlignment="0" applyProtection="0"/>
    <xf numFmtId="0" fontId="109" fillId="56" borderId="0" applyNumberFormat="0" applyBorder="0" applyAlignment="0" applyProtection="0"/>
    <xf numFmtId="5" fontId="42" fillId="0" borderId="14" applyAlignment="0" applyProtection="0"/>
    <xf numFmtId="5" fontId="42" fillId="0" borderId="14" applyAlignment="0" applyProtection="0"/>
    <xf numFmtId="5" fontId="42" fillId="0" borderId="14" applyAlignment="0" applyProtection="0"/>
    <xf numFmtId="5" fontId="42" fillId="0" borderId="14" applyAlignment="0" applyProtection="0"/>
    <xf numFmtId="5" fontId="42" fillId="0" borderId="14" applyAlignment="0" applyProtection="0"/>
    <xf numFmtId="5" fontId="42" fillId="0" borderId="14" applyAlignment="0" applyProtection="0"/>
    <xf numFmtId="5" fontId="42" fillId="0" borderId="14" applyAlignment="0" applyProtection="0"/>
    <xf numFmtId="5" fontId="42" fillId="0" borderId="14" applyAlignment="0" applyProtection="0"/>
    <xf numFmtId="5" fontId="42" fillId="0" borderId="14" applyAlignment="0" applyProtection="0"/>
    <xf numFmtId="5" fontId="42" fillId="0" borderId="14" applyAlignment="0" applyProtection="0"/>
    <xf numFmtId="5" fontId="42" fillId="0" borderId="14" applyAlignment="0" applyProtection="0"/>
    <xf numFmtId="5" fontId="42" fillId="0" borderId="14" applyAlignment="0" applyProtection="0"/>
    <xf numFmtId="226" fontId="23" fillId="0" borderId="0" applyFont="0" applyFill="0" applyBorder="0" applyAlignment="0" applyProtection="0"/>
    <xf numFmtId="226" fontId="23" fillId="0" borderId="0" applyFont="0" applyFill="0" applyBorder="0" applyAlignment="0" applyProtection="0"/>
    <xf numFmtId="49" fontId="110" fillId="0" borderId="0" applyFont="0" applyFill="0" applyBorder="0" applyAlignment="0" applyProtection="0">
      <alignment horizontal="left"/>
    </xf>
    <xf numFmtId="227" fontId="46" fillId="0" borderId="0" applyAlignment="0" applyProtection="0"/>
    <xf numFmtId="167" fontId="68" fillId="0" borderId="0" applyFill="0" applyBorder="0" applyAlignment="0" applyProtection="0"/>
    <xf numFmtId="49" fontId="68" fillId="0" borderId="0" applyNumberFormat="0" applyAlignment="0" applyProtection="0">
      <alignment horizontal="left"/>
    </xf>
    <xf numFmtId="49" fontId="111" fillId="0" borderId="46" applyNumberFormat="0" applyAlignment="0" applyProtection="0">
      <alignment horizontal="left" wrapText="1"/>
    </xf>
    <xf numFmtId="49" fontId="111" fillId="0" borderId="0" applyNumberFormat="0" applyAlignment="0" applyProtection="0">
      <alignment horizontal="left" wrapText="1"/>
    </xf>
    <xf numFmtId="49" fontId="112" fillId="0" borderId="0" applyAlignment="0" applyProtection="0">
      <alignment horizontal="left"/>
    </xf>
    <xf numFmtId="0" fontId="109" fillId="56" borderId="0" applyNumberFormat="0" applyBorder="0" applyAlignment="0" applyProtection="0"/>
    <xf numFmtId="0" fontId="109" fillId="56" borderId="0" applyNumberFormat="0" applyBorder="0" applyAlignment="0" applyProtection="0"/>
    <xf numFmtId="0" fontId="27" fillId="7"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113" fillId="0" borderId="0" applyNumberFormat="0" applyFill="0" applyBorder="0" applyAlignment="0" applyProtection="0"/>
    <xf numFmtId="171" fontId="113" fillId="0" borderId="0" applyNumberFormat="0" applyFill="0" applyBorder="0" applyAlignment="0" applyProtection="0"/>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3" fontId="102" fillId="0" borderId="1">
      <alignment horizontal="center"/>
    </xf>
    <xf numFmtId="171" fontId="23" fillId="0" borderId="0" applyFill="0" applyBorder="0" applyAlignment="0"/>
    <xf numFmtId="0" fontId="23" fillId="0" borderId="0" applyFill="0" applyBorder="0" applyAlignment="0"/>
    <xf numFmtId="228" fontId="23" fillId="0" borderId="0" applyFill="0" applyBorder="0" applyAlignment="0"/>
    <xf numFmtId="228" fontId="23" fillId="0" borderId="0" applyFill="0" applyBorder="0" applyAlignment="0"/>
    <xf numFmtId="228" fontId="23" fillId="0" borderId="0" applyFill="0" applyBorder="0" applyAlignment="0"/>
    <xf numFmtId="171" fontId="114" fillId="0" borderId="0" applyFill="0" applyBorder="0" applyAlignment="0"/>
    <xf numFmtId="0" fontId="114" fillId="0" borderId="0" applyFill="0" applyBorder="0" applyAlignment="0"/>
    <xf numFmtId="229" fontId="23" fillId="0" borderId="0" applyFill="0" applyBorder="0" applyAlignment="0"/>
    <xf numFmtId="229" fontId="23" fillId="0" borderId="0" applyFill="0" applyBorder="0" applyAlignment="0"/>
    <xf numFmtId="229" fontId="23" fillId="0" borderId="0" applyFill="0" applyBorder="0" applyAlignment="0"/>
    <xf numFmtId="230" fontId="114" fillId="0" borderId="0" applyFill="0" applyBorder="0" applyAlignment="0"/>
    <xf numFmtId="231" fontId="23" fillId="0" borderId="0" applyFill="0" applyBorder="0" applyAlignment="0"/>
    <xf numFmtId="231" fontId="23" fillId="0" borderId="0" applyFill="0" applyBorder="0" applyAlignment="0"/>
    <xf numFmtId="231" fontId="23" fillId="0" borderId="0" applyFill="0" applyBorder="0" applyAlignment="0"/>
    <xf numFmtId="232" fontId="114" fillId="0" borderId="0" applyFill="0" applyBorder="0" applyAlignment="0"/>
    <xf numFmtId="233" fontId="23" fillId="0" borderId="0" applyFill="0" applyBorder="0" applyAlignment="0"/>
    <xf numFmtId="233" fontId="23" fillId="0" borderId="0" applyFill="0" applyBorder="0" applyAlignment="0"/>
    <xf numFmtId="233" fontId="23" fillId="0" borderId="0" applyFill="0" applyBorder="0" applyAlignment="0"/>
    <xf numFmtId="234" fontId="114" fillId="0" borderId="0" applyFill="0" applyBorder="0" applyAlignment="0"/>
    <xf numFmtId="235" fontId="23" fillId="0" borderId="0" applyFill="0" applyBorder="0" applyAlignment="0"/>
    <xf numFmtId="235" fontId="23" fillId="0" borderId="0" applyFill="0" applyBorder="0" applyAlignment="0"/>
    <xf numFmtId="235" fontId="23" fillId="0" borderId="0" applyFill="0" applyBorder="0" applyAlignment="0"/>
    <xf numFmtId="44" fontId="55" fillId="0" borderId="0" applyFill="0" applyBorder="0" applyAlignment="0"/>
    <xf numFmtId="236" fontId="23" fillId="0" borderId="0" applyFill="0" applyBorder="0" applyAlignment="0"/>
    <xf numFmtId="236" fontId="23" fillId="0" borderId="0" applyFill="0" applyBorder="0" applyAlignment="0"/>
    <xf numFmtId="236" fontId="23" fillId="0" borderId="0" applyFill="0" applyBorder="0" applyAlignment="0"/>
    <xf numFmtId="237" fontId="62" fillId="0" borderId="0" applyFill="0" applyBorder="0" applyAlignment="0"/>
    <xf numFmtId="238" fontId="23" fillId="0" borderId="0" applyFill="0" applyBorder="0" applyAlignment="0"/>
    <xf numFmtId="238" fontId="23" fillId="0" borderId="0" applyFill="0" applyBorder="0" applyAlignment="0"/>
    <xf numFmtId="238" fontId="23" fillId="0" borderId="0" applyFill="0" applyBorder="0" applyAlignment="0"/>
    <xf numFmtId="171" fontId="114" fillId="0" borderId="0" applyFill="0" applyBorder="0" applyAlignment="0"/>
    <xf numFmtId="0" fontId="114" fillId="0" borderId="0" applyFill="0" applyBorder="0" applyAlignment="0"/>
    <xf numFmtId="229" fontId="23" fillId="0" borderId="0" applyFill="0" applyBorder="0" applyAlignment="0"/>
    <xf numFmtId="229" fontId="23" fillId="0" borderId="0" applyFill="0" applyBorder="0" applyAlignment="0"/>
    <xf numFmtId="229" fontId="23" fillId="0" borderId="0" applyFill="0" applyBorder="0" applyAlignment="0"/>
    <xf numFmtId="239" fontId="23" fillId="48" borderId="47" applyNumberFormat="0">
      <alignment vertical="center"/>
    </xf>
    <xf numFmtId="0" fontId="23" fillId="0" borderId="0"/>
    <xf numFmtId="0" fontId="23" fillId="0" borderId="0" applyBorder="0"/>
    <xf numFmtId="2" fontId="23" fillId="0" borderId="0"/>
    <xf numFmtId="240" fontId="23" fillId="0" borderId="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32" fillId="11" borderId="27" applyNumberFormat="0" applyAlignment="0" applyProtection="0"/>
    <xf numFmtId="0" fontId="32" fillId="11" borderId="27"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0" fontId="115" fillId="71" borderId="48" applyNumberFormat="0" applyAlignment="0" applyProtection="0"/>
    <xf numFmtId="2" fontId="68" fillId="0" borderId="0"/>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0" fontId="1" fillId="12" borderId="30" applyNumberFormat="0" applyAlignment="0" applyProtection="0"/>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0" fontId="117" fillId="0" borderId="50" applyNumberFormat="0" applyFill="0" applyAlignment="0" applyProtection="0"/>
    <xf numFmtId="0" fontId="117" fillId="0" borderId="50" applyNumberFormat="0" applyFill="0" applyAlignment="0" applyProtection="0"/>
    <xf numFmtId="0" fontId="33" fillId="0" borderId="29" applyNumberFormat="0" applyFill="0" applyAlignment="0" applyProtection="0"/>
    <xf numFmtId="0" fontId="117" fillId="0" borderId="50" applyNumberFormat="0" applyFill="0" applyAlignment="0" applyProtection="0"/>
    <xf numFmtId="0" fontId="117" fillId="0" borderId="50" applyNumberFormat="0" applyFill="0" applyAlignment="0" applyProtection="0"/>
    <xf numFmtId="169"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169" fontId="117" fillId="0" borderId="50" applyNumberFormat="0" applyFill="0" applyAlignment="0" applyProtection="0"/>
    <xf numFmtId="0" fontId="117" fillId="0" borderId="50" applyNumberFormat="0" applyFill="0" applyAlignment="0" applyProtection="0"/>
    <xf numFmtId="0" fontId="68" fillId="73" borderId="0" applyNumberFormat="0" applyFont="0" applyFill="0" applyBorder="0" applyProtection="0">
      <alignment horizontal="center" vertical="center"/>
    </xf>
    <xf numFmtId="0" fontId="97" fillId="0" borderId="0" applyNumberFormat="0" applyFont="0" applyFill="0" applyBorder="0" applyProtection="0">
      <alignment horizontal="center" vertical="center" wrapText="1"/>
    </xf>
    <xf numFmtId="241" fontId="118" fillId="0" borderId="0" applyFill="0" applyBorder="0" applyProtection="0">
      <alignment horizontal="center" vertical="center"/>
    </xf>
    <xf numFmtId="241" fontId="118" fillId="0" borderId="0" applyFill="0" applyBorder="0" applyProtection="0">
      <alignment horizontal="center" vertical="center"/>
    </xf>
    <xf numFmtId="241" fontId="119" fillId="0" borderId="0" applyFill="0" applyBorder="0">
      <alignment horizontal="center" vertical="center"/>
    </xf>
    <xf numFmtId="241" fontId="119" fillId="41" borderId="51">
      <alignment horizontal="center" vertical="center"/>
      <protection locked="0"/>
    </xf>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0" fontId="116" fillId="72" borderId="49" applyNumberFormat="0" applyAlignment="0" applyProtection="0"/>
    <xf numFmtId="171" fontId="68" fillId="0" borderId="0" applyNumberFormat="0" applyFill="0" applyBorder="0" applyAlignment="0" applyProtection="0"/>
    <xf numFmtId="171" fontId="120" fillId="0" borderId="19" applyNumberFormat="0" applyFill="0" applyBorder="0" applyAlignment="0" applyProtection="0">
      <alignment horizontal="center"/>
    </xf>
    <xf numFmtId="4" fontId="68" fillId="38" borderId="0" applyFont="0" applyBorder="0" applyAlignment="0" applyProtection="0">
      <alignment vertical="top"/>
    </xf>
    <xf numFmtId="242" fontId="23" fillId="0" borderId="0" applyFont="0" applyFill="0" applyBorder="0" applyAlignment="0" applyProtection="0"/>
    <xf numFmtId="242" fontId="23" fillId="0" borderId="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44" fontId="55" fillId="0" borderId="0" applyFont="0" applyFill="0" applyBorder="0" applyAlignment="0" applyProtection="0"/>
    <xf numFmtId="236" fontId="23" fillId="0" borderId="0" applyFont="0" applyFill="0" applyBorder="0" applyAlignment="0" applyProtection="0"/>
    <xf numFmtId="236" fontId="23" fillId="0" borderId="0" applyFont="0" applyFill="0" applyBorder="0" applyAlignment="0" applyProtection="0"/>
    <xf numFmtId="243" fontId="97" fillId="0" borderId="0" applyFont="0" applyFill="0" applyBorder="0" applyAlignment="0" applyProtection="0"/>
    <xf numFmtId="0" fontId="122" fillId="0" borderId="0" applyFont="0" applyFill="0" applyBorder="0" applyAlignment="0" applyProtection="0">
      <alignment horizontal="right"/>
    </xf>
    <xf numFmtId="244" fontId="23" fillId="0" borderId="16" applyFill="0" applyBorder="0">
      <alignment horizontal="center"/>
    </xf>
    <xf numFmtId="245" fontId="23" fillId="0" borderId="13" applyFill="0" applyBorder="0">
      <alignment horizontal="center"/>
    </xf>
    <xf numFmtId="245" fontId="23" fillId="0" borderId="13" applyFill="0" applyBorder="0">
      <alignment horizontal="center"/>
    </xf>
    <xf numFmtId="245" fontId="23" fillId="0" borderId="13" applyFill="0" applyBorder="0">
      <alignment horizontal="center"/>
    </xf>
    <xf numFmtId="245" fontId="23" fillId="0" borderId="13" applyFill="0" applyBorder="0">
      <alignment horizontal="center"/>
    </xf>
    <xf numFmtId="245" fontId="23" fillId="0" borderId="13" applyFill="0" applyBorder="0">
      <alignment horizontal="center"/>
    </xf>
    <xf numFmtId="245" fontId="23" fillId="0" borderId="13" applyFill="0" applyBorder="0">
      <alignment horizontal="center"/>
    </xf>
    <xf numFmtId="245" fontId="23" fillId="0" borderId="13" applyFill="0" applyBorder="0">
      <alignment horizontal="center"/>
    </xf>
    <xf numFmtId="245" fontId="23" fillId="0" borderId="13" applyFill="0" applyBorder="0">
      <alignment horizontal="center"/>
    </xf>
    <xf numFmtId="245" fontId="23" fillId="0" borderId="13" applyFill="0" applyBorder="0">
      <alignment horizontal="center"/>
    </xf>
    <xf numFmtId="245" fontId="23" fillId="0" borderId="13" applyFill="0" applyBorder="0">
      <alignment horizontal="center"/>
    </xf>
    <xf numFmtId="245" fontId="23" fillId="0" borderId="13" applyFill="0" applyBorder="0">
      <alignment horizontal="center"/>
    </xf>
    <xf numFmtId="245" fontId="23" fillId="0" borderId="13" applyFill="0" applyBorder="0">
      <alignment horizontal="center"/>
    </xf>
    <xf numFmtId="245" fontId="23" fillId="0" borderId="13" applyFill="0" applyBorder="0">
      <alignment horizontal="center"/>
    </xf>
    <xf numFmtId="245" fontId="23" fillId="0" borderId="13" applyFill="0" applyBorder="0">
      <alignment horizontal="center"/>
    </xf>
    <xf numFmtId="245" fontId="23" fillId="0" borderId="13" applyFill="0" applyBorder="0">
      <alignment horizontal="center"/>
    </xf>
    <xf numFmtId="245" fontId="23" fillId="0" borderId="13" applyFill="0" applyBorder="0">
      <alignment horizontal="center"/>
    </xf>
    <xf numFmtId="245" fontId="23" fillId="0" borderId="13" applyFill="0" applyBorder="0">
      <alignment horizontal="center"/>
    </xf>
    <xf numFmtId="245" fontId="23" fillId="0" borderId="13" applyFill="0" applyBorder="0">
      <alignment horizontal="center"/>
    </xf>
    <xf numFmtId="245" fontId="23" fillId="0" borderId="13" applyFill="0" applyBorder="0">
      <alignment horizontal="center"/>
    </xf>
    <xf numFmtId="245" fontId="23" fillId="0" borderId="13" applyFill="0" applyBorder="0">
      <alignment horizontal="center"/>
    </xf>
    <xf numFmtId="245" fontId="23" fillId="0" borderId="13" applyFill="0" applyBorder="0">
      <alignment horizontal="center"/>
    </xf>
    <xf numFmtId="245" fontId="23" fillId="0" borderId="13" applyFill="0" applyBorder="0">
      <alignment horizontal="center"/>
    </xf>
    <xf numFmtId="245" fontId="23" fillId="0" borderId="13" applyFill="0" applyBorder="0">
      <alignment horizontal="center"/>
    </xf>
    <xf numFmtId="245" fontId="23" fillId="0" borderId="13" applyFill="0" applyBorder="0">
      <alignment horizontal="center"/>
    </xf>
    <xf numFmtId="245" fontId="23" fillId="0" borderId="13" applyFill="0" applyBorder="0">
      <alignment horizontal="center"/>
    </xf>
    <xf numFmtId="246" fontId="23" fillId="0" borderId="0" applyFill="0" applyBorder="0" applyAlignment="0" applyProtection="0"/>
    <xf numFmtId="247" fontId="23" fillId="0" borderId="0" applyFont="0" applyFill="0" applyBorder="0" applyAlignment="0" applyProtection="0"/>
    <xf numFmtId="246" fontId="23" fillId="0" borderId="0" applyFill="0" applyBorder="0" applyAlignment="0" applyProtection="0"/>
    <xf numFmtId="248" fontId="23" fillId="0" borderId="0" applyFont="0" applyFill="0" applyBorder="0" applyAlignment="0" applyProtection="0"/>
    <xf numFmtId="246" fontId="23" fillId="0" borderId="0" applyFill="0" applyBorder="0" applyAlignment="0" applyProtection="0"/>
    <xf numFmtId="247" fontId="23" fillId="0" borderId="0" applyFont="0" applyFill="0" applyBorder="0" applyAlignment="0" applyProtection="0"/>
    <xf numFmtId="247" fontId="23" fillId="0" borderId="0" applyFont="0" applyFill="0" applyBorder="0" applyAlignment="0" applyProtection="0"/>
    <xf numFmtId="246" fontId="23" fillId="0" borderId="0" applyFill="0" applyBorder="0" applyAlignment="0" applyProtection="0"/>
    <xf numFmtId="247"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6" fontId="23" fillId="0" borderId="0" applyFill="0" applyBorder="0" applyAlignment="0" applyProtection="0"/>
    <xf numFmtId="43"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43" fontId="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6" fontId="23" fillId="0" borderId="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6" fontId="23" fillId="0" borderId="0" applyFill="0" applyBorder="0" applyAlignment="0" applyProtection="0"/>
    <xf numFmtId="250" fontId="23" fillId="0" borderId="0" applyFont="0" applyFill="0" applyBorder="0" applyAlignment="0" applyProtection="0"/>
    <xf numFmtId="250" fontId="23" fillId="0" borderId="0" applyFont="0" applyFill="0" applyBorder="0" applyAlignment="0" applyProtection="0"/>
    <xf numFmtId="246" fontId="23" fillId="0" borderId="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6" fontId="23" fillId="0" borderId="0" applyFill="0" applyBorder="0" applyAlignment="0" applyProtection="0"/>
    <xf numFmtId="251" fontId="23" fillId="0" borderId="0" applyFont="0" applyFill="0" applyBorder="0" applyAlignment="0" applyProtection="0"/>
    <xf numFmtId="251" fontId="23" fillId="0" borderId="0" applyFont="0" applyFill="0" applyBorder="0" applyAlignment="0" applyProtection="0"/>
    <xf numFmtId="246" fontId="23" fillId="0" borderId="0" applyFill="0" applyBorder="0" applyAlignment="0" applyProtection="0"/>
    <xf numFmtId="249"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23"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23"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23" fillId="0" borderId="0" applyFont="0" applyFill="0" applyBorder="0" applyAlignment="0" applyProtection="0"/>
    <xf numFmtId="249" fontId="23" fillId="0" borderId="0" applyFont="0" applyFill="0" applyBorder="0" applyAlignment="0" applyProtection="0"/>
    <xf numFmtId="252" fontId="23" fillId="0" borderId="0" applyFont="0" applyFill="0" applyBorder="0" applyAlignment="0" applyProtection="0"/>
    <xf numFmtId="43" fontId="23" fillId="0" borderId="0" applyFont="0" applyFill="0" applyBorder="0" applyAlignment="0" applyProtection="0"/>
    <xf numFmtId="249" fontId="23" fillId="0" borderId="0" applyFont="0" applyFill="0" applyBorder="0" applyAlignment="0" applyProtection="0"/>
    <xf numFmtId="43" fontId="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49" fontId="23"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43" fontId="39" fillId="0" borderId="0" applyFont="0" applyFill="0" applyBorder="0" applyAlignment="0" applyProtection="0"/>
    <xf numFmtId="249" fontId="23" fillId="0" borderId="0" applyFont="0" applyFill="0" applyBorder="0" applyAlignment="0" applyProtection="0"/>
    <xf numFmtId="43" fontId="9" fillId="0" borderId="0" applyFont="0" applyFill="0" applyBorder="0" applyAlignment="0" applyProtection="0"/>
    <xf numFmtId="249" fontId="39" fillId="0" borderId="0" applyFont="0" applyFill="0" applyBorder="0" applyAlignment="0" applyProtection="0"/>
    <xf numFmtId="252"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2" fontId="23" fillId="0" borderId="0" applyFont="0" applyFill="0" applyBorder="0" applyAlignment="0" applyProtection="0"/>
    <xf numFmtId="249" fontId="39"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49" fontId="39" fillId="0" borderId="0" applyFont="0" applyFill="0" applyBorder="0" applyAlignment="0" applyProtection="0"/>
    <xf numFmtId="249" fontId="9"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43" fontId="9" fillId="0" borderId="0" applyFont="0" applyFill="0" applyBorder="0" applyAlignment="0" applyProtection="0"/>
    <xf numFmtId="249" fontId="39" fillId="0" borderId="0" applyFont="0" applyFill="0" applyBorder="0" applyAlignment="0" applyProtection="0"/>
    <xf numFmtId="249"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6" fontId="23" fillId="0" borderId="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9" fillId="0" borderId="0" applyFont="0" applyFill="0" applyBorder="0" applyAlignment="0" applyProtection="0"/>
    <xf numFmtId="246" fontId="23" fillId="0" borderId="0" applyFill="0" applyBorder="0" applyAlignment="0" applyProtection="0"/>
    <xf numFmtId="43" fontId="23" fillId="0" borderId="0" applyFont="0" applyFill="0" applyBorder="0" applyAlignment="0" applyProtection="0"/>
    <xf numFmtId="246" fontId="23" fillId="0" borderId="0" applyFill="0" applyBorder="0" applyAlignment="0" applyProtection="0"/>
    <xf numFmtId="43" fontId="9" fillId="0" borderId="0" applyFont="0" applyFill="0" applyBorder="0" applyAlignment="0" applyProtection="0"/>
    <xf numFmtId="253" fontId="23"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6" fontId="23" fillId="0" borderId="0" applyFill="0" applyBorder="0" applyAlignment="0" applyProtection="0"/>
    <xf numFmtId="253" fontId="23" fillId="0" borderId="0" applyFont="0" applyFill="0" applyBorder="0" applyAlignment="0" applyProtection="0"/>
    <xf numFmtId="253" fontId="23" fillId="0" borderId="0" applyFont="0" applyFill="0" applyBorder="0" applyAlignment="0" applyProtection="0"/>
    <xf numFmtId="246" fontId="23" fillId="0" borderId="0" applyFill="0" applyBorder="0" applyAlignment="0" applyProtection="0"/>
    <xf numFmtId="25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46" fontId="23" fillId="0" borderId="0" applyFill="0" applyBorder="0" applyAlignment="0" applyProtection="0"/>
    <xf numFmtId="249" fontId="23" fillId="0" borderId="0" applyFont="0" applyFill="0" applyBorder="0" applyAlignment="0" applyProtection="0"/>
    <xf numFmtId="0"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0" fontId="122" fillId="0" borderId="0" applyFont="0" applyFill="0" applyBorder="0" applyAlignment="0" applyProtection="0">
      <alignment horizontal="right"/>
    </xf>
    <xf numFmtId="43" fontId="23" fillId="0" borderId="0" applyFont="0" applyFill="0" applyBorder="0" applyAlignment="0" applyProtection="0"/>
    <xf numFmtId="249" fontId="23" fillId="0" borderId="0" applyFont="0" applyFill="0" applyBorder="0" applyAlignment="0" applyProtection="0"/>
    <xf numFmtId="43" fontId="9" fillId="0" borderId="0" applyFont="0" applyFill="0" applyBorder="0" applyAlignment="0" applyProtection="0"/>
    <xf numFmtId="249"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46" fontId="23" fillId="0" borderId="0" applyFill="0" applyBorder="0" applyAlignment="0" applyProtection="0"/>
    <xf numFmtId="249" fontId="39" fillId="0" borderId="0" applyFont="0" applyFill="0" applyBorder="0" applyAlignment="0" applyProtection="0"/>
    <xf numFmtId="246" fontId="23" fillId="0" borderId="0" applyFill="0" applyBorder="0" applyAlignment="0" applyProtection="0"/>
    <xf numFmtId="246" fontId="23" fillId="0" borderId="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6" fontId="23" fillId="0" borderId="0" applyFill="0" applyBorder="0" applyAlignment="0" applyProtection="0"/>
    <xf numFmtId="252" fontId="123" fillId="0" borderId="0" applyFont="0" applyFill="0" applyBorder="0" applyAlignment="0" applyProtection="0"/>
    <xf numFmtId="254" fontId="23" fillId="0" borderId="0" applyFont="0" applyFill="0" applyBorder="0" applyAlignment="0" applyProtection="0"/>
    <xf numFmtId="249" fontId="39" fillId="0" borderId="0" applyFont="0" applyFill="0" applyBorder="0" applyAlignment="0" applyProtection="0"/>
    <xf numFmtId="246" fontId="23" fillId="0" borderId="0" applyFill="0" applyBorder="0" applyAlignment="0" applyProtection="0"/>
    <xf numFmtId="246" fontId="23" fillId="0" borderId="0" applyFill="0" applyBorder="0" applyAlignment="0" applyProtection="0"/>
    <xf numFmtId="252" fontId="123" fillId="0" borderId="0" applyFont="0" applyFill="0" applyBorder="0" applyAlignment="0" applyProtection="0"/>
    <xf numFmtId="246" fontId="23" fillId="0" borderId="0" applyFill="0" applyBorder="0" applyAlignment="0" applyProtection="0"/>
    <xf numFmtId="246" fontId="23" fillId="0" borderId="0" applyFill="0" applyBorder="0" applyAlignment="0" applyProtection="0"/>
    <xf numFmtId="246" fontId="23" fillId="0" borderId="0" applyFill="0" applyBorder="0" applyAlignment="0" applyProtection="0"/>
    <xf numFmtId="246" fontId="23" fillId="0" borderId="0" applyFill="0" applyBorder="0" applyAlignment="0" applyProtection="0"/>
    <xf numFmtId="246" fontId="23" fillId="0" borderId="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6" fontId="23" fillId="0" borderId="0" applyFill="0" applyBorder="0" applyAlignment="0" applyProtection="0"/>
    <xf numFmtId="249" fontId="23" fillId="0" borderId="0" applyFont="0" applyFill="0" applyBorder="0" applyAlignment="0" applyProtection="0"/>
    <xf numFmtId="246" fontId="23" fillId="0" borderId="0" applyFill="0" applyBorder="0" applyAlignment="0" applyProtection="0"/>
    <xf numFmtId="246" fontId="23" fillId="0" borderId="0" applyFill="0" applyBorder="0" applyAlignment="0" applyProtection="0"/>
    <xf numFmtId="249" fontId="23" fillId="0" borderId="0" applyFont="0" applyFill="0" applyBorder="0" applyAlignment="0" applyProtection="0"/>
    <xf numFmtId="246" fontId="23" fillId="0" borderId="0" applyFill="0" applyBorder="0" applyAlignment="0" applyProtection="0"/>
    <xf numFmtId="246" fontId="23" fillId="0" borderId="0" applyFill="0" applyBorder="0" applyAlignment="0" applyProtection="0"/>
    <xf numFmtId="246" fontId="23" fillId="0" borderId="0" applyFill="0" applyBorder="0" applyAlignment="0" applyProtection="0"/>
    <xf numFmtId="43" fontId="23" fillId="0" borderId="0" applyFont="0" applyFill="0" applyBorder="0" applyAlignment="0" applyProtection="0"/>
    <xf numFmtId="43" fontId="124" fillId="0" borderId="0" applyFont="0" applyFill="0" applyBorder="0" applyAlignment="0" applyProtection="0"/>
    <xf numFmtId="246" fontId="23" fillId="0" borderId="0" applyFill="0" applyBorder="0" applyAlignment="0" applyProtection="0"/>
    <xf numFmtId="249" fontId="23" fillId="0" borderId="0" applyFont="0" applyFill="0" applyBorder="0" applyAlignment="0" applyProtection="0"/>
    <xf numFmtId="246" fontId="23" fillId="0" borderId="0" applyFill="0" applyBorder="0" applyAlignment="0" applyProtection="0"/>
    <xf numFmtId="246" fontId="23" fillId="0" borderId="0" applyFill="0" applyBorder="0" applyAlignment="0" applyProtection="0"/>
    <xf numFmtId="249" fontId="23" fillId="0" borderId="0" applyFont="0" applyFill="0" applyBorder="0" applyAlignment="0" applyProtection="0"/>
    <xf numFmtId="246" fontId="23" fillId="0" borderId="0" applyFill="0" applyBorder="0" applyAlignment="0" applyProtection="0"/>
    <xf numFmtId="246" fontId="23" fillId="0" borderId="0" applyFill="0" applyBorder="0" applyAlignment="0" applyProtection="0"/>
    <xf numFmtId="246" fontId="23" fillId="0" borderId="0" applyFill="0" applyBorder="0" applyAlignment="0" applyProtection="0"/>
    <xf numFmtId="249" fontId="23" fillId="0" borderId="0" applyFont="0" applyFill="0" applyBorder="0" applyAlignment="0" applyProtection="0"/>
    <xf numFmtId="252" fontId="3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6" fontId="23" fillId="0" borderId="0" applyFill="0" applyBorder="0" applyAlignment="0" applyProtection="0"/>
    <xf numFmtId="246" fontId="23" fillId="0" borderId="0" applyFill="0" applyBorder="0" applyAlignment="0" applyProtection="0"/>
    <xf numFmtId="246" fontId="23" fillId="0" borderId="0" applyFill="0" applyBorder="0" applyAlignment="0" applyProtection="0"/>
    <xf numFmtId="246" fontId="23" fillId="0" borderId="0" applyFill="0" applyBorder="0" applyAlignment="0" applyProtection="0"/>
    <xf numFmtId="246" fontId="23" fillId="0" borderId="0" applyFill="0" applyBorder="0" applyAlignment="0" applyProtection="0"/>
    <xf numFmtId="246" fontId="23" fillId="0" borderId="0" applyFill="0" applyBorder="0" applyAlignment="0" applyProtection="0"/>
    <xf numFmtId="246" fontId="23" fillId="0" borderId="0" applyFill="0" applyBorder="0" applyAlignment="0" applyProtection="0"/>
    <xf numFmtId="246" fontId="23" fillId="0" borderId="0" applyFill="0" applyBorder="0" applyAlignment="0" applyProtection="0"/>
    <xf numFmtId="252" fontId="125"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6" fontId="23" fillId="0" borderId="0" applyFill="0" applyBorder="0" applyAlignment="0" applyProtection="0"/>
    <xf numFmtId="253" fontId="23" fillId="0" borderId="0" applyFont="0" applyFill="0" applyBorder="0" applyAlignment="0" applyProtection="0"/>
    <xf numFmtId="246" fontId="23" fillId="0" borderId="0" applyFill="0" applyBorder="0" applyAlignment="0" applyProtection="0"/>
    <xf numFmtId="246" fontId="23" fillId="0" borderId="0" applyFill="0" applyBorder="0" applyAlignment="0" applyProtection="0"/>
    <xf numFmtId="253" fontId="23" fillId="0" borderId="0" applyFont="0" applyFill="0" applyBorder="0" applyAlignment="0" applyProtection="0"/>
    <xf numFmtId="246" fontId="23" fillId="0" borderId="0" applyFill="0" applyBorder="0" applyAlignment="0" applyProtection="0"/>
    <xf numFmtId="246" fontId="23" fillId="0" borderId="0" applyFill="0" applyBorder="0" applyAlignment="0" applyProtection="0"/>
    <xf numFmtId="246" fontId="23" fillId="0" borderId="0" applyFill="0" applyBorder="0" applyAlignment="0" applyProtection="0"/>
    <xf numFmtId="246" fontId="23" fillId="0" borderId="0" applyFill="0" applyBorder="0" applyAlignment="0" applyProtection="0"/>
    <xf numFmtId="249" fontId="23" fillId="0" borderId="0" applyFont="0" applyFill="0" applyBorder="0" applyAlignment="0" applyProtection="0"/>
    <xf numFmtId="246" fontId="23" fillId="0" borderId="0" applyFill="0" applyBorder="0" applyAlignment="0" applyProtection="0"/>
    <xf numFmtId="246" fontId="23" fillId="0" borderId="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6" fontId="23" fillId="0" borderId="0" applyFill="0" applyBorder="0" applyAlignment="0" applyProtection="0"/>
    <xf numFmtId="249" fontId="23" fillId="0" borderId="0" applyFont="0" applyFill="0" applyBorder="0" applyAlignment="0" applyProtection="0"/>
    <xf numFmtId="246" fontId="23" fillId="0" borderId="0" applyFill="0" applyBorder="0" applyAlignment="0" applyProtection="0"/>
    <xf numFmtId="246" fontId="23" fillId="0" borderId="0" applyFill="0" applyBorder="0" applyAlignment="0" applyProtection="0"/>
    <xf numFmtId="246" fontId="23" fillId="0" borderId="0" applyFill="0" applyBorder="0" applyAlignment="0" applyProtection="0"/>
    <xf numFmtId="253" fontId="23" fillId="0" borderId="0" applyFont="0" applyFill="0" applyBorder="0" applyAlignment="0" applyProtection="0"/>
    <xf numFmtId="246" fontId="23" fillId="0" borderId="0" applyFill="0" applyBorder="0" applyAlignment="0" applyProtection="0"/>
    <xf numFmtId="246" fontId="23" fillId="0" borderId="0" applyFill="0" applyBorder="0" applyAlignment="0" applyProtection="0"/>
    <xf numFmtId="253" fontId="23" fillId="0" borderId="0" applyFont="0" applyFill="0" applyBorder="0" applyAlignment="0" applyProtection="0"/>
    <xf numFmtId="246" fontId="23" fillId="0" borderId="0" applyFill="0" applyBorder="0" applyAlignment="0" applyProtection="0"/>
    <xf numFmtId="246" fontId="23" fillId="0" borderId="0" applyFill="0" applyBorder="0" applyAlignment="0" applyProtection="0"/>
    <xf numFmtId="246" fontId="23" fillId="0" borderId="0" applyFill="0" applyBorder="0" applyAlignment="0" applyProtection="0"/>
    <xf numFmtId="3" fontId="23" fillId="0" borderId="0" applyFill="0" applyBorder="0" applyAlignment="0" applyProtection="0"/>
    <xf numFmtId="171" fontId="23" fillId="0" borderId="0"/>
    <xf numFmtId="171" fontId="23" fillId="0" borderId="0"/>
    <xf numFmtId="3" fontId="23" fillId="0" borderId="0"/>
    <xf numFmtId="3" fontId="23" fillId="0" borderId="0"/>
    <xf numFmtId="3" fontId="23" fillId="0" borderId="0"/>
    <xf numFmtId="171" fontId="23" fillId="0" borderId="0"/>
    <xf numFmtId="171" fontId="23" fillId="0" borderId="0"/>
    <xf numFmtId="179" fontId="23" fillId="0" borderId="0"/>
    <xf numFmtId="255" fontId="126" fillId="0" borderId="0" applyFill="0" applyBorder="0">
      <alignment vertical="center"/>
    </xf>
    <xf numFmtId="256" fontId="127" fillId="74" borderId="1" applyFont="0" applyAlignment="0">
      <alignment vertical="center"/>
    </xf>
    <xf numFmtId="256" fontId="127" fillId="74" borderId="1" applyFont="0" applyAlignment="0">
      <alignment vertical="center"/>
    </xf>
    <xf numFmtId="256" fontId="127" fillId="74" borderId="1" applyFont="0" applyAlignment="0">
      <alignment vertical="center"/>
    </xf>
    <xf numFmtId="256" fontId="127" fillId="74" borderId="1" applyFont="0" applyAlignment="0">
      <alignment vertical="center"/>
    </xf>
    <xf numFmtId="256" fontId="127" fillId="74" borderId="1" applyFont="0" applyAlignment="0">
      <alignment vertical="center"/>
    </xf>
    <xf numFmtId="256" fontId="127" fillId="74" borderId="1" applyFont="0" applyAlignment="0">
      <alignment vertical="center"/>
    </xf>
    <xf numFmtId="256" fontId="127" fillId="74" borderId="1" applyFont="0" applyAlignment="0">
      <alignment vertical="center"/>
    </xf>
    <xf numFmtId="256" fontId="127" fillId="74" borderId="1" applyFont="0" applyAlignment="0">
      <alignment vertical="center"/>
    </xf>
    <xf numFmtId="256" fontId="127" fillId="74" borderId="1" applyFont="0" applyAlignment="0">
      <alignment vertical="center"/>
    </xf>
    <xf numFmtId="256" fontId="127" fillId="74" borderId="1" applyFont="0" applyAlignment="0">
      <alignment vertical="center"/>
    </xf>
    <xf numFmtId="256" fontId="127" fillId="74" borderId="1" applyFont="0" applyAlignment="0">
      <alignment vertical="center"/>
    </xf>
    <xf numFmtId="256" fontId="127" fillId="74" borderId="1" applyFont="0" applyAlignment="0">
      <alignment vertical="center"/>
    </xf>
    <xf numFmtId="257" fontId="128" fillId="0" borderId="0">
      <alignment horizontal="right"/>
    </xf>
    <xf numFmtId="2" fontId="23" fillId="0" borderId="0" applyFont="0" applyFill="0" applyBorder="0" applyAlignment="0" applyProtection="0"/>
    <xf numFmtId="2" fontId="23" fillId="0" borderId="0" applyFont="0" applyFill="0" applyBorder="0" applyAlignment="0" applyProtection="0"/>
    <xf numFmtId="179" fontId="23" fillId="0" borderId="0" applyFill="0" applyBorder="0" applyAlignment="0" applyProtection="0">
      <alignment horizontal="left"/>
    </xf>
    <xf numFmtId="0" fontId="55" fillId="0" borderId="52"/>
    <xf numFmtId="258" fontId="105" fillId="0" borderId="1"/>
    <xf numFmtId="258" fontId="105" fillId="0" borderId="1"/>
    <xf numFmtId="258" fontId="105" fillId="0" borderId="1"/>
    <xf numFmtId="258" fontId="105" fillId="0" borderId="1"/>
    <xf numFmtId="258" fontId="105" fillId="0" borderId="1"/>
    <xf numFmtId="258" fontId="105" fillId="0" borderId="1"/>
    <xf numFmtId="258" fontId="105" fillId="0" borderId="1"/>
    <xf numFmtId="258" fontId="105" fillId="0" borderId="1"/>
    <xf numFmtId="258" fontId="105" fillId="0" borderId="1"/>
    <xf numFmtId="258" fontId="105" fillId="0" borderId="1"/>
    <xf numFmtId="258" fontId="105" fillId="0" borderId="1"/>
    <xf numFmtId="258" fontId="105" fillId="0" borderId="1"/>
    <xf numFmtId="239" fontId="129" fillId="0" borderId="0" applyFill="0" applyBorder="0">
      <protection locked="0"/>
    </xf>
    <xf numFmtId="171" fontId="114" fillId="0" borderId="0" applyFont="0" applyFill="0" applyBorder="0" applyAlignment="0" applyProtection="0"/>
    <xf numFmtId="0" fontId="114" fillId="0" borderId="0" applyFont="0" applyFill="0" applyBorder="0" applyAlignment="0" applyProtection="0"/>
    <xf numFmtId="229" fontId="23" fillId="0" borderId="0" applyFont="0" applyFill="0" applyBorder="0" applyAlignment="0" applyProtection="0"/>
    <xf numFmtId="229" fontId="23" fillId="0" borderId="0" applyFont="0" applyFill="0" applyBorder="0" applyAlignment="0" applyProtection="0"/>
    <xf numFmtId="8" fontId="130" fillId="0" borderId="53">
      <protection locked="0"/>
    </xf>
    <xf numFmtId="259" fontId="23" fillId="0" borderId="0" applyFill="0" applyBorder="0"/>
    <xf numFmtId="259" fontId="23" fillId="0" borderId="0" applyFill="0" applyBorder="0"/>
    <xf numFmtId="259" fontId="129" fillId="0" borderId="0" applyFill="0" applyBorder="0">
      <protection locked="0"/>
    </xf>
    <xf numFmtId="259" fontId="23" fillId="0" borderId="0" applyFill="0" applyBorder="0"/>
    <xf numFmtId="0" fontId="122" fillId="0" borderId="0" applyFont="0" applyFill="0" applyBorder="0" applyAlignment="0" applyProtection="0">
      <alignment horizontal="right"/>
    </xf>
    <xf numFmtId="260" fontId="23" fillId="0" borderId="0" applyFont="0" applyFill="0" applyBorder="0" applyAlignment="0" applyProtection="0"/>
    <xf numFmtId="260" fontId="23" fillId="0" borderId="0" applyFont="0" applyFill="0" applyBorder="0" applyAlignment="0" applyProtection="0"/>
    <xf numFmtId="260" fontId="23" fillId="0" borderId="0" applyFont="0" applyFill="0" applyBorder="0" applyAlignment="0" applyProtection="0"/>
    <xf numFmtId="260" fontId="23" fillId="0" borderId="0" applyFont="0" applyFill="0" applyBorder="0" applyAlignment="0" applyProtection="0"/>
    <xf numFmtId="260" fontId="23" fillId="0" borderId="0" applyFont="0" applyFill="0" applyBorder="0" applyAlignment="0" applyProtection="0"/>
    <xf numFmtId="260" fontId="23" fillId="0" borderId="0" applyFont="0" applyFill="0" applyBorder="0" applyAlignment="0" applyProtection="0"/>
    <xf numFmtId="260" fontId="23" fillId="0" borderId="0" applyFont="0" applyFill="0" applyBorder="0" applyAlignment="0" applyProtection="0"/>
    <xf numFmtId="260" fontId="23" fillId="0" borderId="0" applyFont="0" applyFill="0" applyBorder="0" applyAlignment="0" applyProtection="0"/>
    <xf numFmtId="260" fontId="23" fillId="0" borderId="0" applyFont="0" applyFill="0" applyBorder="0" applyAlignment="0" applyProtection="0"/>
    <xf numFmtId="260"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261" fontId="23" fillId="0" borderId="0" applyFont="0" applyFill="0" applyBorder="0" applyAlignment="0" applyProtection="0"/>
    <xf numFmtId="0" fontId="23" fillId="0" borderId="0" applyFont="0" applyFill="0" applyBorder="0" applyAlignment="0" applyProtection="0"/>
    <xf numFmtId="44" fontId="39"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261" fontId="23" fillId="0" borderId="0" applyFont="0" applyFill="0" applyBorder="0" applyAlignment="0" applyProtection="0"/>
    <xf numFmtId="0" fontId="122"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applyFont="0" applyFill="0" applyBorder="0" applyAlignment="0" applyProtection="0"/>
    <xf numFmtId="44" fontId="39" fillId="0" borderId="0" applyFont="0" applyFill="0" applyBorder="0" applyAlignment="0" applyProtection="0"/>
    <xf numFmtId="0" fontId="23" fillId="0" borderId="0" applyFont="0" applyFill="0" applyBorder="0" applyAlignment="0" applyProtection="0"/>
    <xf numFmtId="44" fontId="131" fillId="0" borderId="0" applyFont="0" applyFill="0" applyBorder="0" applyAlignment="0" applyProtection="0"/>
    <xf numFmtId="0" fontId="23" fillId="0" borderId="0" applyFont="0" applyFill="0" applyBorder="0" applyAlignment="0" applyProtection="0"/>
    <xf numFmtId="44" fontId="131" fillId="0" borderId="0" applyFont="0" applyFill="0" applyBorder="0" applyAlignment="0" applyProtection="0"/>
    <xf numFmtId="0" fontId="23" fillId="0" borderId="0" applyFont="0" applyFill="0" applyBorder="0" applyAlignment="0" applyProtection="0"/>
    <xf numFmtId="44" fontId="131" fillId="0" borderId="0" applyFont="0" applyFill="0" applyBorder="0" applyAlignment="0" applyProtection="0"/>
    <xf numFmtId="0" fontId="23"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262" fontId="23" fillId="0" borderId="0" applyFont="0" applyFill="0" applyBorder="0" applyAlignment="0" applyProtection="0"/>
    <xf numFmtId="262" fontId="23" fillId="0" borderId="0" applyFont="0" applyFill="0" applyBorder="0" applyAlignment="0" applyProtection="0"/>
    <xf numFmtId="263" fontId="23" fillId="0" borderId="0" applyFont="0" applyFill="0" applyBorder="0" applyAlignment="0" applyProtection="0"/>
    <xf numFmtId="263" fontId="23" fillId="0" borderId="0" applyFont="0" applyFill="0" applyBorder="0" applyAlignment="0" applyProtection="0"/>
    <xf numFmtId="8" fontId="55" fillId="0" borderId="0" applyFill="0" applyBorder="0">
      <alignment horizontal="right"/>
    </xf>
    <xf numFmtId="0" fontId="121" fillId="0" borderId="0"/>
    <xf numFmtId="264" fontId="132" fillId="0" borderId="0" applyNumberFormat="0">
      <alignment horizontal="right"/>
    </xf>
    <xf numFmtId="0" fontId="121" fillId="0" borderId="54"/>
    <xf numFmtId="0" fontId="121" fillId="0" borderId="54"/>
    <xf numFmtId="0" fontId="121" fillId="0" borderId="54"/>
    <xf numFmtId="0" fontId="121" fillId="0" borderId="54"/>
    <xf numFmtId="0" fontId="121" fillId="0" borderId="54"/>
    <xf numFmtId="0" fontId="121" fillId="0" borderId="54"/>
    <xf numFmtId="0" fontId="121" fillId="0" borderId="54"/>
    <xf numFmtId="0" fontId="121" fillId="0" borderId="54"/>
    <xf numFmtId="0" fontId="121" fillId="0" borderId="54"/>
    <xf numFmtId="0" fontId="121" fillId="0" borderId="54"/>
    <xf numFmtId="0" fontId="121" fillId="0" borderId="54"/>
    <xf numFmtId="0" fontId="121" fillId="0" borderId="54"/>
    <xf numFmtId="0" fontId="121" fillId="0" borderId="54"/>
    <xf numFmtId="0" fontId="121" fillId="0" borderId="54"/>
    <xf numFmtId="0" fontId="121" fillId="0" borderId="54"/>
    <xf numFmtId="38" fontId="133" fillId="41" borderId="55"/>
    <xf numFmtId="15" fontId="102" fillId="0" borderId="0" applyFont="0" applyFill="0" applyBorder="0" applyAlignment="0" applyProtection="0">
      <protection locked="0"/>
    </xf>
    <xf numFmtId="15" fontId="23" fillId="0" borderId="0"/>
    <xf numFmtId="15" fontId="23" fillId="0" borderId="0"/>
    <xf numFmtId="0" fontId="122" fillId="0" borderId="0" applyFont="0" applyFill="0" applyBorder="0" applyAlignment="0" applyProtection="0"/>
    <xf numFmtId="14" fontId="77" fillId="0" borderId="0" applyFill="0" applyBorder="0" applyAlignment="0"/>
    <xf numFmtId="15" fontId="129" fillId="0" borderId="0" applyFill="0" applyBorder="0">
      <protection locked="0"/>
    </xf>
    <xf numFmtId="15" fontId="102" fillId="0" borderId="0" applyFont="0" applyFill="0" applyBorder="0" applyAlignment="0" applyProtection="0">
      <protection locked="0"/>
    </xf>
    <xf numFmtId="14" fontId="23" fillId="0" borderId="0"/>
    <xf numFmtId="14" fontId="23" fillId="0" borderId="0"/>
    <xf numFmtId="14" fontId="23" fillId="0" borderId="0"/>
    <xf numFmtId="265" fontId="102" fillId="0" borderId="0" applyFont="0" applyFill="0" applyBorder="0" applyAlignment="0" applyProtection="0">
      <alignment vertical="top"/>
    </xf>
    <xf numFmtId="266" fontId="129" fillId="0" borderId="0" applyFont="0" applyFill="0" applyBorder="0" applyAlignment="0" applyProtection="0"/>
    <xf numFmtId="0" fontId="23" fillId="0" borderId="0" applyFont="0" applyFill="0" applyBorder="0" applyProtection="0">
      <alignment vertical="top"/>
    </xf>
    <xf numFmtId="1" fontId="23" fillId="0" borderId="0" applyFill="0" applyBorder="0">
      <alignment horizontal="right"/>
    </xf>
    <xf numFmtId="1" fontId="23" fillId="0" borderId="0" applyFill="0" applyBorder="0">
      <alignment horizontal="right"/>
    </xf>
    <xf numFmtId="1" fontId="23" fillId="0" borderId="0" applyFill="0" applyBorder="0">
      <alignment horizontal="right"/>
    </xf>
    <xf numFmtId="2" fontId="23" fillId="0" borderId="0" applyFill="0" applyBorder="0">
      <alignment horizontal="right"/>
    </xf>
    <xf numFmtId="2" fontId="23" fillId="0" borderId="0" applyFill="0" applyBorder="0">
      <alignment horizontal="right"/>
    </xf>
    <xf numFmtId="2" fontId="129" fillId="0" borderId="0" applyFill="0" applyBorder="0">
      <protection locked="0"/>
    </xf>
    <xf numFmtId="2" fontId="23" fillId="0" borderId="0" applyFill="0" applyBorder="0">
      <alignment horizontal="right"/>
    </xf>
    <xf numFmtId="240" fontId="23" fillId="0" borderId="0" applyFill="0" applyBorder="0">
      <alignment horizontal="right"/>
    </xf>
    <xf numFmtId="240" fontId="23" fillId="0" borderId="0" applyFill="0" applyBorder="0">
      <alignment horizontal="right"/>
    </xf>
    <xf numFmtId="240" fontId="129" fillId="0" borderId="0" applyFill="0" applyBorder="0">
      <protection locked="0"/>
    </xf>
    <xf numFmtId="240" fontId="23" fillId="0" borderId="0" applyFill="0" applyBorder="0">
      <alignment horizontal="right"/>
    </xf>
    <xf numFmtId="37" fontId="134" fillId="75" borderId="56" applyNumberFormat="0" applyAlignment="0">
      <alignment horizontal="left"/>
    </xf>
    <xf numFmtId="0" fontId="68" fillId="73" borderId="0" applyNumberFormat="0" applyAlignment="0" applyProtection="0">
      <alignment vertical="top" wrapText="1"/>
    </xf>
    <xf numFmtId="38" fontId="78" fillId="0" borderId="0" applyFont="0" applyFill="0" applyBorder="0" applyAlignment="0" applyProtection="0"/>
    <xf numFmtId="40" fontId="78" fillId="0" borderId="0" applyFont="0" applyFill="0" applyBorder="0" applyAlignment="0" applyProtection="0"/>
    <xf numFmtId="171" fontId="23" fillId="0" borderId="0">
      <protection locked="0"/>
    </xf>
    <xf numFmtId="171" fontId="23" fillId="0" borderId="0"/>
    <xf numFmtId="0" fontId="122" fillId="0" borderId="57" applyNumberFormat="0" applyFont="0" applyFill="0" applyAlignment="0" applyProtection="0"/>
    <xf numFmtId="9" fontId="135" fillId="41" borderId="58">
      <alignment horizontal="center"/>
    </xf>
    <xf numFmtId="9" fontId="135" fillId="41" borderId="59">
      <alignment horizontal="center"/>
    </xf>
    <xf numFmtId="9" fontId="135" fillId="41" borderId="59">
      <alignment horizontal="center"/>
    </xf>
    <xf numFmtId="9" fontId="135" fillId="41" borderId="59">
      <alignment horizontal="center"/>
    </xf>
    <xf numFmtId="9" fontId="135" fillId="41" borderId="59">
      <alignment horizontal="center"/>
    </xf>
    <xf numFmtId="9" fontId="135" fillId="41" borderId="59">
      <alignment horizontal="center"/>
    </xf>
    <xf numFmtId="9" fontId="135" fillId="41" borderId="59">
      <alignment horizontal="center"/>
    </xf>
    <xf numFmtId="9" fontId="135" fillId="41" borderId="59">
      <alignment horizontal="center"/>
    </xf>
    <xf numFmtId="9" fontId="135" fillId="41" borderId="59">
      <alignment horizontal="center"/>
    </xf>
    <xf numFmtId="9" fontId="135" fillId="41" borderId="59">
      <alignment horizontal="center"/>
    </xf>
    <xf numFmtId="9" fontId="135" fillId="41" borderId="59">
      <alignment horizontal="center"/>
    </xf>
    <xf numFmtId="9" fontId="135" fillId="41" borderId="59">
      <alignment horizontal="center"/>
    </xf>
    <xf numFmtId="9" fontId="135" fillId="41" borderId="59">
      <alignment horizontal="center"/>
    </xf>
    <xf numFmtId="0" fontId="136" fillId="0" borderId="1">
      <alignment vertical="center"/>
    </xf>
    <xf numFmtId="0" fontId="136" fillId="0" borderId="1">
      <alignment vertical="center"/>
    </xf>
    <xf numFmtId="0" fontId="136" fillId="0" borderId="1">
      <alignment vertical="center"/>
    </xf>
    <xf numFmtId="0" fontId="136" fillId="0" borderId="1">
      <alignment vertical="center"/>
    </xf>
    <xf numFmtId="0" fontId="136" fillId="0" borderId="1">
      <alignment vertical="center"/>
    </xf>
    <xf numFmtId="0" fontId="136" fillId="0" borderId="1">
      <alignment vertical="center"/>
    </xf>
    <xf numFmtId="0" fontId="136" fillId="0" borderId="1">
      <alignment vertical="center"/>
    </xf>
    <xf numFmtId="0" fontId="136" fillId="0" borderId="1">
      <alignment vertical="center"/>
    </xf>
    <xf numFmtId="0" fontId="136" fillId="0" borderId="1">
      <alignment vertical="center"/>
    </xf>
    <xf numFmtId="0" fontId="136" fillId="0" borderId="1">
      <alignment vertical="center"/>
    </xf>
    <xf numFmtId="0" fontId="136" fillId="0" borderId="1">
      <alignment vertical="center"/>
    </xf>
    <xf numFmtId="0" fontId="136" fillId="0" borderId="1">
      <alignment vertical="center"/>
    </xf>
    <xf numFmtId="0" fontId="136" fillId="0" borderId="1">
      <alignment vertical="center"/>
    </xf>
    <xf numFmtId="0" fontId="136" fillId="0" borderId="1">
      <alignment vertical="center"/>
    </xf>
    <xf numFmtId="0" fontId="136" fillId="0" borderId="1">
      <alignment vertical="center"/>
    </xf>
    <xf numFmtId="171" fontId="23" fillId="0" borderId="0">
      <protection locked="0"/>
    </xf>
    <xf numFmtId="171" fontId="23" fillId="0" borderId="0">
      <protection locked="0"/>
    </xf>
    <xf numFmtId="171" fontId="137" fillId="0" borderId="0"/>
    <xf numFmtId="0" fontId="137" fillId="0" borderId="0"/>
    <xf numFmtId="171" fontId="113" fillId="0" borderId="0"/>
    <xf numFmtId="0" fontId="113" fillId="0" borderId="0"/>
    <xf numFmtId="0" fontId="138" fillId="0" borderId="0" applyNumberFormat="0" applyFill="0" applyBorder="0" applyAlignment="0" applyProtection="0"/>
    <xf numFmtId="0" fontId="138" fillId="0" borderId="0" applyNumberFormat="0" applyFill="0" applyBorder="0" applyAlignment="0" applyProtection="0"/>
    <xf numFmtId="0" fontId="26" fillId="0" borderId="0" applyNumberFormat="0" applyFill="0" applyBorder="0" applyAlignment="0" applyProtection="0"/>
    <xf numFmtId="0" fontId="138" fillId="0" borderId="0" applyNumberFormat="0" applyFill="0" applyBorder="0" applyAlignment="0" applyProtection="0"/>
    <xf numFmtId="0" fontId="68" fillId="0" borderId="0" applyFill="0" applyBorder="0" applyAlignment="0"/>
    <xf numFmtId="0" fontId="138" fillId="0" borderId="0" applyNumberFormat="0" applyFill="0" applyBorder="0" applyAlignment="0" applyProtection="0"/>
    <xf numFmtId="0" fontId="138" fillId="0" borderId="0" applyNumberFormat="0" applyFill="0" applyBorder="0" applyAlignment="0" applyProtection="0"/>
    <xf numFmtId="0" fontId="139" fillId="40" borderId="0" applyNumberFormat="0" applyAlignment="0">
      <alignment vertical="center"/>
    </xf>
    <xf numFmtId="0" fontId="99" fillId="76" borderId="0" applyNumberFormat="0" applyBorder="0" applyAlignment="0" applyProtection="0"/>
    <xf numFmtId="0" fontId="99" fillId="76" borderId="0" applyNumberFormat="0" applyBorder="0" applyAlignment="0" applyProtection="0"/>
    <xf numFmtId="0" fontId="36" fillId="14"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36" fillId="18"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8" borderId="0" applyNumberFormat="0" applyBorder="0" applyAlignment="0" applyProtection="0"/>
    <xf numFmtId="0" fontId="99" fillId="78" borderId="0" applyNumberFormat="0" applyBorder="0" applyAlignment="0" applyProtection="0"/>
    <xf numFmtId="0" fontId="36" fillId="22" borderId="0" applyNumberFormat="0" applyBorder="0" applyAlignment="0" applyProtection="0"/>
    <xf numFmtId="0" fontId="99" fillId="78" borderId="0" applyNumberFormat="0" applyBorder="0" applyAlignment="0" applyProtection="0"/>
    <xf numFmtId="0" fontId="99" fillId="78"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36" fillId="26"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36" fillId="30"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79" borderId="0" applyNumberFormat="0" applyBorder="0" applyAlignment="0" applyProtection="0"/>
    <xf numFmtId="0" fontId="99" fillId="79" borderId="0" applyNumberFormat="0" applyBorder="0" applyAlignment="0" applyProtection="0"/>
    <xf numFmtId="0" fontId="36" fillId="34" borderId="0" applyNumberFormat="0" applyBorder="0" applyAlignment="0" applyProtection="0"/>
    <xf numFmtId="0" fontId="99" fillId="79" borderId="0" applyNumberFormat="0" applyBorder="0" applyAlignment="0" applyProtection="0"/>
    <xf numFmtId="0" fontId="99" fillId="79" borderId="0" applyNumberFormat="0" applyBorder="0" applyAlignment="0" applyProtection="0"/>
    <xf numFmtId="44" fontId="55" fillId="0" borderId="0" applyFill="0" applyBorder="0" applyAlignment="0"/>
    <xf numFmtId="236" fontId="23" fillId="0" borderId="0" applyFill="0" applyBorder="0" applyAlignment="0"/>
    <xf numFmtId="236" fontId="23" fillId="0" borderId="0" applyFill="0" applyBorder="0" applyAlignment="0"/>
    <xf numFmtId="236" fontId="23" fillId="0" borderId="0" applyFill="0" applyBorder="0" applyAlignment="0"/>
    <xf numFmtId="171" fontId="114" fillId="0" borderId="0" applyFill="0" applyBorder="0" applyAlignment="0"/>
    <xf numFmtId="0" fontId="114" fillId="0" borderId="0" applyFill="0" applyBorder="0" applyAlignment="0"/>
    <xf numFmtId="229" fontId="23" fillId="0" borderId="0" applyFill="0" applyBorder="0" applyAlignment="0"/>
    <xf numFmtId="229" fontId="23" fillId="0" borderId="0" applyFill="0" applyBorder="0" applyAlignment="0"/>
    <xf numFmtId="229" fontId="23" fillId="0" borderId="0" applyFill="0" applyBorder="0" applyAlignment="0"/>
    <xf numFmtId="44" fontId="55" fillId="0" borderId="0" applyFill="0" applyBorder="0" applyAlignment="0"/>
    <xf numFmtId="236" fontId="23" fillId="0" borderId="0" applyFill="0" applyBorder="0" applyAlignment="0"/>
    <xf numFmtId="236" fontId="23" fillId="0" borderId="0" applyFill="0" applyBorder="0" applyAlignment="0"/>
    <xf numFmtId="236" fontId="23" fillId="0" borderId="0" applyFill="0" applyBorder="0" applyAlignment="0"/>
    <xf numFmtId="237" fontId="62" fillId="0" borderId="0" applyFill="0" applyBorder="0" applyAlignment="0"/>
    <xf numFmtId="238" fontId="23" fillId="0" borderId="0" applyFill="0" applyBorder="0" applyAlignment="0"/>
    <xf numFmtId="238" fontId="23" fillId="0" borderId="0" applyFill="0" applyBorder="0" applyAlignment="0"/>
    <xf numFmtId="238" fontId="23" fillId="0" borderId="0" applyFill="0" applyBorder="0" applyAlignment="0"/>
    <xf numFmtId="171" fontId="114" fillId="0" borderId="0" applyFill="0" applyBorder="0" applyAlignment="0"/>
    <xf numFmtId="0" fontId="114" fillId="0" borderId="0" applyFill="0" applyBorder="0" applyAlignment="0"/>
    <xf numFmtId="229" fontId="23" fillId="0" borderId="0" applyFill="0" applyBorder="0" applyAlignment="0"/>
    <xf numFmtId="229" fontId="23" fillId="0" borderId="0" applyFill="0" applyBorder="0" applyAlignment="0"/>
    <xf numFmtId="229" fontId="23" fillId="0" borderId="0" applyFill="0" applyBorder="0" applyAlignment="0"/>
    <xf numFmtId="0" fontId="140" fillId="59" borderId="48" applyNumberFormat="0" applyAlignment="0" applyProtection="0"/>
    <xf numFmtId="267" fontId="23" fillId="41" borderId="1" applyNumberFormat="0" applyFont="0" applyAlignment="0">
      <protection locked="0"/>
    </xf>
    <xf numFmtId="267" fontId="23" fillId="41" borderId="1" applyNumberFormat="0" applyFont="0" applyAlignment="0">
      <protection locked="0"/>
    </xf>
    <xf numFmtId="267" fontId="23" fillId="41" borderId="1" applyNumberFormat="0" applyFont="0" applyAlignment="0">
      <protection locked="0"/>
    </xf>
    <xf numFmtId="267" fontId="23" fillId="41" borderId="1" applyNumberFormat="0" applyFont="0" applyAlignment="0">
      <protection locked="0"/>
    </xf>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30" fillId="10" borderId="27" applyNumberFormat="0" applyAlignment="0" applyProtection="0"/>
    <xf numFmtId="0" fontId="30" fillId="10" borderId="27"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267" fontId="23" fillId="41" borderId="1" applyNumberFormat="0" applyFont="0" applyAlignment="0">
      <protection locked="0"/>
    </xf>
    <xf numFmtId="0" fontId="140" fillId="59" borderId="48" applyNumberFormat="0" applyAlignment="0" applyProtection="0"/>
    <xf numFmtId="267" fontId="23" fillId="41" borderId="1" applyNumberFormat="0" applyFont="0" applyAlignment="0">
      <protection locked="0"/>
    </xf>
    <xf numFmtId="0" fontId="140" fillId="59" borderId="48" applyNumberFormat="0" applyAlignment="0" applyProtection="0"/>
    <xf numFmtId="267" fontId="23" fillId="41" borderId="1" applyNumberFormat="0" applyFont="0" applyAlignment="0">
      <protection locked="0"/>
    </xf>
    <xf numFmtId="267" fontId="23" fillId="41" borderId="1" applyNumberFormat="0" applyFont="0" applyAlignment="0">
      <protection locked="0"/>
    </xf>
    <xf numFmtId="267" fontId="23" fillId="41" borderId="1" applyNumberFormat="0" applyFont="0" applyAlignment="0">
      <protection locked="0"/>
    </xf>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9" fontId="141" fillId="0" borderId="1" applyNumberFormat="0" applyBorder="0" applyAlignment="0">
      <protection locked="0"/>
    </xf>
    <xf numFmtId="9" fontId="141" fillId="0" borderId="1" applyNumberFormat="0" applyBorder="0" applyAlignment="0">
      <protection locked="0"/>
    </xf>
    <xf numFmtId="9" fontId="141" fillId="0" borderId="1" applyNumberFormat="0" applyBorder="0" applyAlignment="0">
      <protection locked="0"/>
    </xf>
    <xf numFmtId="9" fontId="141" fillId="0" borderId="1" applyNumberFormat="0" applyBorder="0" applyAlignment="0">
      <protection locked="0"/>
    </xf>
    <xf numFmtId="9" fontId="141" fillId="0" borderId="1" applyNumberFormat="0" applyBorder="0" applyAlignment="0">
      <protection locked="0"/>
    </xf>
    <xf numFmtId="9" fontId="141" fillId="0" borderId="1" applyNumberFormat="0" applyBorder="0" applyAlignment="0">
      <protection locked="0"/>
    </xf>
    <xf numFmtId="9" fontId="141" fillId="0" borderId="1" applyNumberFormat="0" applyBorder="0" applyAlignment="0">
      <protection locked="0"/>
    </xf>
    <xf numFmtId="9" fontId="141" fillId="0" borderId="1" applyNumberFormat="0" applyBorder="0" applyAlignment="0">
      <protection locked="0"/>
    </xf>
    <xf numFmtId="9" fontId="141" fillId="0" borderId="1" applyNumberFormat="0" applyBorder="0" applyAlignment="0">
      <protection locked="0"/>
    </xf>
    <xf numFmtId="9" fontId="141" fillId="0" borderId="1" applyNumberFormat="0" applyBorder="0" applyAlignment="0">
      <protection locked="0"/>
    </xf>
    <xf numFmtId="9" fontId="141" fillId="0" borderId="1" applyNumberFormat="0" applyBorder="0" applyAlignment="0">
      <protection locked="0"/>
    </xf>
    <xf numFmtId="9" fontId="141" fillId="0" borderId="1" applyNumberFormat="0" applyBorder="0" applyAlignment="0">
      <protection locked="0"/>
    </xf>
    <xf numFmtId="171" fontId="23" fillId="0" borderId="0"/>
    <xf numFmtId="0" fontId="23" fillId="0" borderId="0"/>
    <xf numFmtId="169" fontId="23" fillId="0" borderId="0"/>
    <xf numFmtId="0" fontId="23" fillId="0" borderId="0"/>
    <xf numFmtId="0" fontId="23" fillId="0" borderId="0"/>
    <xf numFmtId="169" fontId="23" fillId="0" borderId="0"/>
    <xf numFmtId="169" fontId="23" fillId="0" borderId="0"/>
    <xf numFmtId="268" fontId="68" fillId="0" borderId="0" applyFill="0" applyBorder="0" applyProtection="0">
      <alignment vertical="center"/>
    </xf>
    <xf numFmtId="169"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248" fontId="39" fillId="0" borderId="0" applyFont="0" applyFill="0" applyBorder="0" applyAlignment="0" applyProtection="0"/>
    <xf numFmtId="24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248" fontId="39"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269" fontId="23"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178" fontId="23" fillId="0" borderId="0" applyFont="0" applyFill="0" applyBorder="0" applyAlignment="0" applyProtection="0"/>
    <xf numFmtId="248" fontId="39" fillId="0" borderId="0" applyFont="0" applyFill="0" applyBorder="0" applyAlignment="0" applyProtection="0"/>
    <xf numFmtId="269" fontId="23" fillId="0" borderId="0" applyFont="0" applyFill="0" applyBorder="0" applyAlignment="0" applyProtection="0"/>
    <xf numFmtId="178" fontId="23"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69" fontId="23" fillId="0" borderId="0" applyFont="0" applyFill="0" applyBorder="0" applyAlignment="0" applyProtection="0"/>
    <xf numFmtId="269" fontId="23" fillId="0" borderId="0" applyFont="0" applyFill="0" applyBorder="0" applyAlignment="0" applyProtection="0"/>
    <xf numFmtId="248" fontId="39" fillId="0" borderId="0" applyFont="0" applyFill="0" applyBorder="0" applyAlignment="0" applyProtection="0"/>
    <xf numFmtId="269" fontId="23" fillId="0" borderId="0" applyFont="0" applyFill="0" applyBorder="0" applyAlignment="0" applyProtection="0"/>
    <xf numFmtId="248" fontId="39" fillId="0" borderId="0" applyFont="0" applyFill="0" applyBorder="0" applyAlignment="0" applyProtection="0"/>
    <xf numFmtId="269" fontId="23" fillId="0" borderId="0" applyFont="0" applyFill="0" applyBorder="0" applyAlignment="0" applyProtection="0"/>
    <xf numFmtId="248" fontId="39" fillId="0" borderId="0" applyFont="0" applyFill="0" applyBorder="0" applyAlignment="0" applyProtection="0"/>
    <xf numFmtId="269" fontId="23" fillId="0" borderId="0" applyFont="0" applyFill="0" applyBorder="0" applyAlignment="0" applyProtection="0"/>
    <xf numFmtId="248" fontId="39" fillId="0" borderId="0" applyFont="0" applyFill="0" applyBorder="0" applyAlignment="0" applyProtection="0"/>
    <xf numFmtId="178" fontId="23"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248" fontId="39" fillId="0" borderId="0" applyFont="0" applyFill="0" applyBorder="0" applyAlignment="0" applyProtection="0"/>
    <xf numFmtId="248" fontId="23"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69" fontId="23" fillId="0" borderId="0" applyFont="0" applyFill="0" applyBorder="0" applyAlignment="0" applyProtection="0"/>
    <xf numFmtId="178" fontId="23"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178" fontId="23" fillId="0" borderId="0" applyFont="0" applyFill="0" applyBorder="0" applyAlignment="0" applyProtection="0"/>
    <xf numFmtId="248" fontId="39" fillId="0" borderId="0" applyFont="0" applyFill="0" applyBorder="0" applyAlignment="0" applyProtection="0"/>
    <xf numFmtId="248" fontId="23"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178" fontId="23"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178" fontId="23"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178" fontId="23"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178" fontId="23"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178" fontId="23"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23" fillId="0" borderId="0" applyFont="0" applyFill="0" applyBorder="0" applyAlignment="0" applyProtection="0"/>
    <xf numFmtId="178" fontId="23"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178" fontId="23"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178" fontId="23"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248" fontId="39"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0" fontId="142" fillId="0" borderId="0"/>
    <xf numFmtId="0" fontId="23" fillId="0" borderId="0"/>
    <xf numFmtId="169"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270" fontId="48" fillId="0" borderId="0" applyFont="0" applyFill="0" applyBorder="0" applyAlignment="0" applyProtection="0"/>
    <xf numFmtId="171" fontId="23" fillId="0" borderId="0">
      <protection locked="0"/>
    </xf>
    <xf numFmtId="171" fontId="23" fillId="0" borderId="0">
      <protection locked="0"/>
    </xf>
    <xf numFmtId="171" fontId="23" fillId="0" borderId="0">
      <protection locked="0"/>
    </xf>
    <xf numFmtId="171" fontId="23" fillId="0" borderId="0">
      <protection locked="0"/>
    </xf>
    <xf numFmtId="171" fontId="23" fillId="0" borderId="0">
      <protection locked="0"/>
    </xf>
    <xf numFmtId="171" fontId="23" fillId="0" borderId="0">
      <protection locked="0"/>
    </xf>
    <xf numFmtId="171" fontId="23" fillId="0" borderId="0">
      <protection locked="0"/>
    </xf>
    <xf numFmtId="171" fontId="23" fillId="0" borderId="0">
      <protection locked="0"/>
    </xf>
    <xf numFmtId="171" fontId="23" fillId="0" borderId="0">
      <protection locked="0"/>
    </xf>
    <xf numFmtId="171" fontId="23" fillId="0" borderId="0">
      <protection locked="0"/>
    </xf>
    <xf numFmtId="171" fontId="23" fillId="0" borderId="0">
      <protection locked="0"/>
    </xf>
    <xf numFmtId="171" fontId="23" fillId="0" borderId="0">
      <protection locked="0"/>
    </xf>
    <xf numFmtId="171" fontId="23" fillId="0" borderId="0">
      <protection locked="0"/>
    </xf>
    <xf numFmtId="171" fontId="23" fillId="0" borderId="0">
      <protection locked="0"/>
    </xf>
    <xf numFmtId="271" fontId="77" fillId="0" borderId="0" applyFont="0" applyFill="0" applyBorder="0" applyAlignment="0" applyProtection="0">
      <alignment horizontal="right"/>
    </xf>
    <xf numFmtId="271" fontId="77" fillId="0" borderId="0" applyFont="0" applyFill="0" applyBorder="0" applyAlignment="0" applyProtection="0">
      <alignment horizontal="right"/>
    </xf>
    <xf numFmtId="272" fontId="48" fillId="0" borderId="0"/>
    <xf numFmtId="171" fontId="23" fillId="0" borderId="0" applyFont="0" applyFill="0" applyBorder="0" applyAlignment="0" applyProtection="0"/>
    <xf numFmtId="171" fontId="23" fillId="0" borderId="0" applyFont="0" applyFill="0" applyBorder="0" applyAlignment="0" applyProtection="0"/>
    <xf numFmtId="0" fontId="143" fillId="0" borderId="0" applyNumberFormat="0" applyAlignment="0">
      <alignment vertical="center"/>
    </xf>
    <xf numFmtId="2" fontId="23" fillId="0" borderId="0" applyFont="0" applyFill="0" applyBorder="0" applyAlignment="0" applyProtection="0"/>
    <xf numFmtId="2" fontId="23" fillId="0" borderId="0" applyFont="0" applyFill="0" applyBorder="0" applyAlignment="0" applyProtection="0"/>
    <xf numFmtId="171" fontId="23" fillId="0" borderId="0">
      <protection locked="0"/>
    </xf>
    <xf numFmtId="3" fontId="23" fillId="0" borderId="0" applyFont="0" applyFill="0" applyBorder="0" applyAlignment="0" applyProtection="0"/>
    <xf numFmtId="273" fontId="55" fillId="0" borderId="0" applyFill="0" applyBorder="0">
      <alignment horizontal="right"/>
    </xf>
    <xf numFmtId="274" fontId="55" fillId="0" borderId="0" applyFill="0" applyBorder="0">
      <alignment horizontal="right"/>
    </xf>
    <xf numFmtId="275" fontId="55" fillId="0" borderId="0" applyFill="0" applyBorder="0">
      <alignment horizontal="right"/>
    </xf>
    <xf numFmtId="276" fontId="144" fillId="0" borderId="0">
      <protection locked="0"/>
    </xf>
    <xf numFmtId="0" fontId="145" fillId="0" borderId="0" applyFill="0" applyBorder="0" applyProtection="0">
      <alignment horizontal="left"/>
    </xf>
    <xf numFmtId="171" fontId="146" fillId="0" borderId="0" applyNumberFormat="0" applyFill="0" applyBorder="0" applyAlignment="0" applyProtection="0"/>
    <xf numFmtId="277" fontId="9" fillId="39" borderId="60" applyNumberFormat="0">
      <alignment horizontal="center"/>
    </xf>
    <xf numFmtId="277" fontId="9" fillId="39" borderId="60" applyNumberFormat="0">
      <alignment horizontal="center"/>
    </xf>
    <xf numFmtId="277" fontId="9" fillId="39" borderId="60" applyNumberFormat="0">
      <alignment horizontal="center"/>
    </xf>
    <xf numFmtId="277" fontId="9" fillId="39" borderId="60" applyNumberFormat="0">
      <alignment horizontal="center"/>
    </xf>
    <xf numFmtId="277" fontId="9" fillId="39" borderId="60" applyNumberFormat="0">
      <alignment horizontal="center"/>
    </xf>
    <xf numFmtId="277" fontId="9" fillId="39" borderId="60" applyNumberFormat="0">
      <alignment horizontal="center"/>
    </xf>
    <xf numFmtId="277" fontId="9" fillId="39" borderId="60" applyNumberFormat="0">
      <alignment horizontal="center"/>
    </xf>
    <xf numFmtId="277" fontId="9" fillId="39" borderId="60" applyNumberFormat="0">
      <alignment horizontal="center"/>
    </xf>
    <xf numFmtId="277" fontId="9" fillId="39" borderId="60" applyNumberFormat="0">
      <alignment horizontal="center"/>
    </xf>
    <xf numFmtId="267" fontId="102" fillId="0" borderId="0" applyNumberFormat="0" applyFill="0" applyBorder="0" applyAlignment="0" applyProtection="0"/>
    <xf numFmtId="1" fontId="23" fillId="0" borderId="0" applyFont="0" applyFill="0" applyBorder="0" applyAlignment="0" applyProtection="0"/>
    <xf numFmtId="1" fontId="23" fillId="0" borderId="0" applyFont="0" applyFill="0" applyBorder="0" applyAlignment="0" applyProtection="0"/>
    <xf numFmtId="10" fontId="23" fillId="47" borderId="0" applyNumberFormat="0" applyFont="0" applyBorder="0" applyAlignment="0"/>
    <xf numFmtId="0" fontId="68" fillId="0" borderId="0"/>
    <xf numFmtId="179" fontId="147" fillId="80" borderId="0" applyNumberFormat="0" applyBorder="0" applyProtection="0">
      <alignment vertical="center"/>
    </xf>
    <xf numFmtId="0" fontId="148" fillId="0" borderId="0" applyNumberFormat="0" applyFill="0" applyBorder="0" applyAlignment="0" applyProtection="0"/>
    <xf numFmtId="38" fontId="68" fillId="40" borderId="0" applyNumberFormat="0" applyBorder="0" applyAlignment="0" applyProtection="0"/>
    <xf numFmtId="0" fontId="122" fillId="0" borderId="0" applyFont="0" applyFill="0" applyBorder="0" applyAlignment="0" applyProtection="0">
      <alignment horizontal="right"/>
    </xf>
    <xf numFmtId="277" fontId="149" fillId="81" borderId="60" applyNumberFormat="0">
      <alignment horizontal="center"/>
    </xf>
    <xf numFmtId="278" fontId="23" fillId="0" borderId="0" applyNumberFormat="0" applyFill="0" applyBorder="0" applyProtection="0">
      <alignment horizontal="right"/>
    </xf>
    <xf numFmtId="0" fontId="150" fillId="0" borderId="0" applyProtection="0">
      <alignment horizontal="right"/>
    </xf>
    <xf numFmtId="171" fontId="113" fillId="0" borderId="61" applyNumberFormat="0" applyAlignment="0" applyProtection="0">
      <alignment horizontal="left" vertical="center"/>
    </xf>
    <xf numFmtId="0" fontId="113" fillId="0" borderId="61" applyNumberFormat="0" applyAlignment="0" applyProtection="0">
      <alignment horizontal="left" vertical="center"/>
    </xf>
    <xf numFmtId="171" fontId="113" fillId="0" borderId="62">
      <alignment horizontal="left" vertical="center"/>
    </xf>
    <xf numFmtId="171" fontId="113" fillId="0" borderId="62">
      <alignment horizontal="left" vertical="center"/>
    </xf>
    <xf numFmtId="171" fontId="113" fillId="0" borderId="62">
      <alignment horizontal="left" vertical="center"/>
    </xf>
    <xf numFmtId="171" fontId="113" fillId="0" borderId="62">
      <alignment horizontal="left" vertical="center"/>
    </xf>
    <xf numFmtId="171" fontId="113" fillId="0" borderId="62">
      <alignment horizontal="left" vertical="center"/>
    </xf>
    <xf numFmtId="0" fontId="113" fillId="0" borderId="62">
      <alignment horizontal="left" vertical="center"/>
    </xf>
    <xf numFmtId="0" fontId="113" fillId="0" borderId="62">
      <alignment horizontal="left" vertical="center"/>
    </xf>
    <xf numFmtId="0" fontId="113" fillId="0" borderId="62">
      <alignment horizontal="left" vertical="center"/>
    </xf>
    <xf numFmtId="0" fontId="113" fillId="0" borderId="62">
      <alignment horizontal="left" vertical="center"/>
    </xf>
    <xf numFmtId="0" fontId="113" fillId="0" borderId="62">
      <alignment horizontal="left" vertical="center"/>
    </xf>
    <xf numFmtId="0" fontId="113" fillId="0" borderId="62">
      <alignment horizontal="left" vertical="center"/>
    </xf>
    <xf numFmtId="0" fontId="113" fillId="0" borderId="62">
      <alignment horizontal="left" vertical="center"/>
    </xf>
    <xf numFmtId="0" fontId="113" fillId="0" borderId="62">
      <alignment horizontal="left" vertical="center"/>
    </xf>
    <xf numFmtId="0" fontId="113" fillId="0" borderId="62">
      <alignment horizontal="left" vertical="center"/>
    </xf>
    <xf numFmtId="0" fontId="113" fillId="0" borderId="62">
      <alignment horizontal="left" vertical="center"/>
    </xf>
    <xf numFmtId="0" fontId="113" fillId="0" borderId="62">
      <alignment horizontal="left" vertical="center"/>
    </xf>
    <xf numFmtId="0" fontId="113" fillId="0" borderId="62">
      <alignment horizontal="left" vertical="center"/>
    </xf>
    <xf numFmtId="171" fontId="113" fillId="0" borderId="62">
      <alignment horizontal="left" vertical="center"/>
    </xf>
    <xf numFmtId="171" fontId="113" fillId="0" borderId="62">
      <alignment horizontal="left" vertical="center"/>
    </xf>
    <xf numFmtId="171" fontId="113" fillId="0" borderId="62">
      <alignment horizontal="left" vertical="center"/>
    </xf>
    <xf numFmtId="171" fontId="113" fillId="0" borderId="62">
      <alignment horizontal="left" vertical="center"/>
    </xf>
    <xf numFmtId="171" fontId="113" fillId="0" borderId="62">
      <alignment horizontal="left" vertical="center"/>
    </xf>
    <xf numFmtId="171" fontId="113" fillId="0" borderId="62">
      <alignment horizontal="left" vertical="center"/>
    </xf>
    <xf numFmtId="171" fontId="113" fillId="0" borderId="62">
      <alignment horizontal="left" vertical="center"/>
    </xf>
    <xf numFmtId="171" fontId="151" fillId="0" borderId="0">
      <alignment horizontal="center"/>
    </xf>
    <xf numFmtId="171" fontId="151" fillId="0" borderId="0">
      <alignment horizontal="center"/>
    </xf>
    <xf numFmtId="0" fontId="137" fillId="0" borderId="0"/>
    <xf numFmtId="0" fontId="152" fillId="0" borderId="63" applyNumberFormat="0" applyFill="0" applyAlignment="0" applyProtection="0"/>
    <xf numFmtId="171" fontId="113" fillId="0" borderId="0"/>
    <xf numFmtId="0" fontId="113" fillId="0" borderId="0"/>
    <xf numFmtId="0" fontId="153" fillId="0" borderId="64" applyNumberFormat="0" applyFill="0" applyAlignment="0" applyProtection="0"/>
    <xf numFmtId="3" fontId="154" fillId="0" borderId="0"/>
    <xf numFmtId="3" fontId="154" fillId="0" borderId="0"/>
    <xf numFmtId="0" fontId="138" fillId="0" borderId="65" applyNumberFormat="0" applyFill="0" applyAlignment="0" applyProtection="0"/>
    <xf numFmtId="0" fontId="155" fillId="82" borderId="0"/>
    <xf numFmtId="0" fontId="156" fillId="0" borderId="0" applyNumberFormat="0" applyFill="0" applyBorder="0" applyAlignment="0" applyProtection="0"/>
    <xf numFmtId="0" fontId="157" fillId="0" borderId="0" applyNumberFormat="0" applyFill="0" applyBorder="0" applyAlignment="0" applyProtection="0"/>
    <xf numFmtId="0" fontId="158" fillId="0" borderId="0"/>
    <xf numFmtId="171" fontId="159" fillId="0" borderId="0"/>
    <xf numFmtId="0" fontId="159" fillId="0" borderId="0"/>
    <xf numFmtId="0" fontId="160" fillId="0" borderId="0">
      <alignment horizontal="left"/>
    </xf>
    <xf numFmtId="179" fontId="154" fillId="0" borderId="0" applyProtection="0"/>
    <xf numFmtId="0" fontId="161" fillId="0" borderId="0">
      <alignment vertical="center"/>
    </xf>
    <xf numFmtId="0" fontId="161" fillId="0" borderId="0"/>
    <xf numFmtId="0" fontId="162" fillId="0" borderId="0"/>
    <xf numFmtId="279" fontId="83" fillId="0" borderId="0" applyAlignment="0">
      <alignment horizontal="right"/>
      <protection hidden="1"/>
    </xf>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171" fontId="165" fillId="0" borderId="0" applyNumberFormat="0" applyFill="0" applyBorder="0" applyAlignment="0" applyProtection="0">
      <alignment vertical="top"/>
      <protection locked="0"/>
    </xf>
    <xf numFmtId="0" fontId="166" fillId="0" borderId="0" applyNumberFormat="0" applyFill="0" applyBorder="0" applyAlignment="0" applyProtection="0"/>
    <xf numFmtId="280" fontId="23" fillId="0" borderId="66" applyFill="0" applyBorder="0">
      <alignment horizontal="right"/>
    </xf>
    <xf numFmtId="0" fontId="164"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7" fillId="55" borderId="0" applyNumberFormat="0" applyBorder="0" applyAlignment="0" applyProtection="0"/>
    <xf numFmtId="0" fontId="167" fillId="55" borderId="0" applyNumberFormat="0" applyBorder="0" applyAlignment="0" applyProtection="0"/>
    <xf numFmtId="0" fontId="28" fillId="8"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281" fontId="97" fillId="47" borderId="0">
      <alignment horizontal="center"/>
    </xf>
    <xf numFmtId="167" fontId="23" fillId="40" borderId="0">
      <protection locked="0"/>
    </xf>
    <xf numFmtId="10" fontId="68" fillId="47" borderId="1" applyNumberFormat="0" applyBorder="0" applyAlignment="0" applyProtection="0"/>
    <xf numFmtId="10" fontId="68" fillId="47" borderId="1" applyNumberFormat="0" applyBorder="0" applyAlignment="0" applyProtection="0"/>
    <xf numFmtId="10" fontId="68" fillId="47" borderId="1" applyNumberFormat="0" applyBorder="0" applyAlignment="0" applyProtection="0"/>
    <xf numFmtId="10" fontId="68" fillId="47" borderId="1" applyNumberFormat="0" applyBorder="0" applyAlignment="0" applyProtection="0"/>
    <xf numFmtId="10" fontId="68" fillId="47" borderId="1" applyNumberFormat="0" applyBorder="0" applyAlignment="0" applyProtection="0"/>
    <xf numFmtId="10" fontId="68" fillId="47" borderId="1" applyNumberFormat="0" applyBorder="0" applyAlignment="0" applyProtection="0"/>
    <xf numFmtId="10" fontId="68" fillId="47" borderId="1" applyNumberFormat="0" applyBorder="0" applyAlignment="0" applyProtection="0"/>
    <xf numFmtId="10" fontId="68" fillId="47" borderId="1" applyNumberFormat="0" applyBorder="0" applyAlignment="0" applyProtection="0"/>
    <xf numFmtId="10" fontId="68" fillId="47" borderId="1" applyNumberFormat="0" applyBorder="0" applyAlignment="0" applyProtection="0"/>
    <xf numFmtId="10" fontId="68" fillId="47" borderId="1" applyNumberFormat="0" applyBorder="0" applyAlignment="0" applyProtection="0"/>
    <xf numFmtId="10" fontId="68" fillId="47" borderId="1" applyNumberFormat="0" applyBorder="0" applyAlignment="0" applyProtection="0"/>
    <xf numFmtId="10" fontId="68" fillId="47" borderId="1" applyNumberFormat="0" applyBorder="0" applyAlignment="0" applyProtection="0"/>
    <xf numFmtId="10" fontId="68" fillId="47" borderId="1" applyNumberFormat="0" applyBorder="0" applyAlignment="0" applyProtection="0"/>
    <xf numFmtId="3" fontId="23" fillId="40" borderId="0">
      <alignment horizontal="right"/>
      <protection locked="0"/>
    </xf>
    <xf numFmtId="282" fontId="23" fillId="40" borderId="0" applyBorder="0">
      <alignment horizontal="right"/>
      <protection locked="0"/>
    </xf>
    <xf numFmtId="0" fontId="143" fillId="41" borderId="51" applyNumberFormat="0">
      <alignment vertical="center"/>
      <protection locked="0"/>
    </xf>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169"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169" fontId="140" fillId="59" borderId="48" applyNumberFormat="0" applyAlignment="0" applyProtection="0"/>
    <xf numFmtId="169" fontId="140" fillId="59" borderId="48" applyNumberFormat="0" applyAlignment="0" applyProtection="0"/>
    <xf numFmtId="0" fontId="140" fillId="59" borderId="48" applyNumberFormat="0" applyAlignment="0" applyProtection="0"/>
    <xf numFmtId="169" fontId="140" fillId="59" borderId="48" applyNumberFormat="0" applyAlignment="0" applyProtection="0"/>
    <xf numFmtId="169"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0" fontId="140" fillId="59" borderId="48" applyNumberFormat="0" applyAlignment="0" applyProtection="0"/>
    <xf numFmtId="171" fontId="53" fillId="0" borderId="0" applyNumberFormat="0" applyFill="0" applyBorder="0" applyAlignment="0" applyProtection="0"/>
    <xf numFmtId="10" fontId="168" fillId="41" borderId="67" applyNumberFormat="0" applyAlignment="0">
      <alignment vertical="center"/>
      <protection locked="0"/>
    </xf>
    <xf numFmtId="10" fontId="168" fillId="41" borderId="67" applyNumberFormat="0" applyAlignment="0">
      <alignment vertical="center"/>
      <protection locked="0"/>
    </xf>
    <xf numFmtId="10" fontId="168" fillId="41" borderId="67" applyNumberFormat="0" applyAlignment="0">
      <alignment vertical="center"/>
      <protection locked="0"/>
    </xf>
    <xf numFmtId="10" fontId="168" fillId="41" borderId="67" applyNumberFormat="0" applyAlignment="0">
      <alignment vertical="center"/>
      <protection locked="0"/>
    </xf>
    <xf numFmtId="10" fontId="168" fillId="41" borderId="67" applyNumberFormat="0" applyAlignment="0">
      <alignment vertical="center"/>
      <protection locked="0"/>
    </xf>
    <xf numFmtId="10" fontId="168" fillId="41" borderId="67" applyNumberFormat="0" applyAlignment="0">
      <alignment vertical="center"/>
      <protection locked="0"/>
    </xf>
    <xf numFmtId="10" fontId="168" fillId="41" borderId="67" applyNumberFormat="0" applyAlignment="0">
      <alignment vertical="center"/>
      <protection locked="0"/>
    </xf>
    <xf numFmtId="10" fontId="168" fillId="41" borderId="67" applyNumberFormat="0" applyAlignment="0">
      <alignment vertical="center"/>
      <protection locked="0"/>
    </xf>
    <xf numFmtId="10" fontId="168" fillId="41" borderId="67" applyNumberFormat="0" applyAlignment="0">
      <alignment vertical="center"/>
      <protection locked="0"/>
    </xf>
    <xf numFmtId="10" fontId="168" fillId="41" borderId="67" applyNumberFormat="0" applyAlignment="0">
      <alignment vertical="center"/>
      <protection locked="0"/>
    </xf>
    <xf numFmtId="10" fontId="168" fillId="41" borderId="67" applyNumberFormat="0" applyAlignment="0">
      <alignment vertical="center"/>
      <protection locked="0"/>
    </xf>
    <xf numFmtId="10" fontId="168" fillId="41" borderId="67" applyNumberFormat="0" applyAlignment="0">
      <alignment vertical="center"/>
      <protection locked="0"/>
    </xf>
    <xf numFmtId="10" fontId="168" fillId="41" borderId="67" applyNumberFormat="0" applyAlignment="0">
      <alignment vertical="center"/>
      <protection locked="0"/>
    </xf>
    <xf numFmtId="283" fontId="23" fillId="83" borderId="0">
      <alignment vertical="center"/>
    </xf>
    <xf numFmtId="283" fontId="23" fillId="41" borderId="0">
      <alignment vertical="center"/>
    </xf>
    <xf numFmtId="171" fontId="102" fillId="0" borderId="0" applyNumberFormat="0" applyFill="0" applyBorder="0" applyAlignment="0">
      <protection locked="0"/>
    </xf>
    <xf numFmtId="1" fontId="68" fillId="0" borderId="0"/>
    <xf numFmtId="284" fontId="127" fillId="0" borderId="0">
      <alignment vertical="center"/>
    </xf>
    <xf numFmtId="284" fontId="127" fillId="0" borderId="0">
      <alignment vertical="center"/>
    </xf>
    <xf numFmtId="284" fontId="127" fillId="0" borderId="0">
      <alignment vertical="center"/>
    </xf>
    <xf numFmtId="284" fontId="127" fillId="0" borderId="0">
      <alignment vertical="center"/>
    </xf>
    <xf numFmtId="0" fontId="127" fillId="0" borderId="0" applyNumberFormat="0">
      <alignment vertical="center"/>
    </xf>
    <xf numFmtId="285" fontId="23" fillId="0" borderId="0">
      <alignment horizontal="right" vertical="center"/>
    </xf>
    <xf numFmtId="0" fontId="160" fillId="53" borderId="68" applyNumberFormat="0">
      <alignment vertical="center"/>
    </xf>
    <xf numFmtId="0" fontId="160" fillId="53" borderId="68" applyNumberFormat="0">
      <alignment vertical="center"/>
    </xf>
    <xf numFmtId="0" fontId="160" fillId="53" borderId="68" applyNumberFormat="0">
      <alignment vertical="center"/>
    </xf>
    <xf numFmtId="205" fontId="23" fillId="0" borderId="0" applyFont="0" applyFill="0" applyBorder="0" applyAlignment="0" applyProtection="0"/>
    <xf numFmtId="286" fontId="23" fillId="0" borderId="0" applyFont="0" applyFill="0" applyBorder="0" applyAlignment="0" applyProtection="0"/>
    <xf numFmtId="38" fontId="169" fillId="0" borderId="0"/>
    <xf numFmtId="38" fontId="170" fillId="0" borderId="0"/>
    <xf numFmtId="38" fontId="171" fillId="0" borderId="0"/>
    <xf numFmtId="38" fontId="54" fillId="0" borderId="0"/>
    <xf numFmtId="0" fontId="172" fillId="0" borderId="0"/>
    <xf numFmtId="0" fontId="172" fillId="0" borderId="0"/>
    <xf numFmtId="0" fontId="51" fillId="73" borderId="0" applyFill="0" applyBorder="0">
      <alignment wrapText="1"/>
    </xf>
    <xf numFmtId="0" fontId="173" fillId="84" borderId="54"/>
    <xf numFmtId="0" fontId="173" fillId="84" borderId="54"/>
    <xf numFmtId="0" fontId="173" fillId="84" borderId="54"/>
    <xf numFmtId="0" fontId="173" fillId="84" borderId="54"/>
    <xf numFmtId="0" fontId="173" fillId="84" borderId="54"/>
    <xf numFmtId="0" fontId="173" fillId="84" borderId="54"/>
    <xf numFmtId="0" fontId="173" fillId="84" borderId="54"/>
    <xf numFmtId="0" fontId="173" fillId="84" borderId="54"/>
    <xf numFmtId="0" fontId="173" fillId="84" borderId="54"/>
    <xf numFmtId="0" fontId="173" fillId="84" borderId="54"/>
    <xf numFmtId="0" fontId="173" fillId="84" borderId="54"/>
    <xf numFmtId="0" fontId="173" fillId="84" borderId="54"/>
    <xf numFmtId="0" fontId="173" fillId="84" borderId="54"/>
    <xf numFmtId="0" fontId="173" fillId="84" borderId="54"/>
    <xf numFmtId="0" fontId="173" fillId="84" borderId="54"/>
    <xf numFmtId="171" fontId="174" fillId="0" borderId="0" applyNumberFormat="0" applyFill="0" applyBorder="0" applyAlignment="0" applyProtection="0">
      <alignment vertical="top"/>
      <protection locked="0"/>
    </xf>
    <xf numFmtId="171" fontId="174"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171" fontId="175" fillId="0" borderId="0" applyNumberFormat="0" applyFill="0" applyBorder="0" applyAlignment="0" applyProtection="0">
      <alignment vertical="top"/>
      <protection locked="0"/>
    </xf>
    <xf numFmtId="171"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239" fontId="176" fillId="0" borderId="55" applyNumberFormat="0" applyFont="0" applyFill="0" applyAlignment="0">
      <alignment horizontal="left" vertical="center"/>
    </xf>
    <xf numFmtId="171" fontId="177" fillId="0" borderId="0"/>
    <xf numFmtId="44" fontId="55" fillId="0" borderId="0" applyFill="0" applyBorder="0" applyAlignment="0"/>
    <xf numFmtId="236" fontId="23" fillId="0" borderId="0" applyFill="0" applyBorder="0" applyAlignment="0"/>
    <xf numFmtId="236" fontId="23" fillId="0" borderId="0" applyFill="0" applyBorder="0" applyAlignment="0"/>
    <xf numFmtId="236" fontId="23" fillId="0" borderId="0" applyFill="0" applyBorder="0" applyAlignment="0"/>
    <xf numFmtId="171" fontId="114" fillId="0" borderId="0" applyFill="0" applyBorder="0" applyAlignment="0"/>
    <xf numFmtId="0" fontId="114" fillId="0" borderId="0" applyFill="0" applyBorder="0" applyAlignment="0"/>
    <xf numFmtId="229" fontId="23" fillId="0" borderId="0" applyFill="0" applyBorder="0" applyAlignment="0"/>
    <xf numFmtId="229" fontId="23" fillId="0" borderId="0" applyFill="0" applyBorder="0" applyAlignment="0"/>
    <xf numFmtId="229" fontId="23" fillId="0" borderId="0" applyFill="0" applyBorder="0" applyAlignment="0"/>
    <xf numFmtId="44" fontId="55" fillId="0" borderId="0" applyFill="0" applyBorder="0" applyAlignment="0"/>
    <xf numFmtId="236" fontId="23" fillId="0" borderId="0" applyFill="0" applyBorder="0" applyAlignment="0"/>
    <xf numFmtId="236" fontId="23" fillId="0" borderId="0" applyFill="0" applyBorder="0" applyAlignment="0"/>
    <xf numFmtId="236" fontId="23" fillId="0" borderId="0" applyFill="0" applyBorder="0" applyAlignment="0"/>
    <xf numFmtId="237" fontId="62" fillId="0" borderId="0" applyFill="0" applyBorder="0" applyAlignment="0"/>
    <xf numFmtId="238" fontId="23" fillId="0" borderId="0" applyFill="0" applyBorder="0" applyAlignment="0"/>
    <xf numFmtId="238" fontId="23" fillId="0" borderId="0" applyFill="0" applyBorder="0" applyAlignment="0"/>
    <xf numFmtId="238" fontId="23" fillId="0" borderId="0" applyFill="0" applyBorder="0" applyAlignment="0"/>
    <xf numFmtId="171" fontId="114" fillId="0" borderId="0" applyFill="0" applyBorder="0" applyAlignment="0"/>
    <xf numFmtId="0" fontId="114" fillId="0" borderId="0" applyFill="0" applyBorder="0" applyAlignment="0"/>
    <xf numFmtId="229" fontId="23" fillId="0" borderId="0" applyFill="0" applyBorder="0" applyAlignment="0"/>
    <xf numFmtId="229" fontId="23" fillId="0" borderId="0" applyFill="0" applyBorder="0" applyAlignment="0"/>
    <xf numFmtId="229" fontId="23" fillId="0" borderId="0" applyFill="0" applyBorder="0" applyAlignment="0"/>
    <xf numFmtId="15" fontId="55" fillId="0" borderId="0" applyFill="0" applyBorder="0">
      <alignment horizontal="right"/>
    </xf>
    <xf numFmtId="287" fontId="178" fillId="0" borderId="2" applyFill="0" applyBorder="0" applyAlignment="0" applyProtection="0">
      <alignment horizontal="center"/>
    </xf>
    <xf numFmtId="287" fontId="178" fillId="0" borderId="2" applyFill="0" applyBorder="0" applyAlignment="0" applyProtection="0">
      <alignment horizontal="center"/>
    </xf>
    <xf numFmtId="287" fontId="178" fillId="0" borderId="2" applyFill="0" applyBorder="0" applyAlignment="0" applyProtection="0">
      <alignment horizontal="center"/>
    </xf>
    <xf numFmtId="287" fontId="178" fillId="0" borderId="2" applyFill="0" applyBorder="0" applyAlignment="0" applyProtection="0">
      <alignment horizontal="center"/>
    </xf>
    <xf numFmtId="287" fontId="178" fillId="0" borderId="2" applyFill="0" applyBorder="0" applyAlignment="0" applyProtection="0">
      <alignment horizontal="center"/>
    </xf>
    <xf numFmtId="287" fontId="178" fillId="0" borderId="2" applyFill="0" applyBorder="0" applyAlignment="0" applyProtection="0">
      <alignment horizontal="center"/>
    </xf>
    <xf numFmtId="287" fontId="178" fillId="0" borderId="2" applyFill="0" applyBorder="0" applyAlignment="0" applyProtection="0">
      <alignment horizontal="center"/>
    </xf>
    <xf numFmtId="287" fontId="178" fillId="0" borderId="2" applyFill="0" applyBorder="0" applyAlignment="0" applyProtection="0">
      <alignment horizontal="center"/>
    </xf>
    <xf numFmtId="287" fontId="178" fillId="0" borderId="2" applyFill="0" applyBorder="0" applyAlignment="0" applyProtection="0">
      <alignment horizontal="center"/>
    </xf>
    <xf numFmtId="287" fontId="178" fillId="0" borderId="2" applyFill="0" applyBorder="0" applyAlignment="0" applyProtection="0">
      <alignment horizontal="center"/>
    </xf>
    <xf numFmtId="0" fontId="179" fillId="0" borderId="0" applyNumberFormat="0" applyFill="0" applyBorder="0" applyAlignment="0" applyProtection="0">
      <alignment horizontal="right"/>
    </xf>
    <xf numFmtId="9" fontId="180" fillId="39" borderId="69" applyNumberFormat="0">
      <alignment horizontal="center"/>
    </xf>
    <xf numFmtId="288" fontId="160" fillId="0" borderId="0" applyFill="0" applyBorder="0" applyProtection="0"/>
    <xf numFmtId="289" fontId="78" fillId="0" borderId="0" applyFont="0" applyFill="0" applyBorder="0" applyAlignment="0" applyProtection="0"/>
    <xf numFmtId="21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1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10" fontId="23" fillId="0" borderId="0" applyFont="0" applyFill="0" applyBorder="0" applyAlignment="0" applyProtection="0"/>
    <xf numFmtId="290" fontId="23" fillId="0" borderId="0" applyFont="0" applyFill="0" applyBorder="0" applyAlignment="0" applyProtection="0"/>
    <xf numFmtId="210" fontId="23" fillId="0" borderId="0" applyFont="0" applyFill="0" applyBorder="0" applyAlignment="0" applyProtection="0"/>
    <xf numFmtId="290" fontId="23" fillId="0" borderId="0" applyFont="0" applyFill="0" applyBorder="0" applyAlignment="0" applyProtection="0"/>
    <xf numFmtId="210" fontId="23" fillId="0" borderId="0" applyFont="0" applyFill="0" applyBorder="0" applyAlignment="0" applyProtection="0"/>
    <xf numFmtId="290" fontId="23" fillId="0" borderId="0" applyFont="0" applyFill="0" applyBorder="0" applyAlignment="0" applyProtection="0"/>
    <xf numFmtId="210" fontId="23" fillId="0" borderId="0" applyFont="0" applyFill="0" applyBorder="0" applyAlignment="0" applyProtection="0"/>
    <xf numFmtId="290" fontId="23" fillId="0" borderId="0" applyFont="0" applyFill="0" applyBorder="0" applyAlignment="0" applyProtection="0"/>
    <xf numFmtId="210" fontId="23"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06" fontId="3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52" fontId="3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23"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52" fontId="39" fillId="0" borderId="0" applyFont="0" applyFill="0" applyBorder="0" applyAlignment="0" applyProtection="0"/>
    <xf numFmtId="249" fontId="23" fillId="0" borderId="0" applyFont="0" applyFill="0" applyBorder="0" applyAlignment="0" applyProtection="0"/>
    <xf numFmtId="252" fontId="3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49" fontId="39" fillId="0" borderId="0" applyFont="0" applyFill="0" applyBorder="0" applyAlignment="0" applyProtection="0"/>
    <xf numFmtId="252" fontId="39" fillId="0" borderId="0" applyFont="0" applyFill="0" applyBorder="0" applyAlignment="0" applyProtection="0"/>
    <xf numFmtId="252" fontId="9" fillId="0" borderId="0" applyFont="0" applyFill="0" applyBorder="0" applyAlignment="0" applyProtection="0"/>
    <xf numFmtId="249" fontId="3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49" fontId="39" fillId="0" borderId="0" applyFont="0" applyFill="0" applyBorder="0" applyAlignment="0" applyProtection="0"/>
    <xf numFmtId="252" fontId="39" fillId="0" borderId="0" applyFont="0" applyFill="0" applyBorder="0" applyAlignment="0" applyProtection="0"/>
    <xf numFmtId="252" fontId="9" fillId="0" borderId="0" applyFont="0" applyFill="0" applyBorder="0" applyAlignment="0" applyProtection="0"/>
    <xf numFmtId="249" fontId="3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49" fontId="9" fillId="0" borderId="0" applyFont="0" applyFill="0" applyBorder="0" applyAlignment="0" applyProtection="0"/>
    <xf numFmtId="249" fontId="3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52" fontId="39" fillId="0" borderId="0" applyFont="0" applyFill="0" applyBorder="0" applyAlignment="0" applyProtection="0"/>
    <xf numFmtId="252" fontId="9" fillId="0" borderId="0" applyFont="0" applyFill="0" applyBorder="0" applyAlignment="0" applyProtection="0"/>
    <xf numFmtId="249" fontId="3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91"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92"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3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92"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92" fontId="23" fillId="0" borderId="0" applyFont="0" applyFill="0" applyBorder="0" applyAlignment="0" applyProtection="0"/>
    <xf numFmtId="253" fontId="23" fillId="0" borderId="0" applyFont="0" applyFill="0" applyBorder="0" applyAlignment="0" applyProtection="0"/>
    <xf numFmtId="292"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92" fontId="23" fillId="0" borderId="0" applyFont="0" applyFill="0" applyBorder="0" applyAlignment="0" applyProtection="0"/>
    <xf numFmtId="249" fontId="3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92" fontId="23" fillId="0" borderId="0" applyFont="0" applyFill="0" applyBorder="0" applyAlignment="0" applyProtection="0"/>
    <xf numFmtId="249" fontId="3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92" fontId="23" fillId="0" borderId="0" applyFont="0" applyFill="0" applyBorder="0" applyAlignment="0" applyProtection="0"/>
    <xf numFmtId="249" fontId="39" fillId="0" borderId="0" applyFont="0" applyFill="0" applyBorder="0" applyAlignment="0" applyProtection="0"/>
    <xf numFmtId="249" fontId="23" fillId="0" borderId="0" applyFont="0" applyFill="0" applyBorder="0" applyAlignment="0" applyProtection="0"/>
    <xf numFmtId="292" fontId="23" fillId="0" borderId="0" applyFont="0" applyFill="0" applyBorder="0" applyAlignment="0" applyProtection="0"/>
    <xf numFmtId="25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2"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93" fontId="23" fillId="0" borderId="0" applyFont="0" applyFill="0" applyBorder="0" applyAlignment="0" applyProtection="0"/>
    <xf numFmtId="253" fontId="23" fillId="0" borderId="0" applyFont="0" applyFill="0" applyBorder="0" applyAlignment="0" applyProtection="0"/>
    <xf numFmtId="293" fontId="23" fillId="0" borderId="0" applyFont="0" applyFill="0" applyBorder="0" applyAlignment="0" applyProtection="0"/>
    <xf numFmtId="293" fontId="23" fillId="0" borderId="0" applyFont="0" applyFill="0" applyBorder="0" applyAlignment="0" applyProtection="0"/>
    <xf numFmtId="293" fontId="23" fillId="0" borderId="0" applyFont="0" applyFill="0" applyBorder="0" applyAlignment="0" applyProtection="0"/>
    <xf numFmtId="293" fontId="23" fillId="0" borderId="0" applyFont="0" applyFill="0" applyBorder="0" applyAlignment="0" applyProtection="0"/>
    <xf numFmtId="291" fontId="23" fillId="0" borderId="0" applyFont="0" applyFill="0" applyBorder="0" applyAlignment="0" applyProtection="0"/>
    <xf numFmtId="252" fontId="23" fillId="0" borderId="0" applyFont="0" applyFill="0" applyBorder="0" applyAlignment="0" applyProtection="0"/>
    <xf numFmtId="249"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91" fontId="23" fillId="0" borderId="0" applyFont="0" applyFill="0" applyBorder="0" applyAlignment="0" applyProtection="0"/>
    <xf numFmtId="253" fontId="23" fillId="0" borderId="0" applyFont="0" applyFill="0" applyBorder="0" applyAlignment="0" applyProtection="0"/>
    <xf numFmtId="252" fontId="68" fillId="0" borderId="0" applyFont="0" applyFill="0" applyBorder="0" applyAlignment="0" applyProtection="0"/>
    <xf numFmtId="291" fontId="23" fillId="0" borderId="0" applyFont="0" applyFill="0" applyBorder="0" applyAlignment="0" applyProtection="0"/>
    <xf numFmtId="249" fontId="39" fillId="0" borderId="0" applyFont="0" applyFill="0" applyBorder="0" applyAlignment="0" applyProtection="0"/>
    <xf numFmtId="293"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93" fontId="23" fillId="0" borderId="0" applyFont="0" applyFill="0" applyBorder="0" applyAlignment="0" applyProtection="0"/>
    <xf numFmtId="291"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93" fontId="23" fillId="0" borderId="0" applyFont="0" applyFill="0" applyBorder="0" applyAlignment="0" applyProtection="0"/>
    <xf numFmtId="291"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9" fillId="0" borderId="0" applyFont="0" applyFill="0" applyBorder="0" applyAlignment="0" applyProtection="0"/>
    <xf numFmtId="249" fontId="39" fillId="0" borderId="0" applyFont="0" applyFill="0" applyBorder="0" applyAlignment="0" applyProtection="0"/>
    <xf numFmtId="293" fontId="23" fillId="0" borderId="0" applyFont="0" applyFill="0" applyBorder="0" applyAlignment="0" applyProtection="0"/>
    <xf numFmtId="291"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91" fontId="23" fillId="0" borderId="0" applyFont="0" applyFill="0" applyBorder="0" applyAlignment="0" applyProtection="0"/>
    <xf numFmtId="249" fontId="3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3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52" fontId="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3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3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49" fontId="39" fillId="0" borderId="0" applyFont="0" applyFill="0" applyBorder="0" applyAlignment="0" applyProtection="0"/>
    <xf numFmtId="252" fontId="3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94"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39" fillId="0" borderId="0" applyFont="0" applyFill="0" applyBorder="0" applyAlignment="0" applyProtection="0"/>
    <xf numFmtId="249" fontId="23" fillId="0" borderId="0" applyFont="0" applyFill="0" applyBorder="0" applyAlignment="0" applyProtection="0"/>
    <xf numFmtId="249" fontId="39" fillId="0" borderId="0" applyFont="0" applyFill="0" applyBorder="0" applyAlignment="0" applyProtection="0"/>
    <xf numFmtId="249" fontId="23" fillId="0" borderId="0" applyFont="0" applyFill="0" applyBorder="0" applyAlignment="0" applyProtection="0"/>
    <xf numFmtId="249" fontId="3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3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23" fillId="0" borderId="0" applyFont="0" applyFill="0" applyBorder="0" applyAlignment="0" applyProtection="0"/>
    <xf numFmtId="294"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49" fontId="39"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49" fontId="39"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52" fontId="39" fillId="0" borderId="0" applyFont="0" applyFill="0" applyBorder="0" applyAlignment="0" applyProtection="0"/>
    <xf numFmtId="249" fontId="39"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49" fontId="39" fillId="0" borderId="0" applyFont="0" applyFill="0" applyBorder="0" applyAlignment="0" applyProtection="0"/>
    <xf numFmtId="294"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49" fontId="39"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49" fontId="39" fillId="0" borderId="0" applyFont="0" applyFill="0" applyBorder="0" applyAlignment="0" applyProtection="0"/>
    <xf numFmtId="294" fontId="23" fillId="0" borderId="0" applyFont="0" applyFill="0" applyBorder="0" applyAlignment="0" applyProtection="0"/>
    <xf numFmtId="249" fontId="39" fillId="0" borderId="0" applyFont="0" applyFill="0" applyBorder="0" applyAlignment="0" applyProtection="0"/>
    <xf numFmtId="294" fontId="23" fillId="0" borderId="0" applyFont="0" applyFill="0" applyBorder="0" applyAlignment="0" applyProtection="0"/>
    <xf numFmtId="294" fontId="23"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49" fontId="9" fillId="0" borderId="0" applyFont="0" applyFill="0" applyBorder="0" applyAlignment="0" applyProtection="0"/>
    <xf numFmtId="43" fontId="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23" fillId="0" borderId="0" applyFont="0" applyFill="0" applyBorder="0" applyAlignment="0" applyProtection="0"/>
    <xf numFmtId="249" fontId="181"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181"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181"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181"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181" fillId="0" borderId="0" applyFont="0" applyFill="0" applyBorder="0" applyAlignment="0" applyProtection="0"/>
    <xf numFmtId="249" fontId="23"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181" fillId="0" borderId="0" applyFont="0" applyFill="0" applyBorder="0" applyAlignment="0" applyProtection="0"/>
    <xf numFmtId="249" fontId="181"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39" fillId="0" borderId="0" applyFont="0" applyFill="0" applyBorder="0" applyAlignment="0" applyProtection="0"/>
    <xf numFmtId="249" fontId="181" fillId="0" borderId="0" applyFont="0" applyFill="0" applyBorder="0" applyAlignment="0" applyProtection="0"/>
    <xf numFmtId="252"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52" fontId="39" fillId="0" borderId="0" applyFont="0" applyFill="0" applyBorder="0" applyAlignment="0" applyProtection="0"/>
    <xf numFmtId="252" fontId="23" fillId="0" borderId="0" applyFont="0" applyFill="0" applyBorder="0" applyAlignment="0" applyProtection="0"/>
    <xf numFmtId="249" fontId="39"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52" fontId="23" fillId="0" borderId="0" applyFont="0" applyFill="0" applyBorder="0" applyAlignment="0" applyProtection="0"/>
    <xf numFmtId="292" fontId="23"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92" fontId="23"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92" fontId="23"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92" fontId="23" fillId="0" borderId="0" applyFont="0" applyFill="0" applyBorder="0" applyAlignment="0" applyProtection="0"/>
    <xf numFmtId="252" fontId="23" fillId="0" borderId="0" applyFont="0" applyFill="0" applyBorder="0" applyAlignment="0" applyProtection="0"/>
    <xf numFmtId="252" fontId="39" fillId="0" borderId="0" applyFont="0" applyFill="0" applyBorder="0" applyAlignment="0" applyProtection="0"/>
    <xf numFmtId="252" fontId="3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52" fontId="23"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52" fontId="23"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52"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95" fontId="55" fillId="0" borderId="0" applyFill="0" applyBorder="0">
      <alignment horizontal="right"/>
    </xf>
    <xf numFmtId="0" fontId="182" fillId="0" borderId="0" applyNumberFormat="0" applyFill="0" applyBorder="0">
      <alignment horizontal="center" vertical="center"/>
    </xf>
    <xf numFmtId="296" fontId="23"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8" fontId="123" fillId="0" borderId="0" applyFont="0" applyFill="0" applyBorder="0" applyAlignment="0" applyProtection="0"/>
    <xf numFmtId="297" fontId="23" fillId="0" borderId="0" applyFont="0" applyFill="0" applyBorder="0" applyAlignment="0" applyProtection="0"/>
    <xf numFmtId="299" fontId="23" fillId="0" borderId="0" applyFont="0" applyFill="0" applyBorder="0" applyAlignment="0" applyProtection="0"/>
    <xf numFmtId="42" fontId="123" fillId="0" borderId="0" applyFont="0" applyFill="0" applyBorder="0" applyAlignment="0" applyProtection="0"/>
    <xf numFmtId="42" fontId="123" fillId="0" borderId="0" applyFont="0" applyFill="0" applyBorder="0" applyAlignment="0" applyProtection="0"/>
    <xf numFmtId="42" fontId="123"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248" fontId="39" fillId="0" borderId="0" applyFont="0" applyFill="0" applyBorder="0" applyAlignment="0" applyProtection="0"/>
    <xf numFmtId="300" fontId="39"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300" fontId="39"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300" fontId="39"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1" fontId="23"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248" fontId="39"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302" fontId="23" fillId="0" borderId="0"/>
    <xf numFmtId="0" fontId="23" fillId="0" borderId="0" applyFont="0" applyFill="0" applyBorder="0" applyAlignment="0" applyProtection="0"/>
    <xf numFmtId="0" fontId="23" fillId="0" borderId="0" applyFont="0" applyFill="0" applyBorder="0" applyAlignment="0" applyProtection="0"/>
    <xf numFmtId="303" fontId="23" fillId="0" borderId="0" applyFont="0" applyFill="0" applyBorder="0" applyAlignment="0" applyProtection="0"/>
    <xf numFmtId="304" fontId="23" fillId="0" borderId="0" applyFont="0" applyFill="0" applyBorder="0" applyAlignment="0" applyProtection="0"/>
    <xf numFmtId="304" fontId="23" fillId="0" borderId="0" applyFont="0" applyFill="0" applyBorder="0" applyAlignment="0" applyProtection="0"/>
    <xf numFmtId="0" fontId="122" fillId="0" borderId="0" applyFont="0" applyFill="0" applyBorder="0" applyAlignment="0" applyProtection="0">
      <alignment horizontal="right"/>
    </xf>
    <xf numFmtId="305" fontId="23" fillId="0" borderId="0" applyFont="0" applyFill="0" applyBorder="0" applyAlignment="0" applyProtection="0"/>
    <xf numFmtId="306" fontId="23" fillId="0" borderId="0" applyFont="0" applyFill="0" applyBorder="0" applyAlignment="0" applyProtection="0"/>
    <xf numFmtId="307" fontId="23" fillId="0" borderId="0" applyFont="0" applyFill="0" applyBorder="0" applyAlignment="0" applyProtection="0"/>
    <xf numFmtId="0" fontId="183" fillId="48" borderId="70" applyNumberFormat="0" applyFont="0" applyFill="0" applyAlignment="0" applyProtection="0">
      <alignment vertical="center"/>
      <protection locked="0"/>
    </xf>
    <xf numFmtId="308" fontId="184" fillId="0" borderId="0" applyBorder="0">
      <alignment horizontal="centerContinuous" vertical="center"/>
    </xf>
    <xf numFmtId="175" fontId="184" fillId="0" borderId="71">
      <alignment vertical="center"/>
    </xf>
    <xf numFmtId="309" fontId="184" fillId="0" borderId="0" applyBorder="0">
      <alignment horizontal="centerContinuous" vertical="center"/>
    </xf>
    <xf numFmtId="169" fontId="185" fillId="49" borderId="0" applyNumberFormat="0" applyBorder="0" applyAlignment="0" applyProtection="0"/>
    <xf numFmtId="0" fontId="185" fillId="49" borderId="0" applyNumberFormat="0" applyBorder="0" applyAlignment="0" applyProtection="0"/>
    <xf numFmtId="0" fontId="185" fillId="49" borderId="0" applyNumberFormat="0" applyBorder="0" applyAlignment="0" applyProtection="0"/>
    <xf numFmtId="0" fontId="185" fillId="49" borderId="0" applyNumberFormat="0" applyBorder="0" applyAlignment="0" applyProtection="0"/>
    <xf numFmtId="0" fontId="185" fillId="49" borderId="0" applyNumberFormat="0" applyBorder="0" applyAlignment="0" applyProtection="0"/>
    <xf numFmtId="0" fontId="185" fillId="49" borderId="0" applyNumberFormat="0" applyBorder="0" applyAlignment="0" applyProtection="0"/>
    <xf numFmtId="0" fontId="185" fillId="49" borderId="0" applyNumberFormat="0" applyBorder="0" applyAlignment="0" applyProtection="0"/>
    <xf numFmtId="169" fontId="185" fillId="49" borderId="0" applyNumberFormat="0" applyBorder="0" applyAlignment="0" applyProtection="0"/>
    <xf numFmtId="0" fontId="185" fillId="49" borderId="0" applyNumberFormat="0" applyBorder="0" applyAlignment="0" applyProtection="0"/>
    <xf numFmtId="0" fontId="185" fillId="49" borderId="0" applyNumberFormat="0" applyBorder="0" applyAlignment="0" applyProtection="0"/>
    <xf numFmtId="0" fontId="29" fillId="9" borderId="0" applyNumberFormat="0" applyBorder="0" applyAlignment="0" applyProtection="0"/>
    <xf numFmtId="0" fontId="185" fillId="49" borderId="0" applyNumberFormat="0" applyBorder="0" applyAlignment="0" applyProtection="0"/>
    <xf numFmtId="0" fontId="185" fillId="49" borderId="0" applyNumberFormat="0" applyBorder="0" applyAlignment="0" applyProtection="0"/>
    <xf numFmtId="0" fontId="186" fillId="0" borderId="0">
      <alignment vertical="center"/>
    </xf>
    <xf numFmtId="37" fontId="23" fillId="0" borderId="0"/>
    <xf numFmtId="37" fontId="187" fillId="0" borderId="0"/>
    <xf numFmtId="169" fontId="188" fillId="0" borderId="0"/>
    <xf numFmtId="0" fontId="62" fillId="0" borderId="0"/>
    <xf numFmtId="0" fontId="188" fillId="0" borderId="0"/>
    <xf numFmtId="0" fontId="188" fillId="0" borderId="0"/>
    <xf numFmtId="0" fontId="188" fillId="0" borderId="0"/>
    <xf numFmtId="169" fontId="188" fillId="0" borderId="0"/>
    <xf numFmtId="0" fontId="188" fillId="0" borderId="0"/>
    <xf numFmtId="310" fontId="189" fillId="0" borderId="0"/>
    <xf numFmtId="169" fontId="23" fillId="0" borderId="0"/>
    <xf numFmtId="169" fontId="23" fillId="0" borderId="0"/>
    <xf numFmtId="284" fontId="189" fillId="0" borderId="0"/>
    <xf numFmtId="284" fontId="189" fillId="0" borderId="0"/>
    <xf numFmtId="311" fontId="23" fillId="0" borderId="0"/>
    <xf numFmtId="311" fontId="23" fillId="0" borderId="0"/>
    <xf numFmtId="312" fontId="128" fillId="0" borderId="0"/>
    <xf numFmtId="169" fontId="23" fillId="0" borderId="0" applyFont="0" applyFill="0" applyBorder="0" applyAlignment="0" applyProtection="0"/>
    <xf numFmtId="0" fontId="9" fillId="0" borderId="0"/>
    <xf numFmtId="0" fontId="9" fillId="0" borderId="0"/>
    <xf numFmtId="0" fontId="9" fillId="0" borderId="0"/>
    <xf numFmtId="313" fontId="23" fillId="0" borderId="0"/>
    <xf numFmtId="0" fontId="9" fillId="0" borderId="0"/>
    <xf numFmtId="0" fontId="9" fillId="0" borderId="0"/>
    <xf numFmtId="0" fontId="9" fillId="0" borderId="0"/>
    <xf numFmtId="313"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applyFont="0" applyFill="0" applyBorder="0" applyAlignment="0" applyProtection="0"/>
    <xf numFmtId="37" fontId="23" fillId="0" borderId="0"/>
    <xf numFmtId="0" fontId="9" fillId="0" borderId="0"/>
    <xf numFmtId="0" fontId="23" fillId="0" borderId="0"/>
    <xf numFmtId="0" fontId="9" fillId="0" borderId="0"/>
    <xf numFmtId="314" fontId="23" fillId="0" borderId="0"/>
    <xf numFmtId="37"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applyFont="0" applyFill="0" applyBorder="0" applyAlignment="0" applyProtection="0"/>
    <xf numFmtId="37" fontId="23" fillId="0" borderId="0"/>
    <xf numFmtId="0" fontId="9" fillId="0" borderId="0"/>
    <xf numFmtId="0" fontId="9" fillId="0" borderId="0"/>
    <xf numFmtId="37"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applyFont="0" applyFill="0" applyBorder="0" applyAlignment="0" applyProtection="0"/>
    <xf numFmtId="37" fontId="23" fillId="0" borderId="0"/>
    <xf numFmtId="0" fontId="9" fillId="0" borderId="0"/>
    <xf numFmtId="0" fontId="9" fillId="0" borderId="0"/>
    <xf numFmtId="37"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applyFont="0" applyFill="0" applyBorder="0" applyAlignment="0" applyProtection="0"/>
    <xf numFmtId="0" fontId="23" fillId="0" borderId="0" applyFont="0" applyFill="0" applyBorder="0" applyAlignment="0" applyProtection="0"/>
    <xf numFmtId="314" fontId="23" fillId="0" borderId="0"/>
    <xf numFmtId="169" fontId="23" fillId="0" borderId="0" applyFont="0" applyFill="0" applyBorder="0" applyAlignment="0" applyProtection="0"/>
    <xf numFmtId="0" fontId="9" fillId="0" borderId="0"/>
    <xf numFmtId="0" fontId="9" fillId="0" borderId="0"/>
    <xf numFmtId="0" fontId="9" fillId="0" borderId="0"/>
    <xf numFmtId="0" fontId="9" fillId="0" borderId="0"/>
    <xf numFmtId="0" fontId="23" fillId="0" borderId="0"/>
    <xf numFmtId="37" fontId="23" fillId="0" borderId="0"/>
    <xf numFmtId="0" fontId="9" fillId="0" borderId="0"/>
    <xf numFmtId="0" fontId="23" fillId="0" borderId="0" applyFont="0" applyFill="0" applyBorder="0" applyAlignment="0" applyProtection="0"/>
    <xf numFmtId="0" fontId="23" fillId="0" borderId="0" applyFont="0" applyFill="0" applyBorder="0" applyAlignment="0" applyProtection="0"/>
    <xf numFmtId="37" fontId="23"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23" fillId="0" borderId="0" applyFont="0" applyFill="0" applyBorder="0" applyAlignment="0" applyProtection="0"/>
    <xf numFmtId="0" fontId="2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314" fontId="23" fillId="0" borderId="0"/>
    <xf numFmtId="314" fontId="23" fillId="0" borderId="0"/>
    <xf numFmtId="314" fontId="23" fillId="0" borderId="0"/>
    <xf numFmtId="0" fontId="9" fillId="0" borderId="0"/>
    <xf numFmtId="314" fontId="23" fillId="0" borderId="0"/>
    <xf numFmtId="314" fontId="23" fillId="0" borderId="0"/>
    <xf numFmtId="314" fontId="23" fillId="0" borderId="0"/>
    <xf numFmtId="314" fontId="23" fillId="0" borderId="0"/>
    <xf numFmtId="314" fontId="23" fillId="0" borderId="0"/>
    <xf numFmtId="169" fontId="23" fillId="0" borderId="0" applyNumberFormat="0" applyFont="0" applyFill="0" applyBorder="0" applyAlignment="0" applyProtection="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190"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9" fillId="0" borderId="0"/>
    <xf numFmtId="0" fontId="19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23"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9" fillId="0" borderId="0"/>
    <xf numFmtId="169" fontId="23" fillId="0" borderId="0" applyNumberFormat="0" applyFont="0" applyFill="0" applyBorder="0" applyAlignment="0" applyProtection="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23" fillId="0" borderId="0" applyNumberFormat="0" applyFont="0" applyFill="0" applyBorder="0" applyAlignment="0" applyProtection="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23" fillId="0" borderId="0" applyNumberFormat="0" applyFont="0" applyFill="0" applyBorder="0" applyAlignment="0" applyProtection="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23" fillId="0" borderId="0" applyNumberFormat="0" applyFont="0" applyFill="0" applyBorder="0" applyAlignment="0" applyProtection="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314" fontId="23" fillId="0" borderId="0"/>
    <xf numFmtId="0" fontId="68" fillId="0" borderId="0"/>
    <xf numFmtId="0" fontId="68" fillId="0" borderId="0"/>
    <xf numFmtId="0" fontId="68" fillId="0" borderId="0"/>
    <xf numFmtId="0" fontId="68" fillId="0" borderId="0"/>
    <xf numFmtId="0" fontId="68" fillId="0" borderId="0"/>
    <xf numFmtId="0" fontId="68" fillId="0" borderId="0"/>
    <xf numFmtId="0" fontId="9" fillId="0" borderId="0"/>
    <xf numFmtId="314" fontId="23" fillId="0" borderId="0"/>
    <xf numFmtId="0" fontId="9" fillId="0" borderId="0"/>
    <xf numFmtId="0" fontId="9" fillId="0" borderId="0"/>
    <xf numFmtId="0" fontId="9" fillId="0" borderId="0"/>
    <xf numFmtId="169" fontId="191"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191"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7" fontId="23" fillId="0" borderId="0"/>
    <xf numFmtId="0" fontId="9" fillId="0" borderId="0"/>
    <xf numFmtId="314" fontId="9" fillId="0" borderId="0"/>
    <xf numFmtId="0" fontId="9" fillId="0" borderId="0"/>
    <xf numFmtId="314" fontId="9" fillId="0" borderId="0"/>
    <xf numFmtId="314" fontId="9" fillId="0" borderId="0"/>
    <xf numFmtId="314" fontId="9" fillId="0" borderId="0"/>
    <xf numFmtId="37"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1" fillId="0" borderId="0"/>
    <xf numFmtId="314"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7" fontId="23" fillId="0" borderId="0"/>
    <xf numFmtId="0" fontId="9" fillId="0" borderId="0"/>
    <xf numFmtId="314" fontId="9" fillId="0" borderId="0"/>
    <xf numFmtId="0" fontId="9" fillId="0" borderId="0"/>
    <xf numFmtId="314" fontId="9" fillId="0" borderId="0"/>
    <xf numFmtId="314" fontId="9" fillId="0" borderId="0"/>
    <xf numFmtId="314" fontId="9" fillId="0" borderId="0"/>
    <xf numFmtId="37" fontId="23"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1" fillId="0" borderId="0"/>
    <xf numFmtId="314" fontId="23" fillId="0" borderId="0"/>
    <xf numFmtId="0" fontId="9" fillId="0" borderId="0"/>
    <xf numFmtId="0" fontId="9" fillId="0" borderId="0"/>
    <xf numFmtId="0" fontId="9" fillId="0" borderId="0"/>
    <xf numFmtId="0" fontId="19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314"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Font="0" applyFill="0" applyBorder="0" applyProtection="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191" fillId="0" borderId="0"/>
    <xf numFmtId="0" fontId="9" fillId="0" borderId="0"/>
    <xf numFmtId="0" fontId="9" fillId="0" borderId="0"/>
    <xf numFmtId="0" fontId="19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7" fontId="23" fillId="0" borderId="0"/>
    <xf numFmtId="0" fontId="9" fillId="0" borderId="0"/>
    <xf numFmtId="0" fontId="9" fillId="0" borderId="0"/>
    <xf numFmtId="0" fontId="23" fillId="0" borderId="0"/>
    <xf numFmtId="37"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applyNumberFormat="0" applyFont="0" applyFill="0" applyBorder="0" applyAlignment="0" applyProtection="0">
      <alignment vertical="top"/>
    </xf>
    <xf numFmtId="0" fontId="9" fillId="0" borderId="0"/>
    <xf numFmtId="0" fontId="9" fillId="0" borderId="0"/>
    <xf numFmtId="0" fontId="9" fillId="0" borderId="0"/>
    <xf numFmtId="0" fontId="9" fillId="0" borderId="0"/>
    <xf numFmtId="37" fontId="23" fillId="0" borderId="0"/>
    <xf numFmtId="0" fontId="9" fillId="0" borderId="0"/>
    <xf numFmtId="0" fontId="9" fillId="0" borderId="0"/>
    <xf numFmtId="37"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2" fillId="0" borderId="0" applyAlignment="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37" fontId="23" fillId="0" borderId="0"/>
    <xf numFmtId="0" fontId="9" fillId="0" borderId="0"/>
    <xf numFmtId="0" fontId="9" fillId="0" borderId="0"/>
    <xf numFmtId="314" fontId="23" fillId="0" borderId="0"/>
    <xf numFmtId="37"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314" fontId="23" fillId="0" borderId="0"/>
    <xf numFmtId="37" fontId="23" fillId="0" borderId="0"/>
    <xf numFmtId="0" fontId="9" fillId="0" borderId="0"/>
    <xf numFmtId="0" fontId="9" fillId="0" borderId="0"/>
    <xf numFmtId="314" fontId="23" fillId="0" borderId="0"/>
    <xf numFmtId="37"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37" fontId="23" fillId="0" borderId="0"/>
    <xf numFmtId="0" fontId="9" fillId="0" borderId="0"/>
    <xf numFmtId="0" fontId="9" fillId="0" borderId="0"/>
    <xf numFmtId="314" fontId="23" fillId="0" borderId="0"/>
    <xf numFmtId="37"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37" fontId="23" fillId="0" borderId="0"/>
    <xf numFmtId="0" fontId="9" fillId="0" borderId="0"/>
    <xf numFmtId="0" fontId="9" fillId="0" borderId="0"/>
    <xf numFmtId="314" fontId="23" fillId="0" borderId="0"/>
    <xf numFmtId="37"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3" fillId="0" borderId="0"/>
    <xf numFmtId="0" fontId="9" fillId="0" borderId="0"/>
    <xf numFmtId="0" fontId="9" fillId="0" borderId="0"/>
    <xf numFmtId="314" fontId="23" fillId="0" borderId="0"/>
    <xf numFmtId="0" fontId="1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7" fontId="23" fillId="0" borderId="0"/>
    <xf numFmtId="0" fontId="9" fillId="0" borderId="0"/>
    <xf numFmtId="0" fontId="9" fillId="0" borderId="0"/>
    <xf numFmtId="0" fontId="23" fillId="0" borderId="0"/>
    <xf numFmtId="37"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7" fontId="23" fillId="0" borderId="0"/>
    <xf numFmtId="0" fontId="9" fillId="0" borderId="0"/>
    <xf numFmtId="0" fontId="9" fillId="0" borderId="0"/>
    <xf numFmtId="37"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1" fillId="0" borderId="0"/>
    <xf numFmtId="0" fontId="9" fillId="0" borderId="0"/>
    <xf numFmtId="0" fontId="9" fillId="0" borderId="0"/>
    <xf numFmtId="0" fontId="9" fillId="0" borderId="0"/>
    <xf numFmtId="0" fontId="9" fillId="0" borderId="0"/>
    <xf numFmtId="37" fontId="23" fillId="0" borderId="0"/>
    <xf numFmtId="0" fontId="9" fillId="0" borderId="0"/>
    <xf numFmtId="0" fontId="9" fillId="0" borderId="0"/>
    <xf numFmtId="37"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314"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7" fontId="23" fillId="0" borderId="0"/>
    <xf numFmtId="0" fontId="9" fillId="0" borderId="0"/>
    <xf numFmtId="0" fontId="9" fillId="0" borderId="0"/>
    <xf numFmtId="37"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7" fontId="23" fillId="0" borderId="0"/>
    <xf numFmtId="0" fontId="9" fillId="0" borderId="0"/>
    <xf numFmtId="0" fontId="9" fillId="0" borderId="0"/>
    <xf numFmtId="37"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7" fontId="23" fillId="0" borderId="0"/>
    <xf numFmtId="0" fontId="9" fillId="0" borderId="0"/>
    <xf numFmtId="0" fontId="9" fillId="0" borderId="0"/>
    <xf numFmtId="37"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169" fontId="23" fillId="0" borderId="0"/>
    <xf numFmtId="169" fontId="23" fillId="0" borderId="0"/>
    <xf numFmtId="0" fontId="9" fillId="0" borderId="0"/>
    <xf numFmtId="315" fontId="23" fillId="0" borderId="0"/>
    <xf numFmtId="315" fontId="23" fillId="0" borderId="0"/>
    <xf numFmtId="315" fontId="23" fillId="0" borderId="0"/>
    <xf numFmtId="315" fontId="23" fillId="0" borderId="0"/>
    <xf numFmtId="315" fontId="23" fillId="0" borderId="0"/>
    <xf numFmtId="0" fontId="23" fillId="0" borderId="0"/>
    <xf numFmtId="0" fontId="39" fillId="0" borderId="0"/>
    <xf numFmtId="0" fontId="9" fillId="0" borderId="0"/>
    <xf numFmtId="0" fontId="9" fillId="0" borderId="0"/>
    <xf numFmtId="0" fontId="9" fillId="0" borderId="0"/>
    <xf numFmtId="0" fontId="9" fillId="0" borderId="0"/>
    <xf numFmtId="0" fontId="39" fillId="0" borderId="0"/>
    <xf numFmtId="0" fontId="9"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9" fontId="23" fillId="0" borderId="0"/>
    <xf numFmtId="0" fontId="23" fillId="0" borderId="0"/>
    <xf numFmtId="0" fontId="9" fillId="0" borderId="0"/>
    <xf numFmtId="0" fontId="9" fillId="0" borderId="0"/>
    <xf numFmtId="0" fontId="9" fillId="0" borderId="0"/>
    <xf numFmtId="0" fontId="9" fillId="0" borderId="0"/>
    <xf numFmtId="0" fontId="23" fillId="0" borderId="0"/>
    <xf numFmtId="169"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9" fontId="23" fillId="0" borderId="0"/>
    <xf numFmtId="0" fontId="23" fillId="0" borderId="0"/>
    <xf numFmtId="0" fontId="9" fillId="0" borderId="0"/>
    <xf numFmtId="0" fontId="9" fillId="0" borderId="0"/>
    <xf numFmtId="0" fontId="9" fillId="0" borderId="0"/>
    <xf numFmtId="0" fontId="9" fillId="0" borderId="0"/>
    <xf numFmtId="0" fontId="23" fillId="0" borderId="0"/>
    <xf numFmtId="169"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9" fontId="23" fillId="0" borderId="0"/>
    <xf numFmtId="0" fontId="23" fillId="0" borderId="0"/>
    <xf numFmtId="0" fontId="9" fillId="0" borderId="0"/>
    <xf numFmtId="0" fontId="9" fillId="0" borderId="0"/>
    <xf numFmtId="0" fontId="9" fillId="0" borderId="0"/>
    <xf numFmtId="0" fontId="9" fillId="0" borderId="0"/>
    <xf numFmtId="0" fontId="23" fillId="0" borderId="0"/>
    <xf numFmtId="169"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3"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169"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169"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23" fillId="0" borderId="0"/>
    <xf numFmtId="0" fontId="131"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68"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68" fillId="0" borderId="0"/>
    <xf numFmtId="0" fontId="194" fillId="0" borderId="0"/>
    <xf numFmtId="0" fontId="23" fillId="0" borderId="0"/>
    <xf numFmtId="37" fontId="23" fillId="0" borderId="0"/>
    <xf numFmtId="0" fontId="23" fillId="0" borderId="0"/>
    <xf numFmtId="169" fontId="9" fillId="0" borderId="0"/>
    <xf numFmtId="0" fontId="9" fillId="0" borderId="0"/>
    <xf numFmtId="0" fontId="9" fillId="0" borderId="0"/>
    <xf numFmtId="0" fontId="9" fillId="0" borderId="0"/>
    <xf numFmtId="169" fontId="9" fillId="0" borderId="0"/>
    <xf numFmtId="0" fontId="9" fillId="0" borderId="0"/>
    <xf numFmtId="0" fontId="9" fillId="0" borderId="0"/>
    <xf numFmtId="0" fontId="9" fillId="0" borderId="0"/>
    <xf numFmtId="37" fontId="23" fillId="0" borderId="0"/>
    <xf numFmtId="0" fontId="9" fillId="0" borderId="0"/>
    <xf numFmtId="0" fontId="9" fillId="0" borderId="0"/>
    <xf numFmtId="37" fontId="23" fillId="0" borderId="0"/>
    <xf numFmtId="0" fontId="9" fillId="0" borderId="0"/>
    <xf numFmtId="0" fontId="9" fillId="0" borderId="0"/>
    <xf numFmtId="0" fontId="9" fillId="0" borderId="0"/>
    <xf numFmtId="0" fontId="9" fillId="0" borderId="0"/>
    <xf numFmtId="37" fontId="23" fillId="0" borderId="0"/>
    <xf numFmtId="0" fontId="9" fillId="0" borderId="0"/>
    <xf numFmtId="0" fontId="9" fillId="0" borderId="0"/>
    <xf numFmtId="37" fontId="23" fillId="0" borderId="0"/>
    <xf numFmtId="0" fontId="9" fillId="0" borderId="0"/>
    <xf numFmtId="0" fontId="9" fillId="0" borderId="0"/>
    <xf numFmtId="0" fontId="9" fillId="0" borderId="0"/>
    <xf numFmtId="0" fontId="9" fillId="0" borderId="0"/>
    <xf numFmtId="37" fontId="23" fillId="0" borderId="0"/>
    <xf numFmtId="0" fontId="9" fillId="0" borderId="0"/>
    <xf numFmtId="0" fontId="9" fillId="0" borderId="0"/>
    <xf numFmtId="37" fontId="23" fillId="0" borderId="0"/>
    <xf numFmtId="0" fontId="9" fillId="0" borderId="0"/>
    <xf numFmtId="0" fontId="9" fillId="0" borderId="0"/>
    <xf numFmtId="0" fontId="9" fillId="0" borderId="0"/>
    <xf numFmtId="0" fontId="9" fillId="0" borderId="0"/>
    <xf numFmtId="37" fontId="23" fillId="0" borderId="0"/>
    <xf numFmtId="0" fontId="9" fillId="0" borderId="0"/>
    <xf numFmtId="0" fontId="9" fillId="0" borderId="0"/>
    <xf numFmtId="37" fontId="23" fillId="0" borderId="0"/>
    <xf numFmtId="0" fontId="9" fillId="0" borderId="0"/>
    <xf numFmtId="0" fontId="9" fillId="0" borderId="0"/>
    <xf numFmtId="0" fontId="9" fillId="0" borderId="0"/>
    <xf numFmtId="0" fontId="9" fillId="0" borderId="0"/>
    <xf numFmtId="37" fontId="23" fillId="0" borderId="0"/>
    <xf numFmtId="0" fontId="9" fillId="0" borderId="0"/>
    <xf numFmtId="0" fontId="9" fillId="0" borderId="0"/>
    <xf numFmtId="37" fontId="23" fillId="0" borderId="0"/>
    <xf numFmtId="0" fontId="9" fillId="0" borderId="0"/>
    <xf numFmtId="0" fontId="9" fillId="0" borderId="0"/>
    <xf numFmtId="0" fontId="9" fillId="0" borderId="0"/>
    <xf numFmtId="0" fontId="9" fillId="0" borderId="0"/>
    <xf numFmtId="37" fontId="23" fillId="0" borderId="0"/>
    <xf numFmtId="0" fontId="9" fillId="0" borderId="0"/>
    <xf numFmtId="0" fontId="9" fillId="0" borderId="0"/>
    <xf numFmtId="37" fontId="23" fillId="0" borderId="0"/>
    <xf numFmtId="0" fontId="9" fillId="0" borderId="0"/>
    <xf numFmtId="0" fontId="9" fillId="0" borderId="0"/>
    <xf numFmtId="0" fontId="9" fillId="0" borderId="0"/>
    <xf numFmtId="0" fontId="9" fillId="0" borderId="0"/>
    <xf numFmtId="37" fontId="23" fillId="0" borderId="0"/>
    <xf numFmtId="0" fontId="9" fillId="0" borderId="0"/>
    <xf numFmtId="0" fontId="9" fillId="0" borderId="0"/>
    <xf numFmtId="37" fontId="23"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23" fillId="0" borderId="0"/>
    <xf numFmtId="0" fontId="23"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7" fontId="23" fillId="0" borderId="0"/>
    <xf numFmtId="37"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314"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23" fillId="0" borderId="0"/>
    <xf numFmtId="0" fontId="9" fillId="0" borderId="0"/>
    <xf numFmtId="0" fontId="23" fillId="0" borderId="0"/>
    <xf numFmtId="0" fontId="9" fillId="0" borderId="0"/>
    <xf numFmtId="0" fontId="9" fillId="0" borderId="0"/>
    <xf numFmtId="0" fontId="9" fillId="0" borderId="0"/>
    <xf numFmtId="0" fontId="23" fillId="0" borderId="0"/>
    <xf numFmtId="314" fontId="9"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23" fillId="0" borderId="0"/>
    <xf numFmtId="314"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37" fontId="23" fillId="0" borderId="0"/>
    <xf numFmtId="0" fontId="23" fillId="0" borderId="0"/>
    <xf numFmtId="0" fontId="23" fillId="0" borderId="0"/>
    <xf numFmtId="0" fontId="9" fillId="0" borderId="0"/>
    <xf numFmtId="0" fontId="9" fillId="0" borderId="0"/>
    <xf numFmtId="0" fontId="9" fillId="0" borderId="0"/>
    <xf numFmtId="37"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9" fillId="0" borderId="0"/>
    <xf numFmtId="0" fontId="9" fillId="0" borderId="0"/>
    <xf numFmtId="37" fontId="23" fillId="0" borderId="0"/>
    <xf numFmtId="0" fontId="9" fillId="0" borderId="0"/>
    <xf numFmtId="0" fontId="9" fillId="0" borderId="0"/>
    <xf numFmtId="37" fontId="23"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23" fillId="0" borderId="0"/>
    <xf numFmtId="314" fontId="9" fillId="0" borderId="0"/>
    <xf numFmtId="0" fontId="23" fillId="0" borderId="0"/>
    <xf numFmtId="0" fontId="23" fillId="0" borderId="0"/>
    <xf numFmtId="314"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7" fontId="23" fillId="0" borderId="0"/>
    <xf numFmtId="0" fontId="9" fillId="0" borderId="0"/>
    <xf numFmtId="314" fontId="9" fillId="0" borderId="0"/>
    <xf numFmtId="0" fontId="9" fillId="0" borderId="0"/>
    <xf numFmtId="0" fontId="23" fillId="0" borderId="0"/>
    <xf numFmtId="314" fontId="9" fillId="0" borderId="0"/>
    <xf numFmtId="314" fontId="9" fillId="0" borderId="0"/>
    <xf numFmtId="37"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9" fontId="9" fillId="0" borderId="0"/>
    <xf numFmtId="169" fontId="9" fillId="0" borderId="0"/>
    <xf numFmtId="169" fontId="23" fillId="0" borderId="0"/>
    <xf numFmtId="0" fontId="9" fillId="0" borderId="0"/>
    <xf numFmtId="0" fontId="9" fillId="0" borderId="0"/>
    <xf numFmtId="0" fontId="9" fillId="0" borderId="0"/>
    <xf numFmtId="314" fontId="9" fillId="0" borderId="0"/>
    <xf numFmtId="37" fontId="23" fillId="0" borderId="0"/>
    <xf numFmtId="0" fontId="9" fillId="0" borderId="0"/>
    <xf numFmtId="314" fontId="9" fillId="0" borderId="0"/>
    <xf numFmtId="0" fontId="9" fillId="0" borderId="0"/>
    <xf numFmtId="0" fontId="23" fillId="0" borderId="0"/>
    <xf numFmtId="314" fontId="9" fillId="0" borderId="0"/>
    <xf numFmtId="37" fontId="23" fillId="0" borderId="0"/>
    <xf numFmtId="0" fontId="9" fillId="0" borderId="0"/>
    <xf numFmtId="169" fontId="9" fillId="0" borderId="0"/>
    <xf numFmtId="0" fontId="9" fillId="0" borderId="0"/>
    <xf numFmtId="169" fontId="23" fillId="0" borderId="0"/>
    <xf numFmtId="0" fontId="9" fillId="0" borderId="0"/>
    <xf numFmtId="0" fontId="9" fillId="0" borderId="0"/>
    <xf numFmtId="0" fontId="9" fillId="0" borderId="0"/>
    <xf numFmtId="37" fontId="23" fillId="0" borderId="0"/>
    <xf numFmtId="0" fontId="9" fillId="0" borderId="0"/>
    <xf numFmtId="0" fontId="9" fillId="0" borderId="0"/>
    <xf numFmtId="0" fontId="23" fillId="0" borderId="0"/>
    <xf numFmtId="37" fontId="23" fillId="0" borderId="0"/>
    <xf numFmtId="0" fontId="9" fillId="0" borderId="0"/>
    <xf numFmtId="0" fontId="9" fillId="0" borderId="0"/>
    <xf numFmtId="0" fontId="9" fillId="0" borderId="0"/>
    <xf numFmtId="0" fontId="9" fillId="0" borderId="0"/>
    <xf numFmtId="37" fontId="23" fillId="0" borderId="0"/>
    <xf numFmtId="0" fontId="9" fillId="0" borderId="0"/>
    <xf numFmtId="0" fontId="9" fillId="0" borderId="0"/>
    <xf numFmtId="0" fontId="9" fillId="0" borderId="0"/>
    <xf numFmtId="37" fontId="23" fillId="0" borderId="0"/>
    <xf numFmtId="0" fontId="9" fillId="0" borderId="0"/>
    <xf numFmtId="0" fontId="9" fillId="0" borderId="0"/>
    <xf numFmtId="0" fontId="9" fillId="0" borderId="0"/>
    <xf numFmtId="0" fontId="9" fillId="0" borderId="0"/>
    <xf numFmtId="37" fontId="23" fillId="0" borderId="0"/>
    <xf numFmtId="0" fontId="9" fillId="0" borderId="0"/>
    <xf numFmtId="0" fontId="9" fillId="0" borderId="0"/>
    <xf numFmtId="314" fontId="9" fillId="0" borderId="0"/>
    <xf numFmtId="37"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23" fillId="0" borderId="0"/>
    <xf numFmtId="0" fontId="9" fillId="0" borderId="0"/>
    <xf numFmtId="0" fontId="23" fillId="0" borderId="0"/>
    <xf numFmtId="0" fontId="9" fillId="0" borderId="0"/>
    <xf numFmtId="0" fontId="23" fillId="0" borderId="0"/>
    <xf numFmtId="0" fontId="9" fillId="0" borderId="0"/>
    <xf numFmtId="0" fontId="23" fillId="0" borderId="0"/>
    <xf numFmtId="0" fontId="9" fillId="0" borderId="0"/>
    <xf numFmtId="0" fontId="23" fillId="0" borderId="0"/>
    <xf numFmtId="0" fontId="9" fillId="0" borderId="0"/>
    <xf numFmtId="0" fontId="23" fillId="0" borderId="0"/>
    <xf numFmtId="0" fontId="9" fillId="0" borderId="0"/>
    <xf numFmtId="0" fontId="23" fillId="0" borderId="0"/>
    <xf numFmtId="169" fontId="23" fillId="0" borderId="0"/>
    <xf numFmtId="0" fontId="9" fillId="0" borderId="0"/>
    <xf numFmtId="37" fontId="23" fillId="0" borderId="0"/>
    <xf numFmtId="0" fontId="9" fillId="0" borderId="0"/>
    <xf numFmtId="0" fontId="9" fillId="0" borderId="0"/>
    <xf numFmtId="0" fontId="9" fillId="0" borderId="0"/>
    <xf numFmtId="0" fontId="193" fillId="0" borderId="0"/>
    <xf numFmtId="37" fontId="23" fillId="0" borderId="0"/>
    <xf numFmtId="0" fontId="9" fillId="0" borderId="0"/>
    <xf numFmtId="0" fontId="193" fillId="0" borderId="0"/>
    <xf numFmtId="0" fontId="193" fillId="0" borderId="0"/>
    <xf numFmtId="0" fontId="193" fillId="0" borderId="0"/>
    <xf numFmtId="0" fontId="193" fillId="0" borderId="0"/>
    <xf numFmtId="0" fontId="193" fillId="0" borderId="0"/>
    <xf numFmtId="0" fontId="23" fillId="0" borderId="0"/>
    <xf numFmtId="0" fontId="193" fillId="0" borderId="0"/>
    <xf numFmtId="0" fontId="9" fillId="0" borderId="0"/>
    <xf numFmtId="0" fontId="23" fillId="0" borderId="0"/>
    <xf numFmtId="0" fontId="23" fillId="0" borderId="0"/>
    <xf numFmtId="0" fontId="23" fillId="0" borderId="0"/>
    <xf numFmtId="0" fontId="23"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23" fillId="0" borderId="0"/>
    <xf numFmtId="314" fontId="9" fillId="0" borderId="0"/>
    <xf numFmtId="314" fontId="9" fillId="0" borderId="0"/>
    <xf numFmtId="314" fontId="9" fillId="0" borderId="0"/>
    <xf numFmtId="0" fontId="23" fillId="0" borderId="0"/>
    <xf numFmtId="37" fontId="23" fillId="0" borderId="0"/>
    <xf numFmtId="314" fontId="9" fillId="0" borderId="0"/>
    <xf numFmtId="169" fontId="23" fillId="0" borderId="0"/>
    <xf numFmtId="0" fontId="9" fillId="0" borderId="0"/>
    <xf numFmtId="0" fontId="23" fillId="0" borderId="0"/>
    <xf numFmtId="171" fontId="23" fillId="0" borderId="0"/>
    <xf numFmtId="0" fontId="23" fillId="0" borderId="0"/>
    <xf numFmtId="171" fontId="23" fillId="0" borderId="0"/>
    <xf numFmtId="0" fontId="23" fillId="0" borderId="0"/>
    <xf numFmtId="171" fontId="23" fillId="0" borderId="0"/>
    <xf numFmtId="0" fontId="23" fillId="0" borderId="0"/>
    <xf numFmtId="171" fontId="23" fillId="0" borderId="0"/>
    <xf numFmtId="0" fontId="23" fillId="0" borderId="0"/>
    <xf numFmtId="37" fontId="23" fillId="0" borderId="0"/>
    <xf numFmtId="0" fontId="23" fillId="0" borderId="0"/>
    <xf numFmtId="0" fontId="23" fillId="0" borderId="0"/>
    <xf numFmtId="0" fontId="23" fillId="0" borderId="0"/>
    <xf numFmtId="0" fontId="23" fillId="0" borderId="0"/>
    <xf numFmtId="0" fontId="23" fillId="0" borderId="0"/>
    <xf numFmtId="169"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23"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23" fillId="0" borderId="0"/>
    <xf numFmtId="169"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9" fontId="23"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23" fillId="0" borderId="0"/>
    <xf numFmtId="0" fontId="9" fillId="0" borderId="0"/>
    <xf numFmtId="314" fontId="9" fillId="0" borderId="0"/>
    <xf numFmtId="0" fontId="9" fillId="0" borderId="0"/>
    <xf numFmtId="0" fontId="23" fillId="0" borderId="0"/>
    <xf numFmtId="314" fontId="9" fillId="0" borderId="0"/>
    <xf numFmtId="314"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23" fillId="0" borderId="0"/>
    <xf numFmtId="169"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9"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23" fillId="0" borderId="0"/>
    <xf numFmtId="169"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9"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23" fillId="0" borderId="0"/>
    <xf numFmtId="169"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9" fontId="23" fillId="0" borderId="0"/>
    <xf numFmtId="0" fontId="23" fillId="0" borderId="0"/>
    <xf numFmtId="0" fontId="9" fillId="0" borderId="0"/>
    <xf numFmtId="0" fontId="9" fillId="0" borderId="0"/>
    <xf numFmtId="0" fontId="9" fillId="0" borderId="0"/>
    <xf numFmtId="0" fontId="9" fillId="0" borderId="0"/>
    <xf numFmtId="0" fontId="23" fillId="0" borderId="0"/>
    <xf numFmtId="169"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9" fontId="23" fillId="0" borderId="0"/>
    <xf numFmtId="0" fontId="23" fillId="0" borderId="0"/>
    <xf numFmtId="0" fontId="9" fillId="0" borderId="0"/>
    <xf numFmtId="0" fontId="9" fillId="0" borderId="0"/>
    <xf numFmtId="0" fontId="9" fillId="0" borderId="0"/>
    <xf numFmtId="0" fontId="9" fillId="0" borderId="0"/>
    <xf numFmtId="0" fontId="23" fillId="0" borderId="0"/>
    <xf numFmtId="169"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9" fontId="23" fillId="0" borderId="0"/>
    <xf numFmtId="169"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9" fontId="9" fillId="0" borderId="0"/>
    <xf numFmtId="169" fontId="9" fillId="0" borderId="0"/>
    <xf numFmtId="169" fontId="9" fillId="0" borderId="0"/>
    <xf numFmtId="169" fontId="9" fillId="0" borderId="0"/>
    <xf numFmtId="169" fontId="9" fillId="0" borderId="0"/>
    <xf numFmtId="0" fontId="9" fillId="0" borderId="0"/>
    <xf numFmtId="169"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314" fontId="23" fillId="0" borderId="0"/>
    <xf numFmtId="0" fontId="9" fillId="0" borderId="0"/>
    <xf numFmtId="314" fontId="23" fillId="0" borderId="0"/>
    <xf numFmtId="314" fontId="23" fillId="0" borderId="0"/>
    <xf numFmtId="314" fontId="23" fillId="0" borderId="0"/>
    <xf numFmtId="0" fontId="9" fillId="0" borderId="0"/>
    <xf numFmtId="0" fontId="9" fillId="0" borderId="0"/>
    <xf numFmtId="0" fontId="9" fillId="0" borderId="0"/>
    <xf numFmtId="314" fontId="23" fillId="0" borderId="0"/>
    <xf numFmtId="314" fontId="23" fillId="0" borderId="0"/>
    <xf numFmtId="0" fontId="9" fillId="0" borderId="0"/>
    <xf numFmtId="0" fontId="9" fillId="0" borderId="0"/>
    <xf numFmtId="314" fontId="23" fillId="0" borderId="0"/>
    <xf numFmtId="314" fontId="23" fillId="0" borderId="0"/>
    <xf numFmtId="0" fontId="9" fillId="0" borderId="0"/>
    <xf numFmtId="37" fontId="23" fillId="0" borderId="0"/>
    <xf numFmtId="314" fontId="23" fillId="0" borderId="0"/>
    <xf numFmtId="314" fontId="23" fillId="0" borderId="0"/>
    <xf numFmtId="37" fontId="23" fillId="0" borderId="0"/>
    <xf numFmtId="37" fontId="23" fillId="0" borderId="0"/>
    <xf numFmtId="314" fontId="23" fillId="0" borderId="0"/>
    <xf numFmtId="314" fontId="23" fillId="0" borderId="0"/>
    <xf numFmtId="314" fontId="23" fillId="0" borderId="0"/>
    <xf numFmtId="314" fontId="23" fillId="0" borderId="0"/>
    <xf numFmtId="314" fontId="23" fillId="0" borderId="0"/>
    <xf numFmtId="314" fontId="23" fillId="0" borderId="0"/>
    <xf numFmtId="314" fontId="23" fillId="0" borderId="0"/>
    <xf numFmtId="314" fontId="23" fillId="0" borderId="0"/>
    <xf numFmtId="314" fontId="23" fillId="0" borderId="0"/>
    <xf numFmtId="314" fontId="23"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6" fontId="9" fillId="0" borderId="0"/>
    <xf numFmtId="316" fontId="9" fillId="0" borderId="0"/>
    <xf numFmtId="316" fontId="9" fillId="0" borderId="0"/>
    <xf numFmtId="316" fontId="9" fillId="0" borderId="0"/>
    <xf numFmtId="22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23" fillId="0" borderId="0" applyNumberFormat="0" applyFill="0" applyBorder="0" applyAlignment="0" applyProtection="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314"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3"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314" fontId="23" fillId="0" borderId="0"/>
    <xf numFmtId="0" fontId="9" fillId="0" borderId="0"/>
    <xf numFmtId="0" fontId="23" fillId="0" borderId="0"/>
    <xf numFmtId="0" fontId="23" fillId="0" borderId="0" applyNumberFormat="0" applyFont="0" applyFill="0" applyBorder="0" applyAlignment="0" applyProtection="0">
      <alignment vertical="top"/>
    </xf>
    <xf numFmtId="0" fontId="191" fillId="0" borderId="0"/>
    <xf numFmtId="0" fontId="23" fillId="0" borderId="0"/>
    <xf numFmtId="0" fontId="23" fillId="0" borderId="0"/>
    <xf numFmtId="0" fontId="191" fillId="0" borderId="0"/>
    <xf numFmtId="0" fontId="23" fillId="0" borderId="0"/>
    <xf numFmtId="0" fontId="23" fillId="0" borderId="0"/>
    <xf numFmtId="0" fontId="19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applyNumberFormat="0" applyFont="0" applyFill="0" applyBorder="0" applyAlignment="0" applyProtection="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72"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9" fillId="0" borderId="0"/>
    <xf numFmtId="0" fontId="9" fillId="0" borderId="0"/>
    <xf numFmtId="0" fontId="191"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0" fontId="9" fillId="0" borderId="0"/>
    <xf numFmtId="314" fontId="9" fillId="0" borderId="0"/>
    <xf numFmtId="314" fontId="9" fillId="0" borderId="0"/>
    <xf numFmtId="314" fontId="9" fillId="0" borderId="0"/>
    <xf numFmtId="0" fontId="9"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9" fillId="0" borderId="0"/>
    <xf numFmtId="0" fontId="9" fillId="0" borderId="0"/>
    <xf numFmtId="0" fontId="191" fillId="0" borderId="0"/>
    <xf numFmtId="314" fontId="9" fillId="0" borderId="0"/>
    <xf numFmtId="314" fontId="9" fillId="0" borderId="0"/>
    <xf numFmtId="314" fontId="9" fillId="0" borderId="0"/>
    <xf numFmtId="0" fontId="23" fillId="0" borderId="0">
      <alignment vertical="center"/>
    </xf>
    <xf numFmtId="314" fontId="9" fillId="0" borderId="0"/>
    <xf numFmtId="314" fontId="9" fillId="0" borderId="0"/>
    <xf numFmtId="314" fontId="9" fillId="0" borderId="0"/>
    <xf numFmtId="0" fontId="9" fillId="0" borderId="0"/>
    <xf numFmtId="0" fontId="9" fillId="0" borderId="0"/>
    <xf numFmtId="0" fontId="191" fillId="0" borderId="0"/>
    <xf numFmtId="314" fontId="9" fillId="0" borderId="0"/>
    <xf numFmtId="314" fontId="9" fillId="0" borderId="0"/>
    <xf numFmtId="314" fontId="9" fillId="0" borderId="0"/>
    <xf numFmtId="0" fontId="23" fillId="0" borderId="0">
      <alignment vertical="center"/>
    </xf>
    <xf numFmtId="314" fontId="9" fillId="0" borderId="0"/>
    <xf numFmtId="314" fontId="9" fillId="0" borderId="0"/>
    <xf numFmtId="314" fontId="9" fillId="0" borderId="0"/>
    <xf numFmtId="0" fontId="9" fillId="0" borderId="0"/>
    <xf numFmtId="0" fontId="9" fillId="0" borderId="0"/>
    <xf numFmtId="0" fontId="191" fillId="0" borderId="0"/>
    <xf numFmtId="314" fontId="9" fillId="0" borderId="0"/>
    <xf numFmtId="314" fontId="9" fillId="0" borderId="0"/>
    <xf numFmtId="314" fontId="9" fillId="0" borderId="0"/>
    <xf numFmtId="0" fontId="23" fillId="0" borderId="0">
      <alignment vertical="center"/>
    </xf>
    <xf numFmtId="314" fontId="9" fillId="0" borderId="0"/>
    <xf numFmtId="314" fontId="9" fillId="0" borderId="0"/>
    <xf numFmtId="314" fontId="9" fillId="0" borderId="0"/>
    <xf numFmtId="0" fontId="191" fillId="0" borderId="0"/>
    <xf numFmtId="0" fontId="191" fillId="0" borderId="0"/>
    <xf numFmtId="0" fontId="23" fillId="0" borderId="0">
      <alignment vertical="center"/>
    </xf>
    <xf numFmtId="314" fontId="9" fillId="0" borderId="0"/>
    <xf numFmtId="314" fontId="9" fillId="0" borderId="0"/>
    <xf numFmtId="0" fontId="191" fillId="0" borderId="0"/>
    <xf numFmtId="169" fontId="9" fillId="0" borderId="0"/>
    <xf numFmtId="0" fontId="191" fillId="0" borderId="0"/>
    <xf numFmtId="0" fontId="191" fillId="0" borderId="0"/>
    <xf numFmtId="0" fontId="17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1" fillId="0" borderId="0"/>
    <xf numFmtId="0" fontId="23" fillId="0" borderId="0"/>
    <xf numFmtId="0" fontId="23" fillId="0" borderId="0"/>
    <xf numFmtId="0" fontId="23" fillId="0" borderId="0" applyFill="0" applyBorder="0" applyAlignment="0" applyProtection="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23" fillId="0" borderId="0"/>
    <xf numFmtId="0" fontId="23" fillId="0" borderId="0"/>
    <xf numFmtId="314" fontId="9" fillId="0" borderId="0"/>
    <xf numFmtId="314" fontId="9" fillId="0" borderId="0"/>
    <xf numFmtId="314" fontId="9" fillId="0" borderId="0"/>
    <xf numFmtId="314" fontId="9" fillId="0" borderId="0"/>
    <xf numFmtId="0" fontId="23" fillId="0" borderId="0"/>
    <xf numFmtId="0" fontId="23" fillId="0" borderId="0"/>
    <xf numFmtId="314" fontId="9" fillId="0" borderId="0"/>
    <xf numFmtId="0" fontId="23" fillId="0" borderId="0"/>
    <xf numFmtId="0" fontId="9"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9" fillId="0" borderId="0"/>
    <xf numFmtId="0" fontId="23" fillId="0" borderId="0">
      <alignment vertical="center"/>
    </xf>
    <xf numFmtId="0" fontId="9" fillId="0" borderId="0"/>
    <xf numFmtId="0" fontId="9" fillId="0" borderId="0"/>
    <xf numFmtId="0" fontId="9" fillId="0" borderId="0"/>
    <xf numFmtId="0" fontId="191" fillId="0" borderId="0"/>
    <xf numFmtId="0" fontId="191" fillId="0" borderId="0"/>
    <xf numFmtId="0" fontId="191" fillId="0" borderId="0"/>
    <xf numFmtId="0" fontId="191" fillId="0" borderId="0"/>
    <xf numFmtId="0" fontId="191" fillId="0" borderId="0"/>
    <xf numFmtId="0" fontId="9" fillId="0" borderId="0"/>
    <xf numFmtId="0" fontId="9" fillId="0" borderId="0"/>
    <xf numFmtId="0" fontId="9" fillId="0" borderId="0"/>
    <xf numFmtId="0" fontId="9" fillId="0" borderId="0"/>
    <xf numFmtId="0" fontId="191"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191" fillId="0" borderId="0"/>
    <xf numFmtId="314" fontId="9" fillId="0" borderId="0"/>
    <xf numFmtId="314" fontId="9" fillId="0" borderId="0"/>
    <xf numFmtId="314" fontId="9" fillId="0" borderId="0"/>
    <xf numFmtId="314" fontId="9" fillId="0" borderId="0"/>
    <xf numFmtId="0" fontId="191" fillId="0" borderId="0"/>
    <xf numFmtId="314" fontId="9" fillId="0" borderId="0"/>
    <xf numFmtId="0" fontId="191" fillId="0" borderId="0"/>
    <xf numFmtId="314" fontId="9" fillId="0" borderId="0"/>
    <xf numFmtId="0" fontId="191" fillId="0" borderId="0"/>
    <xf numFmtId="314" fontId="9" fillId="0" borderId="0"/>
    <xf numFmtId="0" fontId="191" fillId="0" borderId="0"/>
    <xf numFmtId="0" fontId="23" fillId="0" borderId="0"/>
    <xf numFmtId="314" fontId="9" fillId="0" borderId="0"/>
    <xf numFmtId="0" fontId="23" fillId="0" borderId="0"/>
    <xf numFmtId="0" fontId="23" fillId="0" borderId="0"/>
    <xf numFmtId="314" fontId="9" fillId="0" borderId="0"/>
    <xf numFmtId="0" fontId="23" fillId="0" borderId="0"/>
    <xf numFmtId="0" fontId="23" fillId="0" borderId="0"/>
    <xf numFmtId="0" fontId="195" fillId="0" borderId="0"/>
    <xf numFmtId="0" fontId="23" fillId="0" borderId="0"/>
    <xf numFmtId="0" fontId="23" fillId="0" borderId="0"/>
    <xf numFmtId="0" fontId="23" fillId="0" borderId="0"/>
    <xf numFmtId="0" fontId="9" fillId="0" borderId="0"/>
    <xf numFmtId="0" fontId="9" fillId="0" borderId="0"/>
    <xf numFmtId="0" fontId="195" fillId="0" borderId="0"/>
    <xf numFmtId="169" fontId="9" fillId="0" borderId="0"/>
    <xf numFmtId="0" fontId="9"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169" fontId="9" fillId="0" borderId="0"/>
    <xf numFmtId="0" fontId="191" fillId="0" borderId="0"/>
    <xf numFmtId="0" fontId="191" fillId="0" borderId="0"/>
    <xf numFmtId="0" fontId="191" fillId="0" borderId="0"/>
    <xf numFmtId="0" fontId="191" fillId="0" borderId="0"/>
    <xf numFmtId="0" fontId="191" fillId="0" borderId="0"/>
    <xf numFmtId="0" fontId="23" fillId="0" borderId="0"/>
    <xf numFmtId="0" fontId="23" fillId="0" borderId="0"/>
    <xf numFmtId="0" fontId="191"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9"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9" fillId="0" borderId="0"/>
    <xf numFmtId="169"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191" fillId="0" borderId="0"/>
    <xf numFmtId="0" fontId="191" fillId="0" borderId="0"/>
    <xf numFmtId="0" fontId="191" fillId="0" borderId="0"/>
    <xf numFmtId="0" fontId="191" fillId="0" borderId="0"/>
    <xf numFmtId="0" fontId="19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1" fillId="0" borderId="0"/>
    <xf numFmtId="0" fontId="191" fillId="0" borderId="0"/>
    <xf numFmtId="0" fontId="9"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169" fontId="9" fillId="0" borderId="0"/>
    <xf numFmtId="0" fontId="191" fillId="0" borderId="0"/>
    <xf numFmtId="0" fontId="191" fillId="0" borderId="0"/>
    <xf numFmtId="0" fontId="191" fillId="0" borderId="0"/>
    <xf numFmtId="0" fontId="191" fillId="0" borderId="0"/>
    <xf numFmtId="0" fontId="191" fillId="0" borderId="0"/>
    <xf numFmtId="0" fontId="9"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9"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169" fontId="9" fillId="0" borderId="0"/>
    <xf numFmtId="0" fontId="191" fillId="0" borderId="0"/>
    <xf numFmtId="0" fontId="191" fillId="0" borderId="0"/>
    <xf numFmtId="0" fontId="191" fillId="0" borderId="0"/>
    <xf numFmtId="0" fontId="191" fillId="0" borderId="0"/>
    <xf numFmtId="0" fontId="191" fillId="0" borderId="0"/>
    <xf numFmtId="0" fontId="9"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9" fillId="0" borderId="0"/>
    <xf numFmtId="0" fontId="23" fillId="0" borderId="0"/>
    <xf numFmtId="0" fontId="9" fillId="0" borderId="0"/>
    <xf numFmtId="0" fontId="23" fillId="0" borderId="0"/>
    <xf numFmtId="0" fontId="191" fillId="0" borderId="0"/>
    <xf numFmtId="0" fontId="23" fillId="0" borderId="0"/>
    <xf numFmtId="169"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23" fillId="0" borderId="0"/>
    <xf numFmtId="314" fontId="23" fillId="0" borderId="0"/>
    <xf numFmtId="0" fontId="23" fillId="0" borderId="0"/>
    <xf numFmtId="169" fontId="23" fillId="0" borderId="0"/>
    <xf numFmtId="0" fontId="9" fillId="0" borderId="0"/>
    <xf numFmtId="0" fontId="9" fillId="0" borderId="0"/>
    <xf numFmtId="0" fontId="9" fillId="0" borderId="0"/>
    <xf numFmtId="314" fontId="23" fillId="0" borderId="0"/>
    <xf numFmtId="0" fontId="190" fillId="0" borderId="0"/>
    <xf numFmtId="0" fontId="9" fillId="0" borderId="0"/>
    <xf numFmtId="0" fontId="9" fillId="0" borderId="0"/>
    <xf numFmtId="314" fontId="23" fillId="0" borderId="0"/>
    <xf numFmtId="0" fontId="190"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193"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193"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314" fontId="23" fillId="0" borderId="0"/>
    <xf numFmtId="0" fontId="23" fillId="0" borderId="0" applyNumberFormat="0" applyFill="0" applyBorder="0" applyAlignment="0" applyProtection="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23" fillId="0" borderId="0"/>
    <xf numFmtId="314" fontId="23" fillId="0" borderId="0"/>
    <xf numFmtId="0" fontId="193" fillId="0" borderId="0"/>
    <xf numFmtId="0" fontId="123" fillId="0" borderId="0"/>
    <xf numFmtId="0" fontId="1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314" fontId="23"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23" fillId="0" borderId="0"/>
    <xf numFmtId="314" fontId="9" fillId="0" borderId="0"/>
    <xf numFmtId="0" fontId="23" fillId="0" borderId="0"/>
    <xf numFmtId="0" fontId="9" fillId="0" borderId="0"/>
    <xf numFmtId="314" fontId="9" fillId="0" borderId="0"/>
    <xf numFmtId="0" fontId="23"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23"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169" fontId="23"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23" fillId="0" borderId="0"/>
    <xf numFmtId="0" fontId="23" fillId="0" borderId="0"/>
    <xf numFmtId="169" fontId="23" fillId="0" borderId="0"/>
    <xf numFmtId="0" fontId="9" fillId="0" borderId="0"/>
    <xf numFmtId="314"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23" fillId="0" borderId="0"/>
    <xf numFmtId="314"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23" fillId="0" borderId="0"/>
    <xf numFmtId="314" fontId="9" fillId="0" borderId="0"/>
    <xf numFmtId="314" fontId="9" fillId="0" borderId="0"/>
    <xf numFmtId="314"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37" fontId="23" fillId="0" borderId="0"/>
    <xf numFmtId="0" fontId="23"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7" fontId="23"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193"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193"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193" fillId="0" borderId="0"/>
    <xf numFmtId="314" fontId="9" fillId="0" borderId="0"/>
    <xf numFmtId="314" fontId="9" fillId="0" borderId="0"/>
    <xf numFmtId="314" fontId="9" fillId="0" borderId="0"/>
    <xf numFmtId="0" fontId="196" fillId="0" borderId="0"/>
    <xf numFmtId="314" fontId="9" fillId="0" borderId="0"/>
    <xf numFmtId="314"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6" fillId="0" borderId="0"/>
    <xf numFmtId="0" fontId="9" fillId="0" borderId="0"/>
    <xf numFmtId="0" fontId="9" fillId="0" borderId="0"/>
    <xf numFmtId="0" fontId="9" fillId="0" borderId="0"/>
    <xf numFmtId="0" fontId="23"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68" fillId="0" borderId="0"/>
    <xf numFmtId="169" fontId="196" fillId="0" borderId="0"/>
    <xf numFmtId="0" fontId="1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0" fontId="23" fillId="0" borderId="0"/>
    <xf numFmtId="0" fontId="9" fillId="0" borderId="0"/>
    <xf numFmtId="0" fontId="196"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0" fontId="196" fillId="0" borderId="0"/>
    <xf numFmtId="0" fontId="9" fillId="0" borderId="0"/>
    <xf numFmtId="0" fontId="23" fillId="0" borderId="0"/>
    <xf numFmtId="0" fontId="196" fillId="0" borderId="0"/>
    <xf numFmtId="0" fontId="23" fillId="0" borderId="0"/>
    <xf numFmtId="0" fontId="23" fillId="0" borderId="0"/>
    <xf numFmtId="0" fontId="23" fillId="0" borderId="0"/>
    <xf numFmtId="0" fontId="23"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7" fontId="23" fillId="0" borderId="0"/>
    <xf numFmtId="0" fontId="9" fillId="0" borderId="0"/>
    <xf numFmtId="0" fontId="9" fillId="0" borderId="0"/>
    <xf numFmtId="0" fontId="9" fillId="0" borderId="0"/>
    <xf numFmtId="37" fontId="23" fillId="0" borderId="0"/>
    <xf numFmtId="37" fontId="23" fillId="0" borderId="0"/>
    <xf numFmtId="0" fontId="9" fillId="0" borderId="0"/>
    <xf numFmtId="37" fontId="23" fillId="0" borderId="0"/>
    <xf numFmtId="37" fontId="23" fillId="0" borderId="0"/>
    <xf numFmtId="37" fontId="23" fillId="0" borderId="0"/>
    <xf numFmtId="37" fontId="23" fillId="0" borderId="0"/>
    <xf numFmtId="37" fontId="23" fillId="0" borderId="0"/>
    <xf numFmtId="0" fontId="19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7"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7" fontId="23" fillId="0" borderId="0"/>
    <xf numFmtId="0"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0" fontId="9" fillId="0" borderId="0"/>
    <xf numFmtId="0" fontId="9" fillId="0" borderId="0"/>
    <xf numFmtId="0" fontId="9" fillId="0" borderId="0"/>
    <xf numFmtId="37" fontId="23" fillId="0" borderId="0"/>
    <xf numFmtId="0" fontId="193"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193"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7" fontId="23"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7" fontId="23" fillId="0" borderId="0"/>
    <xf numFmtId="314" fontId="9" fillId="0" borderId="0"/>
    <xf numFmtId="314" fontId="9" fillId="0" borderId="0"/>
    <xf numFmtId="314" fontId="9" fillId="0" borderId="0"/>
    <xf numFmtId="37" fontId="23" fillId="0" borderId="0"/>
    <xf numFmtId="37" fontId="23" fillId="0" borderId="0"/>
    <xf numFmtId="0"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314" fontId="9" fillId="0" borderId="0"/>
    <xf numFmtId="314" fontId="9" fillId="0" borderId="0"/>
    <xf numFmtId="314" fontId="9" fillId="0" borderId="0"/>
    <xf numFmtId="37" fontId="23" fillId="0" borderId="0"/>
    <xf numFmtId="314" fontId="9" fillId="0" borderId="0"/>
    <xf numFmtId="314" fontId="9" fillId="0" borderId="0"/>
    <xf numFmtId="314" fontId="9" fillId="0" borderId="0"/>
    <xf numFmtId="0" fontId="9" fillId="0" borderId="0"/>
    <xf numFmtId="37" fontId="23" fillId="0" borderId="0"/>
    <xf numFmtId="314" fontId="9" fillId="0" borderId="0"/>
    <xf numFmtId="314" fontId="9" fillId="0" borderId="0"/>
    <xf numFmtId="314" fontId="9" fillId="0" borderId="0"/>
    <xf numFmtId="0" fontId="9" fillId="0" borderId="0"/>
    <xf numFmtId="0" fontId="9" fillId="0" borderId="0"/>
    <xf numFmtId="37" fontId="23" fillId="0" borderId="0"/>
    <xf numFmtId="37" fontId="23" fillId="0" borderId="0"/>
    <xf numFmtId="0" fontId="23" fillId="0" borderId="0"/>
    <xf numFmtId="0" fontId="9" fillId="0" borderId="0"/>
    <xf numFmtId="0" fontId="23" fillId="0" borderId="0"/>
    <xf numFmtId="0" fontId="9" fillId="0" borderId="0"/>
    <xf numFmtId="37" fontId="23" fillId="0" borderId="0"/>
    <xf numFmtId="37" fontId="23"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7" fontId="23" fillId="0" borderId="0"/>
    <xf numFmtId="37" fontId="23"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0" fontId="23" fillId="0" borderId="0"/>
    <xf numFmtId="0" fontId="9" fillId="0" borderId="0"/>
    <xf numFmtId="314" fontId="9" fillId="0" borderId="0"/>
    <xf numFmtId="314" fontId="9" fillId="0" borderId="0"/>
    <xf numFmtId="314" fontId="9" fillId="0" borderId="0"/>
    <xf numFmtId="314" fontId="9" fillId="0" borderId="0"/>
    <xf numFmtId="0" fontId="9" fillId="0" borderId="0"/>
    <xf numFmtId="314" fontId="9" fillId="0" borderId="0"/>
    <xf numFmtId="0" fontId="9" fillId="0" borderId="0"/>
    <xf numFmtId="314" fontId="9" fillId="0" borderId="0"/>
    <xf numFmtId="314" fontId="9" fillId="0" borderId="0"/>
    <xf numFmtId="0" fontId="23" fillId="0" borderId="0"/>
    <xf numFmtId="0" fontId="9" fillId="0" borderId="0"/>
    <xf numFmtId="0" fontId="9" fillId="0" borderId="0"/>
    <xf numFmtId="314" fontId="9" fillId="0" borderId="0"/>
    <xf numFmtId="314" fontId="9" fillId="0" borderId="0"/>
    <xf numFmtId="314" fontId="9" fillId="0" borderId="0"/>
    <xf numFmtId="0" fontId="9" fillId="0" borderId="0"/>
    <xf numFmtId="0" fontId="9" fillId="0" borderId="0"/>
    <xf numFmtId="37"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169" fontId="39" fillId="0" borderId="0"/>
    <xf numFmtId="0" fontId="23" fillId="0" borderId="0"/>
    <xf numFmtId="314"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9"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169" fontId="23" fillId="0" borderId="0"/>
    <xf numFmtId="0" fontId="23"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314" fontId="9" fillId="0" borderId="0"/>
    <xf numFmtId="314" fontId="9" fillId="0" borderId="0"/>
    <xf numFmtId="314"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314" fontId="9" fillId="0" borderId="0"/>
    <xf numFmtId="0"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314" fontId="9" fillId="0" borderId="0"/>
    <xf numFmtId="0" fontId="9" fillId="0" borderId="0"/>
    <xf numFmtId="314" fontId="9" fillId="0" borderId="0"/>
    <xf numFmtId="314" fontId="9" fillId="0" borderId="0"/>
    <xf numFmtId="0" fontId="9" fillId="0" borderId="0"/>
    <xf numFmtId="0" fontId="9" fillId="0" borderId="0"/>
    <xf numFmtId="314" fontId="9" fillId="0" borderId="0"/>
    <xf numFmtId="0" fontId="9" fillId="0" borderId="0"/>
    <xf numFmtId="314" fontId="9" fillId="0" borderId="0"/>
    <xf numFmtId="0"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0" fontId="9" fillId="0" borderId="0"/>
    <xf numFmtId="314"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23" fillId="0" borderId="0"/>
    <xf numFmtId="0" fontId="39" fillId="0" borderId="0"/>
    <xf numFmtId="169" fontId="39" fillId="0" borderId="0"/>
    <xf numFmtId="0" fontId="40" fillId="0" borderId="0"/>
    <xf numFmtId="0" fontId="23" fillId="0" borderId="0"/>
    <xf numFmtId="0" fontId="39" fillId="0" borderId="0"/>
    <xf numFmtId="314" fontId="9" fillId="0" borderId="0"/>
    <xf numFmtId="314" fontId="9" fillId="0" borderId="0"/>
    <xf numFmtId="314" fontId="9" fillId="0" borderId="0"/>
    <xf numFmtId="0" fontId="23" fillId="0" borderId="0"/>
    <xf numFmtId="0" fontId="23" fillId="0" borderId="0"/>
    <xf numFmtId="0" fontId="39" fillId="0" borderId="0"/>
    <xf numFmtId="0" fontId="23" fillId="0" borderId="0"/>
    <xf numFmtId="0" fontId="23" fillId="0" borderId="0"/>
    <xf numFmtId="0" fontId="40" fillId="0" borderId="0"/>
    <xf numFmtId="0" fontId="23" fillId="0" borderId="0"/>
    <xf numFmtId="169" fontId="39" fillId="0" borderId="0"/>
    <xf numFmtId="314" fontId="23" fillId="0" borderId="0"/>
    <xf numFmtId="314" fontId="23" fillId="0" borderId="0"/>
    <xf numFmtId="314" fontId="23" fillId="0" borderId="0"/>
    <xf numFmtId="314" fontId="23" fillId="0" borderId="0"/>
    <xf numFmtId="314" fontId="23" fillId="0" borderId="0"/>
    <xf numFmtId="314" fontId="23" fillId="0" borderId="0"/>
    <xf numFmtId="314" fontId="23" fillId="0" borderId="0"/>
    <xf numFmtId="314" fontId="23" fillId="0" borderId="0"/>
    <xf numFmtId="314" fontId="23" fillId="0" borderId="0"/>
    <xf numFmtId="314" fontId="23" fillId="0" borderId="0"/>
    <xf numFmtId="169" fontId="3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314" fontId="9" fillId="0" borderId="0"/>
    <xf numFmtId="314" fontId="9" fillId="0" borderId="0"/>
    <xf numFmtId="314"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23" fillId="0" borderId="0">
      <alignment vertical="center"/>
    </xf>
    <xf numFmtId="314" fontId="9" fillId="0" borderId="0"/>
    <xf numFmtId="314" fontId="9" fillId="0" borderId="0"/>
    <xf numFmtId="314" fontId="9" fillId="0" borderId="0"/>
    <xf numFmtId="0" fontId="39" fillId="0" borderId="0"/>
    <xf numFmtId="314"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0"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0" fontId="9" fillId="0" borderId="0"/>
    <xf numFmtId="0" fontId="39" fillId="0" borderId="0"/>
    <xf numFmtId="314" fontId="9" fillId="0" borderId="0"/>
    <xf numFmtId="314" fontId="9" fillId="0" borderId="0"/>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9" fillId="0" borderId="0"/>
    <xf numFmtId="0" fontId="23" fillId="0" borderId="0">
      <alignment vertical="center"/>
    </xf>
    <xf numFmtId="0" fontId="9" fillId="0" borderId="0"/>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9" fillId="0" borderId="0"/>
    <xf numFmtId="0" fontId="9" fillId="0" borderId="0"/>
    <xf numFmtId="314" fontId="9" fillId="0" borderId="0"/>
    <xf numFmtId="0" fontId="39" fillId="0" borderId="0"/>
    <xf numFmtId="0" fontId="39" fillId="0" borderId="0"/>
    <xf numFmtId="314" fontId="9" fillId="0" borderId="0"/>
    <xf numFmtId="314" fontId="9" fillId="0" borderId="0"/>
    <xf numFmtId="0" fontId="9" fillId="0" borderId="0"/>
    <xf numFmtId="0" fontId="9" fillId="0" borderId="0"/>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9" fillId="0" borderId="0"/>
    <xf numFmtId="0" fontId="9" fillId="0" borderId="0"/>
    <xf numFmtId="0" fontId="9" fillId="0" borderId="0"/>
    <xf numFmtId="0" fontId="23" fillId="0" borderId="0" applyNumberFormat="0" applyFont="0" applyFill="0" applyBorder="0" applyAlignment="0" applyProtection="0">
      <alignment vertical="top"/>
    </xf>
    <xf numFmtId="0" fontId="9" fillId="0" borderId="0"/>
    <xf numFmtId="0" fontId="9" fillId="0" borderId="0"/>
    <xf numFmtId="0" fontId="23" fillId="0" borderId="0" applyNumberFormat="0" applyFont="0" applyFill="0" applyBorder="0" applyAlignment="0" applyProtection="0">
      <alignment vertical="top"/>
    </xf>
    <xf numFmtId="314" fontId="9" fillId="0" borderId="0"/>
    <xf numFmtId="0" fontId="23" fillId="0" borderId="0" applyNumberFormat="0" applyFont="0" applyFill="0" applyBorder="0" applyAlignment="0" applyProtection="0">
      <alignment vertical="top"/>
    </xf>
    <xf numFmtId="314" fontId="9" fillId="0" borderId="0"/>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9" fillId="0" borderId="0"/>
    <xf numFmtId="0" fontId="9" fillId="0" borderId="0"/>
    <xf numFmtId="0" fontId="9" fillId="0" borderId="0"/>
    <xf numFmtId="314" fontId="9" fillId="0" borderId="0"/>
    <xf numFmtId="0" fontId="39" fillId="0" borderId="0"/>
    <xf numFmtId="314" fontId="9" fillId="0" borderId="0"/>
    <xf numFmtId="314" fontId="9" fillId="0" borderId="0"/>
    <xf numFmtId="0" fontId="9" fillId="0" borderId="0"/>
    <xf numFmtId="0" fontId="9" fillId="0" borderId="0"/>
    <xf numFmtId="0" fontId="9" fillId="0" borderId="0"/>
    <xf numFmtId="314" fontId="9" fillId="0" borderId="0"/>
    <xf numFmtId="0" fontId="9" fillId="0" borderId="0"/>
    <xf numFmtId="0" fontId="23" fillId="0" borderId="0">
      <alignment vertical="center"/>
    </xf>
    <xf numFmtId="314" fontId="9" fillId="0" borderId="0"/>
    <xf numFmtId="314" fontId="9" fillId="0" borderId="0"/>
    <xf numFmtId="0" fontId="9" fillId="0" borderId="0"/>
    <xf numFmtId="0" fontId="9" fillId="0" borderId="0"/>
    <xf numFmtId="0" fontId="9" fillId="0" borderId="0"/>
    <xf numFmtId="0" fontId="9" fillId="0" borderId="0"/>
    <xf numFmtId="0" fontId="39" fillId="0" borderId="0"/>
    <xf numFmtId="0" fontId="9" fillId="0" borderId="0"/>
    <xf numFmtId="0" fontId="9" fillId="0" borderId="0"/>
    <xf numFmtId="0" fontId="9" fillId="0" borderId="0"/>
    <xf numFmtId="314" fontId="9" fillId="0" borderId="0"/>
    <xf numFmtId="0" fontId="9" fillId="0" borderId="0"/>
    <xf numFmtId="0" fontId="23" fillId="0" borderId="0">
      <alignment vertical="center"/>
    </xf>
    <xf numFmtId="31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9" fillId="0" borderId="0"/>
    <xf numFmtId="0" fontId="9" fillId="0" borderId="0"/>
    <xf numFmtId="0" fontId="9" fillId="0" borderId="0"/>
    <xf numFmtId="0" fontId="9" fillId="0" borderId="0"/>
    <xf numFmtId="0" fontId="9" fillId="0" borderId="0"/>
    <xf numFmtId="0" fontId="51" fillId="0" borderId="0"/>
    <xf numFmtId="0" fontId="9" fillId="0" borderId="0"/>
    <xf numFmtId="0" fontId="9" fillId="0" borderId="0"/>
    <xf numFmtId="314" fontId="9" fillId="0" borderId="0"/>
    <xf numFmtId="0" fontId="51" fillId="0" borderId="0"/>
    <xf numFmtId="0" fontId="9" fillId="0" borderId="0"/>
    <xf numFmtId="314" fontId="23" fillId="0" borderId="0"/>
    <xf numFmtId="314" fontId="23"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9" fontId="39" fillId="0" borderId="0"/>
    <xf numFmtId="0" fontId="23" fillId="0" borderId="0" applyNumberFormat="0" applyFont="0" applyFill="0" applyBorder="0" applyAlignment="0" applyProtection="0">
      <alignment vertical="top"/>
    </xf>
    <xf numFmtId="314" fontId="9" fillId="0" borderId="0"/>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198" fillId="0" borderId="0"/>
    <xf numFmtId="0" fontId="9" fillId="0" borderId="0"/>
    <xf numFmtId="0" fontId="9" fillId="0" borderId="0"/>
    <xf numFmtId="0" fontId="124"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124" fillId="0" borderId="0"/>
    <xf numFmtId="314" fontId="9" fillId="0" borderId="0"/>
    <xf numFmtId="314" fontId="9" fillId="0" borderId="0"/>
    <xf numFmtId="314" fontId="9" fillId="0" borderId="0"/>
    <xf numFmtId="0" fontId="124" fillId="0" borderId="0"/>
    <xf numFmtId="0" fontId="124" fillId="0" borderId="0"/>
    <xf numFmtId="0" fontId="124" fillId="0" borderId="0"/>
    <xf numFmtId="0" fontId="23" fillId="0" borderId="0" applyNumberFormat="0" applyFont="0" applyFill="0" applyBorder="0" applyAlignment="0" applyProtection="0">
      <alignment vertical="top"/>
    </xf>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0"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23" fillId="0" borderId="0" applyNumberFormat="0" applyFont="0" applyFill="0" applyBorder="0" applyAlignment="0" applyProtection="0">
      <alignment vertical="top"/>
    </xf>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23" fillId="0" borderId="0" applyNumberFormat="0" applyFont="0" applyFill="0" applyBorder="0" applyAlignment="0" applyProtection="0">
      <alignment vertical="top"/>
    </xf>
    <xf numFmtId="314" fontId="9" fillId="0" borderId="0"/>
    <xf numFmtId="314" fontId="9" fillId="0" borderId="0"/>
    <xf numFmtId="314" fontId="9" fillId="0" borderId="0"/>
    <xf numFmtId="0" fontId="23" fillId="0" borderId="0" applyNumberFormat="0" applyFont="0" applyFill="0" applyBorder="0" applyAlignment="0" applyProtection="0">
      <alignment vertical="top"/>
    </xf>
    <xf numFmtId="0" fontId="124" fillId="0" borderId="0"/>
    <xf numFmtId="314" fontId="9" fillId="0" borderId="0"/>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39" fillId="0" borderId="0"/>
    <xf numFmtId="0" fontId="23" fillId="0" borderId="0" applyNumberFormat="0" applyFont="0" applyFill="0" applyBorder="0" applyAlignment="0" applyProtection="0">
      <alignment vertical="top"/>
    </xf>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23" fillId="0" borderId="0" applyNumberFormat="0" applyFont="0" applyFill="0" applyBorder="0" applyAlignment="0" applyProtection="0">
      <alignment vertical="top"/>
    </xf>
    <xf numFmtId="314" fontId="9" fillId="0" borderId="0"/>
    <xf numFmtId="314" fontId="9" fillId="0" borderId="0"/>
    <xf numFmtId="314" fontId="9" fillId="0" borderId="0"/>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0" fontId="39" fillId="0" borderId="0"/>
    <xf numFmtId="0" fontId="9" fillId="0" borderId="0"/>
    <xf numFmtId="0" fontId="9" fillId="0" borderId="0"/>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169" fontId="39" fillId="0" borderId="0"/>
    <xf numFmtId="0" fontId="9" fillId="0" borderId="0"/>
    <xf numFmtId="0" fontId="39" fillId="0" borderId="0"/>
    <xf numFmtId="314" fontId="9" fillId="0" borderId="0"/>
    <xf numFmtId="314" fontId="9" fillId="0" borderId="0"/>
    <xf numFmtId="314" fontId="9" fillId="0" borderId="0"/>
    <xf numFmtId="314" fontId="9" fillId="0" borderId="0"/>
    <xf numFmtId="314" fontId="9" fillId="0" borderId="0"/>
    <xf numFmtId="314" fontId="9" fillId="0" borderId="0"/>
    <xf numFmtId="314" fontId="9" fillId="0" borderId="0"/>
    <xf numFmtId="0" fontId="9" fillId="0" borderId="0"/>
    <xf numFmtId="37" fontId="23" fillId="0" borderId="0"/>
    <xf numFmtId="0" fontId="23" fillId="0" borderId="0" applyNumberFormat="0" applyFont="0" applyFill="0" applyBorder="0" applyAlignment="0" applyProtection="0">
      <alignment vertical="top"/>
    </xf>
    <xf numFmtId="314" fontId="9" fillId="0" borderId="0"/>
    <xf numFmtId="314" fontId="9" fillId="0" borderId="0"/>
    <xf numFmtId="314" fontId="9" fillId="0" borderId="0"/>
    <xf numFmtId="0" fontId="39" fillId="0" borderId="0"/>
    <xf numFmtId="314" fontId="9" fillId="0" borderId="0"/>
    <xf numFmtId="314" fontId="9" fillId="0" borderId="0"/>
    <xf numFmtId="314" fontId="9" fillId="0" borderId="0"/>
    <xf numFmtId="37" fontId="23" fillId="0" borderId="0"/>
    <xf numFmtId="0" fontId="9" fillId="0" borderId="0"/>
    <xf numFmtId="0" fontId="23" fillId="0" borderId="0" applyNumberFormat="0" applyFont="0" applyFill="0" applyBorder="0" applyAlignment="0" applyProtection="0">
      <alignment vertical="top"/>
    </xf>
    <xf numFmtId="314" fontId="9" fillId="0" borderId="0"/>
    <xf numFmtId="314" fontId="9" fillId="0" borderId="0"/>
    <xf numFmtId="314" fontId="9" fillId="0" borderId="0"/>
    <xf numFmtId="0" fontId="39" fillId="0" borderId="0"/>
    <xf numFmtId="314" fontId="9" fillId="0" borderId="0"/>
    <xf numFmtId="314" fontId="9" fillId="0" borderId="0"/>
    <xf numFmtId="314" fontId="9" fillId="0" borderId="0"/>
    <xf numFmtId="0" fontId="9" fillId="0" borderId="0"/>
    <xf numFmtId="0" fontId="39" fillId="0" borderId="0"/>
    <xf numFmtId="0" fontId="39" fillId="0" borderId="0"/>
    <xf numFmtId="0" fontId="23" fillId="0" borderId="0" applyNumberFormat="0" applyFont="0" applyFill="0" applyBorder="0" applyAlignment="0" applyProtection="0">
      <alignment vertical="top"/>
    </xf>
    <xf numFmtId="314" fontId="9" fillId="0" borderId="0"/>
    <xf numFmtId="314" fontId="9" fillId="0" borderId="0"/>
    <xf numFmtId="0" fontId="23" fillId="0" borderId="0" applyNumberFormat="0" applyFont="0" applyFill="0" applyBorder="0" applyAlignment="0" applyProtection="0">
      <alignment vertical="top"/>
    </xf>
    <xf numFmtId="0" fontId="23" fillId="0" borderId="0" applyNumberFormat="0" applyFont="0" applyFill="0" applyBorder="0" applyAlignment="0" applyProtection="0">
      <alignment vertical="top"/>
    </xf>
    <xf numFmtId="314" fontId="9" fillId="0" borderId="0"/>
    <xf numFmtId="314"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169" fontId="23" fillId="0" borderId="0" applyFont="0" applyFill="0" applyBorder="0" applyAlignment="0" applyProtection="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191" fillId="0" borderId="0"/>
    <xf numFmtId="0" fontId="9" fillId="0" borderId="0"/>
    <xf numFmtId="0" fontId="9" fillId="0" borderId="0"/>
    <xf numFmtId="0" fontId="9" fillId="0" borderId="0"/>
    <xf numFmtId="0" fontId="9" fillId="0" borderId="0"/>
    <xf numFmtId="0" fontId="23" fillId="0" borderId="0"/>
    <xf numFmtId="0" fontId="23" fillId="0" borderId="0" applyFont="0" applyFill="0" applyBorder="0" applyAlignment="0" applyProtection="0"/>
    <xf numFmtId="0" fontId="9" fillId="0" borderId="0"/>
    <xf numFmtId="0" fontId="9" fillId="0" borderId="0"/>
    <xf numFmtId="0" fontId="9" fillId="0" borderId="0"/>
    <xf numFmtId="0" fontId="23" fillId="0" borderId="0"/>
    <xf numFmtId="0" fontId="9"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23" fillId="0" borderId="0" applyFont="0" applyFill="0" applyBorder="0" applyAlignment="0" applyProtection="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9" fillId="0" borderId="0"/>
    <xf numFmtId="0" fontId="23" fillId="0" borderId="0"/>
    <xf numFmtId="0" fontId="9" fillId="0" borderId="0"/>
    <xf numFmtId="0" fontId="191"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191" fillId="0" borderId="0"/>
    <xf numFmtId="0" fontId="23" fillId="0" borderId="0"/>
    <xf numFmtId="0" fontId="9" fillId="0" borderId="0"/>
    <xf numFmtId="0" fontId="23" fillId="0" borderId="0" applyFont="0" applyFill="0" applyBorder="0" applyAlignment="0" applyProtection="0"/>
    <xf numFmtId="0" fontId="9" fillId="0" borderId="0"/>
    <xf numFmtId="0" fontId="23" fillId="0" borderId="0" applyFont="0" applyFill="0" applyBorder="0" applyAlignment="0" applyProtection="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198" fillId="0" borderId="0"/>
    <xf numFmtId="0" fontId="23" fillId="0" borderId="0"/>
    <xf numFmtId="0" fontId="198" fillId="0" borderId="0"/>
    <xf numFmtId="0" fontId="23" fillId="0" borderId="0" applyFont="0" applyFill="0" applyBorder="0" applyAlignment="0" applyProtection="0"/>
    <xf numFmtId="0" fontId="23" fillId="0" borderId="0"/>
    <xf numFmtId="0" fontId="23" fillId="0" borderId="0" applyFont="0" applyFill="0" applyBorder="0" applyAlignment="0" applyProtection="0"/>
    <xf numFmtId="0" fontId="191" fillId="0" borderId="0"/>
    <xf numFmtId="0" fontId="9" fillId="0" borderId="0"/>
    <xf numFmtId="169" fontId="23" fillId="0" borderId="0" applyFont="0" applyFill="0" applyBorder="0" applyAlignment="0" applyProtection="0"/>
    <xf numFmtId="169" fontId="23" fillId="0" borderId="0" applyFont="0" applyFill="0" applyBorder="0" applyAlignment="0" applyProtection="0"/>
    <xf numFmtId="0" fontId="9" fillId="0" borderId="0"/>
    <xf numFmtId="0" fontId="9" fillId="0" borderId="0"/>
    <xf numFmtId="0" fontId="9" fillId="0" borderId="0"/>
    <xf numFmtId="0" fontId="9" fillId="0" borderId="0"/>
    <xf numFmtId="0" fontId="23" fillId="0" borderId="0"/>
    <xf numFmtId="0" fontId="191" fillId="0" borderId="0"/>
    <xf numFmtId="0" fontId="9" fillId="0" borderId="0"/>
    <xf numFmtId="0" fontId="9" fillId="0" borderId="0"/>
    <xf numFmtId="0" fontId="23" fillId="0" borderId="0"/>
    <xf numFmtId="0" fontId="9" fillId="0" borderId="0"/>
    <xf numFmtId="0" fontId="9" fillId="0" borderId="0"/>
    <xf numFmtId="0" fontId="23" fillId="0" borderId="0" applyFont="0" applyFill="0" applyBorder="0" applyAlignment="0" applyProtection="0"/>
    <xf numFmtId="0" fontId="9" fillId="0" borderId="0"/>
    <xf numFmtId="0" fontId="2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23" fillId="0" borderId="0"/>
    <xf numFmtId="0" fontId="191" fillId="0" borderId="0"/>
    <xf numFmtId="0" fontId="23" fillId="0" borderId="0"/>
    <xf numFmtId="0" fontId="9" fillId="0" borderId="0"/>
    <xf numFmtId="0" fontId="23" fillId="0" borderId="0" applyFont="0" applyFill="0" applyBorder="0" applyAlignment="0" applyProtection="0"/>
    <xf numFmtId="0" fontId="9" fillId="0" borderId="0"/>
    <xf numFmtId="0" fontId="23" fillId="0" borderId="0" applyFont="0" applyFill="0" applyBorder="0" applyAlignment="0" applyProtection="0"/>
    <xf numFmtId="0" fontId="9" fillId="0" borderId="0"/>
    <xf numFmtId="0" fontId="9" fillId="0" borderId="0"/>
    <xf numFmtId="0" fontId="9" fillId="0" borderId="0"/>
    <xf numFmtId="0" fontId="9" fillId="0" borderId="0"/>
    <xf numFmtId="0" fontId="23" fillId="0" borderId="0" applyFont="0" applyFill="0" applyBorder="0" applyAlignment="0" applyProtection="0"/>
    <xf numFmtId="0" fontId="9" fillId="0" borderId="0"/>
    <xf numFmtId="0" fontId="9" fillId="0" borderId="0"/>
    <xf numFmtId="0" fontId="23" fillId="0" borderId="0" applyFont="0" applyFill="0" applyBorder="0" applyAlignment="0" applyProtection="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314" fontId="23"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314" fontId="23" fillId="0" borderId="0"/>
    <xf numFmtId="314" fontId="23" fillId="0" borderId="0"/>
    <xf numFmtId="314" fontId="23" fillId="0" borderId="0"/>
    <xf numFmtId="3" fontId="23" fillId="0" borderId="0"/>
    <xf numFmtId="3" fontId="23" fillId="0" borderId="0">
      <alignment horizontal="left"/>
    </xf>
    <xf numFmtId="317" fontId="97" fillId="52" borderId="0" applyFont="0" applyFill="0" applyBorder="0" applyAlignment="0" applyProtection="0"/>
    <xf numFmtId="0" fontId="129" fillId="0" borderId="0" applyFill="0" applyBorder="0">
      <protection locked="0"/>
    </xf>
    <xf numFmtId="169" fontId="23" fillId="40" borderId="0" applyFont="0">
      <alignment vertical="center"/>
    </xf>
    <xf numFmtId="169" fontId="23" fillId="40" borderId="0" applyFont="0">
      <alignment vertical="center"/>
    </xf>
    <xf numFmtId="0" fontId="51" fillId="0" borderId="0"/>
    <xf numFmtId="0" fontId="51" fillId="0" borderId="0"/>
    <xf numFmtId="0" fontId="51" fillId="0" borderId="0"/>
    <xf numFmtId="169" fontId="23" fillId="40" borderId="0" applyFont="0">
      <alignment vertical="center"/>
    </xf>
    <xf numFmtId="0" fontId="23" fillId="40" borderId="0" applyFont="0">
      <alignment vertical="center"/>
    </xf>
    <xf numFmtId="0" fontId="23" fillId="40" borderId="0" applyFont="0">
      <alignment vertical="center"/>
    </xf>
    <xf numFmtId="0" fontId="23" fillId="40" borderId="0" applyFont="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23" fillId="40" borderId="0" applyFont="0">
      <alignment vertical="center"/>
    </xf>
    <xf numFmtId="0" fontId="23" fillId="40" borderId="0" applyFont="0">
      <alignment vertical="center"/>
    </xf>
    <xf numFmtId="0" fontId="23" fillId="40" borderId="0" applyFont="0">
      <alignment vertical="center"/>
    </xf>
    <xf numFmtId="0" fontId="23" fillId="0" borderId="0"/>
    <xf numFmtId="0" fontId="23" fillId="0" borderId="0"/>
    <xf numFmtId="0" fontId="51" fillId="0" borderId="0"/>
    <xf numFmtId="0" fontId="51" fillId="0" borderId="0"/>
    <xf numFmtId="0" fontId="51" fillId="0" borderId="0"/>
    <xf numFmtId="0" fontId="23" fillId="0" borderId="0"/>
    <xf numFmtId="0" fontId="23" fillId="0" borderId="0"/>
    <xf numFmtId="0" fontId="23" fillId="40" borderId="0" applyFont="0">
      <alignment vertical="center"/>
    </xf>
    <xf numFmtId="0" fontId="23" fillId="0" borderId="0"/>
    <xf numFmtId="0" fontId="23" fillId="0" borderId="0"/>
    <xf numFmtId="0" fontId="23" fillId="40" borderId="0" applyFont="0">
      <alignment vertical="center"/>
    </xf>
    <xf numFmtId="0" fontId="23" fillId="0" borderId="0"/>
    <xf numFmtId="0" fontId="23" fillId="0" borderId="0"/>
    <xf numFmtId="0" fontId="23" fillId="40" borderId="0" applyFont="0">
      <alignment vertical="center"/>
    </xf>
    <xf numFmtId="0" fontId="23" fillId="0" borderId="0"/>
    <xf numFmtId="0" fontId="23" fillId="0" borderId="0"/>
    <xf numFmtId="0" fontId="23" fillId="40" borderId="0" applyFont="0">
      <alignment vertical="center"/>
    </xf>
    <xf numFmtId="0" fontId="51" fillId="0" borderId="0"/>
    <xf numFmtId="169" fontId="23" fillId="40" borderId="0" applyFont="0">
      <alignment vertical="center"/>
    </xf>
    <xf numFmtId="171" fontId="199" fillId="0" borderId="0"/>
    <xf numFmtId="169"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9" fillId="13" borderId="31" applyNumberFormat="0" applyFont="0" applyAlignment="0" applyProtection="0"/>
    <xf numFmtId="0" fontId="9" fillId="13" borderId="31" applyNumberFormat="0" applyFont="0" applyAlignment="0" applyProtection="0"/>
    <xf numFmtId="0" fontId="23" fillId="13" borderId="31" applyNumberFormat="0" applyFont="0" applyAlignment="0" applyProtection="0"/>
    <xf numFmtId="0" fontId="23" fillId="13" borderId="31"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13" borderId="31" applyNumberFormat="0" applyFont="0" applyAlignment="0" applyProtection="0"/>
    <xf numFmtId="0" fontId="23" fillId="0" borderId="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13" borderId="31"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169" fontId="23" fillId="85" borderId="72" applyNumberFormat="0" applyFont="0" applyAlignment="0" applyProtection="0"/>
    <xf numFmtId="0" fontId="23" fillId="85" borderId="72" applyNumberFormat="0" applyFont="0" applyAlignment="0" applyProtection="0"/>
    <xf numFmtId="0" fontId="23" fillId="0" borderId="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0" borderId="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0" borderId="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169" fontId="23" fillId="85" borderId="72" applyNumberFormat="0" applyFont="0" applyAlignment="0" applyProtection="0"/>
    <xf numFmtId="169"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39" fillId="13" borderId="31" applyNumberFormat="0" applyFont="0" applyAlignment="0" applyProtection="0"/>
    <xf numFmtId="0" fontId="39" fillId="13" borderId="31" applyNumberFormat="0" applyFont="0" applyAlignment="0" applyProtection="0"/>
    <xf numFmtId="0" fontId="39" fillId="13" borderId="31" applyNumberFormat="0" applyFont="0" applyAlignment="0" applyProtection="0"/>
    <xf numFmtId="0" fontId="39" fillId="13" borderId="31" applyNumberFormat="0" applyFont="0" applyAlignment="0" applyProtection="0"/>
    <xf numFmtId="0" fontId="39" fillId="13" borderId="31" applyNumberFormat="0" applyFont="0" applyAlignment="0" applyProtection="0"/>
    <xf numFmtId="0" fontId="39" fillId="13" borderId="31" applyNumberFormat="0" applyFont="0" applyAlignment="0" applyProtection="0"/>
    <xf numFmtId="0" fontId="39" fillId="13" borderId="31" applyNumberFormat="0" applyFont="0" applyAlignment="0" applyProtection="0"/>
    <xf numFmtId="0" fontId="39" fillId="13" borderId="31" applyNumberFormat="0" applyFont="0" applyAlignment="0" applyProtection="0"/>
    <xf numFmtId="0" fontId="39" fillId="13" borderId="31" applyNumberFormat="0" applyFont="0" applyAlignment="0" applyProtection="0"/>
    <xf numFmtId="0" fontId="39" fillId="13" borderId="31"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77" fillId="13" borderId="31"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77" fillId="13" borderId="31"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23" fillId="0" borderId="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77" fillId="13" borderId="31" applyNumberFormat="0" applyFont="0" applyAlignment="0" applyProtection="0"/>
    <xf numFmtId="0" fontId="39" fillId="13" borderId="31" applyNumberFormat="0" applyFont="0" applyAlignment="0" applyProtection="0"/>
    <xf numFmtId="0" fontId="39" fillId="13" borderId="31" applyNumberFormat="0" applyFont="0" applyAlignment="0" applyProtection="0"/>
    <xf numFmtId="0" fontId="39" fillId="13" borderId="31" applyNumberFormat="0" applyFont="0" applyAlignment="0" applyProtection="0"/>
    <xf numFmtId="0" fontId="39" fillId="13" borderId="31" applyNumberFormat="0" applyFont="0" applyAlignment="0" applyProtection="0"/>
    <xf numFmtId="0" fontId="77" fillId="13" borderId="31" applyNumberFormat="0" applyFont="0" applyAlignment="0" applyProtection="0"/>
    <xf numFmtId="0" fontId="77" fillId="13" borderId="31" applyNumberFormat="0" applyFont="0" applyAlignment="0" applyProtection="0"/>
    <xf numFmtId="0" fontId="77" fillId="13" borderId="31" applyNumberFormat="0" applyFont="0" applyAlignment="0" applyProtection="0"/>
    <xf numFmtId="0" fontId="77" fillId="13" borderId="31"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23" fillId="0" borderId="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23" fillId="0" borderId="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13" borderId="31"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13" borderId="31"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13" borderId="31" applyNumberFormat="0" applyFont="0" applyAlignment="0" applyProtection="0"/>
    <xf numFmtId="0" fontId="39" fillId="13" borderId="31"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85" borderId="72" applyNumberFormat="0" applyFont="0" applyAlignment="0" applyProtection="0"/>
    <xf numFmtId="0" fontId="39" fillId="13" borderId="31" applyNumberFormat="0" applyFont="0" applyAlignment="0" applyProtection="0"/>
    <xf numFmtId="0" fontId="39" fillId="13" borderId="31" applyNumberFormat="0" applyFont="0" applyAlignment="0" applyProtection="0"/>
    <xf numFmtId="0" fontId="39" fillId="13" borderId="31" applyNumberFormat="0" applyFont="0" applyAlignment="0" applyProtection="0"/>
    <xf numFmtId="0" fontId="39" fillId="13" borderId="31" applyNumberFormat="0" applyFont="0" applyAlignment="0" applyProtection="0"/>
    <xf numFmtId="0" fontId="39" fillId="13" borderId="31" applyNumberFormat="0" applyFont="0" applyAlignment="0" applyProtection="0"/>
    <xf numFmtId="0" fontId="39" fillId="13" borderId="31" applyNumberFormat="0" applyFont="0" applyAlignment="0" applyProtection="0"/>
    <xf numFmtId="0" fontId="39" fillId="13" borderId="31" applyNumberFormat="0" applyFont="0" applyAlignment="0" applyProtection="0"/>
    <xf numFmtId="0" fontId="39" fillId="13" borderId="31" applyNumberFormat="0" applyFont="0" applyAlignment="0" applyProtection="0"/>
    <xf numFmtId="0" fontId="39" fillId="13" borderId="31" applyNumberFormat="0" applyFont="0" applyAlignment="0" applyProtection="0"/>
    <xf numFmtId="0" fontId="39" fillId="13" borderId="31" applyNumberFormat="0" applyFont="0" applyAlignment="0" applyProtection="0"/>
    <xf numFmtId="0" fontId="39" fillId="13" borderId="31" applyNumberFormat="0" applyFont="0" applyAlignment="0" applyProtection="0"/>
    <xf numFmtId="0" fontId="39" fillId="13" borderId="31" applyNumberFormat="0" applyFont="0" applyAlignment="0" applyProtection="0"/>
    <xf numFmtId="0" fontId="23" fillId="0" borderId="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23" fillId="85" borderId="72" applyNumberFormat="0" applyFont="0" applyAlignment="0" applyProtection="0"/>
    <xf numFmtId="0" fontId="51" fillId="41" borderId="59" applyBorder="0">
      <alignment horizontal="right" vertical="center"/>
    </xf>
    <xf numFmtId="284" fontId="51" fillId="41" borderId="0">
      <alignment vertical="center"/>
    </xf>
    <xf numFmtId="256" fontId="51" fillId="41" borderId="0"/>
    <xf numFmtId="0" fontId="48" fillId="0" borderId="0"/>
    <xf numFmtId="318" fontId="23" fillId="0" borderId="0" applyFont="0" applyFill="0" applyBorder="0" applyAlignment="0" applyProtection="0"/>
    <xf numFmtId="318" fontId="23" fillId="0" borderId="0" applyFont="0" applyFill="0" applyBorder="0" applyAlignment="0" applyProtection="0"/>
    <xf numFmtId="319" fontId="23" fillId="0" borderId="0" applyFont="0" applyFill="0" applyBorder="0" applyAlignment="0" applyProtection="0"/>
    <xf numFmtId="319" fontId="23" fillId="0" borderId="0" applyFont="0" applyFill="0" applyBorder="0" applyAlignment="0" applyProtection="0"/>
    <xf numFmtId="320" fontId="23" fillId="0" borderId="0" applyFont="0" applyFill="0" applyBorder="0" applyAlignment="0" applyProtection="0"/>
    <xf numFmtId="320" fontId="23" fillId="0" borderId="0" applyFont="0" applyFill="0" applyBorder="0" applyAlignment="0" applyProtection="0"/>
    <xf numFmtId="0" fontId="48" fillId="0" borderId="0"/>
    <xf numFmtId="0" fontId="48" fillId="0" borderId="0"/>
    <xf numFmtId="37" fontId="23" fillId="0" borderId="0"/>
    <xf numFmtId="37" fontId="23" fillId="0" borderId="0"/>
    <xf numFmtId="37" fontId="23" fillId="0" borderId="0"/>
    <xf numFmtId="171" fontId="68" fillId="0" borderId="0" applyNumberFormat="0" applyFill="0" applyBorder="0" applyAlignment="0" applyProtection="0"/>
    <xf numFmtId="171" fontId="200" fillId="0" borderId="0" applyNumberFormat="0" applyFill="0" applyBorder="0" applyAlignment="0" applyProtection="0"/>
    <xf numFmtId="321" fontId="132" fillId="0" borderId="0" applyNumberFormat="0" applyFill="0" applyBorder="0" applyAlignment="0" applyProtection="0"/>
    <xf numFmtId="171" fontId="201" fillId="0" borderId="0">
      <alignment horizontal="left"/>
    </xf>
    <xf numFmtId="0" fontId="201" fillId="0" borderId="0">
      <alignment horizontal="left"/>
    </xf>
    <xf numFmtId="0" fontId="202" fillId="0" borderId="0" applyNumberFormat="0" applyFill="0" applyBorder="0" applyAlignment="0" applyProtection="0"/>
    <xf numFmtId="322" fontId="23" fillId="0" borderId="0" applyFont="0" applyFill="0" applyBorder="0" applyAlignment="0" applyProtection="0"/>
    <xf numFmtId="0" fontId="23" fillId="0" borderId="0"/>
    <xf numFmtId="0" fontId="23" fillId="0" borderId="0"/>
    <xf numFmtId="167" fontId="51" fillId="73" borderId="0"/>
    <xf numFmtId="0" fontId="51" fillId="0" borderId="0" applyFill="0" applyBorder="0">
      <alignment vertical="center"/>
    </xf>
    <xf numFmtId="284" fontId="51" fillId="73" borderId="0"/>
    <xf numFmtId="2" fontId="51" fillId="73" borderId="0" applyBorder="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3" fillId="0" borderId="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40" fontId="204" fillId="73" borderId="0">
      <alignment horizontal="right"/>
    </xf>
    <xf numFmtId="0" fontId="205" fillId="73" borderId="0">
      <alignment horizontal="right"/>
    </xf>
    <xf numFmtId="220" fontId="181" fillId="0" borderId="0" applyBorder="0" applyProtection="0">
      <alignment horizontal="right" vertical="center"/>
    </xf>
    <xf numFmtId="0" fontId="206" fillId="73" borderId="17"/>
    <xf numFmtId="219" fontId="181" fillId="0" borderId="0" applyBorder="0" applyProtection="0">
      <alignment horizontal="right" vertical="center"/>
    </xf>
    <xf numFmtId="221" fontId="181" fillId="0" borderId="0" applyBorder="0" applyProtection="0">
      <alignment horizontal="right" vertical="center"/>
    </xf>
    <xf numFmtId="0" fontId="206" fillId="0" borderId="0" applyBorder="0">
      <alignment horizontal="centerContinuous"/>
    </xf>
    <xf numFmtId="0" fontId="207" fillId="0" borderId="0" applyBorder="0">
      <alignment horizontal="centerContinuous"/>
    </xf>
    <xf numFmtId="0" fontId="208" fillId="0" borderId="1" applyFill="0" applyProtection="0">
      <alignment vertical="center" wrapText="1"/>
      <protection locked="0"/>
    </xf>
    <xf numFmtId="0" fontId="23" fillId="0" borderId="0"/>
    <xf numFmtId="0" fontId="208" fillId="0" borderId="1" applyFill="0" applyProtection="0">
      <alignment vertical="center" wrapText="1"/>
      <protection locked="0"/>
    </xf>
    <xf numFmtId="0" fontId="208" fillId="0" borderId="1" applyFill="0" applyProtection="0">
      <alignment vertical="center" wrapText="1"/>
      <protection locked="0"/>
    </xf>
    <xf numFmtId="1" fontId="209" fillId="0" borderId="0" applyProtection="0">
      <alignment horizontal="right" vertical="center"/>
    </xf>
    <xf numFmtId="0" fontId="210" fillId="0" borderId="0" applyNumberFormat="0" applyFill="0" applyBorder="0">
      <alignment horizontal="left"/>
    </xf>
    <xf numFmtId="167" fontId="23" fillId="0" borderId="0" applyFont="0" applyFill="0" applyBorder="0" applyAlignment="0" applyProtection="0"/>
    <xf numFmtId="9" fontId="97" fillId="0" borderId="0" applyFont="0" applyFill="0" applyBorder="0" applyAlignment="0" applyProtection="0"/>
    <xf numFmtId="10" fontId="97" fillId="0" borderId="0" applyFont="0" applyFill="0" applyBorder="0" applyAlignment="0" applyProtection="0"/>
    <xf numFmtId="323" fontId="23" fillId="0" borderId="0" applyFont="0" applyFill="0" applyBorder="0" applyAlignment="0" applyProtection="0"/>
    <xf numFmtId="323" fontId="23" fillId="0" borderId="0" applyFont="0" applyFill="0" applyBorder="0" applyAlignment="0" applyProtection="0"/>
    <xf numFmtId="235" fontId="23" fillId="0" borderId="0" applyFont="0" applyFill="0" applyBorder="0" applyAlignment="0" applyProtection="0"/>
    <xf numFmtId="324" fontId="23" fillId="0" borderId="0" applyFont="0" applyFill="0" applyBorder="0" applyAlignment="0" applyProtection="0"/>
    <xf numFmtId="325" fontId="23" fillId="0" borderId="0" applyFont="0" applyFill="0" applyBorder="0" applyAlignment="0" applyProtection="0"/>
    <xf numFmtId="325" fontId="23" fillId="0" borderId="0" applyFont="0" applyFill="0" applyBorder="0" applyAlignment="0" applyProtection="0"/>
    <xf numFmtId="10" fontId="23" fillId="0" borderId="0" applyFont="0" applyFill="0" applyBorder="0" applyAlignment="0" applyProtection="0"/>
    <xf numFmtId="326"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326" fontId="23" fillId="0" borderId="0" applyFont="0" applyFill="0" applyBorder="0" applyAlignment="0" applyProtection="0"/>
    <xf numFmtId="326"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327" fontId="129" fillId="0" borderId="0" applyFill="0" applyBorder="0">
      <protection locked="0"/>
    </xf>
    <xf numFmtId="327" fontId="23" fillId="0" borderId="0" applyFill="0" applyBorder="0"/>
    <xf numFmtId="9" fontId="2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7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7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7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7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7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77"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7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7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39" fillId="0" borderId="0" applyFont="0" applyFill="0" applyBorder="0" applyAlignment="0" applyProtection="0"/>
    <xf numFmtId="0" fontId="23"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9" fillId="0" borderId="0" applyFont="0" applyFill="0" applyBorder="0" applyAlignment="0" applyProtection="0"/>
    <xf numFmtId="9" fontId="39" fillId="0" borderId="0" applyFont="0" applyFill="0" applyBorder="0" applyAlignment="0" applyProtection="0"/>
    <xf numFmtId="0" fontId="23"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9" fillId="0" borderId="0" applyFont="0" applyFill="0" applyBorder="0" applyAlignment="0" applyProtection="0"/>
    <xf numFmtId="9" fontId="39" fillId="0" borderId="0" applyFont="0" applyFill="0" applyBorder="0" applyAlignment="0" applyProtection="0"/>
    <xf numFmtId="0" fontId="23"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0"/>
    <xf numFmtId="328" fontId="37" fillId="0" borderId="0"/>
    <xf numFmtId="329" fontId="144" fillId="0" borderId="0">
      <protection locked="0"/>
    </xf>
    <xf numFmtId="330" fontId="23" fillId="0" borderId="0"/>
    <xf numFmtId="330" fontId="23" fillId="0" borderId="0"/>
    <xf numFmtId="330" fontId="23" fillId="0" borderId="0"/>
    <xf numFmtId="331" fontId="100" fillId="0" borderId="14" applyBorder="0" applyProtection="0"/>
    <xf numFmtId="332" fontId="186" fillId="0" borderId="59">
      <alignment vertical="center"/>
    </xf>
    <xf numFmtId="332" fontId="186" fillId="0" borderId="59">
      <alignment vertical="center"/>
    </xf>
    <xf numFmtId="332" fontId="186" fillId="0" borderId="59">
      <alignment vertical="center"/>
    </xf>
    <xf numFmtId="0" fontId="23" fillId="0" borderId="0"/>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0" fontId="23" fillId="0" borderId="0"/>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0" fontId="23" fillId="0" borderId="0"/>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0" fontId="23" fillId="0" borderId="0"/>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2" fontId="186" fillId="0" borderId="59">
      <alignment vertical="center"/>
    </xf>
    <xf numFmtId="333" fontId="144" fillId="0" borderId="0">
      <protection locked="0"/>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1"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181" fillId="0" borderId="0" applyFont="0" applyFill="0" applyBorder="0" applyAlignment="0" applyProtection="0"/>
    <xf numFmtId="9" fontId="23" fillId="0" borderId="0" applyFont="0" applyFill="0" applyBorder="0" applyAlignment="0" applyProtection="0"/>
    <xf numFmtId="9" fontId="181" fillId="0" borderId="0" applyFont="0" applyFill="0" applyBorder="0" applyAlignment="0" applyProtection="0"/>
    <xf numFmtId="9" fontId="77" fillId="0" borderId="0" applyFont="0" applyFill="0" applyBorder="0" applyAlignment="0" applyProtection="0"/>
    <xf numFmtId="9" fontId="68" fillId="0" borderId="0" applyFont="0" applyFill="0" applyBorder="0" applyAlignment="0" applyProtection="0"/>
    <xf numFmtId="9" fontId="181"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9" fontId="7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7"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7" fillId="0" borderId="0" applyFont="0" applyFill="0" applyBorder="0" applyAlignment="0" applyProtection="0"/>
    <xf numFmtId="9" fontId="181"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39" fillId="0" borderId="0" applyFont="0" applyFill="0" applyBorder="0" applyAlignment="0" applyProtection="0"/>
    <xf numFmtId="9" fontId="181"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0"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0" fontId="23"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10" fontId="23" fillId="0" borderId="0" applyFont="0" applyFill="0" applyBorder="0" applyAlignment="0" applyProtection="0"/>
    <xf numFmtId="9" fontId="39" fillId="0" borderId="0" applyFont="0" applyFill="0" applyBorder="0" applyAlignment="0" applyProtection="0"/>
    <xf numFmtId="9" fontId="211"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3"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3"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3"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9" fontId="39"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23" fillId="0" borderId="0"/>
    <xf numFmtId="9" fontId="77"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7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23" fillId="0" borderId="0"/>
    <xf numFmtId="9" fontId="77" fillId="0" borderId="0" applyFont="0" applyFill="0" applyBorder="0" applyAlignment="0" applyProtection="0"/>
    <xf numFmtId="9" fontId="77" fillId="0" borderId="0" applyFont="0" applyFill="0" applyBorder="0" applyAlignment="0" applyProtection="0"/>
    <xf numFmtId="0" fontId="23" fillId="0" borderId="0"/>
    <xf numFmtId="9" fontId="77" fillId="0" borderId="0" applyFont="0" applyFill="0" applyBorder="0" applyAlignment="0" applyProtection="0"/>
    <xf numFmtId="9" fontId="77" fillId="0" borderId="0" applyFont="0" applyFill="0" applyBorder="0" applyAlignment="0" applyProtection="0"/>
    <xf numFmtId="0" fontId="23" fillId="0" borderId="0"/>
    <xf numFmtId="9" fontId="77" fillId="0" borderId="0" applyFont="0" applyFill="0" applyBorder="0" applyAlignment="0" applyProtection="0"/>
    <xf numFmtId="9" fontId="77" fillId="0" borderId="0" applyFont="0" applyFill="0" applyBorder="0" applyAlignment="0" applyProtection="0"/>
    <xf numFmtId="0" fontId="23" fillId="0" borderId="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7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7" fillId="0" borderId="0" applyFont="0" applyFill="0" applyBorder="0" applyAlignment="0" applyProtection="0"/>
    <xf numFmtId="0" fontId="23" fillId="0" borderId="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23" fillId="0" borderId="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23"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23" fillId="0" borderId="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23"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23" fillId="0" borderId="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23"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23" fillId="0" borderId="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39" fillId="0" borderId="0" applyFont="0" applyFill="0" applyBorder="0" applyAlignment="0" applyProtection="0"/>
    <xf numFmtId="9" fontId="181" fillId="0" borderId="0" applyFont="0" applyFill="0" applyBorder="0" applyAlignment="0" applyProtection="0"/>
    <xf numFmtId="0" fontId="23" fillId="0" borderId="0"/>
    <xf numFmtId="0" fontId="23" fillId="0" borderId="0"/>
    <xf numFmtId="0" fontId="23" fillId="0" borderId="0"/>
    <xf numFmtId="9" fontId="181"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181" fillId="0" borderId="0" applyFont="0" applyFill="0" applyBorder="0" applyAlignment="0" applyProtection="0"/>
    <xf numFmtId="0" fontId="23" fillId="0" borderId="0"/>
    <xf numFmtId="9" fontId="39" fillId="0" borderId="0" applyFont="0" applyFill="0" applyBorder="0" applyAlignment="0" applyProtection="0"/>
    <xf numFmtId="9" fontId="181" fillId="0" borderId="0" applyFont="0" applyFill="0" applyBorder="0" applyAlignment="0" applyProtection="0"/>
    <xf numFmtId="0" fontId="23" fillId="0" borderId="0"/>
    <xf numFmtId="0" fontId="23" fillId="0" borderId="0"/>
    <xf numFmtId="9" fontId="181" fillId="0" borderId="0" applyFont="0" applyFill="0" applyBorder="0" applyAlignment="0" applyProtection="0"/>
    <xf numFmtId="9" fontId="181" fillId="0" borderId="0" applyFont="0" applyFill="0" applyBorder="0" applyAlignment="0" applyProtection="0"/>
    <xf numFmtId="9" fontId="39" fillId="0" borderId="0" applyFont="0" applyFill="0" applyBorder="0" applyAlignment="0" applyProtection="0"/>
    <xf numFmtId="0" fontId="23" fillId="0" borderId="0"/>
    <xf numFmtId="0" fontId="23" fillId="0" borderId="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3" fillId="0" borderId="0"/>
    <xf numFmtId="0" fontId="23" fillId="0" borderId="0"/>
    <xf numFmtId="0" fontId="23" fillId="0" borderId="0"/>
    <xf numFmtId="0" fontId="23" fillId="0" borderId="0"/>
    <xf numFmtId="9" fontId="39" fillId="0" borderId="0" applyFont="0" applyFill="0" applyBorder="0" applyAlignment="0" applyProtection="0"/>
    <xf numFmtId="0" fontId="23" fillId="0" borderId="0"/>
    <xf numFmtId="0" fontId="23" fillId="0" borderId="0"/>
    <xf numFmtId="9" fontId="9" fillId="0" borderId="0" applyFont="0" applyFill="0" applyBorder="0" applyAlignment="0" applyProtection="0"/>
    <xf numFmtId="9" fontId="19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9" fillId="0" borderId="0" applyFont="0" applyFill="0" applyBorder="0" applyAlignment="0" applyProtection="0"/>
    <xf numFmtId="9" fontId="3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9" fillId="0" borderId="0" applyFont="0" applyFill="0" applyBorder="0" applyAlignment="0" applyProtection="0"/>
    <xf numFmtId="9" fontId="18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39" fillId="0" borderId="0" applyFont="0" applyFill="0" applyBorder="0" applyAlignment="0" applyProtection="0"/>
    <xf numFmtId="9" fontId="181" fillId="0" borderId="0" applyFont="0" applyFill="0" applyBorder="0" applyAlignment="0" applyProtection="0"/>
    <xf numFmtId="9" fontId="39" fillId="0" borderId="0" applyFont="0" applyFill="0" applyBorder="0" applyAlignment="0" applyProtection="0"/>
    <xf numFmtId="9" fontId="181"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7" fillId="0" borderId="0" applyFont="0" applyFill="0" applyBorder="0" applyAlignment="0" applyProtection="0"/>
    <xf numFmtId="9" fontId="39"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23" fillId="0" borderId="0"/>
    <xf numFmtId="9" fontId="7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18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3" fillId="0" borderId="0"/>
    <xf numFmtId="9" fontId="9" fillId="0" borderId="0" applyFont="0" applyFill="0" applyBorder="0" applyAlignment="0" applyProtection="0"/>
    <xf numFmtId="9" fontId="3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9" fillId="0" borderId="0" applyFont="0" applyFill="0" applyBorder="0" applyAlignment="0" applyProtection="0"/>
    <xf numFmtId="9" fontId="39" fillId="0" borderId="0" applyFont="0" applyFill="0" applyBorder="0" applyAlignment="0" applyProtection="0"/>
    <xf numFmtId="9" fontId="9" fillId="0" borderId="0" applyFont="0" applyFill="0" applyBorder="0" applyAlignment="0" applyProtection="0"/>
    <xf numFmtId="9" fontId="39" fillId="0" borderId="0" applyFont="0" applyFill="0" applyBorder="0" applyAlignment="0" applyProtection="0"/>
    <xf numFmtId="9" fontId="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9" fontId="39" fillId="0" borderId="0" applyFont="0" applyFill="0" applyBorder="0" applyAlignment="0" applyProtection="0"/>
    <xf numFmtId="9" fontId="39" fillId="0" borderId="0" applyFont="0" applyFill="0" applyBorder="0" applyAlignment="0" applyProtection="0"/>
    <xf numFmtId="0" fontId="23" fillId="0" borderId="0"/>
    <xf numFmtId="9" fontId="39" fillId="0" borderId="0" applyFont="0" applyFill="0" applyBorder="0" applyAlignment="0" applyProtection="0"/>
    <xf numFmtId="9" fontId="39" fillId="0" borderId="0" applyFont="0" applyFill="0" applyBorder="0" applyAlignment="0" applyProtection="0"/>
    <xf numFmtId="0" fontId="23" fillId="0" borderId="0"/>
    <xf numFmtId="9" fontId="39" fillId="0" borderId="0" applyFont="0" applyFill="0" applyBorder="0" applyAlignment="0" applyProtection="0"/>
    <xf numFmtId="9" fontId="39" fillId="0" borderId="0" applyFont="0" applyFill="0" applyBorder="0" applyAlignment="0" applyProtection="0"/>
    <xf numFmtId="0" fontId="23" fillId="0" borderId="0"/>
    <xf numFmtId="9" fontId="39" fillId="0" borderId="0" applyFont="0" applyFill="0" applyBorder="0" applyAlignment="0" applyProtection="0"/>
    <xf numFmtId="9" fontId="39" fillId="0" borderId="0" applyFont="0" applyFill="0" applyBorder="0" applyAlignment="0" applyProtection="0"/>
    <xf numFmtId="0" fontId="23" fillId="0" borderId="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3" fillId="0" borderId="0"/>
    <xf numFmtId="0" fontId="23" fillId="0" borderId="0"/>
    <xf numFmtId="0" fontId="23" fillId="0" borderId="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0" fontId="23"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0" fontId="23"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0" fontId="23"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0" fontId="23"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0" fontId="23"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9" fontId="39" fillId="0" borderId="0" applyFont="0" applyFill="0" applyBorder="0" applyAlignment="0" applyProtection="0"/>
    <xf numFmtId="334" fontId="68" fillId="0" borderId="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334" fontId="68" fillId="0" borderId="0" applyFill="0" applyBorder="0" applyAlignment="0" applyProtection="0"/>
    <xf numFmtId="334" fontId="68" fillId="0" borderId="0" applyFill="0" applyBorder="0" applyAlignment="0" applyProtection="0"/>
    <xf numFmtId="0" fontId="23" fillId="0" borderId="0"/>
    <xf numFmtId="0" fontId="23" fillId="0" borderId="0"/>
    <xf numFmtId="0" fontId="23" fillId="0" borderId="0"/>
    <xf numFmtId="334" fontId="68" fillId="0" borderId="0" applyFill="0" applyBorder="0" applyAlignment="0" applyProtection="0"/>
    <xf numFmtId="9" fontId="181" fillId="0" borderId="0" applyFont="0" applyFill="0" applyBorder="0" applyAlignment="0" applyProtection="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0" fontId="23" fillId="0" borderId="0"/>
    <xf numFmtId="0" fontId="23" fillId="0" borderId="0"/>
    <xf numFmtId="9" fontId="193" fillId="0" borderId="0" applyFont="0" applyFill="0" applyBorder="0" applyAlignment="0" applyProtection="0"/>
    <xf numFmtId="0" fontId="2" fillId="86" borderId="60" applyNumberFormat="0">
      <alignment horizontal="center" vertical="center"/>
    </xf>
    <xf numFmtId="236" fontId="23" fillId="0" borderId="0" applyFill="0" applyBorder="0" applyAlignment="0"/>
    <xf numFmtId="236" fontId="23" fillId="0" borderId="0" applyFill="0" applyBorder="0" applyAlignment="0"/>
    <xf numFmtId="236" fontId="23" fillId="0" borderId="0" applyFill="0" applyBorder="0" applyAlignment="0"/>
    <xf numFmtId="229" fontId="23" fillId="0" borderId="0" applyFill="0" applyBorder="0" applyAlignment="0"/>
    <xf numFmtId="229" fontId="23" fillId="0" borderId="0" applyFill="0" applyBorder="0" applyAlignment="0"/>
    <xf numFmtId="229" fontId="23" fillId="0" borderId="0" applyFill="0" applyBorder="0" applyAlignment="0"/>
    <xf numFmtId="236" fontId="23" fillId="0" borderId="0" applyFill="0" applyBorder="0" applyAlignment="0"/>
    <xf numFmtId="236" fontId="23" fillId="0" borderId="0" applyFill="0" applyBorder="0" applyAlignment="0"/>
    <xf numFmtId="236" fontId="23" fillId="0" borderId="0" applyFill="0" applyBorder="0" applyAlignment="0"/>
    <xf numFmtId="238" fontId="23" fillId="0" borderId="0" applyFill="0" applyBorder="0" applyAlignment="0"/>
    <xf numFmtId="238" fontId="23" fillId="0" borderId="0" applyFill="0" applyBorder="0" applyAlignment="0"/>
    <xf numFmtId="238" fontId="23" fillId="0" borderId="0" applyFill="0" applyBorder="0" applyAlignment="0"/>
    <xf numFmtId="229" fontId="23" fillId="0" borderId="0" applyFill="0" applyBorder="0" applyAlignment="0"/>
    <xf numFmtId="229" fontId="23" fillId="0" borderId="0" applyFill="0" applyBorder="0" applyAlignment="0"/>
    <xf numFmtId="229" fontId="23" fillId="0" borderId="0" applyFill="0" applyBorder="0" applyAlignment="0"/>
    <xf numFmtId="171" fontId="78" fillId="0" borderId="0" applyNumberFormat="0" applyFont="0" applyFill="0" applyBorder="0" applyAlignment="0" applyProtection="0">
      <alignment horizontal="left"/>
    </xf>
    <xf numFmtId="15" fontId="78" fillId="0" borderId="0" applyFont="0" applyFill="0" applyBorder="0" applyAlignment="0" applyProtection="0"/>
    <xf numFmtId="4" fontId="78" fillId="0" borderId="0" applyFont="0" applyFill="0" applyBorder="0" applyAlignment="0" applyProtection="0"/>
    <xf numFmtId="169" fontId="42" fillId="0" borderId="33">
      <alignment horizontal="center"/>
    </xf>
    <xf numFmtId="0" fontId="42" fillId="0" borderId="33">
      <alignment horizontal="center"/>
    </xf>
    <xf numFmtId="0" fontId="23" fillId="0" borderId="0"/>
    <xf numFmtId="171" fontId="23" fillId="0" borderId="33">
      <alignment horizontal="center"/>
    </xf>
    <xf numFmtId="171" fontId="23" fillId="0" borderId="33">
      <alignment horizontal="center"/>
    </xf>
    <xf numFmtId="0" fontId="42" fillId="0" borderId="33">
      <alignment horizontal="center"/>
    </xf>
    <xf numFmtId="169" fontId="42" fillId="0" borderId="33">
      <alignment horizontal="center"/>
    </xf>
    <xf numFmtId="0" fontId="42" fillId="0" borderId="33">
      <alignment horizontal="center"/>
    </xf>
    <xf numFmtId="3" fontId="78" fillId="0" borderId="0" applyFont="0" applyFill="0" applyBorder="0" applyAlignment="0" applyProtection="0"/>
    <xf numFmtId="171" fontId="78" fillId="87" borderId="0" applyNumberFormat="0" applyFont="0" applyBorder="0" applyAlignment="0" applyProtection="0"/>
    <xf numFmtId="4" fontId="23" fillId="0" borderId="0" applyFont="0" applyFill="0" applyBorder="0" applyAlignment="0" applyProtection="0"/>
    <xf numFmtId="4" fontId="23" fillId="0" borderId="0"/>
    <xf numFmtId="3" fontId="23" fillId="0" borderId="0" applyFont="0" applyFill="0" applyBorder="0" applyAlignment="0" applyProtection="0"/>
    <xf numFmtId="171" fontId="23" fillId="0" borderId="0"/>
    <xf numFmtId="3" fontId="212" fillId="0" borderId="0" applyFont="0" applyFill="0" applyBorder="0" applyAlignment="0" applyProtection="0"/>
    <xf numFmtId="3" fontId="23" fillId="0" borderId="0" applyFont="0" applyFill="0" applyBorder="0" applyAlignment="0" applyProtection="0"/>
    <xf numFmtId="3" fontId="113" fillId="0" borderId="0" applyFill="0" applyBorder="0" applyAlignment="0" applyProtection="0"/>
    <xf numFmtId="171" fontId="97" fillId="0" borderId="0">
      <alignment vertical="top"/>
    </xf>
    <xf numFmtId="335" fontId="51" fillId="0" borderId="0" applyFont="0" applyFill="0" applyBorder="0" applyAlignment="0" applyProtection="0">
      <alignment horizontal="right"/>
    </xf>
    <xf numFmtId="336" fontId="23" fillId="0" borderId="0"/>
    <xf numFmtId="336" fontId="23" fillId="0" borderId="0"/>
    <xf numFmtId="336" fontId="23" fillId="0" borderId="0"/>
    <xf numFmtId="0" fontId="129" fillId="0" borderId="0" applyNumberFormat="0" applyFill="0" applyBorder="0" applyAlignment="0" applyProtection="0"/>
    <xf numFmtId="0" fontId="129" fillId="0" borderId="0" applyNumberFormat="0" applyFill="0" applyBorder="0" applyAlignment="0" applyProtection="0"/>
    <xf numFmtId="0" fontId="121" fillId="0" borderId="0"/>
    <xf numFmtId="0" fontId="23" fillId="0" borderId="0"/>
    <xf numFmtId="0" fontId="121" fillId="0" borderId="0"/>
    <xf numFmtId="0" fontId="77" fillId="0" borderId="17" applyNumberFormat="0" applyBorder="0" applyAlignment="0"/>
    <xf numFmtId="0" fontId="213" fillId="88" borderId="0" applyNumberFormat="0" applyBorder="0" applyAlignment="0">
      <alignment horizontal="center" vertical="center"/>
    </xf>
    <xf numFmtId="4" fontId="126" fillId="41" borderId="74" applyBorder="0" applyProtection="0"/>
    <xf numFmtId="4" fontId="126" fillId="41" borderId="74" applyBorder="0" applyProtection="0"/>
    <xf numFmtId="4" fontId="126" fillId="41" borderId="74" applyBorder="0" applyProtection="0"/>
    <xf numFmtId="0" fontId="23" fillId="0" borderId="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0" fontId="23" fillId="0" borderId="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0" fontId="23" fillId="0" borderId="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0" fontId="23" fillId="0" borderId="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4" fontId="126" fillId="41" borderId="74" applyBorder="0" applyProtection="0"/>
    <xf numFmtId="272" fontId="68" fillId="0" borderId="0" applyFill="0" applyBorder="0">
      <alignment horizontal="right" vertical="center"/>
    </xf>
    <xf numFmtId="38" fontId="23" fillId="0" borderId="0"/>
    <xf numFmtId="225" fontId="108" fillId="0" borderId="0"/>
    <xf numFmtId="225" fontId="108" fillId="0" borderId="0"/>
    <xf numFmtId="0" fontId="203" fillId="71" borderId="73" applyNumberFormat="0" applyAlignment="0" applyProtection="0"/>
    <xf numFmtId="0" fontId="203" fillId="71" borderId="73" applyNumberFormat="0" applyAlignment="0" applyProtection="0"/>
    <xf numFmtId="0" fontId="23" fillId="0" borderId="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31" fillId="11" borderId="28" applyNumberFormat="0" applyAlignment="0" applyProtection="0"/>
    <xf numFmtId="0" fontId="31" fillId="11" borderId="28"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3" fillId="0" borderId="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3" fillId="0" borderId="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03" fillId="71" borderId="73" applyNumberFormat="0" applyAlignment="0" applyProtection="0"/>
    <xf numFmtId="0" fontId="214" fillId="0" borderId="75"/>
    <xf numFmtId="0" fontId="214" fillId="0" borderId="75"/>
    <xf numFmtId="0" fontId="214" fillId="0" borderId="75"/>
    <xf numFmtId="0" fontId="214" fillId="0" borderId="75"/>
    <xf numFmtId="0" fontId="214" fillId="0" borderId="75"/>
    <xf numFmtId="0" fontId="214" fillId="0" borderId="75"/>
    <xf numFmtId="0" fontId="214" fillId="0" borderId="75"/>
    <xf numFmtId="0" fontId="214" fillId="0" borderId="75"/>
    <xf numFmtId="0" fontId="214" fillId="0" borderId="75"/>
    <xf numFmtId="0" fontId="214" fillId="0" borderId="75"/>
    <xf numFmtId="0" fontId="214" fillId="0" borderId="75"/>
    <xf numFmtId="0" fontId="214" fillId="0" borderId="75"/>
    <xf numFmtId="0" fontId="214" fillId="0" borderId="75"/>
    <xf numFmtId="337" fontId="55" fillId="0" borderId="0" applyFont="0" applyFill="0" applyBorder="0" applyAlignment="0" applyProtection="0">
      <alignment horizontal="right"/>
    </xf>
    <xf numFmtId="0" fontId="160" fillId="0" borderId="0"/>
    <xf numFmtId="179" fontId="23" fillId="0" borderId="0">
      <alignment horizontal="left"/>
    </xf>
    <xf numFmtId="0" fontId="215" fillId="0" borderId="0" applyFill="0" applyBorder="0" applyAlignment="0"/>
    <xf numFmtId="338" fontId="46" fillId="89" borderId="0">
      <alignment horizontal="right"/>
    </xf>
    <xf numFmtId="38" fontId="78" fillId="0" borderId="0" applyFont="0" applyFill="0" applyBorder="0" applyAlignment="0" applyProtection="0"/>
    <xf numFmtId="38" fontId="78"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23"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23" fillId="0" borderId="0" applyFont="0" applyFill="0" applyBorder="0" applyAlignment="0" applyProtection="0"/>
    <xf numFmtId="249" fontId="9"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23"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23"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23"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23"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23" fillId="0" borderId="0" applyFont="0" applyFill="0" applyBorder="0" applyAlignment="0" applyProtection="0"/>
    <xf numFmtId="291" fontId="23" fillId="0" borderId="0" applyFont="0" applyFill="0" applyBorder="0" applyAlignment="0" applyProtection="0"/>
    <xf numFmtId="339" fontId="23" fillId="0" borderId="0" applyFont="0" applyFill="0" applyBorder="0" applyAlignment="0" applyProtection="0"/>
    <xf numFmtId="309" fontId="23" fillId="0" borderId="0" applyFont="0" applyFill="0" applyBorder="0" applyAlignment="0" applyProtection="0"/>
    <xf numFmtId="340" fontId="127" fillId="0" borderId="76" applyFont="0" applyFill="0" applyBorder="0" applyAlignment="0" applyProtection="0"/>
    <xf numFmtId="309" fontId="23" fillId="0" borderId="0" applyFont="0" applyFill="0" applyBorder="0" applyAlignment="0" applyProtection="0"/>
    <xf numFmtId="167" fontId="23" fillId="0" borderId="0" applyFont="0" applyFill="0" applyBorder="0" applyAlignment="0" applyProtection="0"/>
    <xf numFmtId="0" fontId="216" fillId="0" borderId="0"/>
    <xf numFmtId="17" fontId="55" fillId="0" borderId="0" applyFill="0" applyBorder="0">
      <alignment horizontal="right"/>
    </xf>
    <xf numFmtId="179" fontId="23" fillId="0" borderId="0">
      <alignment horizontal="left"/>
    </xf>
    <xf numFmtId="169" fontId="23" fillId="0" borderId="0"/>
    <xf numFmtId="341" fontId="68" fillId="0" borderId="0" applyAlignment="0" applyProtection="0"/>
    <xf numFmtId="283" fontId="23" fillId="0" borderId="0">
      <alignment vertical="center"/>
    </xf>
    <xf numFmtId="0" fontId="78" fillId="0" borderId="0"/>
    <xf numFmtId="342" fontId="46" fillId="0" borderId="0" applyFill="0" applyBorder="0" applyProtection="0"/>
    <xf numFmtId="0" fontId="23" fillId="0" borderId="0"/>
    <xf numFmtId="0" fontId="48" fillId="0" borderId="0"/>
    <xf numFmtId="0" fontId="48" fillId="0" borderId="0"/>
    <xf numFmtId="0" fontId="23" fillId="0" borderId="0"/>
    <xf numFmtId="0" fontId="68" fillId="0" borderId="0" applyNumberFormat="0">
      <alignment vertical="top" wrapText="1" shrinkToFit="1"/>
    </xf>
    <xf numFmtId="0" fontId="23" fillId="0" borderId="0"/>
    <xf numFmtId="0" fontId="68" fillId="0" borderId="0" applyNumberFormat="0">
      <alignment vertical="top" wrapText="1" shrinkToFit="1"/>
    </xf>
    <xf numFmtId="343" fontId="68" fillId="0" borderId="0" applyFill="0" applyBorder="0" applyProtection="0">
      <alignment vertical="top" wrapText="1"/>
    </xf>
    <xf numFmtId="0" fontId="186" fillId="0" borderId="0" applyNumberFormat="0" applyFill="0" applyBorder="0" applyProtection="0">
      <alignment horizontal="left" vertical="top" wrapText="1"/>
    </xf>
    <xf numFmtId="0" fontId="23" fillId="0" borderId="0"/>
    <xf numFmtId="0" fontId="186" fillId="0" borderId="0" applyNumberFormat="0" applyFill="0" applyBorder="0" applyProtection="0">
      <alignment horizontal="left" vertical="top" wrapText="1"/>
    </xf>
    <xf numFmtId="0" fontId="68" fillId="0" borderId="0" applyNumberFormat="0" applyFill="0" applyBorder="0" applyProtection="0">
      <alignment vertical="top" wrapText="1"/>
    </xf>
    <xf numFmtId="344" fontId="23" fillId="0" borderId="0"/>
    <xf numFmtId="344" fontId="23" fillId="0" borderId="0"/>
    <xf numFmtId="344" fontId="23" fillId="0" borderId="0"/>
    <xf numFmtId="345" fontId="48" fillId="0" borderId="14" applyFont="0" applyFill="0" applyAlignment="0" applyProtection="0"/>
    <xf numFmtId="345" fontId="48" fillId="0" borderId="14" applyFont="0" applyFill="0" applyAlignment="0" applyProtection="0"/>
    <xf numFmtId="345" fontId="48" fillId="0" borderId="14" applyFont="0" applyFill="0" applyAlignment="0" applyProtection="0"/>
    <xf numFmtId="345" fontId="48" fillId="0" borderId="14" applyFont="0" applyFill="0" applyAlignment="0" applyProtection="0"/>
    <xf numFmtId="345" fontId="48" fillId="0" borderId="14" applyFont="0" applyFill="0" applyAlignment="0" applyProtection="0"/>
    <xf numFmtId="345" fontId="48" fillId="0" borderId="14" applyFont="0" applyFill="0" applyAlignment="0" applyProtection="0"/>
    <xf numFmtId="345" fontId="48" fillId="0" borderId="14" applyFont="0" applyFill="0" applyAlignment="0" applyProtection="0"/>
    <xf numFmtId="345" fontId="48" fillId="0" borderId="14" applyFont="0" applyFill="0" applyAlignment="0" applyProtection="0"/>
    <xf numFmtId="345" fontId="48" fillId="0" borderId="14" applyFont="0" applyFill="0" applyAlignment="0" applyProtection="0"/>
    <xf numFmtId="345" fontId="48" fillId="0" borderId="14" applyFont="0" applyFill="0" applyAlignment="0" applyProtection="0"/>
    <xf numFmtId="345" fontId="48" fillId="0" borderId="14" applyFont="0" applyFill="0" applyAlignment="0" applyProtection="0"/>
    <xf numFmtId="345" fontId="48" fillId="0" borderId="14" applyFont="0" applyFill="0" applyAlignment="0" applyProtection="0"/>
    <xf numFmtId="0" fontId="79" fillId="0" borderId="35" applyBorder="0"/>
    <xf numFmtId="0" fontId="87" fillId="0" borderId="77"/>
    <xf numFmtId="3" fontId="23" fillId="0" borderId="0"/>
    <xf numFmtId="3" fontId="23" fillId="0" borderId="0"/>
    <xf numFmtId="3" fontId="23" fillId="0" borderId="14"/>
    <xf numFmtId="346" fontId="154" fillId="0" borderId="34"/>
    <xf numFmtId="37" fontId="162" fillId="0" borderId="0"/>
    <xf numFmtId="347" fontId="200" fillId="0" borderId="14"/>
    <xf numFmtId="37" fontId="161" fillId="0" borderId="0"/>
    <xf numFmtId="0" fontId="121" fillId="0" borderId="54"/>
    <xf numFmtId="0" fontId="23" fillId="0" borderId="0"/>
    <xf numFmtId="0" fontId="121" fillId="0" borderId="54"/>
    <xf numFmtId="0" fontId="121" fillId="0" borderId="54"/>
    <xf numFmtId="0" fontId="121" fillId="0" borderId="54"/>
    <xf numFmtId="0" fontId="121" fillId="0" borderId="54"/>
    <xf numFmtId="0" fontId="121" fillId="0" borderId="54"/>
    <xf numFmtId="0" fontId="121" fillId="0" borderId="54"/>
    <xf numFmtId="0" fontId="121" fillId="0" borderId="54"/>
    <xf numFmtId="0" fontId="121" fillId="0" borderId="54"/>
    <xf numFmtId="0" fontId="121" fillId="0" borderId="54"/>
    <xf numFmtId="0" fontId="121" fillId="0" borderId="54"/>
    <xf numFmtId="0" fontId="121" fillId="0" borderId="54"/>
    <xf numFmtId="0" fontId="121" fillId="0" borderId="54"/>
    <xf numFmtId="0" fontId="121" fillId="0" borderId="54"/>
    <xf numFmtId="0" fontId="121" fillId="0" borderId="54"/>
    <xf numFmtId="0" fontId="121" fillId="0" borderId="54"/>
    <xf numFmtId="0" fontId="121" fillId="0" borderId="54"/>
    <xf numFmtId="0" fontId="121" fillId="0" borderId="54"/>
    <xf numFmtId="0" fontId="217" fillId="0" borderId="0" applyBorder="0" applyProtection="0">
      <alignment vertical="center"/>
    </xf>
    <xf numFmtId="0" fontId="217" fillId="0" borderId="19" applyBorder="0" applyProtection="0">
      <alignment horizontal="right" vertical="center"/>
    </xf>
    <xf numFmtId="0" fontId="218" fillId="90" borderId="0" applyBorder="0" applyProtection="0">
      <alignment horizontal="centerContinuous" vertical="center"/>
    </xf>
    <xf numFmtId="0" fontId="218" fillId="91" borderId="19" applyBorder="0" applyProtection="0">
      <alignment horizontal="centerContinuous" vertical="center"/>
    </xf>
    <xf numFmtId="283" fontId="154" fillId="0" borderId="0" applyFill="0" applyBorder="0" applyProtection="0">
      <alignment horizontal="left" vertical="center"/>
    </xf>
    <xf numFmtId="0" fontId="219" fillId="0" borderId="0" applyFill="0" applyBorder="0" applyAlignment="0"/>
    <xf numFmtId="1" fontId="68" fillId="40" borderId="19" applyProtection="0">
      <alignment vertical="center"/>
    </xf>
    <xf numFmtId="0" fontId="23" fillId="0" borderId="0"/>
    <xf numFmtId="1" fontId="68" fillId="40" borderId="19" applyProtection="0">
      <alignment vertical="center"/>
    </xf>
    <xf numFmtId="0" fontId="145" fillId="0" borderId="16" applyFill="0" applyBorder="0" applyProtection="0">
      <alignment horizontal="left" vertical="top"/>
    </xf>
    <xf numFmtId="171" fontId="23" fillId="0" borderId="0"/>
    <xf numFmtId="49" fontId="77" fillId="0" borderId="0" applyFill="0" applyBorder="0" applyAlignment="0"/>
    <xf numFmtId="348" fontId="23" fillId="0" borderId="0" applyFill="0" applyBorder="0" applyAlignment="0"/>
    <xf numFmtId="348" fontId="23" fillId="0" borderId="0" applyFill="0" applyBorder="0" applyAlignment="0"/>
    <xf numFmtId="348" fontId="23" fillId="0" borderId="0" applyFill="0" applyBorder="0" applyAlignment="0"/>
    <xf numFmtId="349" fontId="23" fillId="0" borderId="0" applyFill="0" applyBorder="0" applyAlignment="0"/>
    <xf numFmtId="349" fontId="23" fillId="0" borderId="0" applyFill="0" applyBorder="0" applyAlignment="0"/>
    <xf numFmtId="349" fontId="23" fillId="0" borderId="0" applyFill="0" applyBorder="0" applyAlignment="0"/>
    <xf numFmtId="0" fontId="154" fillId="41" borderId="17">
      <alignment horizontal="left" vertical="center"/>
    </xf>
    <xf numFmtId="0" fontId="220" fillId="0" borderId="0" applyNumberFormat="0" applyFill="0" applyBorder="0" applyAlignment="0" applyProtection="0"/>
    <xf numFmtId="0" fontId="220" fillId="0" borderId="0" applyNumberFormat="0" applyFill="0" applyBorder="0" applyAlignment="0" applyProtection="0"/>
    <xf numFmtId="0" fontId="23" fillId="0" borderId="0"/>
    <xf numFmtId="0" fontId="220"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0" fontId="23" fillId="0" borderId="0"/>
    <xf numFmtId="0" fontId="220" fillId="0" borderId="0" applyNumberFormat="0" applyFill="0" applyBorder="0" applyAlignment="0" applyProtection="0"/>
    <xf numFmtId="0" fontId="23" fillId="0" borderId="0"/>
    <xf numFmtId="0" fontId="220" fillId="0" borderId="0" applyNumberFormat="0" applyFill="0" applyBorder="0" applyAlignment="0" applyProtection="0"/>
    <xf numFmtId="169" fontId="220" fillId="0" borderId="0" applyNumberFormat="0" applyFill="0" applyBorder="0" applyAlignment="0" applyProtection="0"/>
    <xf numFmtId="0" fontId="220" fillId="0" borderId="0" applyNumberFormat="0" applyFill="0" applyBorder="0" applyAlignment="0" applyProtection="0"/>
    <xf numFmtId="0" fontId="23" fillId="0" borderId="0"/>
    <xf numFmtId="0" fontId="220" fillId="0" borderId="0" applyNumberFormat="0" applyFill="0" applyBorder="0" applyAlignment="0" applyProtection="0"/>
    <xf numFmtId="169" fontId="220"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3" fillId="0" borderId="0"/>
    <xf numFmtId="0" fontId="22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3" fillId="0" borderId="0"/>
    <xf numFmtId="0" fontId="221" fillId="0" borderId="0" applyNumberFormat="0" applyFill="0" applyBorder="0" applyAlignment="0" applyProtection="0"/>
    <xf numFmtId="0" fontId="23" fillId="0" borderId="0"/>
    <xf numFmtId="0" fontId="221"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345" fontId="48" fillId="0" borderId="0" applyFont="0" applyFill="0" applyBorder="0" applyAlignment="0" applyProtection="0"/>
    <xf numFmtId="40" fontId="222" fillId="0" borderId="0"/>
    <xf numFmtId="0" fontId="23" fillId="0" borderId="0"/>
    <xf numFmtId="40" fontId="222" fillId="0" borderId="0"/>
    <xf numFmtId="0" fontId="223" fillId="92" borderId="0"/>
    <xf numFmtId="0" fontId="23" fillId="0" borderId="0"/>
    <xf numFmtId="0" fontId="223" fillId="92" borderId="0"/>
    <xf numFmtId="171" fontId="23" fillId="0" borderId="0" applyNumberFormat="0" applyFill="0" applyBorder="0" applyAlignment="0" applyProtection="0"/>
    <xf numFmtId="0" fontId="224" fillId="0" borderId="0"/>
    <xf numFmtId="0" fontId="23" fillId="0" borderId="0"/>
    <xf numFmtId="0" fontId="225" fillId="0" borderId="0"/>
    <xf numFmtId="0" fontId="226" fillId="0" borderId="0" applyNumberFormat="0" applyFill="0" applyBorder="0" applyAlignment="0" applyProtection="0"/>
    <xf numFmtId="0" fontId="160" fillId="0" borderId="0" applyNumberFormat="0">
      <alignment vertical="center"/>
    </xf>
    <xf numFmtId="0" fontId="226" fillId="0" borderId="0" applyNumberFormat="0" applyFill="0" applyBorder="0" applyAlignment="0" applyProtection="0"/>
    <xf numFmtId="0" fontId="227" fillId="0" borderId="0" applyNumberFormat="0">
      <alignment vertical="center"/>
    </xf>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38" fillId="0" borderId="0" applyNumberFormat="0" applyFill="0" applyBorder="0" applyAlignment="0" applyProtection="0"/>
    <xf numFmtId="282" fontId="37" fillId="0" borderId="0">
      <alignment horizontal="center"/>
    </xf>
    <xf numFmtId="171" fontId="23" fillId="0" borderId="0">
      <alignment horizontal="center"/>
    </xf>
    <xf numFmtId="171" fontId="23" fillId="0" borderId="0" applyNumberFormat="0" applyFill="0" applyBorder="0" applyAlignment="0" applyProtection="0"/>
    <xf numFmtId="224" fontId="228" fillId="0" borderId="13"/>
    <xf numFmtId="0" fontId="229" fillId="0" borderId="78" applyNumberFormat="0" applyFill="0" applyAlignment="0" applyProtection="0"/>
    <xf numFmtId="0" fontId="152" fillId="0" borderId="63" applyNumberFormat="0" applyFill="0" applyAlignment="0" applyProtection="0"/>
    <xf numFmtId="0" fontId="152" fillId="0" borderId="63" applyNumberFormat="0" applyFill="0" applyAlignment="0" applyProtection="0"/>
    <xf numFmtId="0" fontId="23" fillId="0" borderId="0"/>
    <xf numFmtId="0" fontId="152" fillId="0" borderId="63"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152" fillId="0" borderId="63" applyNumberFormat="0" applyFill="0" applyAlignment="0" applyProtection="0"/>
    <xf numFmtId="0" fontId="154" fillId="0" borderId="0" applyFill="0" applyBorder="0" applyAlignment="0"/>
    <xf numFmtId="0" fontId="152" fillId="0" borderId="63" applyNumberFormat="0" applyFill="0" applyAlignment="0" applyProtection="0"/>
    <xf numFmtId="0" fontId="152" fillId="0" borderId="63" applyNumberFormat="0" applyFill="0" applyAlignment="0" applyProtection="0"/>
    <xf numFmtId="0" fontId="23" fillId="0" borderId="0"/>
    <xf numFmtId="0" fontId="152" fillId="0" borderId="63" applyNumberFormat="0" applyFill="0" applyAlignment="0" applyProtection="0"/>
    <xf numFmtId="0" fontId="23" fillId="0" borderId="0"/>
    <xf numFmtId="0" fontId="152" fillId="0" borderId="63" applyNumberFormat="0" applyFill="0" applyAlignment="0" applyProtection="0"/>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0" fontId="23" fillId="0" borderId="0"/>
    <xf numFmtId="0" fontId="153" fillId="0" borderId="64" applyNumberFormat="0" applyFill="0" applyAlignment="0" applyProtection="0"/>
    <xf numFmtId="0" fontId="153" fillId="0" borderId="64" applyNumberFormat="0" applyFill="0" applyAlignment="0" applyProtection="0"/>
    <xf numFmtId="0" fontId="23" fillId="0" borderId="0"/>
    <xf numFmtId="0" fontId="153" fillId="0" borderId="6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153" fillId="0" borderId="64" applyNumberFormat="0" applyFill="0" applyAlignment="0" applyProtection="0"/>
    <xf numFmtId="0" fontId="87" fillId="0" borderId="0" applyFill="0" applyBorder="0" applyAlignment="0"/>
    <xf numFmtId="224" fontId="228" fillId="0" borderId="13"/>
    <xf numFmtId="0" fontId="153" fillId="0" borderId="64" applyNumberFormat="0" applyFill="0" applyAlignment="0" applyProtection="0"/>
    <xf numFmtId="224" fontId="228" fillId="0" borderId="13"/>
    <xf numFmtId="0" fontId="153" fillId="0" borderId="64" applyNumberFormat="0" applyFill="0" applyAlignment="0" applyProtection="0"/>
    <xf numFmtId="0" fontId="23" fillId="0" borderId="0"/>
    <xf numFmtId="0" fontId="153" fillId="0" borderId="64" applyNumberFormat="0" applyFill="0" applyAlignment="0" applyProtection="0"/>
    <xf numFmtId="224" fontId="228" fillId="0" borderId="13"/>
    <xf numFmtId="0" fontId="23" fillId="0" borderId="0"/>
    <xf numFmtId="224" fontId="228" fillId="0" borderId="13"/>
    <xf numFmtId="0" fontId="153" fillId="0" borderId="64" applyNumberFormat="0" applyFill="0" applyAlignment="0" applyProtection="0"/>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0" fontId="23" fillId="0" borderId="0"/>
    <xf numFmtId="0" fontId="138" fillId="0" borderId="65" applyNumberFormat="0" applyFill="0" applyAlignment="0" applyProtection="0"/>
    <xf numFmtId="0" fontId="138" fillId="0" borderId="65" applyNumberFormat="0" applyFill="0" applyAlignment="0" applyProtection="0"/>
    <xf numFmtId="0" fontId="23" fillId="0" borderId="0"/>
    <xf numFmtId="0" fontId="138" fillId="0" borderId="6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138" fillId="0" borderId="65" applyNumberFormat="0" applyFill="0" applyAlignment="0" applyProtection="0"/>
    <xf numFmtId="0" fontId="200" fillId="0" borderId="0" applyFill="0" applyBorder="0" applyAlignment="0"/>
    <xf numFmtId="224" fontId="228" fillId="0" borderId="13"/>
    <xf numFmtId="0" fontId="138" fillId="0" borderId="65" applyNumberFormat="0" applyFill="0" applyAlignment="0" applyProtection="0"/>
    <xf numFmtId="224" fontId="228" fillId="0" borderId="13"/>
    <xf numFmtId="0" fontId="138" fillId="0" borderId="65" applyNumberFormat="0" applyFill="0" applyAlignment="0" applyProtection="0"/>
    <xf numFmtId="0" fontId="23" fillId="0" borderId="0"/>
    <xf numFmtId="0" fontId="138" fillId="0" borderId="65" applyNumberFormat="0" applyFill="0" applyAlignment="0" applyProtection="0"/>
    <xf numFmtId="224" fontId="228" fillId="0" borderId="13"/>
    <xf numFmtId="0" fontId="23" fillId="0" borderId="0"/>
    <xf numFmtId="224" fontId="228" fillId="0" borderId="13"/>
    <xf numFmtId="0" fontId="138" fillId="0" borderId="65" applyNumberFormat="0" applyFill="0" applyAlignment="0" applyProtection="0"/>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0" fontId="226" fillId="0" borderId="0" applyNumberFormat="0" applyFill="0" applyBorder="0" applyAlignment="0" applyProtection="0"/>
    <xf numFmtId="224" fontId="228" fillId="0" borderId="13"/>
    <xf numFmtId="224" fontId="228" fillId="0" borderId="13"/>
    <xf numFmtId="224" fontId="228" fillId="0" borderId="13"/>
    <xf numFmtId="0" fontId="23" fillId="0" borderId="0"/>
    <xf numFmtId="0" fontId="226" fillId="0" borderId="0" applyNumberFormat="0" applyFill="0" applyBorder="0" applyAlignment="0" applyProtection="0"/>
    <xf numFmtId="0" fontId="23" fillId="0" borderId="0"/>
    <xf numFmtId="0" fontId="226" fillId="0" borderId="0" applyNumberFormat="0" applyFill="0" applyBorder="0" applyAlignment="0" applyProtection="0"/>
    <xf numFmtId="224" fontId="228" fillId="0" borderId="13"/>
    <xf numFmtId="0" fontId="23" fillId="0" borderId="0"/>
    <xf numFmtId="224" fontId="228" fillId="0" borderId="13"/>
    <xf numFmtId="224" fontId="228" fillId="0" borderId="13"/>
    <xf numFmtId="224" fontId="228" fillId="0" borderId="13"/>
    <xf numFmtId="224" fontId="228" fillId="0" borderId="13"/>
    <xf numFmtId="224" fontId="228" fillId="0" borderId="13"/>
    <xf numFmtId="0" fontId="226" fillId="0" borderId="0" applyNumberFormat="0" applyFill="0" applyBorder="0" applyAlignment="0" applyProtection="0"/>
    <xf numFmtId="224" fontId="228" fillId="0" borderId="13"/>
    <xf numFmtId="224" fontId="228" fillId="0" borderId="13"/>
    <xf numFmtId="224" fontId="228" fillId="0" borderId="13"/>
    <xf numFmtId="224" fontId="228" fillId="0" borderId="13"/>
    <xf numFmtId="224" fontId="228" fillId="0" borderId="13"/>
    <xf numFmtId="0" fontId="226" fillId="0" borderId="0" applyNumberFormat="0" applyFill="0" applyBorder="0" applyAlignment="0" applyProtection="0"/>
    <xf numFmtId="224" fontId="228" fillId="0" borderId="13"/>
    <xf numFmtId="224" fontId="228" fillId="0" borderId="13"/>
    <xf numFmtId="224" fontId="228" fillId="0" borderId="13"/>
    <xf numFmtId="224" fontId="228" fillId="0" borderId="13"/>
    <xf numFmtId="224" fontId="228" fillId="0" borderId="13"/>
    <xf numFmtId="0" fontId="226" fillId="0" borderId="0" applyNumberFormat="0" applyFill="0" applyBorder="0" applyAlignment="0" applyProtection="0"/>
    <xf numFmtId="224" fontId="228" fillId="0" borderId="13"/>
    <xf numFmtId="224" fontId="228" fillId="0" borderId="13"/>
    <xf numFmtId="224" fontId="228" fillId="0" borderId="13"/>
    <xf numFmtId="224" fontId="228" fillId="0" borderId="13"/>
    <xf numFmtId="224" fontId="228" fillId="0" borderId="13"/>
    <xf numFmtId="0" fontId="226" fillId="0" borderId="0" applyNumberFormat="0" applyFill="0" applyBorder="0" applyAlignment="0" applyProtection="0"/>
    <xf numFmtId="224" fontId="228" fillId="0" borderId="13"/>
    <xf numFmtId="224" fontId="228" fillId="0" borderId="13"/>
    <xf numFmtId="224" fontId="228" fillId="0" borderId="13"/>
    <xf numFmtId="224" fontId="228" fillId="0" borderId="13"/>
    <xf numFmtId="224" fontId="228" fillId="0" borderId="13"/>
    <xf numFmtId="0" fontId="226" fillId="0" borderId="0" applyNumberFormat="0" applyFill="0" applyBorder="0" applyAlignment="0" applyProtection="0"/>
    <xf numFmtId="224" fontId="228" fillId="0" borderId="13"/>
    <xf numFmtId="224" fontId="228" fillId="0" borderId="13"/>
    <xf numFmtId="224" fontId="228" fillId="0" borderId="13"/>
    <xf numFmtId="224" fontId="228" fillId="0" borderId="13"/>
    <xf numFmtId="224" fontId="228" fillId="0" borderId="13"/>
    <xf numFmtId="0" fontId="226" fillId="0" borderId="0" applyNumberFormat="0" applyFill="0" applyBorder="0" applyAlignment="0" applyProtection="0"/>
    <xf numFmtId="224" fontId="228" fillId="0" borderId="13"/>
    <xf numFmtId="0" fontId="226" fillId="0" borderId="0" applyNumberFormat="0" applyFill="0" applyBorder="0" applyAlignment="0" applyProtection="0"/>
    <xf numFmtId="224" fontId="228" fillId="0" borderId="13"/>
    <xf numFmtId="224" fontId="228" fillId="0" borderId="13"/>
    <xf numFmtId="224" fontId="228" fillId="0" borderId="13"/>
    <xf numFmtId="0" fontId="23" fillId="0" borderId="0"/>
    <xf numFmtId="0" fontId="226" fillId="0" borderId="0" applyNumberFormat="0" applyFill="0" applyBorder="0" applyAlignment="0" applyProtection="0"/>
    <xf numFmtId="0" fontId="23" fillId="0" borderId="0"/>
    <xf numFmtId="0" fontId="226" fillId="0" borderId="0" applyNumberFormat="0" applyFill="0" applyBorder="0" applyAlignment="0" applyProtection="0"/>
    <xf numFmtId="224" fontId="228" fillId="0" borderId="13"/>
    <xf numFmtId="0" fontId="23" fillId="0" borderId="0"/>
    <xf numFmtId="224" fontId="228" fillId="0" borderId="13"/>
    <xf numFmtId="224" fontId="228" fillId="0" borderId="13"/>
    <xf numFmtId="224" fontId="228" fillId="0" borderId="13"/>
    <xf numFmtId="224" fontId="228" fillId="0" borderId="13"/>
    <xf numFmtId="224" fontId="228" fillId="0" borderId="13"/>
    <xf numFmtId="0" fontId="226" fillId="0" borderId="0" applyNumberFormat="0" applyFill="0" applyBorder="0" applyAlignment="0" applyProtection="0"/>
    <xf numFmtId="224" fontId="228" fillId="0" borderId="13"/>
    <xf numFmtId="224" fontId="228" fillId="0" borderId="13"/>
    <xf numFmtId="224" fontId="228" fillId="0" borderId="13"/>
    <xf numFmtId="224" fontId="228" fillId="0" borderId="13"/>
    <xf numFmtId="224" fontId="228" fillId="0" borderId="13"/>
    <xf numFmtId="0" fontId="226" fillId="0" borderId="0" applyNumberFormat="0" applyFill="0" applyBorder="0" applyAlignment="0" applyProtection="0"/>
    <xf numFmtId="224" fontId="228" fillId="0" borderId="13"/>
    <xf numFmtId="224" fontId="228" fillId="0" borderId="13"/>
    <xf numFmtId="224" fontId="228" fillId="0" borderId="13"/>
    <xf numFmtId="224" fontId="228" fillId="0" borderId="13"/>
    <xf numFmtId="224" fontId="228" fillId="0" borderId="13"/>
    <xf numFmtId="0" fontId="226" fillId="0" borderId="0" applyNumberFormat="0" applyFill="0" applyBorder="0" applyAlignment="0" applyProtection="0"/>
    <xf numFmtId="224" fontId="228" fillId="0" borderId="13"/>
    <xf numFmtId="224" fontId="228" fillId="0" borderId="13"/>
    <xf numFmtId="224" fontId="228" fillId="0" borderId="13"/>
    <xf numFmtId="224" fontId="228" fillId="0" borderId="13"/>
    <xf numFmtId="224" fontId="228" fillId="0" borderId="13"/>
    <xf numFmtId="0" fontId="226" fillId="0" borderId="0" applyNumberFormat="0" applyFill="0" applyBorder="0" applyAlignment="0" applyProtection="0"/>
    <xf numFmtId="224" fontId="228" fillId="0" borderId="13"/>
    <xf numFmtId="224" fontId="228" fillId="0" borderId="13"/>
    <xf numFmtId="224" fontId="228" fillId="0" borderId="13"/>
    <xf numFmtId="224" fontId="228" fillId="0" borderId="13"/>
    <xf numFmtId="224" fontId="228" fillId="0" borderId="13"/>
    <xf numFmtId="0" fontId="226" fillId="0" borderId="0" applyNumberFormat="0" applyFill="0" applyBorder="0" applyAlignment="0" applyProtection="0"/>
    <xf numFmtId="224" fontId="228" fillId="0" borderId="13"/>
    <xf numFmtId="224" fontId="228" fillId="0" borderId="13"/>
    <xf numFmtId="224" fontId="228" fillId="0" borderId="13"/>
    <xf numFmtId="224" fontId="228" fillId="0" borderId="13"/>
    <xf numFmtId="224" fontId="228" fillId="0" borderId="13"/>
    <xf numFmtId="0" fontId="226" fillId="0" borderId="0" applyNumberFormat="0" applyFill="0" applyBorder="0" applyAlignment="0" applyProtection="0"/>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224" fontId="228" fillId="0" borderId="13"/>
    <xf numFmtId="350" fontId="230" fillId="0" borderId="0">
      <protection locked="0"/>
    </xf>
    <xf numFmtId="350" fontId="230" fillId="0" borderId="0">
      <protection locked="0"/>
    </xf>
    <xf numFmtId="171" fontId="154" fillId="0" borderId="0"/>
    <xf numFmtId="239" fontId="154" fillId="0" borderId="62" applyFill="0"/>
    <xf numFmtId="239" fontId="154" fillId="0" borderId="62" applyFill="0"/>
    <xf numFmtId="239" fontId="154" fillId="0" borderId="62" applyFill="0"/>
    <xf numFmtId="239" fontId="154" fillId="0" borderId="62" applyFill="0"/>
    <xf numFmtId="239" fontId="154" fillId="0" borderId="62" applyFill="0"/>
    <xf numFmtId="239" fontId="154" fillId="0" borderId="62" applyFill="0"/>
    <xf numFmtId="239" fontId="154" fillId="0" borderId="62" applyFill="0"/>
    <xf numFmtId="239" fontId="154" fillId="0" borderId="62" applyFill="0"/>
    <xf numFmtId="239" fontId="154" fillId="0" borderId="62" applyFill="0"/>
    <xf numFmtId="239" fontId="154" fillId="0" borderId="62" applyFill="0"/>
    <xf numFmtId="239" fontId="154" fillId="0" borderId="62" applyFill="0"/>
    <xf numFmtId="239" fontId="154" fillId="0" borderId="62" applyFill="0"/>
    <xf numFmtId="169" fontId="231" fillId="0" borderId="79" applyNumberFormat="0" applyFill="0" applyAlignment="0" applyProtection="0"/>
    <xf numFmtId="239" fontId="154" fillId="0" borderId="14" applyFill="0"/>
    <xf numFmtId="239" fontId="154" fillId="0" borderId="14" applyFill="0"/>
    <xf numFmtId="239" fontId="154" fillId="0" borderId="14" applyFill="0"/>
    <xf numFmtId="239" fontId="154" fillId="0" borderId="14" applyFill="0"/>
    <xf numFmtId="239" fontId="154" fillId="0" borderId="14" applyFill="0"/>
    <xf numFmtId="0" fontId="231" fillId="0" borderId="79" applyNumberFormat="0" applyFill="0" applyAlignment="0" applyProtection="0"/>
    <xf numFmtId="239" fontId="154" fillId="0" borderId="14" applyFill="0"/>
    <xf numFmtId="239" fontId="154" fillId="0" borderId="14" applyFill="0"/>
    <xf numFmtId="239" fontId="154" fillId="0" borderId="14" applyFill="0"/>
    <xf numFmtId="0" fontId="23" fillId="0" borderId="0"/>
    <xf numFmtId="239" fontId="154" fillId="0" borderId="14" applyFill="0"/>
    <xf numFmtId="0" fontId="231" fillId="0" borderId="79" applyNumberFormat="0" applyFill="0" applyAlignment="0" applyProtection="0"/>
    <xf numFmtId="239" fontId="154" fillId="0" borderId="14" applyFill="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239" fontId="154" fillId="0" borderId="14" applyFill="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239" fontId="154" fillId="0" borderId="14" applyFill="0"/>
    <xf numFmtId="0" fontId="231" fillId="0" borderId="79" applyNumberFormat="0" applyFill="0" applyAlignment="0" applyProtection="0"/>
    <xf numFmtId="0" fontId="231" fillId="0" borderId="79" applyNumberFormat="0" applyFill="0" applyAlignment="0" applyProtection="0"/>
    <xf numFmtId="239" fontId="154" fillId="0" borderId="14" applyFill="0"/>
    <xf numFmtId="0" fontId="231" fillId="0" borderId="79" applyNumberFormat="0" applyFill="0" applyAlignment="0" applyProtection="0"/>
    <xf numFmtId="239" fontId="154" fillId="0" borderId="14" applyFill="0"/>
    <xf numFmtId="0" fontId="231" fillId="0" borderId="79" applyNumberFormat="0" applyFill="0" applyAlignment="0" applyProtection="0"/>
    <xf numFmtId="239" fontId="154" fillId="0" borderId="14" applyFill="0"/>
    <xf numFmtId="239" fontId="154" fillId="0" borderId="14" applyFill="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0" fontId="23" fillId="0" borderId="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0" fontId="23" fillId="0" borderId="0"/>
    <xf numFmtId="239" fontId="154" fillId="0" borderId="14" applyFill="0"/>
    <xf numFmtId="169" fontId="231" fillId="0" borderId="79" applyNumberFormat="0" applyFill="0" applyAlignment="0" applyProtection="0"/>
    <xf numFmtId="239" fontId="154" fillId="0" borderId="14" applyFill="0"/>
    <xf numFmtId="169" fontId="231" fillId="0" borderId="79" applyNumberFormat="0" applyFill="0" applyAlignment="0" applyProtection="0"/>
    <xf numFmtId="169" fontId="231" fillId="0" borderId="79" applyNumberFormat="0" applyFill="0" applyAlignment="0" applyProtection="0"/>
    <xf numFmtId="0" fontId="231" fillId="0" borderId="79" applyNumberFormat="0" applyFill="0" applyAlignment="0" applyProtection="0"/>
    <xf numFmtId="239" fontId="154" fillId="0" borderId="14" applyFill="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239" fontId="154" fillId="0" borderId="14" applyFill="0"/>
    <xf numFmtId="0" fontId="231" fillId="0" borderId="79" applyNumberFormat="0" applyFill="0" applyAlignment="0" applyProtection="0"/>
    <xf numFmtId="0" fontId="231" fillId="0" borderId="79" applyNumberFormat="0" applyFill="0" applyAlignment="0" applyProtection="0"/>
    <xf numFmtId="239" fontId="154" fillId="0" borderId="14" applyFill="0"/>
    <xf numFmtId="0" fontId="231" fillId="0" borderId="79" applyNumberFormat="0" applyFill="0" applyAlignment="0" applyProtection="0"/>
    <xf numFmtId="239" fontId="154" fillId="0" borderId="14" applyFill="0"/>
    <xf numFmtId="0" fontId="231" fillId="0" borderId="79" applyNumberFormat="0" applyFill="0" applyAlignment="0" applyProtection="0"/>
    <xf numFmtId="0" fontId="231" fillId="0" borderId="79" applyNumberFormat="0" applyFill="0" applyAlignment="0" applyProtection="0"/>
    <xf numFmtId="239" fontId="23" fillId="0" borderId="62" applyFill="0"/>
    <xf numFmtId="239" fontId="23" fillId="0" borderId="62" applyFill="0"/>
    <xf numFmtId="239" fontId="23" fillId="0" borderId="62" applyFill="0"/>
    <xf numFmtId="239" fontId="23" fillId="0" borderId="62" applyFill="0"/>
    <xf numFmtId="0" fontId="231" fillId="0" borderId="79" applyNumberFormat="0" applyFill="0" applyAlignment="0" applyProtection="0"/>
    <xf numFmtId="239" fontId="23" fillId="0" borderId="62" applyFill="0"/>
    <xf numFmtId="239" fontId="23" fillId="0" borderId="62" applyFill="0"/>
    <xf numFmtId="239" fontId="23" fillId="0" borderId="62" applyFill="0"/>
    <xf numFmtId="0" fontId="23" fillId="0" borderId="0"/>
    <xf numFmtId="239" fontId="23" fillId="0" borderId="62" applyFill="0"/>
    <xf numFmtId="0" fontId="231" fillId="0" borderId="79" applyNumberFormat="0" applyFill="0" applyAlignment="0" applyProtection="0"/>
    <xf numFmtId="239" fontId="23" fillId="0" borderId="62" applyFill="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239" fontId="23" fillId="0" borderId="62" applyFill="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239" fontId="23" fillId="0" borderId="62" applyFill="0"/>
    <xf numFmtId="0" fontId="231" fillId="0" borderId="79" applyNumberFormat="0" applyFill="0" applyAlignment="0" applyProtection="0"/>
    <xf numFmtId="0" fontId="231" fillId="0" borderId="79" applyNumberFormat="0" applyFill="0" applyAlignment="0" applyProtection="0"/>
    <xf numFmtId="239" fontId="23" fillId="0" borderId="62" applyFill="0"/>
    <xf numFmtId="0" fontId="231" fillId="0" borderId="79" applyNumberFormat="0" applyFill="0" applyAlignment="0" applyProtection="0"/>
    <xf numFmtId="239" fontId="23" fillId="0" borderId="62" applyFill="0"/>
    <xf numFmtId="0" fontId="231" fillId="0" borderId="79" applyNumberFormat="0" applyFill="0" applyAlignment="0" applyProtection="0"/>
    <xf numFmtId="239" fontId="23" fillId="0" borderId="62" applyFill="0"/>
    <xf numFmtId="239" fontId="23" fillId="0" borderId="62" applyFill="0"/>
    <xf numFmtId="0" fontId="10" fillId="0" borderId="32" applyNumberFormat="0" applyFill="0" applyAlignment="0" applyProtection="0"/>
    <xf numFmtId="0" fontId="10" fillId="0" borderId="32" applyNumberFormat="0" applyFill="0" applyAlignment="0" applyProtection="0"/>
    <xf numFmtId="0" fontId="231" fillId="0" borderId="79" applyNumberFormat="0" applyFill="0" applyAlignment="0" applyProtection="0"/>
    <xf numFmtId="239" fontId="23" fillId="0" borderId="62" applyFill="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239" fontId="23" fillId="0" borderId="62" applyFill="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239" fontId="23" fillId="0" borderId="62" applyFill="0"/>
    <xf numFmtId="0" fontId="231" fillId="0" borderId="79" applyNumberFormat="0" applyFill="0" applyAlignment="0" applyProtection="0"/>
    <xf numFmtId="0" fontId="231" fillId="0" borderId="79" applyNumberFormat="0" applyFill="0" applyAlignment="0" applyProtection="0"/>
    <xf numFmtId="239" fontId="23" fillId="0" borderId="62" applyFill="0"/>
    <xf numFmtId="0" fontId="231" fillId="0" borderId="79" applyNumberFormat="0" applyFill="0" applyAlignment="0" applyProtection="0"/>
    <xf numFmtId="239" fontId="23" fillId="0" borderId="62" applyFill="0"/>
    <xf numFmtId="0" fontId="231" fillId="0" borderId="79" applyNumberFormat="0" applyFill="0" applyAlignment="0" applyProtection="0"/>
    <xf numFmtId="239" fontId="23" fillId="0" borderId="62" applyFill="0"/>
    <xf numFmtId="239" fontId="23" fillId="0" borderId="62" applyFill="0"/>
    <xf numFmtId="239" fontId="23" fillId="0" borderId="14" applyFill="0"/>
    <xf numFmtId="239" fontId="23" fillId="0" borderId="14" applyFill="0"/>
    <xf numFmtId="239" fontId="23" fillId="0" borderId="14" applyFill="0"/>
    <xf numFmtId="239" fontId="23" fillId="0" borderId="14" applyFill="0"/>
    <xf numFmtId="239" fontId="23" fillId="0" borderId="14" applyFill="0"/>
    <xf numFmtId="239" fontId="23" fillId="0" borderId="14" applyFill="0"/>
    <xf numFmtId="239" fontId="23" fillId="0" borderId="14" applyFill="0"/>
    <xf numFmtId="239" fontId="23" fillId="0" borderId="14" applyFill="0"/>
    <xf numFmtId="239" fontId="23" fillId="0" borderId="14" applyFill="0"/>
    <xf numFmtId="239" fontId="23" fillId="0" borderId="14" applyFill="0"/>
    <xf numFmtId="239" fontId="23" fillId="0" borderId="14" applyFill="0"/>
    <xf numFmtId="239" fontId="23" fillId="0" borderId="14" applyFill="0"/>
    <xf numFmtId="239" fontId="23" fillId="0" borderId="14" applyFill="0"/>
    <xf numFmtId="239" fontId="23" fillId="0" borderId="14" applyFill="0"/>
    <xf numFmtId="239" fontId="23" fillId="0" borderId="14" applyFill="0"/>
    <xf numFmtId="239" fontId="23" fillId="0" borderId="14" applyFill="0"/>
    <xf numFmtId="239" fontId="23" fillId="0" borderId="14" applyFill="0"/>
    <xf numFmtId="239" fontId="23" fillId="0" borderId="14" applyFill="0"/>
    <xf numFmtId="239" fontId="23" fillId="0" borderId="14" applyFill="0"/>
    <xf numFmtId="239" fontId="23" fillId="0" borderId="14" applyFill="0"/>
    <xf numFmtId="239" fontId="23" fillId="0" borderId="14" applyFill="0"/>
    <xf numFmtId="239" fontId="23" fillId="0" borderId="14" applyFill="0"/>
    <xf numFmtId="239" fontId="23" fillId="0" borderId="14" applyFill="0"/>
    <xf numFmtId="239" fontId="23" fillId="0" borderId="14" applyFill="0"/>
    <xf numFmtId="239" fontId="23" fillId="0" borderId="14" applyFill="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0" fontId="231" fillId="0" borderId="79" applyNumberFormat="0" applyFill="0" applyAlignment="0" applyProtection="0"/>
    <xf numFmtId="0" fontId="200" fillId="73" borderId="80" applyNumberFormat="0" applyFill="0" applyProtection="0">
      <alignment vertical="top"/>
    </xf>
    <xf numFmtId="0" fontId="68" fillId="0" borderId="14" applyNumberFormat="0" applyFill="0" applyProtection="0">
      <alignment vertical="top"/>
    </xf>
    <xf numFmtId="0" fontId="48" fillId="0" borderId="34" applyFont="0" applyFill="0" applyAlignment="0" applyProtection="0"/>
    <xf numFmtId="345" fontId="48" fillId="0" borderId="34" applyFont="0" applyFill="0" applyAlignment="0" applyProtection="0"/>
    <xf numFmtId="0" fontId="48" fillId="0" borderId="34" applyFont="0" applyFill="0" applyAlignment="0" applyProtection="0"/>
    <xf numFmtId="0" fontId="173" fillId="0" borderId="81"/>
    <xf numFmtId="0" fontId="173" fillId="0" borderId="81"/>
    <xf numFmtId="0" fontId="173" fillId="0" borderId="81"/>
    <xf numFmtId="0" fontId="173" fillId="0" borderId="81"/>
    <xf numFmtId="0" fontId="173" fillId="0" borderId="81"/>
    <xf numFmtId="0" fontId="173" fillId="0" borderId="81"/>
    <xf numFmtId="0" fontId="173" fillId="0" borderId="81"/>
    <xf numFmtId="0" fontId="173" fillId="0" borderId="81"/>
    <xf numFmtId="0" fontId="173" fillId="0" borderId="54"/>
    <xf numFmtId="0" fontId="23" fillId="0" borderId="0"/>
    <xf numFmtId="0" fontId="173" fillId="0" borderId="54"/>
    <xf numFmtId="0" fontId="173" fillId="0" borderId="54"/>
    <xf numFmtId="0" fontId="173" fillId="0" borderId="54"/>
    <xf numFmtId="0" fontId="173" fillId="0" borderId="54"/>
    <xf numFmtId="0" fontId="173" fillId="0" borderId="54"/>
    <xf numFmtId="0" fontId="173" fillId="0" borderId="54"/>
    <xf numFmtId="0" fontId="173" fillId="0" borderId="54"/>
    <xf numFmtId="0" fontId="173" fillId="0" borderId="54"/>
    <xf numFmtId="0" fontId="173" fillId="0" borderId="54"/>
    <xf numFmtId="0" fontId="173" fillId="0" borderId="54"/>
    <xf numFmtId="0" fontId="173" fillId="0" borderId="54"/>
    <xf numFmtId="0" fontId="173" fillId="0" borderId="54"/>
    <xf numFmtId="0" fontId="173" fillId="0" borderId="54"/>
    <xf numFmtId="0" fontId="173" fillId="0" borderId="54"/>
    <xf numFmtId="0" fontId="173" fillId="0" borderId="54"/>
    <xf numFmtId="0" fontId="173" fillId="0" borderId="54"/>
    <xf numFmtId="0" fontId="173" fillId="0" borderId="54"/>
    <xf numFmtId="245" fontId="219" fillId="0" borderId="16" applyFill="0" applyBorder="0">
      <alignment horizontal="center"/>
    </xf>
    <xf numFmtId="0" fontId="232" fillId="93" borderId="0" applyNumberFormat="0" applyFont="0" applyAlignment="0">
      <alignment vertical="center"/>
    </xf>
    <xf numFmtId="0" fontId="23" fillId="0" borderId="0"/>
    <xf numFmtId="0" fontId="23" fillId="0" borderId="0"/>
    <xf numFmtId="0" fontId="68" fillId="0" borderId="0" applyNumberFormat="0" applyFill="0" applyBorder="0" applyProtection="0">
      <alignment horizontal="center" vertical="center"/>
    </xf>
    <xf numFmtId="0" fontId="51" fillId="0" borderId="17" applyFill="0" applyBorder="0">
      <alignment horizontal="center" vertical="center"/>
    </xf>
    <xf numFmtId="0" fontId="154" fillId="94" borderId="76"/>
    <xf numFmtId="0" fontId="232" fillId="0" borderId="0" applyFill="0" applyBorder="0">
      <alignment vertical="center"/>
    </xf>
    <xf numFmtId="6" fontId="78" fillId="0" borderId="0" applyFont="0" applyFill="0" applyBorder="0" applyAlignment="0" applyProtection="0"/>
    <xf numFmtId="351" fontId="23" fillId="0" borderId="0" applyFont="0" applyFill="0" applyBorder="0" applyAlignment="0" applyProtection="0"/>
    <xf numFmtId="352" fontId="23"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52" fontId="9" fillId="0" borderId="0" applyFont="0" applyFill="0" applyBorder="0" applyAlignment="0" applyProtection="0"/>
    <xf numFmtId="246" fontId="23" fillId="0" borderId="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52" fontId="23" fillId="0" borderId="0" applyFont="0" applyFill="0" applyBorder="0" applyAlignment="0" applyProtection="0"/>
    <xf numFmtId="43" fontId="51"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49"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49" fontId="23"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46" fontId="23" fillId="0" borderId="0" applyFill="0" applyAlignment="0" applyProtection="0"/>
    <xf numFmtId="252" fontId="9" fillId="0" borderId="0" applyFont="0" applyFill="0" applyBorder="0" applyAlignment="0" applyProtection="0"/>
    <xf numFmtId="246" fontId="23" fillId="0" borderId="0" applyFill="0" applyBorder="0" applyAlignment="0" applyProtection="0"/>
    <xf numFmtId="249" fontId="190"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49"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47" fontId="48" fillId="0" borderId="0" applyFont="0" applyFill="0" applyBorder="0" applyAlignment="0" applyProtection="0"/>
    <xf numFmtId="250" fontId="48" fillId="0" borderId="0" applyFont="0" applyFill="0" applyBorder="0" applyAlignment="0" applyProtection="0"/>
    <xf numFmtId="353" fontId="23" fillId="0" borderId="0" applyFont="0" applyFill="0" applyBorder="0" applyAlignment="0" applyProtection="0"/>
    <xf numFmtId="354" fontId="23" fillId="0" borderId="0" applyFont="0" applyFill="0" applyBorder="0" applyAlignment="0" applyProtection="0"/>
    <xf numFmtId="353" fontId="23" fillId="0" borderId="0" applyFont="0" applyFill="0" applyBorder="0" applyAlignment="0" applyProtection="0"/>
    <xf numFmtId="0" fontId="23" fillId="0" borderId="0"/>
    <xf numFmtId="353" fontId="23" fillId="0" borderId="0" applyFont="0" applyFill="0" applyBorder="0" applyAlignment="0" applyProtection="0"/>
    <xf numFmtId="0" fontId="23" fillId="0" borderId="0"/>
    <xf numFmtId="353" fontId="23" fillId="0" borderId="0" applyFont="0" applyFill="0" applyBorder="0" applyAlignment="0" applyProtection="0"/>
    <xf numFmtId="353" fontId="23" fillId="0" borderId="0" applyFont="0" applyFill="0" applyBorder="0" applyAlignment="0" applyProtection="0"/>
    <xf numFmtId="353" fontId="23" fillId="0" borderId="0" applyFont="0" applyFill="0" applyBorder="0" applyAlignment="0" applyProtection="0"/>
    <xf numFmtId="353" fontId="23" fillId="0" borderId="0" applyFont="0" applyFill="0" applyBorder="0" applyAlignment="0" applyProtection="0"/>
    <xf numFmtId="353" fontId="23" fillId="0" borderId="0" applyFont="0" applyFill="0" applyBorder="0" applyAlignment="0" applyProtection="0"/>
    <xf numFmtId="353" fontId="23"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23" fillId="0" borderId="0">
      <alignment vertical="center"/>
    </xf>
    <xf numFmtId="0" fontId="154" fillId="0" borderId="83">
      <alignment vertical="center"/>
    </xf>
    <xf numFmtId="15" fontId="23" fillId="0" borderId="0" applyFont="0" applyFill="0" applyBorder="0" applyAlignment="0" applyProtection="0"/>
    <xf numFmtId="0" fontId="102" fillId="81" borderId="84" applyNumberFormat="0" applyAlignment="0" applyProtection="0"/>
    <xf numFmtId="0" fontId="148" fillId="0" borderId="0" applyNumberFormat="0" applyFill="0" applyBorder="0" applyAlignment="0" applyProtection="0"/>
    <xf numFmtId="0" fontId="233" fillId="95" borderId="0"/>
    <xf numFmtId="0" fontId="102" fillId="0" borderId="0" applyNumberFormat="0" applyFill="0" applyBorder="0" applyAlignment="0" applyProtection="0"/>
    <xf numFmtId="0" fontId="154" fillId="0" borderId="62" applyNumberFormat="0"/>
    <xf numFmtId="0" fontId="154" fillId="96" borderId="62" applyNumberFormat="0"/>
    <xf numFmtId="43" fontId="23" fillId="0" borderId="0" applyFont="0" applyFill="0" applyBorder="0" applyAlignment="0" applyProtection="0"/>
    <xf numFmtId="166" fontId="9" fillId="0" borderId="0" applyFont="0" applyFill="0" applyBorder="0" applyAlignment="0" applyProtection="0"/>
    <xf numFmtId="0" fontId="235" fillId="0" borderId="0" applyNumberFormat="0" applyFill="0" applyBorder="0" applyAlignment="0" applyProtection="0"/>
  </cellStyleXfs>
  <cellXfs count="269">
    <xf numFmtId="0" fontId="0" fillId="0" borderId="0" xfId="0"/>
    <xf numFmtId="4" fontId="0" fillId="0" borderId="0" xfId="0" applyNumberFormat="1"/>
    <xf numFmtId="0" fontId="0" fillId="0" borderId="0" xfId="0" applyAlignment="1">
      <alignment vertical="center"/>
    </xf>
    <xf numFmtId="0" fontId="0" fillId="0" borderId="0" xfId="0"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shrinkToFit="1"/>
    </xf>
    <xf numFmtId="0" fontId="5" fillId="0" borderId="0" xfId="0" applyFont="1" applyAlignment="1">
      <alignment vertical="center"/>
    </xf>
    <xf numFmtId="0" fontId="0" fillId="0" borderId="1" xfId="0" applyBorder="1" applyAlignment="1">
      <alignment vertical="center"/>
    </xf>
    <xf numFmtId="0" fontId="5" fillId="0" borderId="1" xfId="0" applyFont="1" applyBorder="1" applyAlignment="1">
      <alignment horizontal="center" vertical="center"/>
    </xf>
    <xf numFmtId="0" fontId="0" fillId="0" borderId="1" xfId="0" applyBorder="1" applyAlignment="1">
      <alignment horizontal="center" vertical="center"/>
    </xf>
    <xf numFmtId="2" fontId="3" fillId="0" borderId="1" xfId="0" applyNumberFormat="1" applyFont="1" applyBorder="1" applyAlignment="1">
      <alignment horizontal="center" vertical="center" shrinkToFit="1"/>
    </xf>
    <xf numFmtId="2"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xf>
    <xf numFmtId="2" fontId="0" fillId="0" borderId="1" xfId="0" applyNumberFormat="1" applyBorder="1" applyAlignment="1">
      <alignment horizontal="center" vertical="center"/>
    </xf>
    <xf numFmtId="2" fontId="5" fillId="0" borderId="1" xfId="0" applyNumberFormat="1" applyFont="1" applyBorder="1" applyAlignment="1">
      <alignment vertical="center" wrapText="1"/>
    </xf>
    <xf numFmtId="2" fontId="5" fillId="0" borderId="1" xfId="0" applyNumberFormat="1" applyFont="1" applyBorder="1" applyAlignment="1">
      <alignment vertical="center" shrinkToFit="1"/>
    </xf>
    <xf numFmtId="2" fontId="6" fillId="0" borderId="1" xfId="0" applyNumberFormat="1" applyFont="1" applyBorder="1" applyAlignment="1">
      <alignment horizontal="center" vertical="center" shrinkToFit="1"/>
    </xf>
    <xf numFmtId="0" fontId="8" fillId="2" borderId="0" xfId="0" applyFont="1" applyFill="1" applyAlignment="1">
      <alignment vertical="center"/>
    </xf>
    <xf numFmtId="0" fontId="5" fillId="0" borderId="1" xfId="0" applyFont="1" applyBorder="1" applyAlignment="1">
      <alignment vertical="center" wrapText="1"/>
    </xf>
    <xf numFmtId="0" fontId="8" fillId="3" borderId="0" xfId="0" applyFont="1" applyFill="1" applyAlignment="1">
      <alignment vertical="center"/>
    </xf>
    <xf numFmtId="0" fontId="4" fillId="0" borderId="0" xfId="0" applyFont="1" applyAlignment="1">
      <alignment vertical="center" wrapText="1"/>
    </xf>
    <xf numFmtId="0" fontId="4" fillId="0" borderId="1" xfId="0" applyFont="1" applyBorder="1" applyAlignment="1">
      <alignment horizontal="left" vertical="center" wrapText="1"/>
    </xf>
    <xf numFmtId="0" fontId="8" fillId="2" borderId="0" xfId="0" applyFont="1" applyFill="1" applyAlignment="1">
      <alignment horizontal="center" vertical="center"/>
    </xf>
    <xf numFmtId="2" fontId="2" fillId="0" borderId="1" xfId="0" applyNumberFormat="1" applyFont="1" applyBorder="1" applyAlignment="1">
      <alignment horizontal="center" vertical="center" shrinkToFit="1"/>
    </xf>
    <xf numFmtId="4" fontId="2" fillId="0" borderId="1" xfId="0" applyNumberFormat="1" applyFont="1" applyBorder="1" applyAlignment="1">
      <alignment horizontal="center" vertical="center" shrinkToFit="1"/>
    </xf>
    <xf numFmtId="0" fontId="2" fillId="0" borderId="1" xfId="0" applyFont="1" applyBorder="1" applyAlignment="1">
      <alignment horizontal="center" vertical="center" wrapText="1"/>
    </xf>
    <xf numFmtId="0" fontId="8" fillId="3" borderId="0" xfId="0" applyFont="1" applyFill="1" applyAlignment="1">
      <alignment horizontal="center" vertical="center"/>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4" fillId="4" borderId="1" xfId="0" applyFont="1" applyFill="1" applyBorder="1" applyAlignment="1">
      <alignment horizontal="left" vertical="center" wrapText="1"/>
    </xf>
    <xf numFmtId="2" fontId="7" fillId="4" borderId="1" xfId="0" applyNumberFormat="1" applyFont="1" applyFill="1" applyBorder="1" applyAlignment="1">
      <alignment horizontal="center" vertical="center" shrinkToFit="1"/>
    </xf>
    <xf numFmtId="2" fontId="6" fillId="4" borderId="1" xfId="0" applyNumberFormat="1" applyFont="1" applyFill="1" applyBorder="1" applyAlignment="1">
      <alignment horizontal="center" vertical="center" shrinkToFi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39" fontId="6" fillId="0" borderId="1" xfId="0" applyNumberFormat="1" applyFont="1" applyBorder="1" applyAlignment="1">
      <alignment horizontal="center" vertical="center" shrinkToFit="1"/>
    </xf>
    <xf numFmtId="39" fontId="3" fillId="0" borderId="1" xfId="0" applyNumberFormat="1" applyFont="1" applyBorder="1" applyAlignment="1">
      <alignment horizontal="center" vertical="center" shrinkToFit="1"/>
    </xf>
    <xf numFmtId="0" fontId="1" fillId="3" borderId="2" xfId="0" applyFont="1" applyFill="1" applyBorder="1" applyAlignment="1">
      <alignment horizontal="left" vertical="center" wrapText="1"/>
    </xf>
    <xf numFmtId="0" fontId="6" fillId="0" borderId="2" xfId="0" applyFont="1" applyBorder="1" applyAlignment="1">
      <alignment horizontal="left" vertical="center" wrapText="1"/>
    </xf>
    <xf numFmtId="0" fontId="3" fillId="0" borderId="2" xfId="0" applyFont="1" applyBorder="1" applyAlignment="1">
      <alignment horizontal="left" vertical="top" wrapText="1" indent="1"/>
    </xf>
    <xf numFmtId="0" fontId="0" fillId="0" borderId="2" xfId="0" applyBorder="1" applyAlignment="1">
      <alignment horizontal="left" indent="1"/>
    </xf>
    <xf numFmtId="0" fontId="6" fillId="0" borderId="2" xfId="0" applyFont="1" applyBorder="1" applyAlignment="1">
      <alignment horizontal="left" vertical="top" wrapText="1"/>
    </xf>
    <xf numFmtId="0" fontId="5" fillId="0" borderId="2" xfId="0" applyFont="1" applyBorder="1" applyAlignment="1">
      <alignment horizontal="left" wrapText="1"/>
    </xf>
    <xf numFmtId="4" fontId="0" fillId="0" borderId="1" xfId="0" applyNumberFormat="1" applyBorder="1" applyAlignment="1">
      <alignment horizontal="center" vertical="center"/>
    </xf>
    <xf numFmtId="0" fontId="6" fillId="4" borderId="2" xfId="0" applyFont="1" applyFill="1" applyBorder="1" applyAlignment="1">
      <alignment horizontal="left" vertical="top" wrapText="1"/>
    </xf>
    <xf numFmtId="4" fontId="6" fillId="4" borderId="1" xfId="0" applyNumberFormat="1" applyFont="1" applyFill="1" applyBorder="1" applyAlignment="1">
      <alignment horizontal="center" vertical="center" shrinkToFit="1"/>
    </xf>
    <xf numFmtId="39" fontId="6" fillId="4" borderId="1" xfId="0" applyNumberFormat="1" applyFont="1" applyFill="1" applyBorder="1" applyAlignment="1">
      <alignment horizontal="center" vertical="center" shrinkToFit="1"/>
    </xf>
    <xf numFmtId="164" fontId="6" fillId="4" borderId="1" xfId="0" applyNumberFormat="1" applyFont="1" applyFill="1" applyBorder="1" applyAlignment="1">
      <alignment horizontal="center" vertical="center" shrinkToFit="1"/>
    </xf>
    <xf numFmtId="0" fontId="3" fillId="0" borderId="2" xfId="0" applyFont="1" applyBorder="1" applyAlignment="1">
      <alignment horizontal="left" vertical="top" wrapText="1"/>
    </xf>
    <xf numFmtId="0" fontId="0" fillId="0" borderId="1" xfId="0" applyBorder="1"/>
    <xf numFmtId="10" fontId="0" fillId="0" borderId="1" xfId="1" applyNumberFormat="1" applyFont="1" applyBorder="1" applyAlignment="1">
      <alignment horizontal="center" vertical="center"/>
    </xf>
    <xf numFmtId="165" fontId="11" fillId="3" borderId="0" xfId="0" applyNumberFormat="1" applyFont="1" applyFill="1" applyBorder="1" applyAlignment="1">
      <alignment horizontal="center" vertical="center"/>
    </xf>
    <xf numFmtId="0" fontId="8" fillId="2" borderId="0" xfId="2" applyFont="1" applyFill="1" applyAlignment="1">
      <alignment vertical="center"/>
    </xf>
    <xf numFmtId="0" fontId="8" fillId="2" borderId="0" xfId="2" applyFont="1" applyFill="1" applyAlignment="1">
      <alignment horizontal="center" vertical="center"/>
    </xf>
    <xf numFmtId="0" fontId="12" fillId="0" borderId="0" xfId="2"/>
    <xf numFmtId="0" fontId="13" fillId="0" borderId="0" xfId="2" applyFont="1" applyAlignment="1">
      <alignment vertical="top" wrapText="1"/>
    </xf>
    <xf numFmtId="0" fontId="12" fillId="0" borderId="0" xfId="2" applyAlignment="1">
      <alignment horizontal="left" vertical="top"/>
    </xf>
    <xf numFmtId="0" fontId="14" fillId="3" borderId="3" xfId="2" applyFont="1" applyFill="1" applyBorder="1" applyAlignment="1">
      <alignment horizontal="left" vertical="center" wrapText="1"/>
    </xf>
    <xf numFmtId="0" fontId="13" fillId="3" borderId="4" xfId="2" applyFont="1" applyFill="1" applyBorder="1" applyAlignment="1">
      <alignment horizontal="center" vertical="center" wrapText="1"/>
    </xf>
    <xf numFmtId="0" fontId="13" fillId="3" borderId="5" xfId="2" applyFont="1" applyFill="1" applyBorder="1" applyAlignment="1">
      <alignment horizontal="center" vertical="center" wrapText="1"/>
    </xf>
    <xf numFmtId="0" fontId="13" fillId="0" borderId="0" xfId="2" applyFont="1" applyAlignment="1">
      <alignment horizontal="left" vertical="center" wrapText="1"/>
    </xf>
    <xf numFmtId="0" fontId="5" fillId="0" borderId="6" xfId="2" applyFont="1" applyBorder="1" applyAlignment="1">
      <alignment horizontal="left" vertical="center" wrapText="1"/>
    </xf>
    <xf numFmtId="1" fontId="13" fillId="0" borderId="7" xfId="2" applyNumberFormat="1" applyFont="1" applyBorder="1" applyAlignment="1">
      <alignment horizontal="center" vertical="center" shrinkToFit="1"/>
    </xf>
    <xf numFmtId="1" fontId="13" fillId="0" borderId="8" xfId="2" applyNumberFormat="1" applyFont="1" applyBorder="1" applyAlignment="1">
      <alignment horizontal="center" vertical="center" shrinkToFit="1"/>
    </xf>
    <xf numFmtId="0" fontId="13" fillId="0" borderId="0" xfId="2" applyFont="1" applyAlignment="1">
      <alignment horizontal="left" wrapText="1"/>
    </xf>
    <xf numFmtId="0" fontId="15" fillId="0" borderId="6" xfId="2" applyFont="1" applyBorder="1" applyAlignment="1">
      <alignment horizontal="left" vertical="center" wrapText="1"/>
    </xf>
    <xf numFmtId="1" fontId="16" fillId="0" borderId="7" xfId="2" applyNumberFormat="1" applyFont="1" applyBorder="1" applyAlignment="1">
      <alignment horizontal="center" vertical="center" shrinkToFit="1"/>
    </xf>
    <xf numFmtId="1" fontId="16" fillId="0" borderId="8" xfId="2" applyNumberFormat="1" applyFont="1" applyBorder="1" applyAlignment="1">
      <alignment horizontal="center" vertical="center" shrinkToFit="1"/>
    </xf>
    <xf numFmtId="0" fontId="7" fillId="0" borderId="6" xfId="2" applyFont="1" applyBorder="1" applyAlignment="1">
      <alignment horizontal="left" vertical="center" wrapText="1"/>
    </xf>
    <xf numFmtId="0" fontId="13" fillId="0" borderId="7" xfId="2" applyFont="1" applyBorder="1" applyAlignment="1">
      <alignment horizontal="center" vertical="center" wrapText="1"/>
    </xf>
    <xf numFmtId="0" fontId="13" fillId="0" borderId="9" xfId="2" applyFont="1" applyBorder="1" applyAlignment="1">
      <alignment horizontal="center" vertical="center" wrapText="1"/>
    </xf>
    <xf numFmtId="2" fontId="13" fillId="0" borderId="7" xfId="2" applyNumberFormat="1" applyFont="1" applyBorder="1" applyAlignment="1">
      <alignment horizontal="center" vertical="center" shrinkToFit="1"/>
    </xf>
    <xf numFmtId="2" fontId="13" fillId="0" borderId="8" xfId="2" applyNumberFormat="1" applyFont="1" applyBorder="1" applyAlignment="1">
      <alignment horizontal="center" vertical="center" shrinkToFit="1"/>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7" fillId="5" borderId="6" xfId="2" applyFont="1" applyFill="1" applyBorder="1" applyAlignment="1">
      <alignment horizontal="left" vertical="center" wrapText="1"/>
    </xf>
    <xf numFmtId="2" fontId="17" fillId="5" borderId="7" xfId="2" applyNumberFormat="1" applyFont="1" applyFill="1" applyBorder="1" applyAlignment="1">
      <alignment horizontal="center" vertical="center" shrinkToFit="1"/>
    </xf>
    <xf numFmtId="0" fontId="13" fillId="0" borderId="6" xfId="2" applyFont="1" applyBorder="1" applyAlignment="1">
      <alignment horizontal="left" vertical="center" wrapText="1"/>
    </xf>
    <xf numFmtId="0" fontId="13" fillId="0" borderId="8" xfId="2" applyFont="1" applyBorder="1" applyAlignment="1">
      <alignment horizontal="center" vertical="center" wrapText="1"/>
    </xf>
    <xf numFmtId="2" fontId="13" fillId="0" borderId="0" xfId="2" applyNumberFormat="1" applyFont="1" applyAlignment="1">
      <alignment horizontal="center" vertical="center"/>
    </xf>
    <xf numFmtId="164" fontId="17" fillId="5" borderId="7" xfId="2" applyNumberFormat="1" applyFont="1" applyFill="1" applyBorder="1" applyAlignment="1">
      <alignment horizontal="center" vertical="center" shrinkToFit="1"/>
    </xf>
    <xf numFmtId="164" fontId="13" fillId="0" borderId="8" xfId="2" applyNumberFormat="1" applyFont="1" applyBorder="1" applyAlignment="1">
      <alignment horizontal="center" vertical="center" shrinkToFit="1"/>
    </xf>
    <xf numFmtId="0" fontId="17" fillId="0" borderId="0" xfId="2" applyFont="1" applyAlignment="1">
      <alignment horizontal="left" wrapText="1"/>
    </xf>
    <xf numFmtId="0" fontId="18" fillId="0" borderId="0" xfId="2" applyFont="1" applyAlignment="1">
      <alignment horizontal="left" vertical="top"/>
    </xf>
    <xf numFmtId="164" fontId="13" fillId="0" borderId="7" xfId="2" applyNumberFormat="1" applyFont="1" applyBorder="1" applyAlignment="1">
      <alignment horizontal="center" vertical="center" shrinkToFit="1"/>
    </xf>
    <xf numFmtId="0" fontId="7" fillId="0" borderId="10" xfId="2" applyFont="1" applyBorder="1" applyAlignment="1">
      <alignment horizontal="left" vertical="center" wrapText="1"/>
    </xf>
    <xf numFmtId="2" fontId="17" fillId="0" borderId="11" xfId="2" applyNumberFormat="1" applyFont="1" applyBorder="1" applyAlignment="1">
      <alignment horizontal="center" vertical="center" shrinkToFit="1"/>
    </xf>
    <xf numFmtId="2" fontId="17" fillId="0" borderId="12" xfId="2" applyNumberFormat="1" applyFont="1" applyBorder="1" applyAlignment="1">
      <alignment horizontal="center" vertical="center" shrinkToFit="1"/>
    </xf>
    <xf numFmtId="0" fontId="12" fillId="0" borderId="0" xfId="2" applyAlignment="1">
      <alignment vertical="top"/>
    </xf>
    <xf numFmtId="0" fontId="13" fillId="0" borderId="13" xfId="2" applyFont="1" applyBorder="1" applyAlignment="1">
      <alignment horizontal="left" vertical="center"/>
    </xf>
    <xf numFmtId="2" fontId="13" fillId="0" borderId="14" xfId="2" applyNumberFormat="1" applyFont="1" applyBorder="1" applyAlignment="1">
      <alignment horizontal="center" vertical="center"/>
    </xf>
    <xf numFmtId="2" fontId="13" fillId="0" borderId="15" xfId="2" applyNumberFormat="1" applyFont="1" applyBorder="1" applyAlignment="1">
      <alignment horizontal="center" vertical="center"/>
    </xf>
    <xf numFmtId="0" fontId="13" fillId="0" borderId="16" xfId="2" applyFont="1" applyBorder="1" applyAlignment="1">
      <alignment horizontal="left" vertical="center"/>
    </xf>
    <xf numFmtId="2" fontId="13" fillId="0" borderId="17" xfId="2" applyNumberFormat="1" applyFont="1" applyBorder="1" applyAlignment="1">
      <alignment horizontal="center" vertical="center"/>
    </xf>
    <xf numFmtId="0" fontId="17" fillId="0" borderId="18" xfId="2" applyFont="1" applyBorder="1" applyAlignment="1">
      <alignment horizontal="left" vertical="center"/>
    </xf>
    <xf numFmtId="10" fontId="17" fillId="0" borderId="19" xfId="3" applyNumberFormat="1" applyFont="1" applyBorder="1" applyAlignment="1">
      <alignment horizontal="center" vertical="center"/>
    </xf>
    <xf numFmtId="0" fontId="17" fillId="0" borderId="19" xfId="2" applyFont="1" applyBorder="1" applyAlignment="1">
      <alignment horizontal="center" vertical="center"/>
    </xf>
    <xf numFmtId="0" fontId="17" fillId="0" borderId="20" xfId="2" applyFont="1" applyBorder="1" applyAlignment="1">
      <alignment horizontal="center" vertical="center"/>
    </xf>
    <xf numFmtId="0" fontId="13" fillId="0" borderId="0" xfId="2" applyFont="1" applyAlignment="1">
      <alignment vertical="top"/>
    </xf>
    <xf numFmtId="10" fontId="13" fillId="0" borderId="0" xfId="3" applyNumberFormat="1" applyFont="1" applyAlignment="1">
      <alignment horizontal="center" vertical="top"/>
    </xf>
    <xf numFmtId="0" fontId="13" fillId="0" borderId="0" xfId="2" applyFont="1" applyAlignment="1">
      <alignment horizontal="left" vertical="top"/>
    </xf>
    <xf numFmtId="0" fontId="13" fillId="0" borderId="1" xfId="2" applyFont="1" applyBorder="1" applyAlignment="1">
      <alignment vertical="top"/>
    </xf>
    <xf numFmtId="10" fontId="13" fillId="0" borderId="1" xfId="3" applyNumberFormat="1" applyFont="1" applyBorder="1" applyAlignment="1">
      <alignment horizontal="center" vertical="center"/>
    </xf>
    <xf numFmtId="0" fontId="5" fillId="0" borderId="1" xfId="2" applyFont="1" applyBorder="1" applyAlignment="1">
      <alignment horizontal="left" vertical="center" wrapText="1"/>
    </xf>
    <xf numFmtId="0" fontId="12" fillId="0" borderId="0" xfId="2" applyFont="1" applyAlignment="1">
      <alignment vertical="top"/>
    </xf>
    <xf numFmtId="2" fontId="13" fillId="0" borderId="7" xfId="2" applyNumberFormat="1" applyFont="1" applyBorder="1" applyAlignment="1">
      <alignment horizontal="center" vertical="center" wrapText="1"/>
    </xf>
    <xf numFmtId="0" fontId="14" fillId="3" borderId="21" xfId="2" applyFont="1" applyFill="1" applyBorder="1" applyAlignment="1">
      <alignment vertical="center" wrapText="1"/>
    </xf>
    <xf numFmtId="0" fontId="13" fillId="0" borderId="0" xfId="2" applyFont="1" applyAlignment="1">
      <alignment vertical="center" wrapText="1"/>
    </xf>
    <xf numFmtId="0" fontId="7" fillId="0" borderId="22" xfId="2" applyFont="1" applyBorder="1" applyAlignment="1">
      <alignment vertical="top" wrapText="1"/>
    </xf>
    <xf numFmtId="0" fontId="13" fillId="0" borderId="0" xfId="2" applyFont="1" applyAlignment="1">
      <alignment wrapText="1"/>
    </xf>
    <xf numFmtId="0" fontId="5" fillId="0" borderId="22" xfId="2" applyFont="1" applyBorder="1" applyAlignment="1">
      <alignment vertical="top" wrapText="1"/>
    </xf>
    <xf numFmtId="0" fontId="7" fillId="5" borderId="22" xfId="2" applyFont="1" applyFill="1" applyBorder="1" applyAlignment="1">
      <alignment vertical="top" wrapText="1"/>
    </xf>
    <xf numFmtId="0" fontId="13" fillId="0" borderId="22" xfId="2" applyFont="1" applyBorder="1" applyAlignment="1">
      <alignment wrapText="1"/>
    </xf>
    <xf numFmtId="2" fontId="17" fillId="0" borderId="7" xfId="2" applyNumberFormat="1" applyFont="1" applyBorder="1" applyAlignment="1">
      <alignment horizontal="center" vertical="center" shrinkToFit="1"/>
    </xf>
    <xf numFmtId="2" fontId="17" fillId="0" borderId="8" xfId="2" applyNumberFormat="1" applyFont="1" applyBorder="1" applyAlignment="1">
      <alignment horizontal="center" vertical="center" shrinkToFit="1"/>
    </xf>
    <xf numFmtId="0" fontId="17" fillId="0" borderId="0" xfId="2" applyFont="1" applyAlignment="1">
      <alignment wrapText="1"/>
    </xf>
    <xf numFmtId="0" fontId="7" fillId="5" borderId="23" xfId="2" applyFont="1" applyFill="1" applyBorder="1" applyAlignment="1">
      <alignment vertical="top" wrapText="1"/>
    </xf>
    <xf numFmtId="2" fontId="17" fillId="5" borderId="11" xfId="2" applyNumberFormat="1" applyFont="1" applyFill="1" applyBorder="1" applyAlignment="1">
      <alignment horizontal="center" vertical="center" shrinkToFit="1"/>
    </xf>
    <xf numFmtId="2" fontId="17" fillId="5" borderId="12" xfId="2" applyNumberFormat="1" applyFont="1" applyFill="1" applyBorder="1" applyAlignment="1">
      <alignment horizontal="center" vertical="center" shrinkToFit="1"/>
    </xf>
    <xf numFmtId="0" fontId="12" fillId="0" borderId="0" xfId="2" applyAlignment="1">
      <alignment horizontal="center" vertical="center"/>
    </xf>
    <xf numFmtId="0" fontId="12" fillId="5" borderId="0" xfId="2" applyFont="1" applyFill="1" applyAlignment="1">
      <alignment horizontal="left" vertical="top"/>
    </xf>
    <xf numFmtId="0" fontId="12" fillId="5" borderId="0" xfId="2" applyFill="1" applyAlignment="1">
      <alignment horizontal="center" vertical="center"/>
    </xf>
    <xf numFmtId="0" fontId="12" fillId="0" borderId="0" xfId="2" applyFont="1" applyAlignment="1">
      <alignment horizontal="left" vertical="top"/>
    </xf>
    <xf numFmtId="2" fontId="12" fillId="0" borderId="0" xfId="2" applyNumberFormat="1" applyAlignment="1">
      <alignment horizontal="center" vertical="top"/>
    </xf>
    <xf numFmtId="0" fontId="12" fillId="0" borderId="0" xfId="2" applyAlignment="1">
      <alignment horizontal="center" vertical="top"/>
    </xf>
    <xf numFmtId="0" fontId="8" fillId="6" borderId="0" xfId="2" applyFont="1" applyFill="1" applyAlignment="1">
      <alignment horizontal="center" vertical="center"/>
    </xf>
    <xf numFmtId="0" fontId="13" fillId="3" borderId="4" xfId="2" applyFont="1" applyFill="1" applyBorder="1" applyAlignment="1">
      <alignment horizontal="center" vertical="top" wrapText="1"/>
    </xf>
    <xf numFmtId="0" fontId="13" fillId="3" borderId="5" xfId="2" applyFont="1" applyFill="1" applyBorder="1" applyAlignment="1">
      <alignment horizontal="center" vertical="top" wrapText="1"/>
    </xf>
    <xf numFmtId="0" fontId="13" fillId="0" borderId="7" xfId="2" applyFont="1" applyBorder="1" applyAlignment="1">
      <alignment horizontal="center" wrapText="1"/>
    </xf>
    <xf numFmtId="0" fontId="13" fillId="0" borderId="8" xfId="2" applyFont="1" applyBorder="1" applyAlignment="1">
      <alignment horizontal="center" wrapText="1"/>
    </xf>
    <xf numFmtId="2" fontId="13" fillId="0" borderId="7" xfId="2" applyNumberFormat="1" applyFont="1" applyBorder="1" applyAlignment="1">
      <alignment horizontal="center" vertical="top" shrinkToFit="1"/>
    </xf>
    <xf numFmtId="2" fontId="13" fillId="0" borderId="8" xfId="2" applyNumberFormat="1" applyFont="1" applyBorder="1" applyAlignment="1">
      <alignment horizontal="center" vertical="top" shrinkToFit="1"/>
    </xf>
    <xf numFmtId="2" fontId="17" fillId="0" borderId="7" xfId="2" applyNumberFormat="1" applyFont="1" applyBorder="1" applyAlignment="1">
      <alignment horizontal="center" vertical="top" shrinkToFit="1"/>
    </xf>
    <xf numFmtId="2" fontId="17" fillId="0" borderId="8" xfId="2" applyNumberFormat="1" applyFont="1" applyBorder="1" applyAlignment="1">
      <alignment horizontal="center" vertical="top" shrinkToFit="1"/>
    </xf>
    <xf numFmtId="0" fontId="7" fillId="0" borderId="23" xfId="2" applyFont="1" applyBorder="1" applyAlignment="1">
      <alignment vertical="top" wrapText="1"/>
    </xf>
    <xf numFmtId="2" fontId="17" fillId="0" borderId="11" xfId="2" applyNumberFormat="1" applyFont="1" applyBorder="1" applyAlignment="1">
      <alignment horizontal="center" vertical="top" shrinkToFit="1"/>
    </xf>
    <xf numFmtId="0" fontId="10" fillId="0" borderId="0" xfId="0" applyFont="1"/>
    <xf numFmtId="0" fontId="21" fillId="0" borderId="0" xfId="0" applyFont="1"/>
    <xf numFmtId="0" fontId="22" fillId="3" borderId="0" xfId="0" applyFont="1" applyFill="1" applyAlignment="1">
      <alignment vertical="center"/>
    </xf>
    <xf numFmtId="2" fontId="12" fillId="0" borderId="0" xfId="2" applyNumberFormat="1" applyAlignment="1">
      <alignment horizontal="left" vertical="top"/>
    </xf>
    <xf numFmtId="0" fontId="0" fillId="0" borderId="0" xfId="0"/>
    <xf numFmtId="0" fontId="10" fillId="0" borderId="0" xfId="0" applyFont="1"/>
    <xf numFmtId="0" fontId="0" fillId="0" borderId="1" xfId="0" applyBorder="1"/>
    <xf numFmtId="0" fontId="234" fillId="97" borderId="0" xfId="0" applyFont="1" applyFill="1"/>
    <xf numFmtId="0" fontId="10" fillId="0" borderId="62" xfId="0" applyFont="1" applyBorder="1"/>
    <xf numFmtId="0" fontId="21" fillId="0" borderId="0" xfId="0" applyFont="1"/>
    <xf numFmtId="0" fontId="22" fillId="3" borderId="0" xfId="0" applyFont="1" applyFill="1" applyAlignment="1">
      <alignment vertical="center"/>
    </xf>
    <xf numFmtId="2" fontId="22" fillId="3" borderId="0" xfId="0" applyNumberFormat="1" applyFont="1" applyFill="1" applyAlignment="1">
      <alignment horizontal="center" vertical="center"/>
    </xf>
    <xf numFmtId="2" fontId="22" fillId="3" borderId="0" xfId="0" applyNumberFormat="1" applyFont="1" applyFill="1" applyAlignment="1">
      <alignment horizontal="left" vertical="center"/>
    </xf>
    <xf numFmtId="0" fontId="213" fillId="3" borderId="0" xfId="0" applyFont="1" applyFill="1"/>
    <xf numFmtId="0" fontId="36" fillId="98" borderId="58" xfId="0" applyFont="1" applyFill="1" applyBorder="1" applyAlignment="1">
      <alignment horizontal="center" wrapText="1"/>
    </xf>
    <xf numFmtId="0" fontId="36" fillId="98" borderId="1" xfId="0" applyFont="1" applyFill="1" applyBorder="1"/>
    <xf numFmtId="168" fontId="9" fillId="0" borderId="1" xfId="25654" applyNumberFormat="1" applyFont="1" applyBorder="1"/>
    <xf numFmtId="2" fontId="0" fillId="0" borderId="1" xfId="0" applyNumberFormat="1" applyBorder="1"/>
    <xf numFmtId="0" fontId="34" fillId="0" borderId="1" xfId="0" applyFont="1" applyBorder="1"/>
    <xf numFmtId="2" fontId="0" fillId="0" borderId="0" xfId="0" applyNumberFormat="1"/>
    <xf numFmtId="2" fontId="10" fillId="0" borderId="62" xfId="0" applyNumberFormat="1" applyFont="1" applyBorder="1"/>
    <xf numFmtId="0" fontId="235" fillId="0" borderId="0" xfId="25655"/>
    <xf numFmtId="0" fontId="20" fillId="0" borderId="1" xfId="0" applyFont="1" applyBorder="1"/>
    <xf numFmtId="10" fontId="21" fillId="0" borderId="1" xfId="0" applyNumberFormat="1" applyFont="1" applyBorder="1"/>
    <xf numFmtId="0" fontId="20" fillId="0" borderId="2" xfId="0" applyFont="1" applyBorder="1"/>
    <xf numFmtId="0" fontId="235" fillId="0" borderId="0" xfId="25655" applyAlignment="1">
      <alignment vertical="center"/>
    </xf>
    <xf numFmtId="0" fontId="20" fillId="0" borderId="1" xfId="0" applyFont="1" applyBorder="1" applyAlignment="1">
      <alignment vertical="center" wrapText="1"/>
    </xf>
    <xf numFmtId="167" fontId="21" fillId="0" borderId="1" xfId="0" applyNumberFormat="1" applyFont="1" applyBorder="1" applyAlignment="1">
      <alignment vertical="center"/>
    </xf>
    <xf numFmtId="2" fontId="21" fillId="0" borderId="1" xfId="0" applyNumberFormat="1" applyFont="1" applyBorder="1"/>
    <xf numFmtId="0" fontId="0" fillId="0" borderId="16" xfId="0" applyBorder="1"/>
    <xf numFmtId="0" fontId="0" fillId="0" borderId="59" xfId="0" applyBorder="1"/>
    <xf numFmtId="0" fontId="20" fillId="0" borderId="18" xfId="0" applyFont="1" applyBorder="1"/>
    <xf numFmtId="10" fontId="21" fillId="0" borderId="58" xfId="0" applyNumberFormat="1" applyFont="1" applyBorder="1"/>
    <xf numFmtId="0" fontId="236" fillId="99" borderId="1" xfId="0" applyFont="1" applyFill="1" applyBorder="1" applyAlignment="1">
      <alignment horizontal="center"/>
    </xf>
    <xf numFmtId="0" fontId="237" fillId="0" borderId="1" xfId="0" applyFont="1" applyBorder="1" applyAlignment="1">
      <alignment horizontal="left"/>
    </xf>
    <xf numFmtId="43" fontId="237" fillId="0" borderId="1" xfId="5" applyFont="1" applyBorder="1"/>
    <xf numFmtId="167" fontId="237" fillId="0" borderId="1" xfId="1" applyNumberFormat="1" applyFont="1" applyBorder="1"/>
    <xf numFmtId="10" fontId="237" fillId="0" borderId="1" xfId="1" applyNumberFormat="1" applyFont="1" applyBorder="1"/>
    <xf numFmtId="43" fontId="237" fillId="0" borderId="1" xfId="5" applyFont="1" applyBorder="1" applyAlignment="1">
      <alignment horizontal="left"/>
    </xf>
    <xf numFmtId="0" fontId="238" fillId="39" borderId="1" xfId="0" applyFont="1" applyFill="1" applyBorder="1"/>
    <xf numFmtId="4" fontId="238" fillId="39" borderId="1" xfId="0" applyNumberFormat="1" applyFont="1" applyFill="1" applyBorder="1"/>
    <xf numFmtId="9" fontId="238" fillId="39" borderId="1" xfId="1" applyFont="1" applyFill="1" applyBorder="1"/>
    <xf numFmtId="10" fontId="238" fillId="39" borderId="1" xfId="1" applyNumberFormat="1" applyFont="1" applyFill="1" applyBorder="1"/>
    <xf numFmtId="10" fontId="0" fillId="0" borderId="0" xfId="0" applyNumberFormat="1"/>
    <xf numFmtId="10" fontId="10" fillId="0" borderId="0" xfId="0" applyNumberFormat="1" applyFont="1"/>
    <xf numFmtId="355" fontId="0" fillId="0" borderId="0" xfId="0" applyNumberFormat="1"/>
    <xf numFmtId="10" fontId="21" fillId="0" borderId="1" xfId="0" applyNumberFormat="1" applyFont="1" applyFill="1" applyBorder="1"/>
    <xf numFmtId="10" fontId="12" fillId="0" borderId="0" xfId="2" applyNumberFormat="1" applyAlignment="1">
      <alignment horizontal="left" vertical="top"/>
    </xf>
    <xf numFmtId="2" fontId="13" fillId="0" borderId="7" xfId="2" applyNumberFormat="1" applyFont="1" applyFill="1" applyBorder="1" applyAlignment="1">
      <alignment horizontal="center" vertical="center" shrinkToFit="1"/>
    </xf>
    <xf numFmtId="2" fontId="13" fillId="0" borderId="8" xfId="2" applyNumberFormat="1" applyFont="1" applyFill="1" applyBorder="1" applyAlignment="1">
      <alignment horizontal="center" vertical="center" shrinkToFit="1"/>
    </xf>
    <xf numFmtId="10" fontId="13" fillId="0" borderId="0" xfId="1" applyNumberFormat="1" applyFont="1" applyFill="1" applyAlignment="1">
      <alignment horizontal="left" wrapText="1"/>
    </xf>
    <xf numFmtId="0" fontId="1" fillId="3" borderId="1" xfId="0" applyFont="1" applyFill="1" applyBorder="1"/>
    <xf numFmtId="0" fontId="0" fillId="0" borderId="1" xfId="0" applyBorder="1" applyAlignment="1">
      <alignment horizontal="center"/>
    </xf>
    <xf numFmtId="0" fontId="0" fillId="0" borderId="0" xfId="0" applyAlignment="1"/>
    <xf numFmtId="0" fontId="10" fillId="5" borderId="1" xfId="0" applyFont="1" applyFill="1" applyBorder="1"/>
    <xf numFmtId="0" fontId="0" fillId="0" borderId="1" xfId="0" applyBorder="1" applyAlignment="1"/>
    <xf numFmtId="0" fontId="7" fillId="5" borderId="1" xfId="0" applyFont="1" applyFill="1" applyBorder="1" applyAlignment="1">
      <alignment horizontal="left"/>
    </xf>
    <xf numFmtId="0" fontId="7" fillId="5" borderId="1" xfId="0" applyFont="1" applyFill="1" applyBorder="1" applyAlignment="1">
      <alignment horizontal="center"/>
    </xf>
    <xf numFmtId="0" fontId="14" fillId="3" borderId="21" xfId="2" applyFont="1" applyFill="1" applyBorder="1" applyAlignment="1">
      <alignment horizontal="left" vertical="center" wrapText="1"/>
    </xf>
    <xf numFmtId="0" fontId="5" fillId="0" borderId="22" xfId="2" applyFont="1" applyBorder="1" applyAlignment="1">
      <alignment horizontal="left" vertical="center" wrapText="1"/>
    </xf>
    <xf numFmtId="0" fontId="15" fillId="0" borderId="22" xfId="2" applyFont="1" applyBorder="1" applyAlignment="1">
      <alignment horizontal="left" vertical="center" wrapText="1"/>
    </xf>
    <xf numFmtId="0" fontId="7" fillId="0" borderId="22" xfId="2" applyFont="1" applyBorder="1" applyAlignment="1">
      <alignment horizontal="left" vertical="center" wrapText="1"/>
    </xf>
    <xf numFmtId="0" fontId="7" fillId="5" borderId="22" xfId="2" applyFont="1" applyFill="1" applyBorder="1" applyAlignment="1">
      <alignment horizontal="left" vertical="center" wrapText="1"/>
    </xf>
    <xf numFmtId="0" fontId="13" fillId="0" borderId="22" xfId="2" applyFont="1" applyBorder="1" applyAlignment="1">
      <alignment horizontal="left" vertical="center" wrapText="1"/>
    </xf>
    <xf numFmtId="0" fontId="7" fillId="0" borderId="23" xfId="2" applyFont="1" applyBorder="1" applyAlignment="1">
      <alignment horizontal="left" vertical="center" wrapText="1"/>
    </xf>
    <xf numFmtId="0" fontId="13" fillId="3" borderId="1" xfId="2" applyFont="1" applyFill="1" applyBorder="1" applyAlignment="1">
      <alignment horizontal="center" vertical="center" wrapText="1"/>
    </xf>
    <xf numFmtId="1" fontId="13" fillId="0" borderId="1" xfId="2" applyNumberFormat="1" applyFont="1" applyBorder="1" applyAlignment="1">
      <alignment horizontal="center" vertical="center" shrinkToFit="1"/>
    </xf>
    <xf numFmtId="1" fontId="16" fillId="0" borderId="1" xfId="2" applyNumberFormat="1" applyFont="1" applyBorder="1" applyAlignment="1">
      <alignment horizontal="center" vertical="center" shrinkToFit="1"/>
    </xf>
    <xf numFmtId="0" fontId="13" fillId="0" borderId="1" xfId="2" applyFont="1" applyBorder="1" applyAlignment="1">
      <alignment horizontal="center" vertical="center" wrapText="1"/>
    </xf>
    <xf numFmtId="2" fontId="13" fillId="0" borderId="1" xfId="2" applyNumberFormat="1" applyFont="1" applyBorder="1" applyAlignment="1">
      <alignment horizontal="center" vertical="center" shrinkToFit="1"/>
    </xf>
    <xf numFmtId="0" fontId="5" fillId="0" borderId="1" xfId="2" applyFont="1" applyBorder="1" applyAlignment="1">
      <alignment horizontal="center" vertical="center" wrapText="1"/>
    </xf>
    <xf numFmtId="2" fontId="17" fillId="5" borderId="1" xfId="2" applyNumberFormat="1" applyFont="1" applyFill="1" applyBorder="1" applyAlignment="1">
      <alignment horizontal="center" vertical="center" shrinkToFit="1"/>
    </xf>
    <xf numFmtId="2" fontId="13" fillId="0" borderId="1" xfId="2" applyNumberFormat="1" applyFont="1" applyBorder="1" applyAlignment="1">
      <alignment horizontal="center" vertical="center" wrapText="1"/>
    </xf>
    <xf numFmtId="164" fontId="17" fillId="5" borderId="1" xfId="2" applyNumberFormat="1" applyFont="1" applyFill="1" applyBorder="1" applyAlignment="1">
      <alignment horizontal="center" vertical="center" shrinkToFit="1"/>
    </xf>
    <xf numFmtId="164" fontId="13" fillId="0" borderId="1" xfId="2" applyNumberFormat="1" applyFont="1" applyBorder="1" applyAlignment="1">
      <alignment horizontal="center" vertical="center" shrinkToFit="1"/>
    </xf>
    <xf numFmtId="2" fontId="17" fillId="0" borderId="1" xfId="2" applyNumberFormat="1" applyFont="1" applyBorder="1" applyAlignment="1">
      <alignment horizontal="center" vertical="center" shrinkToFit="1"/>
    </xf>
    <xf numFmtId="0" fontId="14" fillId="3" borderId="1" xfId="2" applyFont="1" applyFill="1" applyBorder="1" applyAlignment="1">
      <alignment horizontal="center" vertical="center" wrapText="1"/>
    </xf>
    <xf numFmtId="9" fontId="13" fillId="0" borderId="1" xfId="1" applyFont="1" applyBorder="1" applyAlignment="1">
      <alignment vertical="top"/>
    </xf>
    <xf numFmtId="167" fontId="13" fillId="0" borderId="1" xfId="1" applyNumberFormat="1" applyFont="1" applyBorder="1" applyAlignment="1">
      <alignment vertical="top"/>
    </xf>
    <xf numFmtId="10" fontId="13" fillId="0" borderId="1" xfId="1" applyNumberFormat="1" applyFont="1" applyBorder="1" applyAlignment="1">
      <alignment vertical="top"/>
    </xf>
    <xf numFmtId="0" fontId="239" fillId="3" borderId="0" xfId="0" applyFont="1" applyFill="1" applyAlignment="1">
      <alignment vertical="center"/>
    </xf>
    <xf numFmtId="0" fontId="239" fillId="3" borderId="0" xfId="0" applyFont="1" applyFill="1"/>
    <xf numFmtId="0" fontId="10" fillId="0" borderId="1" xfId="0" applyFont="1" applyBorder="1"/>
    <xf numFmtId="357" fontId="10" fillId="0" borderId="1" xfId="0" applyNumberFormat="1" applyFont="1" applyBorder="1" applyAlignment="1">
      <alignment horizontal="center"/>
    </xf>
    <xf numFmtId="10" fontId="7" fillId="0" borderId="1" xfId="0" applyNumberFormat="1" applyFont="1" applyBorder="1" applyAlignment="1">
      <alignment horizontal="center"/>
    </xf>
    <xf numFmtId="9" fontId="7" fillId="0" borderId="1" xfId="0" applyNumberFormat="1" applyFont="1" applyBorder="1" applyAlignment="1">
      <alignment horizontal="center"/>
    </xf>
    <xf numFmtId="10" fontId="0" fillId="0" borderId="1" xfId="0" applyNumberFormat="1" applyFont="1" applyBorder="1" applyAlignment="1">
      <alignment horizontal="center" vertical="center"/>
    </xf>
    <xf numFmtId="43" fontId="0" fillId="0" borderId="1" xfId="5" applyFont="1" applyBorder="1" applyAlignment="1">
      <alignment horizontal="right"/>
    </xf>
    <xf numFmtId="10" fontId="10" fillId="0" borderId="1" xfId="0" applyNumberFormat="1" applyFont="1" applyBorder="1" applyAlignment="1">
      <alignment horizontal="center" vertical="center"/>
    </xf>
    <xf numFmtId="43" fontId="10" fillId="0" borderId="1" xfId="5" applyFont="1" applyBorder="1" applyAlignment="1">
      <alignment horizontal="right"/>
    </xf>
    <xf numFmtId="10" fontId="0" fillId="97" borderId="0" xfId="1" applyNumberFormat="1" applyFont="1" applyFill="1"/>
    <xf numFmtId="0" fontId="21" fillId="0" borderId="1" xfId="0" applyFont="1" applyBorder="1"/>
    <xf numFmtId="10" fontId="21" fillId="0" borderId="1" xfId="4" applyNumberFormat="1" applyFont="1" applyBorder="1" applyAlignment="1">
      <alignment horizontal="center"/>
    </xf>
    <xf numFmtId="10" fontId="0" fillId="0" borderId="1" xfId="0" applyNumberFormat="1" applyBorder="1" applyAlignment="1">
      <alignment horizontal="center"/>
    </xf>
    <xf numFmtId="2" fontId="0" fillId="0" borderId="1" xfId="0" applyNumberFormat="1" applyBorder="1" applyAlignment="1">
      <alignment horizontal="center"/>
    </xf>
    <xf numFmtId="0" fontId="20" fillId="0" borderId="1" xfId="0" applyFont="1" applyBorder="1" applyAlignment="1">
      <alignment vertical="center"/>
    </xf>
    <xf numFmtId="10" fontId="0" fillId="0" borderId="1" xfId="0" applyNumberFormat="1" applyBorder="1" applyAlignment="1">
      <alignment horizontal="center" vertical="center"/>
    </xf>
    <xf numFmtId="2" fontId="21" fillId="0" borderId="1" xfId="0" applyNumberFormat="1" applyFont="1" applyBorder="1" applyAlignment="1">
      <alignment horizontal="center" vertical="center"/>
    </xf>
    <xf numFmtId="2" fontId="21" fillId="0" borderId="1" xfId="0" applyNumberFormat="1" applyFont="1" applyBorder="1" applyAlignment="1">
      <alignment horizontal="center"/>
    </xf>
    <xf numFmtId="0" fontId="10" fillId="5" borderId="1" xfId="0" applyFont="1" applyFill="1" applyBorder="1" applyAlignment="1">
      <alignment horizontal="center"/>
    </xf>
    <xf numFmtId="0" fontId="10" fillId="0" borderId="1" xfId="0" applyFont="1" applyBorder="1" applyAlignment="1">
      <alignment horizontal="center"/>
    </xf>
    <xf numFmtId="17" fontId="0" fillId="0" borderId="0" xfId="0" applyNumberFormat="1"/>
    <xf numFmtId="17" fontId="0" fillId="0" borderId="0" xfId="0" applyNumberFormat="1" applyAlignment="1"/>
    <xf numFmtId="10" fontId="0" fillId="0" borderId="1" xfId="0" applyNumberFormat="1" applyBorder="1"/>
    <xf numFmtId="17" fontId="40" fillId="100" borderId="55" xfId="0" applyNumberFormat="1" applyFont="1" applyFill="1" applyBorder="1" applyAlignment="1">
      <alignment horizontal="center" vertical="center"/>
    </xf>
    <xf numFmtId="17" fontId="40" fillId="100" borderId="85" xfId="0" applyNumberFormat="1" applyFont="1" applyFill="1" applyBorder="1" applyAlignment="1">
      <alignment horizontal="center" vertical="center"/>
    </xf>
    <xf numFmtId="2" fontId="5" fillId="0" borderId="7" xfId="2" applyNumberFormat="1" applyFont="1" applyBorder="1" applyAlignment="1">
      <alignment horizontal="center" vertical="center" wrapText="1"/>
    </xf>
    <xf numFmtId="2" fontId="13" fillId="0" borderId="86" xfId="2" applyNumberFormat="1" applyFont="1" applyBorder="1" applyAlignment="1">
      <alignment horizontal="center" vertical="center" shrinkToFit="1"/>
    </xf>
    <xf numFmtId="2" fontId="13" fillId="0" borderId="87" xfId="2" applyNumberFormat="1" applyFont="1" applyBorder="1" applyAlignment="1">
      <alignment horizontal="center" vertical="center" shrinkToFit="1"/>
    </xf>
    <xf numFmtId="2" fontId="5" fillId="0" borderId="1" xfId="2" applyNumberFormat="1" applyFont="1" applyBorder="1" applyAlignment="1">
      <alignment horizontal="center" vertical="center" wrapText="1"/>
    </xf>
    <xf numFmtId="0" fontId="8" fillId="2" borderId="0" xfId="0" applyFont="1" applyFill="1" applyAlignment="1">
      <alignment horizontal="left" vertical="center"/>
    </xf>
    <xf numFmtId="0" fontId="8" fillId="3" borderId="0" xfId="0" applyFont="1" applyFill="1" applyAlignment="1">
      <alignment horizontal="left" vertical="center"/>
    </xf>
    <xf numFmtId="356" fontId="1" fillId="3" borderId="1" xfId="0" applyNumberFormat="1" applyFont="1" applyFill="1" applyBorder="1" applyAlignment="1">
      <alignment horizontal="center"/>
    </xf>
    <xf numFmtId="0" fontId="240" fillId="0" borderId="0" xfId="0" applyFont="1" applyAlignment="1">
      <alignment horizontal="center"/>
    </xf>
    <xf numFmtId="0" fontId="36" fillId="98" borderId="59" xfId="0" applyFont="1" applyFill="1" applyBorder="1" applyAlignment="1">
      <alignment horizontal="center" wrapText="1"/>
    </xf>
    <xf numFmtId="0" fontId="36" fillId="98" borderId="58" xfId="0" applyFont="1" applyFill="1" applyBorder="1" applyAlignment="1">
      <alignment horizontal="center" wrapText="1"/>
    </xf>
    <xf numFmtId="0" fontId="1" fillId="3" borderId="13" xfId="0" applyFont="1" applyFill="1" applyBorder="1" applyAlignment="1">
      <alignment horizontal="center"/>
    </xf>
    <xf numFmtId="0" fontId="1" fillId="3" borderId="15" xfId="0" applyFont="1" applyFill="1" applyBorder="1" applyAlignment="1">
      <alignment horizontal="center"/>
    </xf>
    <xf numFmtId="0" fontId="36" fillId="98" borderId="13" xfId="0" applyFont="1" applyFill="1" applyBorder="1" applyAlignment="1">
      <alignment horizontal="center"/>
    </xf>
    <xf numFmtId="0" fontId="36" fillId="98" borderId="14" xfId="0" applyFont="1" applyFill="1" applyBorder="1" applyAlignment="1">
      <alignment horizontal="center"/>
    </xf>
    <xf numFmtId="0" fontId="233" fillId="3" borderId="1" xfId="0" applyFont="1" applyFill="1" applyBorder="1" applyAlignment="1">
      <alignment horizontal="center" vertical="center"/>
    </xf>
    <xf numFmtId="0" fontId="233" fillId="3" borderId="2" xfId="0" applyFont="1" applyFill="1" applyBorder="1" applyAlignment="1">
      <alignment horizontal="center" vertical="center"/>
    </xf>
    <xf numFmtId="0" fontId="233" fillId="3" borderId="82" xfId="0" applyFont="1" applyFill="1" applyBorder="1" applyAlignment="1">
      <alignment horizontal="center" vertical="center"/>
    </xf>
    <xf numFmtId="0" fontId="236" fillId="99" borderId="2" xfId="0" applyFont="1" applyFill="1" applyBorder="1" applyAlignment="1">
      <alignment horizontal="center"/>
    </xf>
    <xf numFmtId="0" fontId="236" fillId="99" borderId="62" xfId="0" applyFont="1" applyFill="1" applyBorder="1" applyAlignment="1">
      <alignment horizontal="center"/>
    </xf>
    <xf numFmtId="0" fontId="236" fillId="99" borderId="82" xfId="0" applyFont="1" applyFill="1" applyBorder="1" applyAlignment="1">
      <alignment horizontal="center"/>
    </xf>
    <xf numFmtId="0" fontId="0" fillId="0" borderId="1" xfId="0" applyBorder="1" applyAlignment="1">
      <alignment horizontal="center" vertical="center"/>
    </xf>
    <xf numFmtId="0" fontId="1" fillId="3" borderId="1" xfId="0" applyFont="1" applyFill="1" applyBorder="1" applyAlignment="1">
      <alignment horizontal="center"/>
    </xf>
    <xf numFmtId="0" fontId="1" fillId="3" borderId="1" xfId="0" applyFont="1" applyFill="1" applyBorder="1" applyAlignment="1">
      <alignment horizontal="left" vertical="center"/>
    </xf>
    <xf numFmtId="0" fontId="1" fillId="3" borderId="1" xfId="0" applyFont="1" applyFill="1" applyBorder="1" applyAlignment="1">
      <alignment horizontal="center" vertical="center"/>
    </xf>
  </cellXfs>
  <cellStyles count="25656">
    <cellStyle name="-" xfId="7"/>
    <cellStyle name="          _x000d__x000a_386grabber=AVGA.3GR_x000d_" xfId="8"/>
    <cellStyle name="          _x000d__x000a_mouse.drv=lmouse.drv" xfId="9"/>
    <cellStyle name="          _x000d__x000a_shell=progman.exe_x000d__x000a_m" xfId="10"/>
    <cellStyle name=" 1" xfId="11"/>
    <cellStyle name=" 2" xfId="12"/>
    <cellStyle name=" Task]_x000d__x000a_TaskName=Scan At_x000d__x000a_TaskID=3_x000d__x000a_WorkstationName=SmarTone_x000d__x000a_LastExecuted=0_x000d__x000a_LastSt" xfId="13"/>
    <cellStyle name=" Task]_x000d__x000a_TaskName=Scan At_x000d__x000a_TaskID=3_x000d__x000a_WorkstationName=SmarTone_x000d__x000a_LastExecuted=0_x000d__x000a_LastSt 2" xfId="14"/>
    <cellStyle name=" Task]_x000d__x000a_TaskName=Scan At_x000d__x000a_TaskID=3_x000d__x000a_WorkstationName=SmarTone_x000d__x000a_LastExecuted=0_x000d__x000a_LastSt 2 2" xfId="15"/>
    <cellStyle name=" Task]_x000d__x000a_TaskName=Scan At_x000d__x000a_TaskID=3_x000d__x000a_WorkstationName=SmarTone_x000d__x000a_LastExecuted=0_x000d__x000a_LastSt 3" xfId="16"/>
    <cellStyle name=" Task]_x000d__x000a_TaskName=Scan At_x000d__x000a_TaskID=3_x000d__x000a_WorkstationName=SmarTone_x000d__x000a_LastExecuted=0_x000d__x000a_LastSt_GJRL BALANCE SHEET 30.09.10 Revised" xfId="17"/>
    <cellStyle name="_x000a_386grabber=M" xfId="18"/>
    <cellStyle name="_x000a_386grabber=M 10" xfId="19"/>
    <cellStyle name="_x000a_386grabber=M 11" xfId="20"/>
    <cellStyle name="_x000a_386grabber=M 12" xfId="21"/>
    <cellStyle name="_x000a_386grabber=M 13" xfId="22"/>
    <cellStyle name="_x000a_386grabber=M 2" xfId="23"/>
    <cellStyle name="_x000a_386grabber=M 3" xfId="24"/>
    <cellStyle name="_x000a_386grabber=M 4" xfId="25"/>
    <cellStyle name="_x000a_386grabber=M 5" xfId="26"/>
    <cellStyle name="_x000a_386grabber=M 6" xfId="27"/>
    <cellStyle name="_x000a_386grabber=M 7" xfId="28"/>
    <cellStyle name="_x000a_386grabber=M 8" xfId="29"/>
    <cellStyle name="_x000a_386grabber=M 9" xfId="30"/>
    <cellStyle name="_x000a_386grabber=M_Sheet1" xfId="31"/>
    <cellStyle name="_x000a_JournalTemplate=C:\COMFO\CTALK\JOURSTD.TPL_x000a_LbStateAddress=3 3 0 251 1 89 2 311_x000a_LbStateJou" xfId="32"/>
    <cellStyle name="_x000d__x000a_JournalTemplate=C:\COMFO\CTALK\JOURSTD.TPL_x000d__x000a_LbStateAddress=3 3 0 251 1 89 2 311_x000d__x000a_LbStateJou" xfId="33"/>
    <cellStyle name="_x000d__x000a_JournalTemplate=C:\COMFO\CTALK\JOURSTD.TPL_x000d__x000a_LbStateAddress=3 3 0 251 1 89 2 311_x000d__x000a_LbStateJou 2" xfId="34"/>
    <cellStyle name="_x000d__x000a_JournalTemplate=C:\COMFO\CTALK\JOURSTD.TPL_x000d__x000a_LbStateAddress=3 3 0 251 1 89 2 311_x000d__x000a_LbStateJou 2 2" xfId="35"/>
    <cellStyle name="_x000d__x000a_JournalTemplate=C:\COMFO\CTALK\JOURSTD.TPL_x000d__x000a_LbStateAddress=3 3 0 251 1 89 2 311_x000d__x000a_LbStateJou 2 3" xfId="36"/>
    <cellStyle name="_x000d__x000a_JournalTemplate=C:\COMFO\CTALK\JOURSTD.TPL_x000d__x000a_LbStateAddress=3 3 0 251 1 89 2 311_x000d__x000a_LbStateJou 3" xfId="37"/>
    <cellStyle name="_x000d__x000a_JournalTemplate=C:\COMFO\CTALK\JOURSTD.TPL_x000d__x000a_LbStateAddress=3 3 0 251 1 89 2 311_x000d__x000a_LbStateJou 4" xfId="38"/>
    <cellStyle name="_x000d__x000a_JournalTemplate=C:\COMFO\CTALK\JOURSTD.TPL_x000d__x000a_LbStateAddress=3 3 0 251 1 89 2 311_x000d__x000a_LbStateJou 5" xfId="39"/>
    <cellStyle name="_x000d__x000a_JournalTemplate=C:\COMFO\CTALK\JOURSTD.TPL_x000d__x000a_LbStateAddress=3 3 0 251 1 89 2 311_x000d__x000a_LbStateJou 6" xfId="40"/>
    <cellStyle name="_x000d__x000a_JournalTemplate=C:\COMFO\CTALK\JOURSTD.TPL_x000d__x000a_LbStateAddress=3 3 0 251 1 89 2 311_x000d__x000a_LbStateJou 7" xfId="41"/>
    <cellStyle name="_x000d__x000a_JournalTemplate=C:\COMFO\CTALK\JOURSTD.TPL_x000d__x000a_LbStateAddress=3 3 0 251 1 89 2 311_x000d__x000a_LbStateJou_Calculo desviaciones DICIEMBRE 08v.2" xfId="42"/>
    <cellStyle name="&quot;X&quot; MEN" xfId="43"/>
    <cellStyle name="&quot;X&quot; MEN 2" xfId="44"/>
    <cellStyle name="##" xfId="45"/>
    <cellStyle name="## 2" xfId="46"/>
    <cellStyle name="$" xfId="47"/>
    <cellStyle name="$_06.09.05 Migros Numbers" xfId="48"/>
    <cellStyle name="$_Infrastructure Companies" xfId="49"/>
    <cellStyle name="$_Infrastructure Companies_Sheet1" xfId="50"/>
    <cellStyle name="$_Infrastructure Companies_Sheet1_1" xfId="51"/>
    <cellStyle name="$_Infrastructure Companies_Sheet1_2" xfId="52"/>
    <cellStyle name="$_Infrastructure Companies_Sheet1_3" xfId="53"/>
    <cellStyle name="$_Sheet1" xfId="54"/>
    <cellStyle name="$_Sheet1_1" xfId="55"/>
    <cellStyle name="$_Sheet1_2" xfId="56"/>
    <cellStyle name="$_Sheet1_3" xfId="57"/>
    <cellStyle name="$_Valuation template - 1-5-09" xfId="58"/>
    <cellStyle name="$_Valuation template - 1-5-09_Sheet1" xfId="59"/>
    <cellStyle name="$_Valuation template - 1-5-09_Sheet1_1" xfId="60"/>
    <cellStyle name="$_Valuation template - 1-5-09_Sheet1_2" xfId="61"/>
    <cellStyle name="$_Valuation template - 1-5-09_Sheet1_3" xfId="62"/>
    <cellStyle name="$0" xfId="63"/>
    <cellStyle name="$1" xfId="64"/>
    <cellStyle name="$2" xfId="65"/>
    <cellStyle name="$2]" xfId="66"/>
    <cellStyle name="$m" xfId="67"/>
    <cellStyle name="$q" xfId="68"/>
    <cellStyle name="$q*" xfId="69"/>
    <cellStyle name="$q_Book2" xfId="70"/>
    <cellStyle name="$qA" xfId="71"/>
    <cellStyle name="$qRange" xfId="72"/>
    <cellStyle name="%" xfId="73"/>
    <cellStyle name="% 10" xfId="74"/>
    <cellStyle name="% 2" xfId="75"/>
    <cellStyle name="% 2 2" xfId="76"/>
    <cellStyle name="% 2 2 2" xfId="77"/>
    <cellStyle name="% 2 2 3" xfId="78"/>
    <cellStyle name="% 2 3" xfId="79"/>
    <cellStyle name="% 3" xfId="80"/>
    <cellStyle name="% 3 2" xfId="81"/>
    <cellStyle name="% 3 3" xfId="82"/>
    <cellStyle name="% 4" xfId="83"/>
    <cellStyle name="% 5" xfId="84"/>
    <cellStyle name="% 5 2" xfId="85"/>
    <cellStyle name="% 6" xfId="86"/>
    <cellStyle name="% 7" xfId="87"/>
    <cellStyle name="% 8" xfId="88"/>
    <cellStyle name="% 9" xfId="89"/>
    <cellStyle name="% Presentation" xfId="90"/>
    <cellStyle name="% Presentation 2" xfId="91"/>
    <cellStyle name="%_07_02 SON DURETA m interno 091113" xfId="92"/>
    <cellStyle name="%_07_02 SON DURETA m interno 091113 2" xfId="93"/>
    <cellStyle name="%_07_02 SON DURETA m interno 091113 2 2" xfId="94"/>
    <cellStyle name="%_07_02 SON DURETA m interno 091113 3" xfId="95"/>
    <cellStyle name="%_AUSOL PWC 190210 v10" xfId="96"/>
    <cellStyle name="%_AUSOL PWC 190210 v10 2" xfId="97"/>
    <cellStyle name="%_AUSOL PWC 190210 v10 2 2" xfId="98"/>
    <cellStyle name="%_AUSOL PWC 190210 v10 3" xfId="99"/>
    <cellStyle name="%_AUSOL PWC 190210 v11" xfId="100"/>
    <cellStyle name="%_AUSOL PWC 190210 v11 2" xfId="101"/>
    <cellStyle name="%_AUSOL PWC 190210 v11 2 2" xfId="102"/>
    <cellStyle name="%_AUSOL PWC 190210 v11 3" xfId="103"/>
    <cellStyle name="%_BD&amp;B - Summary of Model Assumptions and Outputs" xfId="104"/>
    <cellStyle name="%_Blackburn BSF - ITCD - Financial Model - 160109" xfId="105"/>
    <cellStyle name="%_Cost Inputs" xfId="106"/>
    <cellStyle name="%_Databook Model" xfId="107"/>
    <cellStyle name="%_Gastos generales Marta v4" xfId="108"/>
    <cellStyle name="%_Gastos generales Marta v4 2" xfId="109"/>
    <cellStyle name="%_Gastos generales v5" xfId="110"/>
    <cellStyle name="%_Gastos generales v5 2" xfId="111"/>
    <cellStyle name="%_Inputs" xfId="112"/>
    <cellStyle name="%_Inputs_1" xfId="113"/>
    <cellStyle name="%_Modelo de planificación Ceco v1.2" xfId="114"/>
    <cellStyle name="%_Modelo de planificación Ceco v1.2 2" xfId="115"/>
    <cellStyle name="%_Modelo de planificación Ceco v1.3" xfId="116"/>
    <cellStyle name="%_Modelo de planificación Ceco v1.3 2" xfId="117"/>
    <cellStyle name="%_Modelo Maria" xfId="118"/>
    <cellStyle name="%_Modelo Maria 2" xfId="119"/>
    <cellStyle name="%_Project Hotel Valuation 6 June 2008 v1" xfId="120"/>
    <cellStyle name="%_Project Hotel Valuation 6 June 2008 v1_Infrastructure Companies" xfId="121"/>
    <cellStyle name="%_Project Hotel Valuation 6 June 2008 v1_Valuation template - 1-5-09" xfId="122"/>
    <cellStyle name="%_Sheet1" xfId="123"/>
    <cellStyle name="%_Sheet1_1" xfId="124"/>
    <cellStyle name="%_Sheet1_2" xfId="125"/>
    <cellStyle name="%_Valoracion Modelo Tsolar Fabrica Orense 15 08 _Base mensualizadov4 DEF" xfId="126"/>
    <cellStyle name="%_Valoracion Modelo Tsolar Fabrica Orense 15 08 _Base mensualizadov4 DEF 2" xfId="127"/>
    <cellStyle name="%_Valoracion Modelo Tsolar Fabrica Orense 15.08 _Base mensualizado def" xfId="128"/>
    <cellStyle name="%_Valoracion Modelo Tsolar Fabrica Orense 15.08 _Base mensualizado def 2" xfId="129"/>
    <cellStyle name="%_Valoracion Modelo Tsolar Fabrica Orense 15.08 _Base mensualizadov3" xfId="130"/>
    <cellStyle name="%_Valoracion Modelo Tsolar Fabrica Orense 15.08 _Base mensualizadov3 2" xfId="131"/>
    <cellStyle name="%_WEP Results with sources and uses - June 10 - 3,4,5 Phase Analysis" xfId="132"/>
    <cellStyle name="%_WEP Results with sources and uses - June 10 - 3,4,5 Phase Analysis 2" xfId="133"/>
    <cellStyle name="%_WEP Results with sources and uses - June 10 - 3,4,5 Phase Analysis 2_Cost Inputs" xfId="134"/>
    <cellStyle name="%_WEP Results with sources and uses - June 10 - 3,4,5 Phase Analysis_Cost Inputs" xfId="135"/>
    <cellStyle name="%_WEP v98 (GT1) - ST Equity Last - 4 Phases - SubDebt" xfId="136"/>
    <cellStyle name="%_WEP v98 (GT1) - ST Equity Last - 4 Phases - SubDebt 2" xfId="137"/>
    <cellStyle name="%_WEP v98 (GT1) - ST Equity Last - 4 Phases - SubDebt 2_Cost Inputs" xfId="138"/>
    <cellStyle name="%_WEP v98 (GT1) - ST Equity Last - 4 Phases - SubDebt_Cost Inputs" xfId="139"/>
    <cellStyle name="%0" xfId="140"/>
    <cellStyle name="%1" xfId="141"/>
    <cellStyle name="%1`" xfId="142"/>
    <cellStyle name="%2" xfId="143"/>
    <cellStyle name="&amp;1" xfId="144"/>
    <cellStyle name="(%!" xfId="145"/>
    <cellStyle name="(Comma)" xfId="146"/>
    <cellStyle name="******************************************" xfId="147"/>
    <cellStyle name="*TD" xfId="148"/>
    <cellStyle name=";;;" xfId="149"/>
    <cellStyle name="?" xfId="150"/>
    <cellStyle name="?? [0.00]_Appendix" xfId="151"/>
    <cellStyle name="?? [0]_PLDT" xfId="152"/>
    <cellStyle name="??_x000a__x000e__x0017__x000d_帼U_x0001_?_x0010_:_x0007__x0001__x0001_" xfId="153"/>
    <cellStyle name="??_x000a__x000e__x0017__x000d_帼U_x0001_?_x0010_:_x0007__x0001__x0001_ 2" xfId="154"/>
    <cellStyle name="??_x000a__x000e__x0017__x000d_帼U_x0001_?_x0010_:_x0007__x0001__x0001_ 3" xfId="155"/>
    <cellStyle name="??_x000a__x000e__x0017__x000d_帼U_x0001_?_x0010_:_x0007__x0001__x0001_ 4" xfId="156"/>
    <cellStyle name="??_x000a__x000e__x0017__x000d_帼U_x0001_?_x0010_:_x0007__x0001__x0001_ 5" xfId="157"/>
    <cellStyle name="??_x000a__x000e__x0017__x000d_帼U_x0001_?_x0010_:_x0007__x0001__x0001_ 6" xfId="158"/>
    <cellStyle name="??_x000a__x000e__x0017__x000d_帼U_x0001_?_x0010_:_x0007__x0001__x0001_ 7" xfId="159"/>
    <cellStyle name="??_x000c_溜" xfId="160"/>
    <cellStyle name="??_x000c_溜_x0012__x000d_肥U_x0001_?_x0006_?_x0007__x0001__x0001_" xfId="161"/>
    <cellStyle name="??&amp;O" xfId="162"/>
    <cellStyle name="??&amp;O?&amp;" xfId="163"/>
    <cellStyle name="??&amp;O?&amp;H?_x0008_" xfId="164"/>
    <cellStyle name="??&amp;O?&amp;H?_x0008__x000f__x0007_?_x0007__x0001__x0001_" xfId="165"/>
    <cellStyle name="??&amp;O?&amp;H?_x0008_??_x0007__x0001__x0001_" xfId="166"/>
    <cellStyle name="??&amp;O?&amp;H?_x0008__x000f__x0007_?_x0007__x0001__x0001__Infrastructure Companies" xfId="167"/>
    <cellStyle name="??_x0011_?_x0010_?" xfId="168"/>
    <cellStyle name="???? [0.00]_Appendix" xfId="169"/>
    <cellStyle name="???????Tubes-B" xfId="170"/>
    <cellStyle name="?????_VERA" xfId="171"/>
    <cellStyle name="????_Appendix" xfId="172"/>
    <cellStyle name="??_??" xfId="173"/>
    <cellStyle name="?_x001d_?w _x001a_??_x000c_??U_x0001_%_x0013_|)_x0007__x0001__x0001_" xfId="174"/>
    <cellStyle name="?Q\?1@" xfId="175"/>
    <cellStyle name="@" xfId="176"/>
    <cellStyle name="_%(SignOnly)" xfId="177"/>
    <cellStyle name="_%(SignOnly) 2" xfId="178"/>
    <cellStyle name="_%(SignOnly)_03 VUP operating model 21 Sep v4" xfId="179"/>
    <cellStyle name="_%(SignOnly)_06.09.05 Migros Numbers" xfId="180"/>
    <cellStyle name="_%(SignOnly)_Implied Stub Valuation1" xfId="181"/>
    <cellStyle name="_%(SignOnly)_Ownership Sensitivity 9 June 20042" xfId="182"/>
    <cellStyle name="_%(SignOnly)_Ownership Sensitivity 9 June 20043" xfId="183"/>
    <cellStyle name="_%(SignOnly)_schedule from GS 181 Output Sheets sent to ML1" xfId="184"/>
    <cellStyle name="_%(SignOnly)_Sheet1" xfId="185"/>
    <cellStyle name="_%(SignOnly)_Sheet1_1" xfId="186"/>
    <cellStyle name="_%(SignOnly)_Sources and Uses (21 May 2004)1" xfId="187"/>
    <cellStyle name="_%(SignSpaceOnly)" xfId="188"/>
    <cellStyle name="_%(SignSpaceOnly)_03 VUP operating model 21 Sep v4" xfId="189"/>
    <cellStyle name="_%(SignSpaceOnly)_06.09.05 Migros Numbers" xfId="190"/>
    <cellStyle name="_%(SignSpaceOnly)_Implied Stub Valuation1" xfId="191"/>
    <cellStyle name="_%(SignSpaceOnly)_Ownership Sensitivity 9 June 20042" xfId="192"/>
    <cellStyle name="_%(SignSpaceOnly)_Ownership Sensitivity 9 June 20043" xfId="193"/>
    <cellStyle name="_%(SignSpaceOnly)_schedule from GS 181 Output Sheets sent to ML1" xfId="194"/>
    <cellStyle name="_%(SignSpaceOnly)_Sheet1" xfId="195"/>
    <cellStyle name="_%(SignSpaceOnly)_Sources and Uses (21 May 2004)1" xfId="196"/>
    <cellStyle name="_~2103109" xfId="197"/>
    <cellStyle name="_~2103109_Infrastructure Companies" xfId="198"/>
    <cellStyle name="_~2103109_Valuation template - 1-5-09" xfId="199"/>
    <cellStyle name="_01_01 T Soller m interno 090202 CG" xfId="200"/>
    <cellStyle name="_01_01 T Soller m interno 090202 CG 2" xfId="201"/>
    <cellStyle name="_01_01 T Soller m interno 090202 CG 2 2" xfId="202"/>
    <cellStyle name="_01_01 T Soller m interno 090202 CG 3" xfId="203"/>
    <cellStyle name="_01_01 T Soller m interno 090202 CG_02_01 M45 m.Interno 100428V1" xfId="204"/>
    <cellStyle name="_01_01 T Soller m interno 090202 CG_02_01 M45 m.Interno 100428V1 2" xfId="205"/>
    <cellStyle name="_01_01 T Soller m interno 090202 CG_02_01 M45 m.Interno 100428V1 2 2" xfId="206"/>
    <cellStyle name="_01_01 T Soller m interno 090202 CG_02_01 M45 m.Interno 100428V1 3" xfId="207"/>
    <cellStyle name="_01_01 T Soller m interno 090202 CG_03_01 TFM m interno 091028" xfId="208"/>
    <cellStyle name="_01_01 T Soller m interno 090202 CG_03_01 TFM m interno 091028 2" xfId="209"/>
    <cellStyle name="_01_01 T Soller m interno 090202 CG_03_01 TFM m interno 091028 2 2" xfId="210"/>
    <cellStyle name="_01_01 T Soller m interno 090202 CG_03_01 TFM m interno 091028 3" xfId="211"/>
    <cellStyle name="_01_01 T Soller m interno 090202 CG_04_01 PORT VELL m interno 091118 vfdc" xfId="212"/>
    <cellStyle name="_01_01 T Soller m interno 090202 CG_04_01 PORT VELL m interno 091118 vfdc 2" xfId="213"/>
    <cellStyle name="_01_01 T Soller m interno 090202 CG_04_01 PORT VELL m interno 091118 vfdc 2 2" xfId="214"/>
    <cellStyle name="_01_01 T Soller m interno 090202 CG_04_01 PORT VELL m interno 091118 vfdc 3" xfId="215"/>
    <cellStyle name="_01_01 T Soller m interno 090202 CG_04_01 PORT VELL m.interno 091202" xfId="216"/>
    <cellStyle name="_01_01 T Soller m interno 090202 CG_04_01 PORT VELL m.interno 091202 2" xfId="217"/>
    <cellStyle name="_01_01 T Soller m interno 090202 CG_04_01 PORT VELL m.interno 091202 2 2" xfId="218"/>
    <cellStyle name="_01_01 T Soller m interno 090202 CG_04_01 PORT VELL m.interno 091202 3" xfId="219"/>
    <cellStyle name="_01_01 T Soller m interno 090202 CG_07_02 HUSD m interno 100128_v1" xfId="220"/>
    <cellStyle name="_01_01 T Soller m interno 090202 CG_07_02 HUSD m interno 100128_v1 2" xfId="221"/>
    <cellStyle name="_01_01 T Soller m interno 090202 CG_07_02 HUSD m interno 100128_v1 2 2" xfId="222"/>
    <cellStyle name="_01_01 T Soller m interno 090202 CG_07_02 HUSD m interno 100128_v1 3" xfId="223"/>
    <cellStyle name="_01_01 T Soller m interno 090202 CG_07_02 SON DURETA m interno 091113" xfId="224"/>
    <cellStyle name="_01_01 T Soller m interno 090202 CG_07_02 SON DURETA m interno 091113 2" xfId="225"/>
    <cellStyle name="_01_01 T Soller m interno 090202 CG_07_02 SON DURETA m interno 091113 2 2" xfId="226"/>
    <cellStyle name="_01_01 T Soller m interno 090202 CG_07_02 SON DURETA m interno 091113 3" xfId="227"/>
    <cellStyle name="_01_01 T Soller m interno 090202 CG_07_02 SON DURETA m.interno 090626 IFRIC12" xfId="228"/>
    <cellStyle name="_01_01 T Soller m interno 090202 CG_07_02 SON DURETA m.interno 090626 IFRIC12 2" xfId="229"/>
    <cellStyle name="_01_01 T Soller m interno 090202 CG_07_02 SON DURETA m.interno 090626 IFRIC12 2 2" xfId="230"/>
    <cellStyle name="_01_01 T Soller m interno 090202 CG_07_02 SON DURETA m.interno 090626 IFRIC12 3" xfId="231"/>
    <cellStyle name="_01_01 T Soller m interno 090202 CG_AUSOL PWC 190210 v10" xfId="232"/>
    <cellStyle name="_01_01 T Soller m interno 090202 CG_AUSOL PWC 190210 v10 2" xfId="233"/>
    <cellStyle name="_01_01 T Soller m interno 090202 CG_AUSOL PWC 190210 v10 2 2" xfId="234"/>
    <cellStyle name="_01_01 T Soller m interno 090202 CG_AUSOL PWC 190210 v10 3" xfId="235"/>
    <cellStyle name="_01_01 T Soller m interno 090202 CG_AUSOL PWC 190210 v11" xfId="236"/>
    <cellStyle name="_01_01 T Soller m interno 090202 CG_AUSOL PWC 190210 v11 2" xfId="237"/>
    <cellStyle name="_01_01 T Soller m interno 090202 CG_AUSOL PWC 190210 v11 2 2" xfId="238"/>
    <cellStyle name="_01_01 T Soller m interno 090202 CG_AUSOL PWC 190210 v11 3" xfId="239"/>
    <cellStyle name="_01_01 T Soller m interno 090202 CG_Financiación" xfId="240"/>
    <cellStyle name="_01_01 T Soller m interno 090202 CG_Financiación 2" xfId="241"/>
    <cellStyle name="_01_01 T Soller m interno 090202 CG_Financiación 2 2" xfId="242"/>
    <cellStyle name="_01_01 T Soller m interno 090202 CG_Financiación 3" xfId="243"/>
    <cellStyle name="_01_01 T Soller m interno 090202 CG_MODELO SOLLER FORMATOS" xfId="244"/>
    <cellStyle name="_01_01 T Soller m interno 090202 CG_MODELO SOLLER FORMATOS 2" xfId="245"/>
    <cellStyle name="_01_01 T Soller m interno 090202 CG_MODELO SOLLER FORMATOS 2 2" xfId="246"/>
    <cellStyle name="_01_01 T Soller m interno 090202 CG_MODELO SOLLER FORMATOS 3" xfId="247"/>
    <cellStyle name="_01_01 T Soller m interno 090202 CG_MODELO SOLLER FORMATOS_AUSOL PWC 190210 v10" xfId="248"/>
    <cellStyle name="_01_01 T Soller m interno 090202 CG_MODELO SOLLER FORMATOS_AUSOL PWC 190210 v10 2" xfId="249"/>
    <cellStyle name="_01_01 T Soller m interno 090202 CG_MODELO SOLLER FORMATOS_AUSOL PWC 190210 v10 2 2" xfId="250"/>
    <cellStyle name="_01_01 T Soller m interno 090202 CG_MODELO SOLLER FORMATOS_AUSOL PWC 190210 v10 3" xfId="251"/>
    <cellStyle name="_01_01 T Soller m interno 090202 CG_MODELO SOLLER FORMATOS_AUSOL PWC 190210 v11" xfId="252"/>
    <cellStyle name="_01_01 T Soller m interno 090202 CG_MODELO SOLLER FORMATOS_AUSOL PWC 190210 v11 2" xfId="253"/>
    <cellStyle name="_01_01 T Soller m interno 090202 CG_MODELO SOLLER FORMATOS_AUSOL PWC 190210 v11 2 2" xfId="254"/>
    <cellStyle name="_01_01 T Soller m interno 090202 CG_MODELO SOLLER FORMATOS_AUSOL PWC 190210 v11 3" xfId="255"/>
    <cellStyle name="_01_01 T Soller m interno 090202 CG_Modelo_Tunel_ de _ Soller_20091211" xfId="256"/>
    <cellStyle name="_01_01 T Soller m interno 090202 CG_Modelo_Tunel_ de _ Soller_20091211 2" xfId="257"/>
    <cellStyle name="_01_01 T Soller m interno 090202 CG_Modelo_Tunel_ de _ Soller_20091211 2 2" xfId="258"/>
    <cellStyle name="_01_01 T Soller m interno 090202 CG_Modelo_Tunel_ de _ Soller_20091211 3" xfId="259"/>
    <cellStyle name="_01_01 T Soller m interno 090202 CG_Modelo_Tunel_ de _ Soller_20091211_07_02 HUSD m interno 100128_v1" xfId="260"/>
    <cellStyle name="_01_01 T Soller m interno 090202 CG_Modelo_Tunel_ de _ Soller_20091211_07_02 HUSD m interno 100128_v1 2" xfId="261"/>
    <cellStyle name="_01_01 T Soller m interno 090202 CG_Modelo_Tunel_ de _ Soller_20091211_07_02 HUSD m interno 100128_v1 2 2" xfId="262"/>
    <cellStyle name="_01_01 T Soller m interno 090202 CG_Modelo_Tunel_ de _ Soller_20091211_07_02 HUSD m interno 100128_v1 3" xfId="263"/>
    <cellStyle name="_01_01 T Soller m interno 090202 CG_T.Soller.minterno100104PWC" xfId="264"/>
    <cellStyle name="_01_01 T Soller m interno 090202 CG_T.Soller.minterno100104PWC 2" xfId="265"/>
    <cellStyle name="_01_01 T Soller m interno 090202 CG_T.Soller.minterno100104PWC 2 2" xfId="266"/>
    <cellStyle name="_01_01 T Soller m interno 090202 CG_T.Soller.minterno100104PWC 3" xfId="267"/>
    <cellStyle name="_01_01 T Soller m interno 090202 CG_T.Soller.minterno100104PWC_02_01 M45 m.Interno 100428V1" xfId="268"/>
    <cellStyle name="_01_01 T Soller m interno 090202 CG_T.Soller.minterno100104PWC_02_01 M45 m.Interno 100428V1 2" xfId="269"/>
    <cellStyle name="_01_01 T Soller m interno 090202 CG_T.Soller.minterno100104PWC_02_01 M45 m.Interno 100428V1 2 2" xfId="270"/>
    <cellStyle name="_01_01 T Soller m interno 090202 CG_T.Soller.minterno100104PWC_02_01 M45 m.Interno 100428V1 3" xfId="271"/>
    <cellStyle name="_01_01 T Soller m interno 090202 CG_T.Soller.minterno100104PWC_Financiación" xfId="272"/>
    <cellStyle name="_01_01 T Soller m interno 090202 CG_T.Soller.minterno100104PWC_Financiación 2" xfId="273"/>
    <cellStyle name="_01_01 T Soller m interno 090202 CG_T.Soller.minterno100104PWC_Financiación 2 2" xfId="274"/>
    <cellStyle name="_01_01 T Soller m interno 090202 CG_T.Soller.minterno100104PWC_Financiación 3" xfId="275"/>
    <cellStyle name="_01_05 AUCOSTA m interno 090304 cg" xfId="276"/>
    <cellStyle name="_01_05 AUCOSTA m interno 090304 cg 2" xfId="277"/>
    <cellStyle name="_01_05 AUCOSTA m interno 090304 cg 2 2" xfId="278"/>
    <cellStyle name="_01_05 AUCOSTA m interno 090304 cg 3" xfId="279"/>
    <cellStyle name="_01_05 AUCOSTA m interno 090304 cg_07_02 HUSD m interno 100128_v1" xfId="280"/>
    <cellStyle name="_01_05 AUCOSTA m interno 090304 cg_07_02 HUSD m interno 100128_v1 2" xfId="281"/>
    <cellStyle name="_01_05 AUCOSTA m interno 090304 cg_07_02 HUSD m interno 100128_v1 2 2" xfId="282"/>
    <cellStyle name="_01_05 AUCOSTA m interno 090304 cg_07_02 HUSD m interno 100128_v1 3" xfId="283"/>
    <cellStyle name="_01_11 Aconcagua m.interno 081020 A det" xfId="284"/>
    <cellStyle name="_01_11 Aconcagua m.interno 081020 A det 2" xfId="285"/>
    <cellStyle name="_01_11 Aconcagua m.interno 081020 A det 2 2" xfId="286"/>
    <cellStyle name="_01_11 Aconcagua m.interno 081020 A det 3" xfId="287"/>
    <cellStyle name="_01_11 Aconcagua m.interno 081020 A det_07_02 SON DURETA m interno 091113" xfId="288"/>
    <cellStyle name="_01_11 Aconcagua m.interno 081020 A det_07_02 SON DURETA m interno 091113 2" xfId="289"/>
    <cellStyle name="_01_11 Aconcagua m.interno 081020 A det_07_02 SON DURETA m interno 091113 2 2" xfId="290"/>
    <cellStyle name="_01_11 Aconcagua m.interno 081020 A det_07_02 SON DURETA m interno 091113 3" xfId="291"/>
    <cellStyle name="_01_11 Aconcagua m.interno 081020 A det_07_02 SON DURETA m.interno 090626 IFRIC12" xfId="292"/>
    <cellStyle name="_01_11 Aconcagua m.interno 081020 A det_07_02 SON DURETA m.interno 090626 IFRIC12 2" xfId="293"/>
    <cellStyle name="_01_11 Aconcagua m.interno 081020 A det_07_02 SON DURETA m.interno 090626 IFRIC12 2 2" xfId="294"/>
    <cellStyle name="_01_11 Aconcagua m.interno 081020 A det_07_02 SON DURETA m.interno 090626 IFRIC12 3" xfId="295"/>
    <cellStyle name="_01_14 Itata m interno 090305 CG" xfId="296"/>
    <cellStyle name="_01_14 Itata m interno 090305 CG 2" xfId="297"/>
    <cellStyle name="_01_14 Itata m interno 090305 CG 2 2" xfId="298"/>
    <cellStyle name="_01_14 Itata m interno 090305 CG 3" xfId="299"/>
    <cellStyle name="_01_14 Itata m interno 090305 CG_07_02 SON DURETA m interno 091113" xfId="300"/>
    <cellStyle name="_01_14 Itata m interno 090305 CG_07_02 SON DURETA m interno 091113 2" xfId="301"/>
    <cellStyle name="_01_14 Itata m interno 090305 CG_07_02 SON DURETA m interno 091113 2 2" xfId="302"/>
    <cellStyle name="_01_14 Itata m interno 090305 CG_07_02 SON DURETA m interno 091113 3" xfId="303"/>
    <cellStyle name="_01_14 Itata m interno 090305 CG_07_02 SON DURETA m.interno 090626 IFRIC12" xfId="304"/>
    <cellStyle name="_01_14 Itata m interno 090305 CG_07_02 SON DURETA m.interno 090626 IFRIC12 2" xfId="305"/>
    <cellStyle name="_01_14 Itata m interno 090305 CG_07_02 SON DURETA m.interno 090626 IFRIC12 2 2" xfId="306"/>
    <cellStyle name="_01_14 Itata m interno 090305 CG_07_02 SON DURETA m.interno 090626 IFRIC12 3" xfId="307"/>
    <cellStyle name="_01_14 Itata m.interno 090310 CG" xfId="308"/>
    <cellStyle name="_01_14 Itata m.interno 090310 CG 2" xfId="309"/>
    <cellStyle name="_01_14 Itata m.interno 090310 CG 2 2" xfId="310"/>
    <cellStyle name="_01_14 Itata m.interno 090310 CG 3" xfId="311"/>
    <cellStyle name="_01_14 Itata m.interno 090310 CG_07_02 SON DURETA m interno 091113" xfId="312"/>
    <cellStyle name="_01_14 Itata m.interno 090310 CG_07_02 SON DURETA m interno 091113 2" xfId="313"/>
    <cellStyle name="_01_14 Itata m.interno 090310 CG_07_02 SON DURETA m interno 091113 2 2" xfId="314"/>
    <cellStyle name="_01_14 Itata m.interno 090310 CG_07_02 SON DURETA m interno 091113 3" xfId="315"/>
    <cellStyle name="_01_14 Itata m.interno 091026" xfId="316"/>
    <cellStyle name="_01_14 Itata m.interno 091026 2" xfId="317"/>
    <cellStyle name="_02_01 M45 m.Interno 081211" xfId="318"/>
    <cellStyle name="_02_01 M45 m.Interno 081211 2" xfId="319"/>
    <cellStyle name="_02_01 M45 m.Interno 081211_01_14 Itata m interno 091026" xfId="320"/>
    <cellStyle name="_02_01 M45 m.Interno 081211_01_14 Itata m interno 091026 2" xfId="321"/>
    <cellStyle name="_02_01 M45 m.Interno 081211_03_01 TFM m interno 091028" xfId="322"/>
    <cellStyle name="_02_01 M45 m.Interno 081211_03_01 TFM m interno 091028 2" xfId="323"/>
    <cellStyle name="_02_01 M45 m.Interno 081211_04_01 PORT VELL m interno 091118 vfdc" xfId="324"/>
    <cellStyle name="_02_01 M45 m.Interno 081211_04_01 PORT VELL m interno 091118 vfdc 2" xfId="325"/>
    <cellStyle name="_02_01 M45 m.Interno 081211_04_01 PORT VELL m.interno 091202" xfId="326"/>
    <cellStyle name="_02_01 M45 m.Interno 081211_04_01 PORT VELL m.interno 091202 2" xfId="327"/>
    <cellStyle name="_02_01 M45 m.Interno 081211_04_01 PORT VELL m.interno 091202_02_01 M45 m.Interno 100428V1" xfId="328"/>
    <cellStyle name="_02_01 M45 m.Interno 081211_04_01 PORT VELL m.interno 091202_02_01 M45 m.Interno 100428V1 2" xfId="329"/>
    <cellStyle name="_02_01 M45 m.Interno 081211_04_01 PORT VELL m.interno 091202_AUSOL PWC 190210 v10" xfId="330"/>
    <cellStyle name="_02_01 M45 m.Interno 081211_04_01 PORT VELL m.interno 091202_AUSOL PWC 190210 v10 2" xfId="331"/>
    <cellStyle name="_02_01 M45 m.Interno 081211_04_01 PORT VELL m.interno 091202_AUSOL PWC 190210 v11" xfId="332"/>
    <cellStyle name="_02_01 M45 m.Interno 081211_04_01 PORT VELL m.interno 091202_AUSOL PWC 190210 v11 2" xfId="333"/>
    <cellStyle name="_02_01 M45 m.Interno 081211_04_01 PORT VELL m.interno 091202_Financiación" xfId="334"/>
    <cellStyle name="_02_01 M45 m.Interno 081211_04_01 PORT VELL m.interno 091202_Financiación 2" xfId="335"/>
    <cellStyle name="_02_01 M45 m.Interno 081211_07_02 SON DURETA m interno 091113" xfId="336"/>
    <cellStyle name="_02_01 M45 m.Interno 081211_07_02 SON DURETA m interno 091113 2" xfId="337"/>
    <cellStyle name="_02_01 M45 m.Interno 081211_07_02 SON DURETA m.interno 090626 IFRIC12" xfId="338"/>
    <cellStyle name="_02_01 M45 m.Interno 081211_07_02 SON DURETA m.interno 090626 IFRIC12 2" xfId="339"/>
    <cellStyle name="_02_01 M45 m.Interno 081211_Modelo_Tunel_ de _ Soller_20091211" xfId="340"/>
    <cellStyle name="_02_01 M45 m.Interno 081211_Modelo_Tunel_ de _ Soller_20091211 2" xfId="341"/>
    <cellStyle name="_02_01 M45 m.Interno 081211_Modelo_Tunel_ de _ Soller_20091211_07_02 HUSD m interno 100128_v1" xfId="342"/>
    <cellStyle name="_02_01 M45 m.Interno 081211_Modelo_Tunel_ de _ Soller_20091211_07_02 HUSD m interno 100128_v1 2" xfId="343"/>
    <cellStyle name="_02_01 M45 m.Interno 090928" xfId="344"/>
    <cellStyle name="_02_01 M45 m.Interno 090928 2" xfId="345"/>
    <cellStyle name="_02_08 M-50  m interno 090216 CG" xfId="346"/>
    <cellStyle name="_02_08 M-50  m interno 090216 CG 2" xfId="347"/>
    <cellStyle name="_02_08 M-50  m interno 090216 CG_01_14 Itata m interno 091026" xfId="348"/>
    <cellStyle name="_02_08 M-50  m interno 090216 CG_01_14 Itata m interno 091026 2" xfId="349"/>
    <cellStyle name="_02_08 M-50  m interno 090216 CG_03_01 TFM m interno 091028" xfId="350"/>
    <cellStyle name="_02_08 M-50  m interno 090216 CG_03_01 TFM m interno 091028 2" xfId="351"/>
    <cellStyle name="_02_08 M-50  m interno 090216 CG_04_01 PORT VELL m interno 091118 vfdc" xfId="352"/>
    <cellStyle name="_02_08 M-50  m interno 090216 CG_04_01 PORT VELL m interno 091118 vfdc 2" xfId="353"/>
    <cellStyle name="_02_08 M-50  m interno 090216 CG_04_01 PORT VELL m.interno 091202" xfId="354"/>
    <cellStyle name="_02_08 M-50  m interno 090216 CG_04_01 PORT VELL m.interno 091202 2" xfId="355"/>
    <cellStyle name="_02_08 M-50  m interno 090216 CG_04_01 PORT VELL m.interno 091202_02_01 M45 m.Interno 100428V1" xfId="356"/>
    <cellStyle name="_02_08 M-50  m interno 090216 CG_04_01 PORT VELL m.interno 091202_02_01 M45 m.Interno 100428V1 2" xfId="357"/>
    <cellStyle name="_02_08 M-50  m interno 090216 CG_04_01 PORT VELL m.interno 091202_AUSOL PWC 190210 v10" xfId="358"/>
    <cellStyle name="_02_08 M-50  m interno 090216 CG_04_01 PORT VELL m.interno 091202_AUSOL PWC 190210 v10 2" xfId="359"/>
    <cellStyle name="_02_08 M-50  m interno 090216 CG_04_01 PORT VELL m.interno 091202_AUSOL PWC 190210 v11" xfId="360"/>
    <cellStyle name="_02_08 M-50  m interno 090216 CG_04_01 PORT VELL m.interno 091202_AUSOL PWC 190210 v11 2" xfId="361"/>
    <cellStyle name="_02_08 M-50  m interno 090216 CG_04_01 PORT VELL m.interno 091202_Financiación" xfId="362"/>
    <cellStyle name="_02_08 M-50  m interno 090216 CG_04_01 PORT VELL m.interno 091202_Financiación 2" xfId="363"/>
    <cellStyle name="_02_08 M-50  m interno 090216 CG_07_02 SON DURETA m interno 091113" xfId="364"/>
    <cellStyle name="_02_08 M-50  m interno 090216 CG_07_02 SON DURETA m interno 091113 2" xfId="365"/>
    <cellStyle name="_02_08 M-50  m interno 090216 CG_07_02 SON DURETA m.interno 090626 IFRIC12" xfId="366"/>
    <cellStyle name="_02_08 M-50  m interno 090216 CG_07_02 SON DURETA m.interno 090626 IFRIC12 2" xfId="367"/>
    <cellStyle name="_02_08 M-50  m interno 090216 CG_Impairment scada" xfId="368"/>
    <cellStyle name="_02_08 M-50  m interno 090216 CG_Impairment scada 2" xfId="369"/>
    <cellStyle name="_02_08 M-50  m interno 090216 CG_Impairment scada_02_01 M45 m.Interno 100428V1" xfId="370"/>
    <cellStyle name="_02_08 M-50  m interno 090216 CG_Impairment scada_02_01 M45 m.Interno 100428V1 2" xfId="371"/>
    <cellStyle name="_02_08 M-50  m interno 090216 CG_Impairment scada_AUSOL PWC 190210 v10" xfId="372"/>
    <cellStyle name="_02_08 M-50  m interno 090216 CG_Impairment scada_AUSOL PWC 190210 v10 2" xfId="373"/>
    <cellStyle name="_02_08 M-50  m interno 090216 CG_Impairment scada_AUSOL PWC 190210 v11" xfId="374"/>
    <cellStyle name="_02_08 M-50  m interno 090216 CG_Impairment scada_AUSOL PWC 190210 v11 2" xfId="375"/>
    <cellStyle name="_02_08 M-50  m interno 090216 CG_Impairment scada_Financiación" xfId="376"/>
    <cellStyle name="_02_08 M-50  m interno 090216 CG_Impairment scada_Financiación 2" xfId="377"/>
    <cellStyle name="_02_08 M-50  m interno 090216 CG_Modelo_Tunel_ de _ Soller_20091211" xfId="378"/>
    <cellStyle name="_02_08 M-50  m interno 090216 CG_Modelo_Tunel_ de _ Soller_20091211 2" xfId="379"/>
    <cellStyle name="_02_08 M-50  m interno 090216 CG_Modelo_Tunel_ de _ Soller_20091211_07_02 HUSD m interno 100128_v1" xfId="380"/>
    <cellStyle name="_02_08 M-50  m interno 090216 CG_Modelo_Tunel_ de _ Soller_20091211_07_02 HUSD m interno 100128_v1 2" xfId="381"/>
    <cellStyle name="_03_01 TFM m interno 090305 CG 1" xfId="382"/>
    <cellStyle name="_03_01 TFM m interno 090305 CG 1 2" xfId="383"/>
    <cellStyle name="_03_01 TFM m interno 090305 CG 1 2 2" xfId="384"/>
    <cellStyle name="_03_01 TFM m interno 090305 CG 1 3" xfId="385"/>
    <cellStyle name="_03_01 TFM m interno 090305 CG 1_07_02 SON DURETA m.interno 090626 IFRIC12" xfId="386"/>
    <cellStyle name="_03_01 TFM m interno 090305 CG 1_07_02 SON DURETA m.interno 090626 IFRIC12 2" xfId="387"/>
    <cellStyle name="_03_01 TFM m interno 090305 CG 1_07_02 SON DURETA m.interno 090626 IFRIC12 2 2" xfId="388"/>
    <cellStyle name="_03_01 TFM m interno 090305 CG 1_07_02 SON DURETA m.interno 090626 IFRIC12 3" xfId="389"/>
    <cellStyle name="_03_01 TFM m interno 091028" xfId="390"/>
    <cellStyle name="_03_01 TFM m interno 091028 2" xfId="391"/>
    <cellStyle name="_03_02 Trambaix m interno 090205 CG" xfId="392"/>
    <cellStyle name="_03_02 Trambaix m interno 090205 CG 2" xfId="393"/>
    <cellStyle name="_03_02 Trambaix m interno 090205 CG 2 2" xfId="394"/>
    <cellStyle name="_03_02 Trambaix m interno 090205 CG 3" xfId="395"/>
    <cellStyle name="_03_02 Trambaix m interno 090205 CG_01_14 Itata m interno 091026" xfId="396"/>
    <cellStyle name="_03_02 Trambaix m interno 090205 CG_01_14 Itata m interno 091026 2" xfId="397"/>
    <cellStyle name="_03_02 Trambaix m interno 090205 CG_01_14 Itata m interno 091026 2 2" xfId="398"/>
    <cellStyle name="_03_02 Trambaix m interno 090205 CG_01_14 Itata m interno 091026 3" xfId="399"/>
    <cellStyle name="_03_02 Trambaix m interno 090205 CG_02_01 M45 m.Interno 100428V1" xfId="400"/>
    <cellStyle name="_03_02 Trambaix m interno 090205 CG_02_01 M45 m.Interno 100428V1 2" xfId="401"/>
    <cellStyle name="_03_02 Trambaix m interno 090205 CG_02_01 M45 m.Interno 100428V1 2 2" xfId="402"/>
    <cellStyle name="_03_02 Trambaix m interno 090205 CG_02_01 M45 m.Interno 100428V1 3" xfId="403"/>
    <cellStyle name="_03_02 Trambaix m interno 090205 CG_03_01 TFM m interno 091028" xfId="404"/>
    <cellStyle name="_03_02 Trambaix m interno 090205 CG_03_01 TFM m interno 091028 2" xfId="405"/>
    <cellStyle name="_03_02 Trambaix m interno 090205 CG_03_01 TFM m interno 091028 2 2" xfId="406"/>
    <cellStyle name="_03_02 Trambaix m interno 090205 CG_03_01 TFM m interno 091028 3" xfId="407"/>
    <cellStyle name="_03_02 Trambaix m interno 090205 CG_04_01 PORT VELL m interno 091118 vfdc" xfId="408"/>
    <cellStyle name="_03_02 Trambaix m interno 090205 CG_04_01 PORT VELL m interno 091118 vfdc 2" xfId="409"/>
    <cellStyle name="_03_02 Trambaix m interno 090205 CG_04_01 PORT VELL m interno 091118 vfdc 2 2" xfId="410"/>
    <cellStyle name="_03_02 Trambaix m interno 090205 CG_04_01 PORT VELL m interno 091118 vfdc 3" xfId="411"/>
    <cellStyle name="_03_02 Trambaix m interno 090205 CG_04_01 PORT VELL m.interno 091202" xfId="412"/>
    <cellStyle name="_03_02 Trambaix m interno 090205 CG_04_01 PORT VELL m.interno 091202 2" xfId="413"/>
    <cellStyle name="_03_02 Trambaix m interno 090205 CG_04_01 PORT VELL m.interno 091202 2 2" xfId="414"/>
    <cellStyle name="_03_02 Trambaix m interno 090205 CG_04_01 PORT VELL m.interno 091202 3" xfId="415"/>
    <cellStyle name="_03_02 Trambaix m interno 090205 CG_07_02 HUSD m interno 100128_v1" xfId="416"/>
    <cellStyle name="_03_02 Trambaix m interno 090205 CG_07_02 HUSD m interno 100128_v1 2" xfId="417"/>
    <cellStyle name="_03_02 Trambaix m interno 090205 CG_07_02 HUSD m interno 100128_v1 2 2" xfId="418"/>
    <cellStyle name="_03_02 Trambaix m interno 090205 CG_07_02 HUSD m interno 100128_v1 3" xfId="419"/>
    <cellStyle name="_03_02 Trambaix m interno 090205 CG_07_02 SON DURETA m interno 091113" xfId="420"/>
    <cellStyle name="_03_02 Trambaix m interno 090205 CG_07_02 SON DURETA m interno 091113 2" xfId="421"/>
    <cellStyle name="_03_02 Trambaix m interno 090205 CG_07_02 SON DURETA m interno 091113 2 2" xfId="422"/>
    <cellStyle name="_03_02 Trambaix m interno 090205 CG_07_02 SON DURETA m interno 091113 3" xfId="423"/>
    <cellStyle name="_03_02 Trambaix m interno 090205 CG_07_02 SON DURETA m.interno 090626 IFRIC12" xfId="424"/>
    <cellStyle name="_03_02 Trambaix m interno 090205 CG_07_02 SON DURETA m.interno 090626 IFRIC12 2" xfId="425"/>
    <cellStyle name="_03_02 Trambaix m interno 090205 CG_07_02 SON DURETA m.interno 090626 IFRIC12 2 2" xfId="426"/>
    <cellStyle name="_03_02 Trambaix m interno 090205 CG_07_02 SON DURETA m.interno 090626 IFRIC12 3" xfId="427"/>
    <cellStyle name="_03_02 Trambaix m interno 090205 CG_AUSOL PWC 190210 v10" xfId="428"/>
    <cellStyle name="_03_02 Trambaix m interno 090205 CG_AUSOL PWC 190210 v10 2" xfId="429"/>
    <cellStyle name="_03_02 Trambaix m interno 090205 CG_AUSOL PWC 190210 v10 2 2" xfId="430"/>
    <cellStyle name="_03_02 Trambaix m interno 090205 CG_AUSOL PWC 190210 v10 3" xfId="431"/>
    <cellStyle name="_03_02 Trambaix m interno 090205 CG_AUSOL PWC 190210 v11" xfId="432"/>
    <cellStyle name="_03_02 Trambaix m interno 090205 CG_AUSOL PWC 190210 v11 2" xfId="433"/>
    <cellStyle name="_03_02 Trambaix m interno 090205 CG_AUSOL PWC 190210 v11 2 2" xfId="434"/>
    <cellStyle name="_03_02 Trambaix m interno 090205 CG_AUSOL PWC 190210 v11 3" xfId="435"/>
    <cellStyle name="_03_02 Trambaix m interno 090205 CG_Financiación" xfId="436"/>
    <cellStyle name="_03_02 Trambaix m interno 090205 CG_Financiación 2" xfId="437"/>
    <cellStyle name="_03_02 Trambaix m interno 090205 CG_Financiación 2 2" xfId="438"/>
    <cellStyle name="_03_02 Trambaix m interno 090205 CG_Financiación 3" xfId="439"/>
    <cellStyle name="_03_02 Trambaix m interno 090205 CG_Impairment scada" xfId="440"/>
    <cellStyle name="_03_02 Trambaix m interno 090205 CG_Impairment scada 2" xfId="441"/>
    <cellStyle name="_03_02 Trambaix m interno 090205 CG_Impairment scada 2 2" xfId="442"/>
    <cellStyle name="_03_02 Trambaix m interno 090205 CG_Impairment scada 3" xfId="443"/>
    <cellStyle name="_03_02 Trambaix m interno 090205 CG_MODELO SOLLER FORMATOS" xfId="444"/>
    <cellStyle name="_03_02 Trambaix m interno 090205 CG_MODELO SOLLER FORMATOS 2" xfId="445"/>
    <cellStyle name="_03_02 Trambaix m interno 090205 CG_MODELO SOLLER FORMATOS 2 2" xfId="446"/>
    <cellStyle name="_03_02 Trambaix m interno 090205 CG_MODELO SOLLER FORMATOS 3" xfId="447"/>
    <cellStyle name="_03_02 Trambaix m interno 090205 CG_MODELO SOLLER FORMATOS_AUSOL PWC 190210 v10" xfId="448"/>
    <cellStyle name="_03_02 Trambaix m interno 090205 CG_MODELO SOLLER FORMATOS_AUSOL PWC 190210 v10 2" xfId="449"/>
    <cellStyle name="_03_02 Trambaix m interno 090205 CG_MODELO SOLLER FORMATOS_AUSOL PWC 190210 v10 2 2" xfId="450"/>
    <cellStyle name="_03_02 Trambaix m interno 090205 CG_MODELO SOLLER FORMATOS_AUSOL PWC 190210 v10 3" xfId="451"/>
    <cellStyle name="_03_02 Trambaix m interno 090205 CG_MODELO SOLLER FORMATOS_AUSOL PWC 190210 v11" xfId="452"/>
    <cellStyle name="_03_02 Trambaix m interno 090205 CG_MODELO SOLLER FORMATOS_AUSOL PWC 190210 v11 2" xfId="453"/>
    <cellStyle name="_03_02 Trambaix m interno 090205 CG_MODELO SOLLER FORMATOS_AUSOL PWC 190210 v11 2 2" xfId="454"/>
    <cellStyle name="_03_02 Trambaix m interno 090205 CG_MODELO SOLLER FORMATOS_AUSOL PWC 190210 v11 3" xfId="455"/>
    <cellStyle name="_03_02 Trambaix m interno 090205 CG_Modelo_Tunel_ de _ Soller_20091211" xfId="456"/>
    <cellStyle name="_03_02 Trambaix m interno 090205 CG_Modelo_Tunel_ de _ Soller_20091211 2" xfId="457"/>
    <cellStyle name="_03_02 Trambaix m interno 090205 CG_Modelo_Tunel_ de _ Soller_20091211 2 2" xfId="458"/>
    <cellStyle name="_03_02 Trambaix m interno 090205 CG_Modelo_Tunel_ de _ Soller_20091211 3" xfId="459"/>
    <cellStyle name="_03_02 Trambaix m interno 090205 CG_Modelo_Tunel_ de _ Soller_20091211_07_02 HUSD m interno 100128_v1" xfId="460"/>
    <cellStyle name="_03_02 Trambaix m interno 090205 CG_Modelo_Tunel_ de _ Soller_20091211_07_02 HUSD m interno 100128_v1 2" xfId="461"/>
    <cellStyle name="_03_02 Trambaix m interno 090205 CG_Modelo_Tunel_ de _ Soller_20091211_07_02 HUSD m interno 100128_v1 2 2" xfId="462"/>
    <cellStyle name="_03_02 Trambaix m interno 090205 CG_Modelo_Tunel_ de _ Soller_20091211_07_02 HUSD m interno 100128_v1 3" xfId="463"/>
    <cellStyle name="_03_02 Trambaix m interno 090205 CG_T.Soller.minterno100104PWC" xfId="464"/>
    <cellStyle name="_03_02 Trambaix m interno 090205 CG_T.Soller.minterno100104PWC 2" xfId="465"/>
    <cellStyle name="_03_02 Trambaix m interno 090205 CG_T.Soller.minterno100104PWC 2 2" xfId="466"/>
    <cellStyle name="_03_02 Trambaix m interno 090205 CG_T.Soller.minterno100104PWC 3" xfId="467"/>
    <cellStyle name="_03_02 Trambaix m interno 090205 CG_T.Soller.minterno100104PWC_02_01 M45 m.Interno 100428V1" xfId="468"/>
    <cellStyle name="_03_02 Trambaix m interno 090205 CG_T.Soller.minterno100104PWC_02_01 M45 m.Interno 100428V1 2" xfId="469"/>
    <cellStyle name="_03_02 Trambaix m interno 090205 CG_T.Soller.minterno100104PWC_02_01 M45 m.Interno 100428V1 2 2" xfId="470"/>
    <cellStyle name="_03_02 Trambaix m interno 090205 CG_T.Soller.minterno100104PWC_02_01 M45 m.Interno 100428V1 3" xfId="471"/>
    <cellStyle name="_03_02 Trambaix m interno 090205 CG_T.Soller.minterno100104PWC_Financiación" xfId="472"/>
    <cellStyle name="_03_02 Trambaix m interno 090205 CG_T.Soller.minterno100104PWC_Financiación 2" xfId="473"/>
    <cellStyle name="_03_02 Trambaix m interno 090205 CG_T.Soller.minterno100104PWC_Financiación 2 2" xfId="474"/>
    <cellStyle name="_03_02 Trambaix m interno 090205 CG_T.Soller.minterno100104PWC_Financiación 3" xfId="475"/>
    <cellStyle name="_03_03 Trambesos m interno 080229 CG2" xfId="476"/>
    <cellStyle name="_03_03 Trambesos m interno 080229 CG2 2" xfId="477"/>
    <cellStyle name="_03_03 Trambesos m interno 080229 CG2_03_01 TFM m interno 091028" xfId="478"/>
    <cellStyle name="_03_03 Trambesos m interno 080229 CG2_03_01 TFM m interno 091028 2" xfId="479"/>
    <cellStyle name="_03_03 Trambesos m interno 080229 CG2_04_01 PORT VELL m interno 091118 vfdc" xfId="480"/>
    <cellStyle name="_03_03 Trambesos m interno 080229 CG2_04_01 PORT VELL m interno 091118 vfdc 2" xfId="481"/>
    <cellStyle name="_03_03 Trambesos m interno 080229 CG2_04_01 PORT VELL m.interno 091202" xfId="482"/>
    <cellStyle name="_03_03 Trambesos m interno 080229 CG2_04_01 PORT VELL m.interno 091202 2" xfId="483"/>
    <cellStyle name="_03_03 Trambesos m interno 080229 CG2_04_01 PORT VELL m.interno 091202_02_01 M45 m.Interno 100428V1" xfId="484"/>
    <cellStyle name="_03_03 Trambesos m interno 080229 CG2_04_01 PORT VELL m.interno 091202_02_01 M45 m.Interno 100428V1 2" xfId="485"/>
    <cellStyle name="_03_03 Trambesos m interno 080229 CG2_04_01 PORT VELL m.interno 091202_AUSOL PWC 190210 v10" xfId="486"/>
    <cellStyle name="_03_03 Trambesos m interno 080229 CG2_04_01 PORT VELL m.interno 091202_AUSOL PWC 190210 v10 2" xfId="487"/>
    <cellStyle name="_03_03 Trambesos m interno 080229 CG2_04_01 PORT VELL m.interno 091202_AUSOL PWC 190210 v11" xfId="488"/>
    <cellStyle name="_03_03 Trambesos m interno 080229 CG2_04_01 PORT VELL m.interno 091202_AUSOL PWC 190210 v11 2" xfId="489"/>
    <cellStyle name="_03_03 Trambesos m interno 080229 CG2_04_01 PORT VELL m.interno 091202_Financiación" xfId="490"/>
    <cellStyle name="_03_03 Trambesos m interno 080229 CG2_04_01 PORT VELL m.interno 091202_Financiación 2" xfId="491"/>
    <cellStyle name="_03_03 Trambesos m interno 080229 CG2_07_02 SON DURETA m interno 091113" xfId="492"/>
    <cellStyle name="_03_03 Trambesos m interno 080229 CG2_07_02 SON DURETA m interno 091113 2" xfId="493"/>
    <cellStyle name="_03_03 Trambesos m interno 080229 CG2_07_02 SON DURETA m.interno 090626 IFRIC12" xfId="494"/>
    <cellStyle name="_03_03 Trambesos m interno 080229 CG2_07_02 SON DURETA m.interno 090626 IFRIC12 2" xfId="495"/>
    <cellStyle name="_03_03 Trambesos m interno 080229 CG2_Modelo_Tunel_ de _ Soller_20091211" xfId="496"/>
    <cellStyle name="_03_03 Trambesos m interno 080229 CG2_Modelo_Tunel_ de _ Soller_20091211 2" xfId="497"/>
    <cellStyle name="_03_03 Trambesos m interno 080229 CG2_Modelo_Tunel_ de _ Soller_20091211_07_02 HUSD m interno 100128_v1" xfId="498"/>
    <cellStyle name="_03_03 Trambesos m interno 080229 CG2_Modelo_Tunel_ de _ Soller_20091211_07_02 HUSD m interno 100128_v1 2" xfId="499"/>
    <cellStyle name="_03_04 Metro Málaga m interno 090303 CG" xfId="500"/>
    <cellStyle name="_03_04 Metro Málaga m interno 090303 CG 2" xfId="501"/>
    <cellStyle name="_03_04 Metro Málaga m interno 090303 CG_02_01 M45 m.Interno 100428V1" xfId="502"/>
    <cellStyle name="_03_04 Metro Málaga m interno 090303 CG_02_01 M45 m.Interno 100428V1 2" xfId="503"/>
    <cellStyle name="_03_04 Metro Málaga m interno 090303 CG_07_02 SON DURETA m interno 091113" xfId="504"/>
    <cellStyle name="_03_04 Metro Málaga m interno 090303 CG_07_02 SON DURETA m interno 091113 2" xfId="505"/>
    <cellStyle name="_03_04 Metro Málaga m interno 090303 CG_07_02 SON DURETA m.interno 090626 IFRIC12" xfId="506"/>
    <cellStyle name="_03_04 Metro Málaga m interno 090303 CG_07_02 SON DURETA m.interno 090626 IFRIC12 2" xfId="507"/>
    <cellStyle name="_03_04 Metro Málaga m interno 090303 CG_AUSOL PWC 190210 v10" xfId="508"/>
    <cellStyle name="_03_04 Metro Málaga m interno 090303 CG_AUSOL PWC 190210 v10 2" xfId="509"/>
    <cellStyle name="_03_04 Metro Málaga m interno 090303 CG_AUSOL PWC 190210 v11" xfId="510"/>
    <cellStyle name="_03_04 Metro Málaga m interno 090303 CG_AUSOL PWC 190210 v11 2" xfId="511"/>
    <cellStyle name="_03_04 Metro Málaga m interno 090303 CG_Financiación" xfId="512"/>
    <cellStyle name="_03_04 Metro Málaga m interno 090303 CG_Financiación 2" xfId="513"/>
    <cellStyle name="_03_04 Metro Málaga m interno 090303 CG_Impairment scada" xfId="514"/>
    <cellStyle name="_03_04 Metro Málaga m interno 090303 CG_Impairment scada 2" xfId="515"/>
    <cellStyle name="_03_04 Metro Málaga m interno 090303 CG_Impairment scada_02_01 M45 m.Interno 100428V1" xfId="516"/>
    <cellStyle name="_03_04 Metro Málaga m interno 090303 CG_Impairment scada_02_01 M45 m.Interno 100428V1 2" xfId="517"/>
    <cellStyle name="_03_04 Metro Málaga m interno 090303 CG_Impairment scada_AUSOL PWC 190210 v10" xfId="518"/>
    <cellStyle name="_03_04 Metro Málaga m interno 090303 CG_Impairment scada_AUSOL PWC 190210 v10 2" xfId="519"/>
    <cellStyle name="_03_04 Metro Málaga m interno 090303 CG_Impairment scada_AUSOL PWC 190210 v11" xfId="520"/>
    <cellStyle name="_03_04 Metro Málaga m interno 090303 CG_Impairment scada_AUSOL PWC 190210 v11 2" xfId="521"/>
    <cellStyle name="_03_04 Metro Málaga m interno 090303 CG_Impairment scada_Financiación" xfId="522"/>
    <cellStyle name="_03_04 Metro Málaga m interno 090303 CG_Impairment scada_Financiación 2" xfId="523"/>
    <cellStyle name="_04_01 PORT VELL m interno 090303 CG" xfId="524"/>
    <cellStyle name="_04_01 PORT VELL m interno 090303 CG 2" xfId="525"/>
    <cellStyle name="_04_01 PORT VELL m interno 090303 CG_03_01 TFM m interno 091028" xfId="526"/>
    <cellStyle name="_04_01 PORT VELL m interno 090303 CG_03_01 TFM m interno 091028 2" xfId="527"/>
    <cellStyle name="_04_01 PORT VELL m interno 090303 CG_07_02 SON DURETA m.interno 090626 IFRIC12" xfId="528"/>
    <cellStyle name="_04_01 PORT VELL m interno 090303 CG_07_02 SON DURETA m.interno 090626 IFRIC12 2" xfId="529"/>
    <cellStyle name="_04_01 PORT VELL m interno 091103" xfId="530"/>
    <cellStyle name="_04_01 PORT VELL m interno 091103 2" xfId="531"/>
    <cellStyle name="_04_04 TORREDEMBARRA m interno  090306 1" xfId="532"/>
    <cellStyle name="_04_04 TORREDEMBARRA m interno  090306 1 2" xfId="533"/>
    <cellStyle name="_05_02 TPC m interno 090203 CG" xfId="534"/>
    <cellStyle name="_05_02 TPC m interno 090203 CG 2" xfId="535"/>
    <cellStyle name="_05_02 TPC m interno 090203 CG_02_01 M45 m.Interno 100428V1" xfId="536"/>
    <cellStyle name="_05_02 TPC m interno 090203 CG_02_01 M45 m.Interno 100428V1 2" xfId="537"/>
    <cellStyle name="_05_02 TPC m interno 090203 CG_07_02 SON DURETA m interno 091113" xfId="538"/>
    <cellStyle name="_05_02 TPC m interno 090203 CG_07_02 SON DURETA m interno 091113 2" xfId="539"/>
    <cellStyle name="_05_02 TPC m interno 090203 CG_07_02 SON DURETA m.interno 090626 IFRIC12" xfId="540"/>
    <cellStyle name="_05_02 TPC m interno 090203 CG_07_02 SON DURETA m.interno 090626 IFRIC12 2" xfId="541"/>
    <cellStyle name="_05_02 TPC m interno 090203 CG_AUSOL PWC 190210 v10" xfId="542"/>
    <cellStyle name="_05_02 TPC m interno 090203 CG_AUSOL PWC 190210 v10 2" xfId="543"/>
    <cellStyle name="_05_02 TPC m interno 090203 CG_AUSOL PWC 190210 v11" xfId="544"/>
    <cellStyle name="_05_02 TPC m interno 090203 CG_AUSOL PWC 190210 v11 2" xfId="545"/>
    <cellStyle name="_05_02 TPC m interno 090203 CG_Financiación" xfId="546"/>
    <cellStyle name="_05_02 TPC m interno 090203 CG_Financiación 2" xfId="547"/>
    <cellStyle name="_05_02 TPC m interno 090203 CG_Impairment scada" xfId="548"/>
    <cellStyle name="_05_02 TPC m interno 090203 CG_Impairment scada 2" xfId="549"/>
    <cellStyle name="_05_02 TPC m interno 090203 CG_Impairment scada_02_01 M45 m.Interno 100428V1" xfId="550"/>
    <cellStyle name="_05_02 TPC m interno 090203 CG_Impairment scada_02_01 M45 m.Interno 100428V1 2" xfId="551"/>
    <cellStyle name="_05_02 TPC m interno 090203 CG_Impairment scada_AUSOL PWC 190210 v10" xfId="552"/>
    <cellStyle name="_05_02 TPC m interno 090203 CG_Impairment scada_AUSOL PWC 190210 v10 2" xfId="553"/>
    <cellStyle name="_05_02 TPC m interno 090203 CG_Impairment scada_AUSOL PWC 190210 v11" xfId="554"/>
    <cellStyle name="_05_02 TPC m interno 090203 CG_Impairment scada_AUSOL PWC 190210 v11 2" xfId="555"/>
    <cellStyle name="_05_02 TPC m interno 090203 CG_Impairment scada_Financiación" xfId="556"/>
    <cellStyle name="_05_02 TPC m interno 090203 CG_Impairment scada_Financiación 2" xfId="557"/>
    <cellStyle name="_05_04 Portsur m interno 090216 CG definitivo" xfId="558"/>
    <cellStyle name="_05_04 Portsur m interno 090216 CG definitivo 2" xfId="559"/>
    <cellStyle name="_05_04 Portsur m interno 090216 CG definitivo 2 2" xfId="560"/>
    <cellStyle name="_05_04 Portsur m interno 090216 CG definitivo 3" xfId="561"/>
    <cellStyle name="_05_04 Portsur m interno 090216 CG definitivo_01_14 Itata m interno 091026" xfId="562"/>
    <cellStyle name="_05_04 Portsur m interno 090216 CG definitivo_01_14 Itata m interno 091026 2" xfId="563"/>
    <cellStyle name="_05_04 Portsur m interno 090216 CG definitivo_01_14 Itata m interno 091026 2 2" xfId="564"/>
    <cellStyle name="_05_04 Portsur m interno 090216 CG definitivo_01_14 Itata m interno 091026 3" xfId="565"/>
    <cellStyle name="_05_04 Portsur m interno 090216 CG definitivo_02_01 M45 m.Interno 100428V1" xfId="566"/>
    <cellStyle name="_05_04 Portsur m interno 090216 CG definitivo_02_01 M45 m.Interno 100428V1 2" xfId="567"/>
    <cellStyle name="_05_04 Portsur m interno 090216 CG definitivo_02_01 M45 m.Interno 100428V1 2 2" xfId="568"/>
    <cellStyle name="_05_04 Portsur m interno 090216 CG definitivo_02_01 M45 m.Interno 100428V1 3" xfId="569"/>
    <cellStyle name="_05_04 Portsur m interno 090216 CG definitivo_03_01 TFM m interno 091028" xfId="570"/>
    <cellStyle name="_05_04 Portsur m interno 090216 CG definitivo_03_01 TFM m interno 091028 2" xfId="571"/>
    <cellStyle name="_05_04 Portsur m interno 090216 CG definitivo_03_01 TFM m interno 091028 2 2" xfId="572"/>
    <cellStyle name="_05_04 Portsur m interno 090216 CG definitivo_03_01 TFM m interno 091028 3" xfId="573"/>
    <cellStyle name="_05_04 Portsur m interno 090216 CG definitivo_04_01 PORT VELL m interno 091118 vfdc" xfId="574"/>
    <cellStyle name="_05_04 Portsur m interno 090216 CG definitivo_04_01 PORT VELL m interno 091118 vfdc 2" xfId="575"/>
    <cellStyle name="_05_04 Portsur m interno 090216 CG definitivo_04_01 PORT VELL m interno 091118 vfdc 2 2" xfId="576"/>
    <cellStyle name="_05_04 Portsur m interno 090216 CG definitivo_04_01 PORT VELL m interno 091118 vfdc 3" xfId="577"/>
    <cellStyle name="_05_04 Portsur m interno 090216 CG definitivo_04_01 PORT VELL m.interno 091202" xfId="578"/>
    <cellStyle name="_05_04 Portsur m interno 090216 CG definitivo_04_01 PORT VELL m.interno 091202 2" xfId="579"/>
    <cellStyle name="_05_04 Portsur m interno 090216 CG definitivo_04_01 PORT VELL m.interno 091202 2 2" xfId="580"/>
    <cellStyle name="_05_04 Portsur m interno 090216 CG definitivo_04_01 PORT VELL m.interno 091202 3" xfId="581"/>
    <cellStyle name="_05_04 Portsur m interno 090216 CG definitivo_07_02 HUSD m interno 100128_v1" xfId="582"/>
    <cellStyle name="_05_04 Portsur m interno 090216 CG definitivo_07_02 HUSD m interno 100128_v1 2" xfId="583"/>
    <cellStyle name="_05_04 Portsur m interno 090216 CG definitivo_07_02 HUSD m interno 100128_v1 2 2" xfId="584"/>
    <cellStyle name="_05_04 Portsur m interno 090216 CG definitivo_07_02 HUSD m interno 100128_v1 3" xfId="585"/>
    <cellStyle name="_05_04 Portsur m interno 090216 CG definitivo_07_02 SON DURETA m interno 091113" xfId="586"/>
    <cellStyle name="_05_04 Portsur m interno 090216 CG definitivo_07_02 SON DURETA m interno 091113 2" xfId="587"/>
    <cellStyle name="_05_04 Portsur m interno 090216 CG definitivo_07_02 SON DURETA m interno 091113 2 2" xfId="588"/>
    <cellStyle name="_05_04 Portsur m interno 090216 CG definitivo_07_02 SON DURETA m interno 091113 3" xfId="589"/>
    <cellStyle name="_05_04 Portsur m interno 090216 CG definitivo_07_02 SON DURETA m.interno 090626 IFRIC12" xfId="590"/>
    <cellStyle name="_05_04 Portsur m interno 090216 CG definitivo_07_02 SON DURETA m.interno 090626 IFRIC12 2" xfId="591"/>
    <cellStyle name="_05_04 Portsur m interno 090216 CG definitivo_07_02 SON DURETA m.interno 090626 IFRIC12 2 2" xfId="592"/>
    <cellStyle name="_05_04 Portsur m interno 090216 CG definitivo_07_02 SON DURETA m.interno 090626 IFRIC12 3" xfId="593"/>
    <cellStyle name="_05_04 Portsur m interno 090216 CG definitivo_AUSOL PWC 190210 v10" xfId="594"/>
    <cellStyle name="_05_04 Portsur m interno 090216 CG definitivo_AUSOL PWC 190210 v10 2" xfId="595"/>
    <cellStyle name="_05_04 Portsur m interno 090216 CG definitivo_AUSOL PWC 190210 v10 2 2" xfId="596"/>
    <cellStyle name="_05_04 Portsur m interno 090216 CG definitivo_AUSOL PWC 190210 v10 3" xfId="597"/>
    <cellStyle name="_05_04 Portsur m interno 090216 CG definitivo_AUSOL PWC 190210 v11" xfId="598"/>
    <cellStyle name="_05_04 Portsur m interno 090216 CG definitivo_AUSOL PWC 190210 v11 2" xfId="599"/>
    <cellStyle name="_05_04 Portsur m interno 090216 CG definitivo_AUSOL PWC 190210 v11 2 2" xfId="600"/>
    <cellStyle name="_05_04 Portsur m interno 090216 CG definitivo_AUSOL PWC 190210 v11 3" xfId="601"/>
    <cellStyle name="_05_04 Portsur m interno 090216 CG definitivo_Financiación" xfId="602"/>
    <cellStyle name="_05_04 Portsur m interno 090216 CG definitivo_Financiación 2" xfId="603"/>
    <cellStyle name="_05_04 Portsur m interno 090216 CG definitivo_Financiación 2 2" xfId="604"/>
    <cellStyle name="_05_04 Portsur m interno 090216 CG definitivo_Financiación 3" xfId="605"/>
    <cellStyle name="_05_04 Portsur m interno 090216 CG definitivo_Impairment scada" xfId="606"/>
    <cellStyle name="_05_04 Portsur m interno 090216 CG definitivo_Impairment scada 2" xfId="607"/>
    <cellStyle name="_05_04 Portsur m interno 090216 CG definitivo_Impairment scada 2 2" xfId="608"/>
    <cellStyle name="_05_04 Portsur m interno 090216 CG definitivo_Impairment scada 3" xfId="609"/>
    <cellStyle name="_05_04 Portsur m interno 090216 CG definitivo_MODELO SOLLER FORMATOS" xfId="610"/>
    <cellStyle name="_05_04 Portsur m interno 090216 CG definitivo_MODELO SOLLER FORMATOS 2" xfId="611"/>
    <cellStyle name="_05_04 Portsur m interno 090216 CG definitivo_MODELO SOLLER FORMATOS 2 2" xfId="612"/>
    <cellStyle name="_05_04 Portsur m interno 090216 CG definitivo_MODELO SOLLER FORMATOS 3" xfId="613"/>
    <cellStyle name="_05_04 Portsur m interno 090216 CG definitivo_MODELO SOLLER FORMATOS_AUSOL PWC 190210 v10" xfId="614"/>
    <cellStyle name="_05_04 Portsur m interno 090216 CG definitivo_MODELO SOLLER FORMATOS_AUSOL PWC 190210 v10 2" xfId="615"/>
    <cellStyle name="_05_04 Portsur m interno 090216 CG definitivo_MODELO SOLLER FORMATOS_AUSOL PWC 190210 v10 2 2" xfId="616"/>
    <cellStyle name="_05_04 Portsur m interno 090216 CG definitivo_MODELO SOLLER FORMATOS_AUSOL PWC 190210 v10 3" xfId="617"/>
    <cellStyle name="_05_04 Portsur m interno 090216 CG definitivo_MODELO SOLLER FORMATOS_AUSOL PWC 190210 v11" xfId="618"/>
    <cellStyle name="_05_04 Portsur m interno 090216 CG definitivo_MODELO SOLLER FORMATOS_AUSOL PWC 190210 v11 2" xfId="619"/>
    <cellStyle name="_05_04 Portsur m interno 090216 CG definitivo_MODELO SOLLER FORMATOS_AUSOL PWC 190210 v11 2 2" xfId="620"/>
    <cellStyle name="_05_04 Portsur m interno 090216 CG definitivo_MODELO SOLLER FORMATOS_AUSOL PWC 190210 v11 3" xfId="621"/>
    <cellStyle name="_05_04 Portsur m interno 090216 CG definitivo_Modelo_Tunel_ de _ Soller_20091211" xfId="622"/>
    <cellStyle name="_05_04 Portsur m interno 090216 CG definitivo_Modelo_Tunel_ de _ Soller_20091211 2" xfId="623"/>
    <cellStyle name="_05_04 Portsur m interno 090216 CG definitivo_Modelo_Tunel_ de _ Soller_20091211 2 2" xfId="624"/>
    <cellStyle name="_05_04 Portsur m interno 090216 CG definitivo_Modelo_Tunel_ de _ Soller_20091211 3" xfId="625"/>
    <cellStyle name="_05_04 Portsur m interno 090216 CG definitivo_Modelo_Tunel_ de _ Soller_20091211_07_02 HUSD m interno 100128_v1" xfId="626"/>
    <cellStyle name="_05_04 Portsur m interno 090216 CG definitivo_Modelo_Tunel_ de _ Soller_20091211_07_02 HUSD m interno 100128_v1 2" xfId="627"/>
    <cellStyle name="_05_04 Portsur m interno 090216 CG definitivo_Modelo_Tunel_ de _ Soller_20091211_07_02 HUSD m interno 100128_v1 2 2" xfId="628"/>
    <cellStyle name="_05_04 Portsur m interno 090216 CG definitivo_Modelo_Tunel_ de _ Soller_20091211_07_02 HUSD m interno 100128_v1 3" xfId="629"/>
    <cellStyle name="_05_04 Portsur m interno 090216 CG definitivo_T.Soller.minterno100104PWC" xfId="630"/>
    <cellStyle name="_05_04 Portsur m interno 090216 CG definitivo_T.Soller.minterno100104PWC 2" xfId="631"/>
    <cellStyle name="_05_04 Portsur m interno 090216 CG definitivo_T.Soller.minterno100104PWC 2 2" xfId="632"/>
    <cellStyle name="_05_04 Portsur m interno 090216 CG definitivo_T.Soller.minterno100104PWC 3" xfId="633"/>
    <cellStyle name="_05_04 Portsur m interno 090216 CG definitivo_T.Soller.minterno100104PWC_02_01 M45 m.Interno 100428V1" xfId="634"/>
    <cellStyle name="_05_04 Portsur m interno 090216 CG definitivo_T.Soller.minterno100104PWC_02_01 M45 m.Interno 100428V1 2" xfId="635"/>
    <cellStyle name="_05_04 Portsur m interno 090216 CG definitivo_T.Soller.minterno100104PWC_02_01 M45 m.Interno 100428V1 2 2" xfId="636"/>
    <cellStyle name="_05_04 Portsur m interno 090216 CG definitivo_T.Soller.minterno100104PWC_02_01 M45 m.Interno 100428V1 3" xfId="637"/>
    <cellStyle name="_05_04 Portsur m interno 090216 CG definitivo_T.Soller.minterno100104PWC_Financiación" xfId="638"/>
    <cellStyle name="_05_04 Portsur m interno 090216 CG definitivo_T.Soller.minterno100104PWC_Financiación 2" xfId="639"/>
    <cellStyle name="_05_04 Portsur m interno 090216 CG definitivo_T.Soller.minterno100104PWC_Financiación 2 2" xfId="640"/>
    <cellStyle name="_05_04 Portsur m interno 090216 CG definitivo_T.Soller.minterno100104PWC_Financiación 3" xfId="641"/>
    <cellStyle name="_06 10 17 Toutatis Model" xfId="642"/>
    <cellStyle name="_06 10 17 Toutatis Model (2)" xfId="643"/>
    <cellStyle name="_1008.1 Expense Disallowed u s 40 (ia)" xfId="644"/>
    <cellStyle name="_1008.1 Expense Disallowed u s 40 (ia)_2233 Financials" xfId="645"/>
    <cellStyle name="_1008.1 Expense Disallowed u s 40 (ia)_2233 Financials " xfId="646"/>
    <cellStyle name="_1008.1 Expense Disallowed u s 40 (ia)_2233 Financials _~5642633" xfId="647"/>
    <cellStyle name="_1008.1 Expense Disallowed u s 40 (ia)_2233 Financials _2231.2 Financials (In Mn)" xfId="648"/>
    <cellStyle name="_1008.1 Expense Disallowed u s 40 (ia)_2233 Financials _2231.2 Financials (In Mn)_~5642633" xfId="649"/>
    <cellStyle name="_1008.1 Expense Disallowed u s 40 (ia)_2233 Financials _2231.2 Financials (In Mn)_Plan 2011-12 ITNL" xfId="650"/>
    <cellStyle name="_1008.1 Expense Disallowed u s 40 (ia)_2233 Financials _2231.2 Financials (In Mn)_Soft Close December 10 StandAlone Vaibhav" xfId="651"/>
    <cellStyle name="_1008.1 Expense Disallowed u s 40 (ia)_2233 Financials _2231.2 Financials (In Mn)_Soft Close November 10 StandAlone Vaibhav" xfId="652"/>
    <cellStyle name="_1008.1 Expense Disallowed u s 40 (ia)_2233 Financials _2231.2 Financials (In Mn)_Soft Close October '10 SPV1" xfId="653"/>
    <cellStyle name="_1008.1 Expense Disallowed u s 40 (ia)_2233 Financials _2231.2 Financials (In Mn)_Soft Close October '10 SPV1_Soft Close December 10 StandAlone Vaibhav" xfId="654"/>
    <cellStyle name="_1008.1 Expense Disallowed u s 40 (ia)_2233 Financials _BSPL" xfId="655"/>
    <cellStyle name="_1008.1 Expense Disallowed u s 40 (ia)_2233 Financials _CNTL Nov,11 (SCA)" xfId="656"/>
    <cellStyle name="_1008.1 Expense Disallowed u s 40 (ia)_2233 Financials _Plan 2011-12 ITNL" xfId="657"/>
    <cellStyle name="_1008.1 Expense Disallowed u s 40 (ia)_2233 Financials _revenue summary budgeted-r" xfId="658"/>
    <cellStyle name="_1008.1 Expense Disallowed u s 40 (ia)_2233 Financials _Tax Computation" xfId="659"/>
    <cellStyle name="_1008.1 Expense Disallowed u s 40 (ia)_2233 Financials 280109" xfId="660"/>
    <cellStyle name="_1008.1 Expense Disallowed u s 40 (ia)_2233 Financials 280109_~5642633" xfId="661"/>
    <cellStyle name="_1008.1 Expense Disallowed u s 40 (ia)_2233 Financials 280109_2231.2 Financials (In Mn)" xfId="662"/>
    <cellStyle name="_1008.1 Expense Disallowed u s 40 (ia)_2233 Financials 280109_2231.2 Financials (In Mn)_~5642633" xfId="663"/>
    <cellStyle name="_1008.1 Expense Disallowed u s 40 (ia)_2233 Financials 280109_2231.2 Financials (In Mn)_Plan 2011-12 ITNL" xfId="664"/>
    <cellStyle name="_1008.1 Expense Disallowed u s 40 (ia)_2233 Financials 280109_2231.2 Financials (In Mn)_Soft Close December 10 StandAlone Vaibhav" xfId="665"/>
    <cellStyle name="_1008.1 Expense Disallowed u s 40 (ia)_2233 Financials 280109_2231.2 Financials (In Mn)_Soft Close November 10 StandAlone Vaibhav" xfId="666"/>
    <cellStyle name="_1008.1 Expense Disallowed u s 40 (ia)_2233 Financials 280109_2231.2 Financials (In Mn)_Soft Close October '10 SPV1" xfId="667"/>
    <cellStyle name="_1008.1 Expense Disallowed u s 40 (ia)_2233 Financials 280109_2231.2 Financials (In Mn)_Soft Close October '10 SPV1_Soft Close December 10 StandAlone Vaibhav" xfId="668"/>
    <cellStyle name="_1008.1 Expense Disallowed u s 40 (ia)_2233 Financials 280109_BSPL" xfId="669"/>
    <cellStyle name="_1008.1 Expense Disallowed u s 40 (ia)_2233 Financials 280109_CNTL Nov,11 (SCA)" xfId="670"/>
    <cellStyle name="_1008.1 Expense Disallowed u s 40 (ia)_2233 Financials 280109_Plan 2011-12 ITNL" xfId="671"/>
    <cellStyle name="_1008.1 Expense Disallowed u s 40 (ia)_2233 Financials 280109_revenue summary budgeted-r" xfId="672"/>
    <cellStyle name="_1008.1 Expense Disallowed u s 40 (ia)_2233 Financials 280109_Tax Computation" xfId="673"/>
    <cellStyle name="_1008.1 Expense Disallowed u s 40 (ia)_2233 Financials_~5642633" xfId="674"/>
    <cellStyle name="_1008.1 Expense Disallowed u s 40 (ia)_2233 Financials_2231.2 Financials (In Mn)" xfId="675"/>
    <cellStyle name="_1008.1 Expense Disallowed u s 40 (ia)_2233 Financials_2231.2 Financials (In Mn)_~5642633" xfId="676"/>
    <cellStyle name="_1008.1 Expense Disallowed u s 40 (ia)_2233 Financials_2231.2 Financials (In Mn)_Plan 2011-12 ITNL" xfId="677"/>
    <cellStyle name="_1008.1 Expense Disallowed u s 40 (ia)_2233 Financials_2231.2 Financials (In Mn)_Soft Close December 10 StandAlone Vaibhav" xfId="678"/>
    <cellStyle name="_1008.1 Expense Disallowed u s 40 (ia)_2233 Financials_2231.2 Financials (In Mn)_Soft Close November 10 StandAlone Vaibhav" xfId="679"/>
    <cellStyle name="_1008.1 Expense Disallowed u s 40 (ia)_2233 Financials_2231.2 Financials (In Mn)_Soft Close October '10 SPV1" xfId="680"/>
    <cellStyle name="_1008.1 Expense Disallowed u s 40 (ia)_2233 Financials_2231.2 Financials (In Mn)_Soft Close October '10 SPV1_Soft Close December 10 StandAlone Vaibhav" xfId="681"/>
    <cellStyle name="_1008.1 Expense Disallowed u s 40 (ia)_2233 Financials_BSPL" xfId="682"/>
    <cellStyle name="_1008.1 Expense Disallowed u s 40 (ia)_2233 Financials_CNTL Nov,11 (SCA)" xfId="683"/>
    <cellStyle name="_1008.1 Expense Disallowed u s 40 (ia)_2233 Financials_Plan 2011-12 ITNL" xfId="684"/>
    <cellStyle name="_1008.1 Expense Disallowed u s 40 (ia)_2233 Financials_revenue summary budgeted-r" xfId="685"/>
    <cellStyle name="_1008.1 Expense Disallowed u s 40 (ia)_2233 Financials_Tax Computation" xfId="686"/>
    <cellStyle name="_1008.1 Expense Disallowed u s 40 (ia)_7300.2 All Tax Audit Annexures" xfId="687"/>
    <cellStyle name="_1008.1 Expense Disallowed u s 40 (ia)_7300.2 All Tax Audit Annexures_Book1" xfId="688"/>
    <cellStyle name="_1008.1 Expense Disallowed u s 40 (ia)_7300.2 All Tax Audit Annexures_Book1_CNTL Nov,11 (SCA)" xfId="689"/>
    <cellStyle name="_1008.1 Expense Disallowed u s 40 (ia)_7300.2 All Tax Audit Annexures_CNTL Nov,11 (SCA)" xfId="690"/>
    <cellStyle name="_1008.1 Expense Disallowed u s 40 (ia)_Book1" xfId="691"/>
    <cellStyle name="_1008.1 Expense Disallowed u s 40 (ia)_Book1_~5642633" xfId="692"/>
    <cellStyle name="_1008.1 Expense Disallowed u s 40 (ia)_Book1_BSPL" xfId="693"/>
    <cellStyle name="_1008.1 Expense Disallowed u s 40 (ia)_Book1_CNTL Nov,11 (SCA)" xfId="694"/>
    <cellStyle name="_1008.1 Expense Disallowed u s 40 (ia)_Book1_Plan 2011-12 ITNL" xfId="695"/>
    <cellStyle name="_1008.1 Expense Disallowed u s 40 (ia)_Book1_Soft Close December 10 StandAlone Vaibhav" xfId="696"/>
    <cellStyle name="_1008.1 Expense Disallowed u s 40 (ia)_Book1_Soft Close November 10 StandAlone Vaibhav" xfId="697"/>
    <cellStyle name="_1008.1 Expense Disallowed u s 40 (ia)_Book1_Soft Close October '10 SPV1" xfId="698"/>
    <cellStyle name="_1008.1 Expense Disallowed u s 40 (ia)_Book1_Soft Close October '10 SPV1_Soft Close December 10 StandAlone Vaibhav" xfId="699"/>
    <cellStyle name="_1008.1 Expense Disallowed u s 40 (ia)_Book1_Tax Computation" xfId="700"/>
    <cellStyle name="_1008.1 Expense Disallowed u s 40 (ia)_BSPL" xfId="701"/>
    <cellStyle name="_1008.1 Expense Disallowed u s 40 (ia)_BSPL-3" xfId="702"/>
    <cellStyle name="_1008.1 Expense Disallowed u s 40 (ia)_CNTL Nov,11 (SCA)" xfId="703"/>
    <cellStyle name="_1008.1 Expense Disallowed u s 40 (ia)_Debtors" xfId="704"/>
    <cellStyle name="_1008.1 Expense Disallowed u s 40 (ia)_Debtors_~5642633" xfId="705"/>
    <cellStyle name="_1008.1 Expense Disallowed u s 40 (ia)_Debtors_Plan 2011-12 ITNL" xfId="706"/>
    <cellStyle name="_1008.1 Expense Disallowed u s 40 (ia)_Debtors_Soft Close December 10 StandAlone Vaibhav" xfId="707"/>
    <cellStyle name="_1008.1 Expense Disallowed u s 40 (ia)_Debtors_Soft Close November 10 StandAlone Vaibhav" xfId="708"/>
    <cellStyle name="_1008.1 Expense Disallowed u s 40 (ia)_Debtors_Soft Close October '10 SPV1" xfId="709"/>
    <cellStyle name="_1008.1 Expense Disallowed u s 40 (ia)_Debtors_Soft Close October '10 SPV1_Soft Close December 10 StandAlone Vaibhav" xfId="710"/>
    <cellStyle name="_1008.1 Expense Disallowed u s 40 (ia)_Deferred Tax working1" xfId="711"/>
    <cellStyle name="_1008.1 Expense Disallowed u s 40 (ia)_Deferred Tax working1_~5642633" xfId="712"/>
    <cellStyle name="_1008.1 Expense Disallowed u s 40 (ia)_Deferred Tax working1_BSPL" xfId="713"/>
    <cellStyle name="_1008.1 Expense Disallowed u s 40 (ia)_Deferred Tax working1_CNTL Nov,11 (SCA)" xfId="714"/>
    <cellStyle name="_1008.1 Expense Disallowed u s 40 (ia)_Deferred Tax working1_Plan 2011-12 ITNL" xfId="715"/>
    <cellStyle name="_1008.1 Expense Disallowed u s 40 (ia)_Deferred Tax working1_Soft Close December 10 StandAlone Vaibhav" xfId="716"/>
    <cellStyle name="_1008.1 Expense Disallowed u s 40 (ia)_Deferred Tax working1_Soft Close November 10 StandAlone Vaibhav" xfId="717"/>
    <cellStyle name="_1008.1 Expense Disallowed u s 40 (ia)_Deferred Tax working1_Soft Close October '10 SPV1" xfId="718"/>
    <cellStyle name="_1008.1 Expense Disallowed u s 40 (ia)_Deferred Tax working1_Soft Close October '10 SPV1_Soft Close December 10 StandAlone Vaibhav" xfId="719"/>
    <cellStyle name="_1008.1 Expense Disallowed u s 40 (ia)_DTL" xfId="720"/>
    <cellStyle name="_1008.1 Expense Disallowed u s 40 (ia)_DTL_~5642633" xfId="721"/>
    <cellStyle name="_1008.1 Expense Disallowed u s 40 (ia)_DTL_2231.2 Financials (In Mn)" xfId="722"/>
    <cellStyle name="_1008.1 Expense Disallowed u s 40 (ia)_DTL_2231.2 Financials (In Mn)_~5642633" xfId="723"/>
    <cellStyle name="_1008.1 Expense Disallowed u s 40 (ia)_DTL_2231.2 Financials (In Mn)_Plan 2011-12 ITNL" xfId="724"/>
    <cellStyle name="_1008.1 Expense Disallowed u s 40 (ia)_DTL_2231.2 Financials (In Mn)_Soft Close December 10 StandAlone Vaibhav" xfId="725"/>
    <cellStyle name="_1008.1 Expense Disallowed u s 40 (ia)_DTL_2231.2 Financials (In Mn)_Soft Close November 10 StandAlone Vaibhav" xfId="726"/>
    <cellStyle name="_1008.1 Expense Disallowed u s 40 (ia)_DTL_2231.2 Financials (In Mn)_Soft Close October '10 SPV1" xfId="727"/>
    <cellStyle name="_1008.1 Expense Disallowed u s 40 (ia)_DTL_2231.2 Financials (In Mn)_Soft Close October '10 SPV1_Soft Close December 10 StandAlone Vaibhav" xfId="728"/>
    <cellStyle name="_1008.1 Expense Disallowed u s 40 (ia)_DTL_BSPL" xfId="729"/>
    <cellStyle name="_1008.1 Expense Disallowed u s 40 (ia)_DTL_CNTL Nov,11 (SCA)" xfId="730"/>
    <cellStyle name="_1008.1 Expense Disallowed u s 40 (ia)_DTL_Plan 2011-12 ITNL" xfId="731"/>
    <cellStyle name="_1008.1 Expense Disallowed u s 40 (ia)_DTL_revenue summary budgeted-r" xfId="732"/>
    <cellStyle name="_1008.1 Expense Disallowed u s 40 (ia)_DTL_Tax Computation" xfId="733"/>
    <cellStyle name="_1008.1 Expense Disallowed u s 40 (ia)_E- Financial Format NKEL" xfId="734"/>
    <cellStyle name="_1008.1 Expense Disallowed u s 40 (ia)_FA" xfId="735"/>
    <cellStyle name="_1008.1 Expense Disallowed u s 40 (ia)_Investment" xfId="736"/>
    <cellStyle name="_1008.1 Expense Disallowed u s 40 (ia)_Investment_~5642633" xfId="737"/>
    <cellStyle name="_1008.1 Expense Disallowed u s 40 (ia)_Investment_2231.2 Financials (In Mn)" xfId="738"/>
    <cellStyle name="_1008.1 Expense Disallowed u s 40 (ia)_Investment_2231.2 Financials (In Mn)_~5642633" xfId="739"/>
    <cellStyle name="_1008.1 Expense Disallowed u s 40 (ia)_Investment_2231.2 Financials (In Mn)_Plan 2011-12 ITNL" xfId="740"/>
    <cellStyle name="_1008.1 Expense Disallowed u s 40 (ia)_Investment_2231.2 Financials (In Mn)_Soft Close December 10 StandAlone Vaibhav" xfId="741"/>
    <cellStyle name="_1008.1 Expense Disallowed u s 40 (ia)_Investment_2231.2 Financials (In Mn)_Soft Close November 10 StandAlone Vaibhav" xfId="742"/>
    <cellStyle name="_1008.1 Expense Disallowed u s 40 (ia)_Investment_2231.2 Financials (In Mn)_Soft Close October '10 SPV1" xfId="743"/>
    <cellStyle name="_1008.1 Expense Disallowed u s 40 (ia)_Investment_2231.2 Financials (In Mn)_Soft Close October '10 SPV1_Soft Close December 10 StandAlone Vaibhav" xfId="744"/>
    <cellStyle name="_1008.1 Expense Disallowed u s 40 (ia)_Investment_BSPL" xfId="745"/>
    <cellStyle name="_1008.1 Expense Disallowed u s 40 (ia)_Investment_CNTL Nov,11 (SCA)" xfId="746"/>
    <cellStyle name="_1008.1 Expense Disallowed u s 40 (ia)_Investment_Plan 2011-12 ITNL" xfId="747"/>
    <cellStyle name="_1008.1 Expense Disallowed u s 40 (ia)_Investment_revenue summary budgeted-r" xfId="748"/>
    <cellStyle name="_1008.1 Expense Disallowed u s 40 (ia)_Investment_Tax Computation" xfId="749"/>
    <cellStyle name="_1008.1 Expense Disallowed u s 40 (ia)_Projected NKEL SCA" xfId="750"/>
    <cellStyle name="_1008.1 Expense Disallowed u s 40 (ia)_Provision for Taxation March 10" xfId="751"/>
    <cellStyle name="_1008.1 Expense Disallowed u s 40 (ia)_Tax Computation" xfId="752"/>
    <cellStyle name="_1008.1 Expense Disallowed u s 40 (ia)_TAx workings1" xfId="753"/>
    <cellStyle name="_1008.1 Expense Disallowed u s 40 (ia)_TAx workings1_~5642633" xfId="754"/>
    <cellStyle name="_1008.1 Expense Disallowed u s 40 (ia)_TAx workings1_BSPL" xfId="755"/>
    <cellStyle name="_1008.1 Expense Disallowed u s 40 (ia)_TAx workings1_CNTL Nov,11 (SCA)" xfId="756"/>
    <cellStyle name="_1008.1 Expense Disallowed u s 40 (ia)_TAx workings1_Plan 2011-12 ITNL" xfId="757"/>
    <cellStyle name="_1008.1 Expense Disallowed u s 40 (ia)_TAx workings1_Soft Close December 10 StandAlone Vaibhav" xfId="758"/>
    <cellStyle name="_1008.1 Expense Disallowed u s 40 (ia)_TAx workings1_Soft Close November 10 StandAlone Vaibhav" xfId="759"/>
    <cellStyle name="_1008.1 Expense Disallowed u s 40 (ia)_TAx workings1_Soft Close October '10 SPV1" xfId="760"/>
    <cellStyle name="_1008.1 Expense Disallowed u s 40 (ia)_TAx workings1_Soft Close October '10 SPV1_Soft Close December 10 StandAlone Vaibhav" xfId="761"/>
    <cellStyle name="_108642_10" xfId="762"/>
    <cellStyle name="_1분기재무제표" xfId="763"/>
    <cellStyle name="_1분기재무제표_Infrastructure Companies" xfId="764"/>
    <cellStyle name="_1분기재무제표_Valuation template - 1-5-09" xfId="765"/>
    <cellStyle name="_2003년 1분기 재무제표" xfId="766"/>
    <cellStyle name="_2003년 1분기 재무제표_Infrastructure Companies" xfId="767"/>
    <cellStyle name="_2003년 1분기 재무제표_Valuation template - 1-5-09" xfId="768"/>
    <cellStyle name="_27 template" xfId="769"/>
    <cellStyle name="_27 template_2233 Financials" xfId="770"/>
    <cellStyle name="_27 template_2233 Financials " xfId="771"/>
    <cellStyle name="_27 template_2233 Financials _~5642633" xfId="772"/>
    <cellStyle name="_27 template_2233 Financials _2231.2 Financials (In Mn)" xfId="773"/>
    <cellStyle name="_27 template_2233 Financials _2231.2 Financials (In Mn)_~5642633" xfId="774"/>
    <cellStyle name="_27 template_2233 Financials _2231.2 Financials (In Mn)_Plan 2011-12 ITNL" xfId="775"/>
    <cellStyle name="_27 template_2233 Financials _2231.2 Financials (In Mn)_Soft Close December 10 StandAlone Vaibhav" xfId="776"/>
    <cellStyle name="_27 template_2233 Financials _2231.2 Financials (In Mn)_Soft Close November 10 StandAlone Vaibhav" xfId="777"/>
    <cellStyle name="_27 template_2233 Financials _2231.2 Financials (In Mn)_Soft Close October '10 SPV1" xfId="778"/>
    <cellStyle name="_27 template_2233 Financials _2231.2 Financials (In Mn)_Soft Close October '10 SPV1_Soft Close December 10 StandAlone Vaibhav" xfId="779"/>
    <cellStyle name="_27 template_2233 Financials _BSPL" xfId="780"/>
    <cellStyle name="_27 template_2233 Financials _CNTL Nov,11 (SCA)" xfId="781"/>
    <cellStyle name="_27 template_2233 Financials _Plan 2011-12 ITNL" xfId="782"/>
    <cellStyle name="_27 template_2233 Financials _revenue summary budgeted-r" xfId="783"/>
    <cellStyle name="_27 template_2233 Financials _Tax Computation" xfId="784"/>
    <cellStyle name="_27 template_2233 Financials 280109" xfId="785"/>
    <cellStyle name="_27 template_2233 Financials 280109_~5642633" xfId="786"/>
    <cellStyle name="_27 template_2233 Financials 280109_2231.2 Financials (In Mn)" xfId="787"/>
    <cellStyle name="_27 template_2233 Financials 280109_2231.2 Financials (In Mn)_~5642633" xfId="788"/>
    <cellStyle name="_27 template_2233 Financials 280109_2231.2 Financials (In Mn)_Plan 2011-12 ITNL" xfId="789"/>
    <cellStyle name="_27 template_2233 Financials 280109_2231.2 Financials (In Mn)_Soft Close December 10 StandAlone Vaibhav" xfId="790"/>
    <cellStyle name="_27 template_2233 Financials 280109_2231.2 Financials (In Mn)_Soft Close November 10 StandAlone Vaibhav" xfId="791"/>
    <cellStyle name="_27 template_2233 Financials 280109_2231.2 Financials (In Mn)_Soft Close October '10 SPV1" xfId="792"/>
    <cellStyle name="_27 template_2233 Financials 280109_2231.2 Financials (In Mn)_Soft Close October '10 SPV1_Soft Close December 10 StandAlone Vaibhav" xfId="793"/>
    <cellStyle name="_27 template_2233 Financials 280109_BSPL" xfId="794"/>
    <cellStyle name="_27 template_2233 Financials 280109_CNTL Nov,11 (SCA)" xfId="795"/>
    <cellStyle name="_27 template_2233 Financials 280109_Plan 2011-12 ITNL" xfId="796"/>
    <cellStyle name="_27 template_2233 Financials 280109_revenue summary budgeted-r" xfId="797"/>
    <cellStyle name="_27 template_2233 Financials 280109_Tax Computation" xfId="798"/>
    <cellStyle name="_27 template_2233 Financials_~5642633" xfId="799"/>
    <cellStyle name="_27 template_2233 Financials_2231.2 Financials (In Mn)" xfId="800"/>
    <cellStyle name="_27 template_2233 Financials_2231.2 Financials (In Mn)_~5642633" xfId="801"/>
    <cellStyle name="_27 template_2233 Financials_2231.2 Financials (In Mn)_Plan 2011-12 ITNL" xfId="802"/>
    <cellStyle name="_27 template_2233 Financials_2231.2 Financials (In Mn)_Soft Close December 10 StandAlone Vaibhav" xfId="803"/>
    <cellStyle name="_27 template_2233 Financials_2231.2 Financials (In Mn)_Soft Close November 10 StandAlone Vaibhav" xfId="804"/>
    <cellStyle name="_27 template_2233 Financials_2231.2 Financials (In Mn)_Soft Close October '10 SPV1" xfId="805"/>
    <cellStyle name="_27 template_2233 Financials_2231.2 Financials (In Mn)_Soft Close October '10 SPV1_Soft Close December 10 StandAlone Vaibhav" xfId="806"/>
    <cellStyle name="_27 template_2233 Financials_BSPL" xfId="807"/>
    <cellStyle name="_27 template_2233 Financials_CNTL Nov,11 (SCA)" xfId="808"/>
    <cellStyle name="_27 template_2233 Financials_Plan 2011-12 ITNL" xfId="809"/>
    <cellStyle name="_27 template_2233 Financials_revenue summary budgeted-r" xfId="810"/>
    <cellStyle name="_27 template_2233 Financials_Tax Computation" xfId="811"/>
    <cellStyle name="_27 template_7300.2 All Tax Audit Annexures" xfId="812"/>
    <cellStyle name="_27 template_7300.2 All Tax Audit Annexures_Book1" xfId="813"/>
    <cellStyle name="_27 template_7300.2 All Tax Audit Annexures_Book1_CNTL Nov,11 (SCA)" xfId="814"/>
    <cellStyle name="_27 template_7300.2 All Tax Audit Annexures_CNTL Nov,11 (SCA)" xfId="815"/>
    <cellStyle name="_27 template_Book1" xfId="816"/>
    <cellStyle name="_27 template_Book1_~5642633" xfId="817"/>
    <cellStyle name="_27 template_Book1_BSPL" xfId="818"/>
    <cellStyle name="_27 template_Book1_CNTL Nov,11 (SCA)" xfId="819"/>
    <cellStyle name="_27 template_Book1_Plan 2011-12 ITNL" xfId="820"/>
    <cellStyle name="_27 template_Book1_Soft Close December 10 StandAlone Vaibhav" xfId="821"/>
    <cellStyle name="_27 template_Book1_Soft Close November 10 StandAlone Vaibhav" xfId="822"/>
    <cellStyle name="_27 template_Book1_Soft Close October '10 SPV1" xfId="823"/>
    <cellStyle name="_27 template_Book1_Soft Close October '10 SPV1_Soft Close December 10 StandAlone Vaibhav" xfId="824"/>
    <cellStyle name="_27 template_Book1_Tax Computation" xfId="825"/>
    <cellStyle name="_27 template_BSPL" xfId="826"/>
    <cellStyle name="_27 template_BSPL-3" xfId="827"/>
    <cellStyle name="_27 template_CNTL Nov,11 (SCA)" xfId="828"/>
    <cellStyle name="_27 template_Debtors" xfId="829"/>
    <cellStyle name="_27 template_Debtors_~5642633" xfId="830"/>
    <cellStyle name="_27 template_Debtors_Plan 2011-12 ITNL" xfId="831"/>
    <cellStyle name="_27 template_Debtors_Soft Close December 10 StandAlone Vaibhav" xfId="832"/>
    <cellStyle name="_27 template_Debtors_Soft Close November 10 StandAlone Vaibhav" xfId="833"/>
    <cellStyle name="_27 template_Debtors_Soft Close October '10 SPV1" xfId="834"/>
    <cellStyle name="_27 template_Debtors_Soft Close October '10 SPV1_Soft Close December 10 StandAlone Vaibhav" xfId="835"/>
    <cellStyle name="_27 template_Deferred Tax working1" xfId="836"/>
    <cellStyle name="_27 template_Deferred Tax working1_~5642633" xfId="837"/>
    <cellStyle name="_27 template_Deferred Tax working1_BSPL" xfId="838"/>
    <cellStyle name="_27 template_Deferred Tax working1_CNTL Nov,11 (SCA)" xfId="839"/>
    <cellStyle name="_27 template_Deferred Tax working1_Plan 2011-12 ITNL" xfId="840"/>
    <cellStyle name="_27 template_Deferred Tax working1_Soft Close December 10 StandAlone Vaibhav" xfId="841"/>
    <cellStyle name="_27 template_Deferred Tax working1_Soft Close November 10 StandAlone Vaibhav" xfId="842"/>
    <cellStyle name="_27 template_Deferred Tax working1_Soft Close October '10 SPV1" xfId="843"/>
    <cellStyle name="_27 template_Deferred Tax working1_Soft Close October '10 SPV1_Soft Close December 10 StandAlone Vaibhav" xfId="844"/>
    <cellStyle name="_27 template_DTL" xfId="845"/>
    <cellStyle name="_27 template_DTL_~5642633" xfId="846"/>
    <cellStyle name="_27 template_DTL_2231.2 Financials (In Mn)" xfId="847"/>
    <cellStyle name="_27 template_DTL_2231.2 Financials (In Mn)_~5642633" xfId="848"/>
    <cellStyle name="_27 template_DTL_2231.2 Financials (In Mn)_Plan 2011-12 ITNL" xfId="849"/>
    <cellStyle name="_27 template_DTL_2231.2 Financials (In Mn)_Soft Close December 10 StandAlone Vaibhav" xfId="850"/>
    <cellStyle name="_27 template_DTL_2231.2 Financials (In Mn)_Soft Close November 10 StandAlone Vaibhav" xfId="851"/>
    <cellStyle name="_27 template_DTL_2231.2 Financials (In Mn)_Soft Close October '10 SPV1" xfId="852"/>
    <cellStyle name="_27 template_DTL_2231.2 Financials (In Mn)_Soft Close October '10 SPV1_Soft Close December 10 StandAlone Vaibhav" xfId="853"/>
    <cellStyle name="_27 template_DTL_BSPL" xfId="854"/>
    <cellStyle name="_27 template_DTL_CNTL Nov,11 (SCA)" xfId="855"/>
    <cellStyle name="_27 template_DTL_Plan 2011-12 ITNL" xfId="856"/>
    <cellStyle name="_27 template_DTL_revenue summary budgeted-r" xfId="857"/>
    <cellStyle name="_27 template_DTL_Tax Computation" xfId="858"/>
    <cellStyle name="_27 template_E- Financial Format NKEL" xfId="859"/>
    <cellStyle name="_27 template_FA" xfId="860"/>
    <cellStyle name="_27 template_Investment" xfId="861"/>
    <cellStyle name="_27 template_Investment_~5642633" xfId="862"/>
    <cellStyle name="_27 template_Investment_2231.2 Financials (In Mn)" xfId="863"/>
    <cellStyle name="_27 template_Investment_2231.2 Financials (In Mn)_~5642633" xfId="864"/>
    <cellStyle name="_27 template_Investment_2231.2 Financials (In Mn)_Plan 2011-12 ITNL" xfId="865"/>
    <cellStyle name="_27 template_Investment_2231.2 Financials (In Mn)_Soft Close December 10 StandAlone Vaibhav" xfId="866"/>
    <cellStyle name="_27 template_Investment_2231.2 Financials (In Mn)_Soft Close November 10 StandAlone Vaibhav" xfId="867"/>
    <cellStyle name="_27 template_Investment_2231.2 Financials (In Mn)_Soft Close October '10 SPV1" xfId="868"/>
    <cellStyle name="_27 template_Investment_2231.2 Financials (In Mn)_Soft Close October '10 SPV1_Soft Close December 10 StandAlone Vaibhav" xfId="869"/>
    <cellStyle name="_27 template_Investment_BSPL" xfId="870"/>
    <cellStyle name="_27 template_Investment_CNTL Nov,11 (SCA)" xfId="871"/>
    <cellStyle name="_27 template_Investment_Plan 2011-12 ITNL" xfId="872"/>
    <cellStyle name="_27 template_Investment_revenue summary budgeted-r" xfId="873"/>
    <cellStyle name="_27 template_Investment_Tax Computation" xfId="874"/>
    <cellStyle name="_27 template_Projected NKEL SCA" xfId="875"/>
    <cellStyle name="_27 template_Provision for Taxation March 10" xfId="876"/>
    <cellStyle name="_27 template_Tax Computation" xfId="877"/>
    <cellStyle name="_27 template_TAx workings1" xfId="878"/>
    <cellStyle name="_27 template_TAx workings1_~5642633" xfId="879"/>
    <cellStyle name="_27 template_TAx workings1_BSPL" xfId="880"/>
    <cellStyle name="_27 template_TAx workings1_CNTL Nov,11 (SCA)" xfId="881"/>
    <cellStyle name="_27 template_TAx workings1_Plan 2011-12 ITNL" xfId="882"/>
    <cellStyle name="_27 template_TAx workings1_Soft Close December 10 StandAlone Vaibhav" xfId="883"/>
    <cellStyle name="_27 template_TAx workings1_Soft Close November 10 StandAlone Vaibhav" xfId="884"/>
    <cellStyle name="_27 template_TAx workings1_Soft Close October '10 SPV1" xfId="885"/>
    <cellStyle name="_27 template_TAx workings1_Soft Close October '10 SPV1_Soft Close December 10 StandAlone Vaibhav" xfId="886"/>
    <cellStyle name="_3 Pager for Sept 07 Conso 2" xfId="887"/>
    <cellStyle name="_A Huelva m.viab  081124" xfId="888"/>
    <cellStyle name="_A Huelva m.viab  081124 2" xfId="889"/>
    <cellStyle name="_A-25 - Drawdown Schedule - FINAL PRICING - Mar 30 2007" xfId="890"/>
    <cellStyle name="_A-25 - Drawdown Schedule - FINAL PRICING - Mar 30 2007 2" xfId="891"/>
    <cellStyle name="_A-25 - Drawdown Schedule - FINAL PRICING - Mar 30 2007 2_Cost Inputs" xfId="892"/>
    <cellStyle name="_A-25 - Drawdown Schedule - FINAL PRICING - Mar 30 2007_Cost Inputs" xfId="893"/>
    <cellStyle name="_A-25 - Drawdown Schedule - FINAL PRICING - Mar 30 2007_IC_Paper_Template_Inserts_v13 02 (2)" xfId="894"/>
    <cellStyle name="_A30 - Fred - $1.6bn - PPP &amp; Supp" xfId="895"/>
    <cellStyle name="_ABN  Asset Register final" xfId="896"/>
    <cellStyle name="_ABN  Asset Register final_Infrastructure Companies" xfId="897"/>
    <cellStyle name="_ABN  Asset Register final_Valuation template - 1-5-09" xfId="898"/>
    <cellStyle name="_AC-00 WRCC Model - IncCapTax schedules" xfId="899"/>
    <cellStyle name="_Agra - Bharatpur 270404" xfId="900"/>
    <cellStyle name="_AHA v9 (Call Option) - IC Analysis (IRR Rec)" xfId="901"/>
    <cellStyle name="_AP4-AS BID- Valuation Model" xfId="902"/>
    <cellStyle name="_AP4-AS BID- Valuation Model 2" xfId="903"/>
    <cellStyle name="_AP4-AS BID- Valuation Model 3" xfId="904"/>
    <cellStyle name="_AP4-AS BID- Valuation Model 4" xfId="905"/>
    <cellStyle name="_AP4-AS BID- Valuation Model 5" xfId="906"/>
    <cellStyle name="_AP4-AS BID- Valuation Model 6" xfId="907"/>
    <cellStyle name="_AP4-AS BID- Valuation Model 7" xfId="908"/>
    <cellStyle name="_Ass" xfId="909"/>
    <cellStyle name="_Ass_Cons" xfId="910"/>
    <cellStyle name="_Ass_Cons 2" xfId="911"/>
    <cellStyle name="_Ass_Cons 2_Cost Inputs" xfId="912"/>
    <cellStyle name="_Ass_Cons_Cost Inputs" xfId="913"/>
    <cellStyle name="_Ass_Cons_Cost Inputs_1" xfId="914"/>
    <cellStyle name="_Ass_Cons_IC_Paper_Template_Inserts_v13 02 (2)" xfId="915"/>
    <cellStyle name="_Ass_Cons_Inputs" xfId="916"/>
    <cellStyle name="_Ass_Cons_Sheet1" xfId="917"/>
    <cellStyle name="_Ass_Cons_Sheet1 2" xfId="918"/>
    <cellStyle name="_Ass_Cons_Sheet1 2_Cost Inputs" xfId="919"/>
    <cellStyle name="_Ass_Cons_Sheet1_Cost Inputs" xfId="920"/>
    <cellStyle name="_Ass_Cons_Sheet1_Cost Inputs_1" xfId="921"/>
    <cellStyle name="_Ass_Cons_Sheet1_Inputs" xfId="922"/>
    <cellStyle name="_Ass_Cons_WEP Results with sources and uses - June 10 - 3,4,5 Phase Analysis" xfId="923"/>
    <cellStyle name="_Ass_Cons_WEP Results with sources and uses - June 10 - 3,4,5 Phase Analysis 2" xfId="924"/>
    <cellStyle name="_Ass_Cons_WEP Results with sources and uses - June 10 - 3,4,5 Phase Analysis 2_Cost Inputs" xfId="925"/>
    <cellStyle name="_Ass_Cons_WEP Results with sources and uses - June 10 - 3,4,5 Phase Analysis_Cost Inputs" xfId="926"/>
    <cellStyle name="_Ass_Cons_WEP v98 (GT1) - ST Equity Last - 4 Phases - SubDebt" xfId="927"/>
    <cellStyle name="_Ass_Cons_WEP v98 (GT1) - ST Equity Last - 4 Phases - SubDebt 2" xfId="928"/>
    <cellStyle name="_Ass_Cons_WEP v98 (GT1) - ST Equity Last - 4 Phases - SubDebt 2_Cost Inputs" xfId="929"/>
    <cellStyle name="_Ass_Cons_WEP v98 (GT1) - ST Equity Last - 4 Phases - SubDebt_Cost Inputs" xfId="930"/>
    <cellStyle name="_Ass_Ops" xfId="931"/>
    <cellStyle name="_Ass_Ops 2" xfId="932"/>
    <cellStyle name="_Ass_Ops 2_Cost Inputs" xfId="933"/>
    <cellStyle name="_Ass_Ops_Cost Inputs" xfId="934"/>
    <cellStyle name="_Ass_Ops_Cost Inputs_1" xfId="935"/>
    <cellStyle name="_Ass_Ops_IC_Paper_Template_Inserts_v13 02 (2)" xfId="936"/>
    <cellStyle name="_Ass_Ops_Inputs" xfId="937"/>
    <cellStyle name="_Ass_Ops_Sheet1" xfId="938"/>
    <cellStyle name="_Ass_Ops_Sheet1 2" xfId="939"/>
    <cellStyle name="_Ass_Ops_Sheet1 2_Cost Inputs" xfId="940"/>
    <cellStyle name="_Ass_Ops_Sheet1_Cost Inputs" xfId="941"/>
    <cellStyle name="_Ass_Ops_Sheet1_Cost Inputs_1" xfId="942"/>
    <cellStyle name="_Ass_Ops_Sheet1_Inputs" xfId="943"/>
    <cellStyle name="_Ass_Ops_WEP Results with sources and uses - June 10 - 3,4,5 Phase Analysis" xfId="944"/>
    <cellStyle name="_Ass_Ops_WEP Results with sources and uses - June 10 - 3,4,5 Phase Analysis 2" xfId="945"/>
    <cellStyle name="_Ass_Ops_WEP Results with sources and uses - June 10 - 3,4,5 Phase Analysis 2_Cost Inputs" xfId="946"/>
    <cellStyle name="_Ass_Ops_WEP Results with sources and uses - June 10 - 3,4,5 Phase Analysis_Cost Inputs" xfId="947"/>
    <cellStyle name="_Ass_Ops_WEP v98 (GT1) - ST Equity Last - 4 Phases - SubDebt" xfId="948"/>
    <cellStyle name="_Ass_Ops_WEP v98 (GT1) - ST Equity Last - 4 Phases - SubDebt 2" xfId="949"/>
    <cellStyle name="_Ass_Ops_WEP v98 (GT1) - ST Equity Last - 4 Phases - SubDebt 2_Cost Inputs" xfId="950"/>
    <cellStyle name="_Ass_Ops_WEP v98 (GT1) - ST Equity Last - 4 Phases - SubDebt_Cost Inputs" xfId="951"/>
    <cellStyle name="_ASSLv2" xfId="952"/>
    <cellStyle name="_Balance sheet AR -31-Oct-08 RHI Clasil" xfId="953"/>
    <cellStyle name="_BCL &amp; RCL- Valuation " xfId="954"/>
    <cellStyle name="_BCL &amp; RCL- Valuation _Infrastructure Companies" xfId="955"/>
    <cellStyle name="_BCL &amp; RCL- Valuation _Valuation template - 1-5-09" xfId="956"/>
    <cellStyle name="_Beta cal" xfId="957"/>
    <cellStyle name="_Beta cal 2" xfId="958"/>
    <cellStyle name="_Beta cal 3" xfId="959"/>
    <cellStyle name="_Beta cal 4" xfId="960"/>
    <cellStyle name="_Beta cal 5" xfId="961"/>
    <cellStyle name="_Beta cal 6" xfId="962"/>
    <cellStyle name="_Beta cal 7" xfId="963"/>
    <cellStyle name="_Book1" xfId="964"/>
    <cellStyle name="_Book1_Infrastructure Companies" xfId="965"/>
    <cellStyle name="_Book1_Valuation template - 1-5-09" xfId="966"/>
    <cellStyle name="_BSE - NMCE val v1 - 16apr7 - worst case scenario Post discussion with SA" xfId="967"/>
    <cellStyle name="_BSE - NMCE val v1 - 16apr7 - worst case scenario Post discussion with SA_Infrastructure Companies" xfId="968"/>
    <cellStyle name="_BSE - NMCE val v1 - 16apr7 - worst case scenario Post discussion with SA_Valuation template - 1-5-09" xfId="969"/>
    <cellStyle name="_Calculos Jorge" xfId="970"/>
    <cellStyle name="_Carga de Datos Minihidro" xfId="971"/>
    <cellStyle name="_Carga de Datos Minihidro 2" xfId="972"/>
    <cellStyle name="_Carga de Datos Portugal" xfId="973"/>
    <cellStyle name="_Carga de Datos Portugal 2" xfId="974"/>
    <cellStyle name="_Cash Flow working- March 09" xfId="975"/>
    <cellStyle name="_CCM Indian players_v1" xfId="976"/>
    <cellStyle name="_CCM Indian players_v1 2" xfId="977"/>
    <cellStyle name="_CCM Indian players_v1 3" xfId="978"/>
    <cellStyle name="_CCM Indian players_v1 4" xfId="979"/>
    <cellStyle name="_CCM Indian players_v1 5" xfId="980"/>
    <cellStyle name="_CCM Indian players_v1 6" xfId="981"/>
    <cellStyle name="_CCM Indian players_v1 7" xfId="982"/>
    <cellStyle name="_CCM Monnet1" xfId="983"/>
    <cellStyle name="_CCM Monnet1_Infrastructure Companies" xfId="984"/>
    <cellStyle name="_CCM Monnet1_Valuation template - 1-5-09" xfId="985"/>
    <cellStyle name="_Clause 17(f) and Clause 27 work paper" xfId="986"/>
    <cellStyle name="_Column1" xfId="987"/>
    <cellStyle name="_Column1 2" xfId="988"/>
    <cellStyle name="_Column1_Comparables 6Dec02" xfId="989"/>
    <cellStyle name="_Column1_Comparables 6Dec02 2" xfId="990"/>
    <cellStyle name="_Column1_Consensus 6Dec02" xfId="991"/>
    <cellStyle name="_Column1_Consensus 6Dec02 2" xfId="992"/>
    <cellStyle name="_Column1_Falcon Valuation 03dic02 PWT" xfId="993"/>
    <cellStyle name="_Column1_Falcon Valuation 03dic02 PWT 2" xfId="994"/>
    <cellStyle name="_Column1_Falcon Valuation 03dic02 PWT 2 2" xfId="995"/>
    <cellStyle name="_Column1_Falcon Valuation 03dic02 PWT 2 3" xfId="996"/>
    <cellStyle name="_Column1_Falcon Valuation 03dic02 PWT 3" xfId="997"/>
    <cellStyle name="_Column1_Falcon Valuation 03dic02 PWT 4" xfId="998"/>
    <cellStyle name="_Column1_Fiat Avio hp Blackstone2updated" xfId="999"/>
    <cellStyle name="_Column1_Fiat Avio hp Blackstone2updated 2" xfId="1000"/>
    <cellStyle name="_Column1_Fiat Avio hp Blackstone2updated 2 2" xfId="1001"/>
    <cellStyle name="_Column1_Fiat Avio hp Blackstone2updated 2 3" xfId="1002"/>
    <cellStyle name="_Column1_Fiat Avio hp Blackstone2updated 3" xfId="1003"/>
    <cellStyle name="_Column1_Fiat Avio hp Blackstone2updated 4" xfId="1004"/>
    <cellStyle name="_Column1_Marelli PFN" xfId="1005"/>
    <cellStyle name="_Column1_Marelli PFN 2" xfId="1006"/>
    <cellStyle name="_Column1_Marelli PFN 2 2" xfId="1007"/>
    <cellStyle name="_Column1_Marelli PFN 2 3" xfId="1008"/>
    <cellStyle name="_Column1_Marelli PFN 3" xfId="1009"/>
    <cellStyle name="_Column1_Marelli PFN 4" xfId="1010"/>
    <cellStyle name="_Column1_MM New Business Plan 10-25-02 final" xfId="1011"/>
    <cellStyle name="_Column1_MM New Business Plan 10-25-02 final 2" xfId="1012"/>
    <cellStyle name="_Column1_MM New Business Plan 12-17-02 final" xfId="1013"/>
    <cellStyle name="_Column1_MM New Business Plan 12-17-02 final 2" xfId="1014"/>
    <cellStyle name="_Column1_Saeco Valuation 12Nov2003" xfId="1015"/>
    <cellStyle name="_Column1_Saeco Valuation 12Nov2003 2" xfId="1016"/>
    <cellStyle name="_Column1_Saeco Valuation 12Nov2003 2 2" xfId="1017"/>
    <cellStyle name="_Column1_Saeco Valuation 12Nov2003 2 3" xfId="1018"/>
    <cellStyle name="_Column1_Saeco Valuation 12Nov2003 3" xfId="1019"/>
    <cellStyle name="_Column1_Saeco Valuation 12Nov2003 4" xfId="1020"/>
    <cellStyle name="_Column1_Teksid Business Plan 2002 15Jan2003bis" xfId="1021"/>
    <cellStyle name="_Column1_Teksid Business Plan 2002 15Jan2003bis 2" xfId="1022"/>
    <cellStyle name="_Column1_WACC Enrica" xfId="1023"/>
    <cellStyle name="_Column1_WACC Enrica 2" xfId="1024"/>
    <cellStyle name="_Column2" xfId="1025"/>
    <cellStyle name="_Column2 2" xfId="1026"/>
    <cellStyle name="_Column2_Comparables 6Dec02" xfId="1027"/>
    <cellStyle name="_Column2_Comparables 6Dec02 2" xfId="1028"/>
    <cellStyle name="_Column2_Consensus 6Dec02" xfId="1029"/>
    <cellStyle name="_Column2_Consensus 6Dec02 2" xfId="1030"/>
    <cellStyle name="_Column2_Falcon Valuation 03dic02 PWT" xfId="1031"/>
    <cellStyle name="_Column2_Falcon Valuation 03dic02 PWT 2" xfId="1032"/>
    <cellStyle name="_Column2_Falcon Valuation 03dic02 PWT 2 2" xfId="1033"/>
    <cellStyle name="_Column2_Falcon Valuation 03dic02 PWT 2 3" xfId="1034"/>
    <cellStyle name="_Column2_Falcon Valuation 03dic02 PWT 3" xfId="1035"/>
    <cellStyle name="_Column2_Falcon Valuation 03dic02 PWT 4" xfId="1036"/>
    <cellStyle name="_Column2_Fiat Avio hp Blackstone2updated" xfId="1037"/>
    <cellStyle name="_Column2_Fiat Avio hp Blackstone2updated 2" xfId="1038"/>
    <cellStyle name="_Column2_Fiat Avio hp Blackstone2updated 2 2" xfId="1039"/>
    <cellStyle name="_Column2_Fiat Avio hp Blackstone2updated 2 3" xfId="1040"/>
    <cellStyle name="_Column2_Fiat Avio hp Blackstone2updated 3" xfId="1041"/>
    <cellStyle name="_Column2_Fiat Avio hp Blackstone2updated 4" xfId="1042"/>
    <cellStyle name="_Column2_Marelli PFN" xfId="1043"/>
    <cellStyle name="_Column2_Marelli PFN 2" xfId="1044"/>
    <cellStyle name="_Column2_Marelli PFN 2 2" xfId="1045"/>
    <cellStyle name="_Column2_Marelli PFN 2 3" xfId="1046"/>
    <cellStyle name="_Column2_Marelli PFN 3" xfId="1047"/>
    <cellStyle name="_Column2_Marelli PFN 4" xfId="1048"/>
    <cellStyle name="_Column2_MM New Business Plan 10-25-02 final" xfId="1049"/>
    <cellStyle name="_Column2_MM New Business Plan 10-25-02 final 2" xfId="1050"/>
    <cellStyle name="_Column2_MM New Business Plan 12-17-02 final" xfId="1051"/>
    <cellStyle name="_Column2_MM New Business Plan 12-17-02 final 2" xfId="1052"/>
    <cellStyle name="_Column2_Saeco Valuation 12Nov2003" xfId="1053"/>
    <cellStyle name="_Column2_Saeco Valuation 12Nov2003 2" xfId="1054"/>
    <cellStyle name="_Column2_Saeco Valuation 12Nov2003 2 2" xfId="1055"/>
    <cellStyle name="_Column2_Saeco Valuation 12Nov2003 2 3" xfId="1056"/>
    <cellStyle name="_Column2_Saeco Valuation 12Nov2003 3" xfId="1057"/>
    <cellStyle name="_Column2_Saeco Valuation 12Nov2003 4" xfId="1058"/>
    <cellStyle name="_Column2_Teksid Business Plan 2002 15Jan2003bis" xfId="1059"/>
    <cellStyle name="_Column2_Teksid Business Plan 2002 15Jan2003bis 2" xfId="1060"/>
    <cellStyle name="_Column2_WACC Enrica" xfId="1061"/>
    <cellStyle name="_Column2_WACC Enrica 2" xfId="1062"/>
    <cellStyle name="_Column3" xfId="1063"/>
    <cellStyle name="_Column3 2" xfId="1064"/>
    <cellStyle name="_Column3_Falcon Valuation 03dic02 PWT" xfId="1065"/>
    <cellStyle name="_Column3_Falcon Valuation 03dic02 PWT 2" xfId="1066"/>
    <cellStyle name="_Column3_MM New Business Plan 12-17-02 final" xfId="1067"/>
    <cellStyle name="_Column3_MM New Business Plan 12-17-02 final 2" xfId="1068"/>
    <cellStyle name="_Column3_Teksid Business Plan 2002 15Jan2003bis" xfId="1069"/>
    <cellStyle name="_Column3_Teksid Business Plan 2002 15Jan2003bis 2" xfId="1070"/>
    <cellStyle name="_Column3_Teksid Business Plan 2002 27Jan2003" xfId="1071"/>
    <cellStyle name="_Column3_Teksid Business Plan 2002 27Jan2003 2" xfId="1072"/>
    <cellStyle name="_Column4" xfId="1073"/>
    <cellStyle name="_Column4 2" xfId="1074"/>
    <cellStyle name="_Column5" xfId="1075"/>
    <cellStyle name="_Column5 2" xfId="1076"/>
    <cellStyle name="_Column6" xfId="1077"/>
    <cellStyle name="_Column6 2" xfId="1078"/>
    <cellStyle name="_Column7" xfId="1079"/>
    <cellStyle name="_Column7 2" xfId="1080"/>
    <cellStyle name="_Comma" xfId="1081"/>
    <cellStyle name="_Comma 2" xfId="1082"/>
    <cellStyle name="_Comma 3" xfId="1083"/>
    <cellStyle name="_Comma 4" xfId="1084"/>
    <cellStyle name="_Comma 5" xfId="1085"/>
    <cellStyle name="_Comma 6" xfId="1086"/>
    <cellStyle name="_Comma 7" xfId="1087"/>
    <cellStyle name="_Comma_01 Offer Sensitivity Analysis" xfId="1088"/>
    <cellStyle name="_Comma_03 VUP operating model 21 Sep v4" xfId="1089"/>
    <cellStyle name="_Comma_06.09.05 Migros Numbers" xfId="1090"/>
    <cellStyle name="_Comma_Ariba profile" xfId="1091"/>
    <cellStyle name="_Comma_AVP" xfId="1092"/>
    <cellStyle name="_Comma_Book1" xfId="1093"/>
    <cellStyle name="_Comma_Data S&amp;T Acquisition charts" xfId="1094"/>
    <cellStyle name="_Comma_dcf" xfId="1095"/>
    <cellStyle name="_Comma_Implied Stub Valuation1" xfId="1096"/>
    <cellStyle name="_Comma_LBO (Post IM)" xfId="1097"/>
    <cellStyle name="_Comma_Ownership Sensitivity 9 June 20042" xfId="1098"/>
    <cellStyle name="_Comma_Ownership Sensitivity 9 June 20043" xfId="1099"/>
    <cellStyle name="_Comma_Pterodactyl Returns Model (1-14-03)" xfId="1100"/>
    <cellStyle name="_Comma_schedule from GS 181 Output Sheets sent to ML1" xfId="1101"/>
    <cellStyle name="_Comma_Sources and Uses (21 May 2004)1" xfId="1102"/>
    <cellStyle name="_Comma_WACC Isolux" xfId="1103"/>
    <cellStyle name="_Comps_Isolux_Octubre" xfId="1104"/>
    <cellStyle name="_Consumer 07 08" xfId="1105"/>
    <cellStyle name="_Copy of AC-00 WRCC Model - Sample income tax schedules (2)" xfId="1106"/>
    <cellStyle name="_Copy of Model - Indore - Khalghat 23 June 09 LHL(LIL)v2" xfId="1107"/>
    <cellStyle name="_cost_dre_final_tally_sch5_011" xfId="1108"/>
    <cellStyle name="_cost_dre_final_tally_sch5_011 2" xfId="1109"/>
    <cellStyle name="_cost_dre_final_tally_sch5_011 3" xfId="1110"/>
    <cellStyle name="_cost_dre_final_tally_sch5_011 4" xfId="1111"/>
    <cellStyle name="_cost_dre_final_tally_sch5_011 5" xfId="1112"/>
    <cellStyle name="_cost_dre_final_tally_sch5_011 6" xfId="1113"/>
    <cellStyle name="_cost_dre_final_tally_sch5_011 7" xfId="1114"/>
    <cellStyle name="_cost_dre_final_tally_sch5_011_Infrastructure Companies" xfId="1115"/>
    <cellStyle name="_cost_dre_final_tally_sch5_011_L&amp;TIDPL - Road - Vadodara - Jun 3" xfId="1116"/>
    <cellStyle name="_cost_dre_final_tally_sch5_011_Valuation template - 1-5-09" xfId="1117"/>
    <cellStyle name="_Currency" xfId="1118"/>
    <cellStyle name="_Currency 2" xfId="1119"/>
    <cellStyle name="_Currency 3" xfId="1120"/>
    <cellStyle name="_Currency 4" xfId="1121"/>
    <cellStyle name="_Currency 5" xfId="1122"/>
    <cellStyle name="_Currency 6" xfId="1123"/>
    <cellStyle name="_Currency 7" xfId="1124"/>
    <cellStyle name="_Currency_~0061532" xfId="1125"/>
    <cellStyle name="_Currency_~0061532_AVP and Comps" xfId="1126"/>
    <cellStyle name="_Currency_~0061532_AVP and Comps_Hipótesis Portugal_Santander" xfId="1127"/>
    <cellStyle name="_Currency_~0061532_AVP and Comps_Modelo Valoración Endesa Portugal (Parte I)" xfId="1128"/>
    <cellStyle name="_Currency_~0061532_Book1" xfId="1129"/>
    <cellStyle name="_Currency_~0061532_BP WindViv1" xfId="1130"/>
    <cellStyle name="_Currency_~0061532_DCF Samba 10-05-03 V3" xfId="1131"/>
    <cellStyle name="_Currency_~0061532_DCF Samba 10-05-03 V3_BP WindViv1" xfId="1132"/>
    <cellStyle name="_Currency_~0061532_DCF Samba 10-05-03 V3_Tabella Acotel1" xfId="1133"/>
    <cellStyle name="_Currency_~0061532_DCF Samba 10-05-03 V3_TabelleDada" xfId="1134"/>
    <cellStyle name="_Currency_~0061532_DCF Samba 10-05-03 V3_Tiscali Tele 2" xfId="1135"/>
    <cellStyle name="_Currency_~0061532_DCF-Outplut LBO" xfId="1136"/>
    <cellStyle name="_Currency_~0061532_DCF-Outplut LBO_Hipótesis Portugal_Santander" xfId="1137"/>
    <cellStyle name="_Currency_~0061532_DCF-Outplut LBO_Modelo Valoración Endesa Portugal (Parte I)" xfId="1138"/>
    <cellStyle name="_Currency_~0061532_GTS Valuation 06-04-06 v19" xfId="1139"/>
    <cellStyle name="_Currency_~0061532_GTS Valuation 06-04-06 v19_Hipótesis Portugal_Santander" xfId="1140"/>
    <cellStyle name="_Currency_~0061532_GTS Valuation 06-04-06 v19_Modelo Valoración Endesa Portugal (Parte I)" xfId="1141"/>
    <cellStyle name="_Currency_~0061532_Hipótesis Portugal_Santander" xfId="1142"/>
    <cellStyle name="_Currency_~0061532_LBO rv" xfId="1143"/>
    <cellStyle name="_Currency_~0061532_LBO rv_Hipótesis Portugal_Santander" xfId="1144"/>
    <cellStyle name="_Currency_~0061532_LBO rv_Modelo Valoración Endesa Portugal (Parte I)" xfId="1145"/>
    <cellStyle name="_Currency_~0061532_LBO_standard" xfId="1146"/>
    <cellStyle name="_Currency_~0061532_Model Lilly new 13-06-02" xfId="1147"/>
    <cellStyle name="_Currency_~0061532_Model Lilly new 13-06-02_Hipótesis Portugal_Santander" xfId="1148"/>
    <cellStyle name="_Currency_~0061532_Model Lilly new 13-06-02_Modelo Valoración Endesa Portugal (Parte I)" xfId="1149"/>
    <cellStyle name="_Currency_~0061532_Model Lilly new 24-06-02" xfId="1150"/>
    <cellStyle name="_Currency_~0061532_Model Lilly new 24-06-02_Hipótesis Portugal_Santander" xfId="1151"/>
    <cellStyle name="_Currency_~0061532_Model Lilly new 24-06-02_Modelo Valoración Endesa Portugal (Parte I)" xfId="1152"/>
    <cellStyle name="_Currency_~0061532_Modelo Valoración Endesa Portugal (Parte I)" xfId="1153"/>
    <cellStyle name="_Currency_~0061532_Nickel" xfId="1154"/>
    <cellStyle name="_Currency_~0061532_Nickel_1" xfId="1155"/>
    <cellStyle name="_Currency_~0061532_Nickel_1_AVP and Comps" xfId="1156"/>
    <cellStyle name="_Currency_~0061532_Nickel_1_Book1" xfId="1157"/>
    <cellStyle name="_Currency_~0061532_Nickel_1_DCF-Outplut LBO" xfId="1158"/>
    <cellStyle name="_Currency_~0061532_Nickel_1_GTS Valuation 06-04-06 v19" xfId="1159"/>
    <cellStyle name="_Currency_~0061532_Nickel_1_'lbo" xfId="1160"/>
    <cellStyle name="_Currency_~0061532_Nickel_1_LBO rv" xfId="1161"/>
    <cellStyle name="_Currency_~0061532_Nickel_1_'lbo_~2749865" xfId="1162"/>
    <cellStyle name="_Currency_~0061532_Nickel_1_'lbo_~2749865_LBO_standard" xfId="1163"/>
    <cellStyle name="_Currency_~0061532_Nickel_1_'lbo_Book2" xfId="1164"/>
    <cellStyle name="_Currency_~0061532_Nickel_1_'lbo_Galbani 05-12-05 v3" xfId="1165"/>
    <cellStyle name="_Currency_~0061532_Nickel_1_'lbo_Galbani 05-12-05 v3_LBO_standard" xfId="1166"/>
    <cellStyle name="_Currency_~0061532_Nickel_1_LBO_standard" xfId="1167"/>
    <cellStyle name="_Currency_~0061532_Nickel_1_Model Lilly new 13-06-02" xfId="1168"/>
    <cellStyle name="_Currency_~0061532_Nickel_1_Model Lilly new 24-06-02" xfId="1169"/>
    <cellStyle name="_Currency_~0061532_Nickel_1_WACC" xfId="1170"/>
    <cellStyle name="_Currency_~0061532_Nickel_1_WACC_1" xfId="1171"/>
    <cellStyle name="_Currency_~0061532_Nickel_AVP and Comps" xfId="1172"/>
    <cellStyle name="_Currency_~0061532_Nickel_Model Lilly new 13-06-02" xfId="1173"/>
    <cellStyle name="_Currency_~0061532_Nickel_Model Lilly new 24-06-02" xfId="1174"/>
    <cellStyle name="_Currency_~0061532_Nickel_WACC" xfId="1175"/>
    <cellStyle name="_Currency_~0061532_PL4 uk" xfId="1176"/>
    <cellStyle name="_Currency_~0061532_PL4 uk_1" xfId="1177"/>
    <cellStyle name="_Currency_~0061532_PL4 uk_1_AVP and Comps" xfId="1178"/>
    <cellStyle name="_Currency_~0061532_PL4 uk_1_AVP and Comps_Hipótesis Portugal_Santander" xfId="1179"/>
    <cellStyle name="_Currency_~0061532_PL4 uk_1_AVP and Comps_Modelo Valoración Endesa Portugal (Parte I)" xfId="1180"/>
    <cellStyle name="_Currency_~0061532_PL4 uk_1_Book1" xfId="1181"/>
    <cellStyle name="_Currency_~0061532_PL4 uk_1_BP WindViv1" xfId="1182"/>
    <cellStyle name="_Currency_~0061532_PL4 uk_1_DCF Samba 10-05-03 V3" xfId="1183"/>
    <cellStyle name="_Currency_~0061532_PL4 uk_1_DCF Samba 10-05-03 V3_BP WindViv1" xfId="1184"/>
    <cellStyle name="_Currency_~0061532_PL4 uk_1_DCF Samba 10-05-03 V3_Tabella Acotel1" xfId="1185"/>
    <cellStyle name="_Currency_~0061532_PL4 uk_1_DCF Samba 10-05-03 V3_TabelleDada" xfId="1186"/>
    <cellStyle name="_Currency_~0061532_PL4 uk_1_DCF Samba 10-05-03 V3_Tiscali Tele 2" xfId="1187"/>
    <cellStyle name="_Currency_~0061532_PL4 uk_1_DCF-Outplut LBO" xfId="1188"/>
    <cellStyle name="_Currency_~0061532_PL4 uk_1_DCF-Outplut LBO_Hipótesis Portugal_Santander" xfId="1189"/>
    <cellStyle name="_Currency_~0061532_PL4 uk_1_DCF-Outplut LBO_Modelo Valoración Endesa Portugal (Parte I)" xfId="1190"/>
    <cellStyle name="_Currency_~0061532_PL4 uk_1_Financials 4" xfId="1191"/>
    <cellStyle name="_Currency_~0061532_PL4 uk_1_Financials 4 2" xfId="1192"/>
    <cellStyle name="_Currency_~0061532_PL4 uk_1_GTS Valuation 06-04-06 v19" xfId="1193"/>
    <cellStyle name="_Currency_~0061532_PL4 uk_1_GTS Valuation 06-04-06 v19_Hipótesis Portugal_Santander" xfId="1194"/>
    <cellStyle name="_Currency_~0061532_PL4 uk_1_GTS Valuation 06-04-06 v19_Modelo Valoración Endesa Portugal (Parte I)" xfId="1195"/>
    <cellStyle name="_Currency_~0061532_PL4 uk_1_Hipótesis Portugal_Santander" xfId="1196"/>
    <cellStyle name="_Currency_~0061532_PL4 uk_1_'lbo" xfId="1197"/>
    <cellStyle name="_Currency_~0061532_PL4 uk_1_'lbo 2" xfId="1198"/>
    <cellStyle name="_Currency_~0061532_PL4 uk_1_LBO rv" xfId="1199"/>
    <cellStyle name="_Currency_~0061532_PL4 uk_1_LBO rv_Hipótesis Portugal_Santander" xfId="1200"/>
    <cellStyle name="_Currency_~0061532_PL4 uk_1_LBO rv_Modelo Valoración Endesa Portugal (Parte I)" xfId="1201"/>
    <cellStyle name="_Currency_~0061532_PL4 uk_1_LBO_standard" xfId="1202"/>
    <cellStyle name="_Currency_~0061532_PL4 uk_1_Model Lilly new 13-06-02" xfId="1203"/>
    <cellStyle name="_Currency_~0061532_PL4 uk_1_Model Lilly new 13-06-02_Hipótesis Portugal_Santander" xfId="1204"/>
    <cellStyle name="_Currency_~0061532_PL4 uk_1_Model Lilly new 13-06-02_Modelo Valoración Endesa Portugal (Parte I)" xfId="1205"/>
    <cellStyle name="_Currency_~0061532_PL4 uk_1_Model Lilly new 24-06-02" xfId="1206"/>
    <cellStyle name="_Currency_~0061532_PL4 uk_1_Model Lilly new 24-06-02_Hipótesis Portugal_Santander" xfId="1207"/>
    <cellStyle name="_Currency_~0061532_PL4 uk_1_Model Lilly new 24-06-02_Modelo Valoración Endesa Portugal (Parte I)" xfId="1208"/>
    <cellStyle name="_Currency_Ariba profile" xfId="1209"/>
    <cellStyle name="_Currency_AVP" xfId="1210"/>
    <cellStyle name="_Currency_Book1" xfId="1211"/>
    <cellStyle name="_Currency_Pterodactyl Returns Model (1-14-03)" xfId="1212"/>
    <cellStyle name="_CurrencySpace" xfId="1213"/>
    <cellStyle name="_CurrencySpace 2" xfId="1214"/>
    <cellStyle name="_CurrencySpace 3" xfId="1215"/>
    <cellStyle name="_CurrencySpace 4" xfId="1216"/>
    <cellStyle name="_CurrencySpace 5" xfId="1217"/>
    <cellStyle name="_CurrencySpace 6" xfId="1218"/>
    <cellStyle name="_CurrencySpace 7" xfId="1219"/>
    <cellStyle name="_CurrencySpace_Ariba profile" xfId="1220"/>
    <cellStyle name="_CurrencySpace_AVP" xfId="1221"/>
    <cellStyle name="_CurrencySpace_Book1" xfId="1222"/>
    <cellStyle name="_CurrencySpace_integrated_standalone" xfId="1223"/>
    <cellStyle name="_CurrencySpace_integrated_standalone 2" xfId="1224"/>
    <cellStyle name="_CurrencySpace_integrated_standalone 3" xfId="1225"/>
    <cellStyle name="_CurrencySpace_integrated_standalone 4" xfId="1226"/>
    <cellStyle name="_CurrencySpace_integrated_standalone 5" xfId="1227"/>
    <cellStyle name="_CurrencySpace_integrated_standalone 6" xfId="1228"/>
    <cellStyle name="_CurrencySpace_integrated_standalone 7" xfId="1229"/>
    <cellStyle name="_CurrencySpace_Project Moon EntCo Model" xfId="1230"/>
    <cellStyle name="_CurrencySpace_Project Moon EntCo Model 2" xfId="1231"/>
    <cellStyle name="_CurrencySpace_Project Moon EntCo Model 3" xfId="1232"/>
    <cellStyle name="_CurrencySpace_Project Moon EntCo Model 4" xfId="1233"/>
    <cellStyle name="_CurrencySpace_Project Moon EntCo Model 5" xfId="1234"/>
    <cellStyle name="_CurrencySpace_Project Moon EntCo Model 6" xfId="1235"/>
    <cellStyle name="_CurrencySpace_Project Moon EntCo Model 7" xfId="1236"/>
    <cellStyle name="_CurrencySpace_Pterodactyl Returns Model (1-14-03)" xfId="1237"/>
    <cellStyle name="_Daily Reporting Tracker_May 07" xfId="1238"/>
    <cellStyle name="_Daily Reporting Tracker_May 07_Infrastructure Companies" xfId="1239"/>
    <cellStyle name="_Daily Reporting Tracker_May 07_Valuation template - 1-5-09" xfId="1240"/>
    <cellStyle name="_Data" xfId="1241"/>
    <cellStyle name="_dcf" xfId="1242"/>
    <cellStyle name="_dcf 2" xfId="1243"/>
    <cellStyle name="_dcf 3" xfId="1244"/>
    <cellStyle name="_dcf 4" xfId="1245"/>
    <cellStyle name="_dcf 5" xfId="1246"/>
    <cellStyle name="_dcf 6" xfId="1247"/>
    <cellStyle name="_dcf 7" xfId="1248"/>
    <cellStyle name="_Debt" xfId="1249"/>
    <cellStyle name="_Dell - Consolidated Accounts - Mar 04" xfId="1250"/>
    <cellStyle name="_Dell - Consolidated Accounts - Mar 04_Infrastructure Companies" xfId="1251"/>
    <cellStyle name="_Dell - Consolidated Accounts - Mar 04_Valuation template - 1-5-09" xfId="1252"/>
    <cellStyle name="_Depuy_Ratio analysis - 19Jun'07" xfId="1253"/>
    <cellStyle name="_Depuy_Ratio analysis - 19Jun'07 2" xfId="1254"/>
    <cellStyle name="_Depuy_Ratio analysis - 19Jun'07 3" xfId="1255"/>
    <cellStyle name="_Depuy_Ratio analysis - 19Jun'07 4" xfId="1256"/>
    <cellStyle name="_Depuy_Ratio analysis - 19Jun'07 5" xfId="1257"/>
    <cellStyle name="_Depuy_Ratio analysis - 19Jun'07 6" xfId="1258"/>
    <cellStyle name="_Depuy_Ratio analysis - 19Jun'07 7" xfId="1259"/>
    <cellStyle name="_Det- softcopy" xfId="1260"/>
    <cellStyle name="_Det- softcopy_Infrastructure Companies" xfId="1261"/>
    <cellStyle name="_Det- softcopy_Valuation template - 1-5-09" xfId="1262"/>
    <cellStyle name="_Details Oct 17" xfId="1263"/>
    <cellStyle name="_Details Oct 17_Infrastructure Companies" xfId="1264"/>
    <cellStyle name="_Details Oct 17_Valuation template - 1-5-09" xfId="1265"/>
    <cellStyle name="_DLB Assets Register" xfId="1266"/>
    <cellStyle name="_DLB Assets Register_Infrastructure Companies" xfId="1267"/>
    <cellStyle name="_DLB Assets Register_Valuation template - 1-5-09" xfId="1268"/>
    <cellStyle name="_Eenadu Publications" xfId="1269"/>
    <cellStyle name="_Eenadu Publications 2" xfId="1270"/>
    <cellStyle name="_Eenadu Publications 3" xfId="1271"/>
    <cellStyle name="_Eenadu Publications 4" xfId="1272"/>
    <cellStyle name="_Eenadu Publications 5" xfId="1273"/>
    <cellStyle name="_Eenadu Publications 6" xfId="1274"/>
    <cellStyle name="_Eenadu Publications 7" xfId="1275"/>
    <cellStyle name="_Enclosures to 3CD Final" xfId="1276"/>
    <cellStyle name="_Escalation formula Proposal NH-1 17.07.2009 v1" xfId="1277"/>
    <cellStyle name="_Escalation formula Proposal SURAT 01.06.2009 V1" xfId="1278"/>
    <cellStyle name="_Espiem past fin" xfId="1279"/>
    <cellStyle name="_Espiem past fin_Infrastructure Companies" xfId="1280"/>
    <cellStyle name="_Espiem past fin_Valuation template - 1-5-09" xfId="1281"/>
    <cellStyle name="_Euro" xfId="1282"/>
    <cellStyle name="_FA List March 05 - Fourth run-R18th aug" xfId="1283"/>
    <cellStyle name="_FA List March 05 - Fourth run-R18th aug_Infrastructure Companies" xfId="1284"/>
    <cellStyle name="_FA List March 05 - Fourth run-R18th aug_Valuation template - 1-5-09" xfId="1285"/>
    <cellStyle name="_FA List March 05 - Fourth run-Revised" xfId="1286"/>
    <cellStyle name="_FA List March 05 - Fourth run-Revised_Infrastructure Companies" xfId="1287"/>
    <cellStyle name="_FA List March 05 - Fourth run-Revised_Valuation template - 1-5-09" xfId="1288"/>
    <cellStyle name="_febmon" xfId="1289"/>
    <cellStyle name="_febmon_1" xfId="1290"/>
    <cellStyle name="_febmon_2" xfId="1291"/>
    <cellStyle name="_febmon_2 2" xfId="1292"/>
    <cellStyle name="_febmon_2 3" xfId="1293"/>
    <cellStyle name="_febmon_2 4" xfId="1294"/>
    <cellStyle name="_febmon_2 5" xfId="1295"/>
    <cellStyle name="_febmon_2 6" xfId="1296"/>
    <cellStyle name="_febmon_2 7" xfId="1297"/>
    <cellStyle name="_febmon_3" xfId="1298"/>
    <cellStyle name="_febmon_3 2" xfId="1299"/>
    <cellStyle name="_febmon_3 3" xfId="1300"/>
    <cellStyle name="_febmon_3 4" xfId="1301"/>
    <cellStyle name="_febmon_3 5" xfId="1302"/>
    <cellStyle name="_febmon_3 6" xfId="1303"/>
    <cellStyle name="_febmon_3 7" xfId="1304"/>
    <cellStyle name="_febmon_4" xfId="1305"/>
    <cellStyle name="_febmon_4 2" xfId="1306"/>
    <cellStyle name="_febmon_4 3" xfId="1307"/>
    <cellStyle name="_febmon_4 4" xfId="1308"/>
    <cellStyle name="_febmon_4 5" xfId="1309"/>
    <cellStyle name="_febmon_4 6" xfId="1310"/>
    <cellStyle name="_febmon_4 7" xfId="1311"/>
    <cellStyle name="_febmon_5" xfId="1312"/>
    <cellStyle name="_febmon_6" xfId="1313"/>
    <cellStyle name="_febmon_6 2" xfId="1314"/>
    <cellStyle name="_febmon_6 3" xfId="1315"/>
    <cellStyle name="_febmon_6 4" xfId="1316"/>
    <cellStyle name="_febmon_6 5" xfId="1317"/>
    <cellStyle name="_febmon_6 6" xfId="1318"/>
    <cellStyle name="_febmon_6 7" xfId="1319"/>
    <cellStyle name="_Financiación (version 2)" xfId="1320"/>
    <cellStyle name="_Financiación (version 2) 2" xfId="1321"/>
    <cellStyle name="_Financiación (version 2)_Modelo_Tunel_ de _ Soller_20091211" xfId="1322"/>
    <cellStyle name="_Financiación (version 2)_Modelo_Tunel_ de _ Soller_20091211 2" xfId="1323"/>
    <cellStyle name="_Financiación (version 2)_Modelo_Tunel_ de _ Soller_20091211_07_02 HUSD m interno 100128_v1" xfId="1324"/>
    <cellStyle name="_Financiación (version 2)_Modelo_Tunel_ de _ Soller_20091211_07_02 HUSD m interno 100128_v1 2" xfId="1325"/>
    <cellStyle name="_Financial_Model_Proforma_v8 04 (3)" xfId="1326"/>
    <cellStyle name="_Fixed assets 2005-2006 " xfId="1327"/>
    <cellStyle name="_Form_No.3cd_Enclosures" xfId="1328"/>
    <cellStyle name="_format for mkt prices monnet" xfId="1329"/>
    <cellStyle name="_format for mkt prices monnet_Infrastructure Companies" xfId="1330"/>
    <cellStyle name="_format for mkt prices monnet_Valuation template - 1-5-09" xfId="1331"/>
    <cellStyle name="_Graphs &amp; Calcs" xfId="1332"/>
    <cellStyle name="_Graphs &amp; Calcs 2" xfId="1333"/>
    <cellStyle name="_Graphs &amp; Calcs 2_Cost Inputs" xfId="1334"/>
    <cellStyle name="_Graphs &amp; Calcs_Cost Inputs" xfId="1335"/>
    <cellStyle name="_Graphs &amp; Calcs_Cost Inputs_1" xfId="1336"/>
    <cellStyle name="_Graphs &amp; Calcs_IC_Paper_Template_Inserts_v13 02 (2)" xfId="1337"/>
    <cellStyle name="_Graphs &amp; Calcs_Inputs" xfId="1338"/>
    <cellStyle name="_Graphs &amp; Calcs_Sheet1" xfId="1339"/>
    <cellStyle name="_Graphs &amp; Calcs_Sheet1 2" xfId="1340"/>
    <cellStyle name="_Graphs &amp; Calcs_Sheet1 2_Cost Inputs" xfId="1341"/>
    <cellStyle name="_Graphs &amp; Calcs_Sheet1_Cost Inputs" xfId="1342"/>
    <cellStyle name="_Graphs &amp; Calcs_Sheet1_Cost Inputs_1" xfId="1343"/>
    <cellStyle name="_Graphs &amp; Calcs_Sheet1_Inputs" xfId="1344"/>
    <cellStyle name="_Graphs &amp; Calcs_WEP Results with sources and uses - June 10 - 3,4,5 Phase Analysis" xfId="1345"/>
    <cellStyle name="_Graphs &amp; Calcs_WEP Results with sources and uses - June 10 - 3,4,5 Phase Analysis 2" xfId="1346"/>
    <cellStyle name="_Graphs &amp; Calcs_WEP Results with sources and uses - June 10 - 3,4,5 Phase Analysis 2_Cost Inputs" xfId="1347"/>
    <cellStyle name="_Graphs &amp; Calcs_WEP Results with sources and uses - June 10 - 3,4,5 Phase Analysis_Cost Inputs" xfId="1348"/>
    <cellStyle name="_Graphs &amp; Calcs_WEP v98 (GT1) - ST Equity Last - 4 Phases - SubDebt" xfId="1349"/>
    <cellStyle name="_Graphs &amp; Calcs_WEP v98 (GT1) - ST Equity Last - 4 Phases - SubDebt 2" xfId="1350"/>
    <cellStyle name="_Graphs &amp; Calcs_WEP v98 (GT1) - ST Equity Last - 4 Phases - SubDebt 2_Cost Inputs" xfId="1351"/>
    <cellStyle name="_Graphs &amp; Calcs_WEP v98 (GT1) - ST Equity Last - 4 Phases - SubDebt_Cost Inputs" xfId="1352"/>
    <cellStyle name="_Header" xfId="1353"/>
    <cellStyle name="_Heading" xfId="1354"/>
    <cellStyle name="_Headline" xfId="1355"/>
    <cellStyle name="_Highlight" xfId="1356"/>
    <cellStyle name="_HVTL FINAL ACCOUNTS 2005-06(IN lakhs)_12.07.2006" xfId="1357"/>
    <cellStyle name="_HVTL FINAL ACCOUNTS 2005-06(IN lakhs)_12.07.2006_Infrastructure Companies" xfId="1358"/>
    <cellStyle name="_HVTL FINAL ACCOUNTS 2005-06(IN lakhs)_12.07.2006_Valuation template - 1-5-09" xfId="1359"/>
    <cellStyle name="_IDFC PE - 24 Marchv2 - FINAL" xfId="1360"/>
    <cellStyle name="_IDFC PE - 24 Marchv2 - FINAL 2" xfId="1361"/>
    <cellStyle name="_IDFC PE - 24 Marchv2 - FINAL 3" xfId="1362"/>
    <cellStyle name="_IDFC PE - 24 Marchv2 - FINAL 4" xfId="1363"/>
    <cellStyle name="_IDFC PE - 24 Marchv2 - FINAL 5" xfId="1364"/>
    <cellStyle name="_IDFC PE - 24 Marchv2 - FINAL 6" xfId="1365"/>
    <cellStyle name="_IDFC PE - 24 Marchv2 - FINAL 7" xfId="1366"/>
    <cellStyle name="_India Land Tenant Details" xfId="1367"/>
    <cellStyle name="_India Land Tenant Details 2" xfId="1368"/>
    <cellStyle name="_India Land Tenant Details 3" xfId="1369"/>
    <cellStyle name="_India Land Tenant Details 4" xfId="1370"/>
    <cellStyle name="_India Land Tenant Details 5" xfId="1371"/>
    <cellStyle name="_India Land Tenant Details 6" xfId="1372"/>
    <cellStyle name="_India Land Tenant Details 7" xfId="1373"/>
    <cellStyle name="_IndianaTransferSheet-20Dic05" xfId="1374"/>
    <cellStyle name="_IndianaTransferSheet-20Dic05 2" xfId="1375"/>
    <cellStyle name="_Infrastructure Companies" xfId="1376"/>
    <cellStyle name="_Inputs" xfId="1377"/>
    <cellStyle name="_Inputs_Constr" xfId="1378"/>
    <cellStyle name="_Inputs_Constr 2" xfId="1379"/>
    <cellStyle name="_Inputs_Ops(Annual)" xfId="1380"/>
    <cellStyle name="_Inputs_Ops(Annual) 2" xfId="1381"/>
    <cellStyle name="_Investment_Committee_Proforma v4.00" xfId="1382"/>
    <cellStyle name="_Investment_Committee_Proforma v6.01" xfId="1383"/>
    <cellStyle name="_IT dep as on aug 07" xfId="1384"/>
    <cellStyle name="_IT dep as on aug 07_269SS and T" xfId="1385"/>
    <cellStyle name="_IT dep as on aug 07_Enclosures to 3CD" xfId="1386"/>
    <cellStyle name="_IT dep as on aug 07_Enclosures to 3CD Final" xfId="1387"/>
    <cellStyle name="_IT dep as on aug 07_TDS_COMMN_AGENT0708" xfId="1388"/>
    <cellStyle name="_JULYMON" xfId="1389"/>
    <cellStyle name="_JULYMON 2" xfId="1390"/>
    <cellStyle name="_JULYMON 3" xfId="1391"/>
    <cellStyle name="_JULYMON 4" xfId="1392"/>
    <cellStyle name="_JULYMON 5" xfId="1393"/>
    <cellStyle name="_JULYMON 6" xfId="1394"/>
    <cellStyle name="_JULYMON 7" xfId="1395"/>
    <cellStyle name="_JULYMON_1" xfId="1396"/>
    <cellStyle name="_JULYMON_1 2" xfId="1397"/>
    <cellStyle name="_JULYMON_1 3" xfId="1398"/>
    <cellStyle name="_JULYMON_1 4" xfId="1399"/>
    <cellStyle name="_JULYMON_1 5" xfId="1400"/>
    <cellStyle name="_JULYMON_1 6" xfId="1401"/>
    <cellStyle name="_JULYMON_1 7" xfId="1402"/>
    <cellStyle name="_JULYMON_2" xfId="1403"/>
    <cellStyle name="_JULYMON_3" xfId="1404"/>
    <cellStyle name="_JULYMON_4" xfId="1405"/>
    <cellStyle name="_JULYMON_5" xfId="1406"/>
    <cellStyle name="_JULYMON_5 2" xfId="1407"/>
    <cellStyle name="_JULYMON_5 3" xfId="1408"/>
    <cellStyle name="_JULYMON_5 4" xfId="1409"/>
    <cellStyle name="_JULYMON_5 5" xfId="1410"/>
    <cellStyle name="_JULYMON_5 6" xfId="1411"/>
    <cellStyle name="_JULYMON_5 7" xfId="1412"/>
    <cellStyle name="_JULYMON_6" xfId="1413"/>
    <cellStyle name="_JULYMON_6 2" xfId="1414"/>
    <cellStyle name="_JULYMON_6 3" xfId="1415"/>
    <cellStyle name="_JULYMON_6 4" xfId="1416"/>
    <cellStyle name="_JULYMON_6 5" xfId="1417"/>
    <cellStyle name="_JULYMON_6 6" xfId="1418"/>
    <cellStyle name="_JULYMON_6 7" xfId="1419"/>
    <cellStyle name="_KVH Periodic Pmt Sheet" xfId="1420"/>
    <cellStyle name="_KVH Periodic Pmt Sheet 2" xfId="1421"/>
    <cellStyle name="_KVH Periodic Pmt Sheet 2_Cost Inputs" xfId="1422"/>
    <cellStyle name="_KVH Periodic Pmt Sheet_Cost Inputs" xfId="1423"/>
    <cellStyle name="_KVH Sample Financial Model Output Schedule" xfId="1424"/>
    <cellStyle name="_KVH Sample Financial Model Output Schedule 2" xfId="1425"/>
    <cellStyle name="_KVH Sample Financial Model Output Schedule 2_Cost Inputs" xfId="1426"/>
    <cellStyle name="_KVH Sample Financial Model Output Schedule_Cost Inputs" xfId="1427"/>
    <cellStyle name="_L&amp;TIDPL - Road - Vadodara - Jun 3" xfId="1428"/>
    <cellStyle name="_Lucent India operations projections" xfId="1429"/>
    <cellStyle name="_Lucent India operations projections_Infrastructure Companies" xfId="1430"/>
    <cellStyle name="_Lucent India operations projections_Valuation template - 1-5-09" xfId="1431"/>
    <cellStyle name="_M&amp;Q-Debt" xfId="1432"/>
    <cellStyle name="_M&amp;Q-Debt 2" xfId="1433"/>
    <cellStyle name="_M&amp;Q-Debt 2_Cost Inputs" xfId="1434"/>
    <cellStyle name="_M&amp;Q-Debt_Cost Inputs" xfId="1435"/>
    <cellStyle name="_M&amp;Q-Debt_Cost Inputs_1" xfId="1436"/>
    <cellStyle name="_M&amp;Q-Debt_IC_Paper_Template_Inserts_v13 02 (2)" xfId="1437"/>
    <cellStyle name="_M&amp;Q-Debt_Inputs" xfId="1438"/>
    <cellStyle name="_M&amp;Q-Debt_Sheet1" xfId="1439"/>
    <cellStyle name="_M&amp;Q-Debt_Sheet1 2" xfId="1440"/>
    <cellStyle name="_M&amp;Q-Debt_Sheet1 2_Cost Inputs" xfId="1441"/>
    <cellStyle name="_M&amp;Q-Debt_Sheet1_Cost Inputs" xfId="1442"/>
    <cellStyle name="_M&amp;Q-Debt_Sheet1_Cost Inputs_1" xfId="1443"/>
    <cellStyle name="_M&amp;Q-Debt_Sheet1_Inputs" xfId="1444"/>
    <cellStyle name="_M&amp;Q-Debt_WEP Results with sources and uses - June 10 - 3,4,5 Phase Analysis" xfId="1445"/>
    <cellStyle name="_M&amp;Q-Debt_WEP Results with sources and uses - June 10 - 3,4,5 Phase Analysis 2" xfId="1446"/>
    <cellStyle name="_M&amp;Q-Debt_WEP Results with sources and uses - June 10 - 3,4,5 Phase Analysis 2_Cost Inputs" xfId="1447"/>
    <cellStyle name="_M&amp;Q-Debt_WEP Results with sources and uses - June 10 - 3,4,5 Phase Analysis_Cost Inputs" xfId="1448"/>
    <cellStyle name="_M&amp;Q-Debt_WEP v98 (GT1) - ST Equity Last - 4 Phases - SubDebt" xfId="1449"/>
    <cellStyle name="_M&amp;Q-Debt_WEP v98 (GT1) - ST Equity Last - 4 Phases - SubDebt 2" xfId="1450"/>
    <cellStyle name="_M&amp;Q-Debt_WEP v98 (GT1) - ST Equity Last - 4 Phases - SubDebt 2_Cost Inputs" xfId="1451"/>
    <cellStyle name="_M&amp;Q-Debt_WEP v98 (GT1) - ST Equity Last - 4 Phases - SubDebt_Cost Inputs" xfId="1452"/>
    <cellStyle name="_Model - Indore - Khalghat 23 June 09 LHL" xfId="1453"/>
    <cellStyle name="_Model - Indore - Khalghat Sept 10 Nov 09v1" xfId="1454"/>
    <cellStyle name="_Model - Indore - Khalghat Sept 11 Nov 09" xfId="1455"/>
    <cellStyle name="_Model - Indore - Khalghat v14" xfId="1456"/>
    <cellStyle name="_Monthly Service Payments" xfId="1457"/>
    <cellStyle name="_Multiple" xfId="1458"/>
    <cellStyle name="_Multiple 2" xfId="1459"/>
    <cellStyle name="_Multiple 3" xfId="1460"/>
    <cellStyle name="_Multiple 4" xfId="1461"/>
    <cellStyle name="_Multiple 5" xfId="1462"/>
    <cellStyle name="_Multiple 6" xfId="1463"/>
    <cellStyle name="_Multiple 7" xfId="1464"/>
    <cellStyle name="_multiple of tea comparable companies" xfId="1465"/>
    <cellStyle name="_multiple of tea comparable companies 2" xfId="1466"/>
    <cellStyle name="_multiple of tea comparable companies 3" xfId="1467"/>
    <cellStyle name="_multiple of tea comparable companies 4" xfId="1468"/>
    <cellStyle name="_multiple of tea comparable companies 5" xfId="1469"/>
    <cellStyle name="_multiple of tea comparable companies 6" xfId="1470"/>
    <cellStyle name="_multiple of tea comparable companies 7" xfId="1471"/>
    <cellStyle name="_Multiple_Ariba profile" xfId="1472"/>
    <cellStyle name="_Multiple_AVP" xfId="1473"/>
    <cellStyle name="_Multiple_Book1" xfId="1474"/>
    <cellStyle name="_Multiple_Pterodactyl Returns Model (1-14-03)" xfId="1475"/>
    <cellStyle name="_MultipleSpace" xfId="1476"/>
    <cellStyle name="_MultipleSpace 2" xfId="1477"/>
    <cellStyle name="_MultipleSpace 3" xfId="1478"/>
    <cellStyle name="_MultipleSpace 4" xfId="1479"/>
    <cellStyle name="_MultipleSpace 5" xfId="1480"/>
    <cellStyle name="_MultipleSpace 6" xfId="1481"/>
    <cellStyle name="_MultipleSpace 7" xfId="1482"/>
    <cellStyle name="_MultipleSpace_Ariba profile" xfId="1483"/>
    <cellStyle name="_MultipleSpace_AVP" xfId="1484"/>
    <cellStyle name="_MultipleSpace_Book1" xfId="1485"/>
    <cellStyle name="_MultipleSpace_Pterodactyl Returns Model (1-14-03)" xfId="1486"/>
    <cellStyle name="_Multiples-Television latest" xfId="1487"/>
    <cellStyle name="_Multiples-Television latest_Infrastructure Companies" xfId="1488"/>
    <cellStyle name="_Multiples-Television latest_Valuation template - 1-5-09" xfId="1489"/>
    <cellStyle name="_New AHV v5 - JW Adjusted" xfId="1490"/>
    <cellStyle name="_NPA_RSL_07" xfId="1491"/>
    <cellStyle name="_NPA_RSL_07_Infrastructure Companies" xfId="1492"/>
    <cellStyle name="_NPA_RSL_07_RSL BS(Oct-10)-1" xfId="1493"/>
    <cellStyle name="_NPA_RSL_07_RSL BS(Oct-10)-1_Infrastructure Companies" xfId="1494"/>
    <cellStyle name="_NPA_RSL_07_RSL BS(Oct-10)-1_Project Hotel Valuation 6 June 2008 v1" xfId="1495"/>
    <cellStyle name="_NPA_RSL_07_RSL BS(Oct-10)-1_Project Hotel Valuation 6 June 2008 v1_Infrastructure Companies" xfId="1496"/>
    <cellStyle name="_NPA_RSL_07_RSL BS(Oct-10)-1_Project Hotel Valuation 6 June 2008 v1_Valuation template - 1-5-09" xfId="1497"/>
    <cellStyle name="_NPA_RSL_07_RSL BS(Oct-10)-1_Valuation template - 1-5-09" xfId="1498"/>
    <cellStyle name="_NPA_RSL_07_Valuation template - 1-5-09" xfId="1499"/>
    <cellStyle name="_NWAH Sample Summary Sheet" xfId="1500"/>
    <cellStyle name="_P&amp;L for valuation" xfId="1501"/>
    <cellStyle name="_palanpur valuation model" xfId="1502"/>
    <cellStyle name="_Percent" xfId="1503"/>
    <cellStyle name="_Percent 2" xfId="1504"/>
    <cellStyle name="_Percent 3" xfId="1505"/>
    <cellStyle name="_Percent 4" xfId="1506"/>
    <cellStyle name="_Percent 5" xfId="1507"/>
    <cellStyle name="_Percent 6" xfId="1508"/>
    <cellStyle name="_Percent 7" xfId="1509"/>
    <cellStyle name="_Percent_Ariba profile" xfId="1510"/>
    <cellStyle name="_Percent_AVP" xfId="1511"/>
    <cellStyle name="_Percent_Book1" xfId="1512"/>
    <cellStyle name="_Percent_Pterodactyl Returns Model (1-14-03)" xfId="1513"/>
    <cellStyle name="_PercentSpace" xfId="1514"/>
    <cellStyle name="_PercentSpace 2" xfId="1515"/>
    <cellStyle name="_PercentSpace 3" xfId="1516"/>
    <cellStyle name="_PercentSpace 4" xfId="1517"/>
    <cellStyle name="_PercentSpace 5" xfId="1518"/>
    <cellStyle name="_PercentSpace 6" xfId="1519"/>
    <cellStyle name="_PercentSpace 7" xfId="1520"/>
    <cellStyle name="_PercentSpace_Ariba profile" xfId="1521"/>
    <cellStyle name="_PercentSpace_AVP" xfId="1522"/>
    <cellStyle name="_PercentSpace_Book1" xfId="1523"/>
    <cellStyle name="_PercentSpace_Pterodactyl Returns Model (1-14-03)" xfId="1524"/>
    <cellStyle name="_PL AR - 31 Mar 09-RHI Clasil ( Mar 09)-year end" xfId="1525"/>
    <cellStyle name="_POSTOF_SH130_OyM_Costs_Interna_FULL REVS_00_LTS" xfId="1526"/>
    <cellStyle name="_POSTOF_SH130_OyM_Costs_Interna_FULL REVS_00_LTS 2" xfId="1527"/>
    <cellStyle name="_Project Cochin_8 sep 2005 (with Subdebt) FINAL FINAL" xfId="1528"/>
    <cellStyle name="_Project Cochin_8 sep 2005 (with Subdebt) FINAL FINAL 2" xfId="1529"/>
    <cellStyle name="_Project Cochin_8 sep 2005 (with Subdebt) FINAL FINAL 3" xfId="1530"/>
    <cellStyle name="_Project Cochin_8 sep 2005 (with Subdebt) FINAL FINAL 4" xfId="1531"/>
    <cellStyle name="_Project Cochin_8 sep 2005 (with Subdebt) FINAL FINAL 5" xfId="1532"/>
    <cellStyle name="_Project Cochin_8 sep 2005 (with Subdebt) FINAL FINAL 6" xfId="1533"/>
    <cellStyle name="_Project Cochin_8 sep 2005 (with Subdebt) FINAL FINAL 7" xfId="1534"/>
    <cellStyle name="_Project Cochin_8 sep 2005 (with Subdebt) FINAL FINAL_Agra - Bharatpur 270404" xfId="1535"/>
    <cellStyle name="_Project Cochin_8 sep 2005 (with Subdebt) FINAL FINAL_Copy of Model - Indore - Khalghat 23 June 09 LHL(LIL)v2" xfId="1536"/>
    <cellStyle name="_Project Cochin_8 sep 2005 (with Subdebt) FINAL FINAL_Model - Indore - Khalghat 23 June 09 LHL" xfId="1537"/>
    <cellStyle name="_Project Cochin_8 sep 2005 (with Subdebt) FINAL FINAL_Model - Indore - Khalghat Sept 10 Nov 09v1" xfId="1538"/>
    <cellStyle name="_Project Cochin_8 sep 2005 (with Subdebt) FINAL FINAL_Model - Indore - Khalghat Sept 11 Nov 09" xfId="1539"/>
    <cellStyle name="_Project Cochin_8 sep 2005 (with Subdebt) FINAL FINAL_Model - Indore - Khalghat v14" xfId="1540"/>
    <cellStyle name="_Project Cochin_8 sep 2005 (with Subdebt) FINAL FINAL_RA Sheet - Agra - Bharatpur" xfId="1541"/>
    <cellStyle name="_Project Cochin_8 sep 2005 (with Subdebt) FINAL FINAL_RA Sheet - Indore - Khalghat" xfId="1542"/>
    <cellStyle name="_Project Moon EntCo Model" xfId="1543"/>
    <cellStyle name="_projECTIONS  2008-july-revised" xfId="1544"/>
    <cellStyle name="_projECTIONS  2008-july-revised_Infrastructure Companies" xfId="1545"/>
    <cellStyle name="_projECTIONS  2008-july-revised_Valuation template - 1-5-09" xfId="1546"/>
    <cellStyle name="_projECTIONS  2008-july-revised2" xfId="1547"/>
    <cellStyle name="_projECTIONS  2008-july-revised2_Infrastructure Companies" xfId="1548"/>
    <cellStyle name="_projECTIONS  2008-july-revised2_Valuation template - 1-5-09" xfId="1549"/>
    <cellStyle name="_projECTIONS  2008-july-revised3" xfId="1550"/>
    <cellStyle name="_projECTIONS  2008-july-revised3_Infrastructure Companies" xfId="1551"/>
    <cellStyle name="_projECTIONS  2008-july-revised3_Valuation template - 1-5-09" xfId="1552"/>
    <cellStyle name="_Protostar ASSL-ASSL-Business Val Model-August 28" xfId="1553"/>
    <cellStyle name="_Q_Accounts" xfId="1554"/>
    <cellStyle name="_RA Sheet - Agra - Bharatpur" xfId="1555"/>
    <cellStyle name="_RA Sheet - Indore - Khalghat" xfId="1556"/>
    <cellStyle name="_Ratio Analysis - 11mar08" xfId="1557"/>
    <cellStyle name="_Ratio Analysis - 11mar08_Agra - Bharatpur 270404" xfId="1558"/>
    <cellStyle name="_Ratio Analysis - 11mar08_Copy of Model - Indore - Khalghat 23 June 09 LHL(LIL)v2" xfId="1559"/>
    <cellStyle name="_Ratio Analysis - 11mar08_Model - Indore - Khalghat 23 June 09 LHL" xfId="1560"/>
    <cellStyle name="_Ratio Analysis - 11mar08_Model - Indore - Khalghat Sept 10 Nov 09v1" xfId="1561"/>
    <cellStyle name="_Ratio Analysis - 11mar08_Model - Indore - Khalghat Sept 11 Nov 09" xfId="1562"/>
    <cellStyle name="_Ratio Analysis - 11mar08_Model - Indore - Khalghat v14" xfId="1563"/>
    <cellStyle name="_Ratio Analysis - 11mar08_RA Sheet - Agra - Bharatpur" xfId="1564"/>
    <cellStyle name="_Ratio Analysis - 11mar08_RA Sheet - Indore - Khalghat" xfId="1565"/>
    <cellStyle name="_Ratio analysis Engelhard 31 Jan 07" xfId="1566"/>
    <cellStyle name="_Ratio analysis- Sarda- 9Oct6" xfId="1567"/>
    <cellStyle name="_Ratio_analysis_J_J__22Jun07_final" xfId="1568"/>
    <cellStyle name="_Ratio_analysis_J_J__22Jun07_final 2" xfId="1569"/>
    <cellStyle name="_Ratio_analysis_J_J__22Jun07_final 3" xfId="1570"/>
    <cellStyle name="_Ratio_analysis_J_J__22Jun07_final 4" xfId="1571"/>
    <cellStyle name="_Ratio_analysis_J_J__22Jun07_final 5" xfId="1572"/>
    <cellStyle name="_Ratio_analysis_J_J__22Jun07_final 6" xfId="1573"/>
    <cellStyle name="_Ratio_analysis_J_J__22Jun07_final 7" xfId="1574"/>
    <cellStyle name="_Retail Group  August, 2007" xfId="1575"/>
    <cellStyle name="_Retail Group-August 08" xfId="1576"/>
    <cellStyle name="_Returns Model Template" xfId="1577"/>
    <cellStyle name="_Returns Model Template_Infrastructure Companies" xfId="1578"/>
    <cellStyle name="_Returns Model Template_Valuation template - 1-5-09" xfId="1579"/>
    <cellStyle name="_RIPL - AS ON DEC 2007 - V2" xfId="1580"/>
    <cellStyle name="_RIPL - AS ON DEC 2007 - V2_Infrastructure Companies" xfId="1581"/>
    <cellStyle name="_RIPL - AS ON DEC 2007 - V2_Valuation template - 1-5-09" xfId="1582"/>
    <cellStyle name="_Row1" xfId="1583"/>
    <cellStyle name="_Row2" xfId="1584"/>
    <cellStyle name="_Row3" xfId="1585"/>
    <cellStyle name="_Row4" xfId="1586"/>
    <cellStyle name="_Row5" xfId="1587"/>
    <cellStyle name="_Row6" xfId="1588"/>
    <cellStyle name="_Row7" xfId="1589"/>
    <cellStyle name="_S&amp;P Proforma" xfId="1590"/>
    <cellStyle name="_sayaji_proj1" xfId="1591"/>
    <cellStyle name="_sayaji_proj1 2" xfId="1592"/>
    <cellStyle name="_sayaji_proj1 3" xfId="1593"/>
    <cellStyle name="_sayaji_proj1 4" xfId="1594"/>
    <cellStyle name="_sayaji_proj1 5" xfId="1595"/>
    <cellStyle name="_sayaji_proj1 6" xfId="1596"/>
    <cellStyle name="_sayaji_proj1 7" xfId="1597"/>
    <cellStyle name="_sayaji_project" xfId="1598"/>
    <cellStyle name="_sayaji_project 2" xfId="1599"/>
    <cellStyle name="_sayaji_project 3" xfId="1600"/>
    <cellStyle name="_sayaji_project 4" xfId="1601"/>
    <cellStyle name="_sayaji_project 5" xfId="1602"/>
    <cellStyle name="_sayaji_project 6" xfId="1603"/>
    <cellStyle name="_sayaji_project 7" xfId="1604"/>
    <cellStyle name="_Schedules" xfId="1605"/>
    <cellStyle name="_Schedules_Infrastructure Companies" xfId="1606"/>
    <cellStyle name="_Schedules_Valuation template - 1-5-09" xfId="1607"/>
    <cellStyle name="_sept07 rohan" xfId="1608"/>
    <cellStyle name="_SEST - Financial Model V35" xfId="1609"/>
    <cellStyle name="_SITEL Projections" xfId="1610"/>
    <cellStyle name="_Smarte Carte Model - 7 Feb 2006 (final audit)" xfId="1611"/>
    <cellStyle name="_SP Construction Stress Scenario (2)" xfId="1612"/>
    <cellStyle name="_SP proforma template (2)" xfId="1613"/>
    <cellStyle name="_SubHeading" xfId="1614"/>
    <cellStyle name="_Table" xfId="1615"/>
    <cellStyle name="_TableHead" xfId="1616"/>
    <cellStyle name="_TableHeading" xfId="1617"/>
    <cellStyle name="_TableRowBorder" xfId="1618"/>
    <cellStyle name="_TableRowBorder 2" xfId="1619"/>
    <cellStyle name="_TableRowBorder 3" xfId="1620"/>
    <cellStyle name="_TableRowBorder 4" xfId="1621"/>
    <cellStyle name="_TableRowBorder 5" xfId="1622"/>
    <cellStyle name="_TableRowBorder 6" xfId="1623"/>
    <cellStyle name="_TableRowBorder 7" xfId="1624"/>
    <cellStyle name="_TableRowHead" xfId="1625"/>
    <cellStyle name="_TableRowHeading" xfId="1626"/>
    <cellStyle name="_TableSuperHead" xfId="1627"/>
    <cellStyle name="_TableSuperHeading" xfId="1628"/>
    <cellStyle name="_TableText" xfId="1629"/>
    <cellStyle name="_TAC financial model_finalv1" xfId="1630"/>
    <cellStyle name="_TAC financial model_finalv1 2" xfId="1631"/>
    <cellStyle name="_TAC financial model_finalv1 3" xfId="1632"/>
    <cellStyle name="_TAC financial model_finalv1 4" xfId="1633"/>
    <cellStyle name="_TAC financial model_finalv1 5" xfId="1634"/>
    <cellStyle name="_TAC financial model_finalv1 6" xfId="1635"/>
    <cellStyle name="_TAC financial model_finalv1 7" xfId="1636"/>
    <cellStyle name="_TAC financial model_finalv1_Infrastructure Companies" xfId="1637"/>
    <cellStyle name="_TAC financial model_finalv1_L&amp;TIDPL - Road - Vadodara - Jun 3" xfId="1638"/>
    <cellStyle name="_TAC financial model_finalv1_Valuation template - 1-5-09" xfId="1639"/>
    <cellStyle name="_Tax Audit Schedules 07-08" xfId="1640"/>
    <cellStyle name="_tax template" xfId="1641"/>
    <cellStyle name="_TBBOM(~2 (2)" xfId="1642"/>
    <cellStyle name="_TBBOM(~2 (2) 2" xfId="1643"/>
    <cellStyle name="_TBBOM(~2 (2) 3" xfId="1644"/>
    <cellStyle name="_TBBOM(~2 (2) 4" xfId="1645"/>
    <cellStyle name="_TBBOM(~2 (2) 5" xfId="1646"/>
    <cellStyle name="_TBBOM(~2 (2) 6" xfId="1647"/>
    <cellStyle name="_TBBOM(~2 (2) 7" xfId="1648"/>
    <cellStyle name="_TBBOM(~2 (2)_Infrastructure Companies" xfId="1649"/>
    <cellStyle name="_TBBOM(~2 (2)_L&amp;TIDPL - Road - Vadodara - Jun 3" xfId="1650"/>
    <cellStyle name="_TBBOM(~2 (2)_Valuation template - 1-5-09" xfId="1651"/>
    <cellStyle name="_Tbc_03_2001final" xfId="1652"/>
    <cellStyle name="_Tbc_03_2001final 2" xfId="1653"/>
    <cellStyle name="_Tbc_03_2001final 3" xfId="1654"/>
    <cellStyle name="_Tbc_03_2001final 4" xfId="1655"/>
    <cellStyle name="_Tbc_03_2001final 5" xfId="1656"/>
    <cellStyle name="_Tbc_03_2001final 6" xfId="1657"/>
    <cellStyle name="_Tbc_03_2001final 7" xfId="1658"/>
    <cellStyle name="_Tbc_03_2001final_Infrastructure Companies" xfId="1659"/>
    <cellStyle name="_Tbc_03_2001final_L&amp;TIDPL - Road - Vadodara - Jun 3" xfId="1660"/>
    <cellStyle name="_Tbc_03_2001final_Valuation template - 1-5-09" xfId="1661"/>
    <cellStyle name="_TCS Sitel Ratio analysis 9jan7" xfId="1662"/>
    <cellStyle name="_TCS Sitel Ratio analysis 9jan7_Infrastructure Companies" xfId="1663"/>
    <cellStyle name="_TCS Sitel Ratio analysis 9jan7_Valuation template - 1-5-09" xfId="1664"/>
    <cellStyle name="_UN_BLUE_OyM_Costs_Caso FF_05_LTS_transfer" xfId="1665"/>
    <cellStyle name="_UN_BLUE_OyM_Costs_Caso FF_05_LTS_transfer 2" xfId="1666"/>
    <cellStyle name="_Vadodara Bharuch-Valuation Models" xfId="1667"/>
    <cellStyle name="_Vadodara Bharuch-Valuation Models 2" xfId="1668"/>
    <cellStyle name="_Vadodara Bharuch-Valuation Models 3" xfId="1669"/>
    <cellStyle name="_Vadodara Bharuch-Valuation Models 4" xfId="1670"/>
    <cellStyle name="_Vadodara Bharuch-Valuation Models 5" xfId="1671"/>
    <cellStyle name="_Vadodara Bharuch-Valuation Models 6" xfId="1672"/>
    <cellStyle name="_Vadodara Bharuch-Valuation Models 7" xfId="1673"/>
    <cellStyle name="_Valuation model -CFS Sattava5_revised" xfId="1674"/>
    <cellStyle name="_Valuation template - 1-5-09" xfId="1675"/>
    <cellStyle name="_Worksheet in 35641" xfId="1676"/>
    <cellStyle name="_Worksheet in 35641.6 Depreciation Reco" xfId="1677"/>
    <cellStyle name="_Worksheet in 35641.6 Depreciation Reco_~5642633" xfId="1678"/>
    <cellStyle name="_Worksheet in 35641.6 Depreciation Reco_2231.2 Financials (In Mn)" xfId="1679"/>
    <cellStyle name="_Worksheet in 35641.6 Depreciation Reco_2231.2 Financials (In Mn)_~5642633" xfId="1680"/>
    <cellStyle name="_Worksheet in 35641.6 Depreciation Reco_2231.2 Financials (In Mn)_Plan 2011-12 ITNL" xfId="1681"/>
    <cellStyle name="_Worksheet in 35641.6 Depreciation Reco_2231.2 Financials (In Mn)_Soft Close December 10 StandAlone Vaibhav" xfId="1682"/>
    <cellStyle name="_Worksheet in 35641.6 Depreciation Reco_2231.2 Financials (In Mn)_Soft Close November 10 StandAlone Vaibhav" xfId="1683"/>
    <cellStyle name="_Worksheet in 35641.6 Depreciation Reco_2231.2 Financials (In Mn)_Soft Close October '10 SPV1" xfId="1684"/>
    <cellStyle name="_Worksheet in 35641.6 Depreciation Reco_2231.2 Financials (In Mn)_Soft Close October '10 SPV1_Soft Close December 10 StandAlone Vaibhav" xfId="1685"/>
    <cellStyle name="_Worksheet in 35641.6 Depreciation Reco_2233 Financials" xfId="1686"/>
    <cellStyle name="_Worksheet in 35641.6 Depreciation Reco_2233 Financials_~5642633" xfId="1687"/>
    <cellStyle name="_Worksheet in 35641.6 Depreciation Reco_2233 Financials_BSPL" xfId="1688"/>
    <cellStyle name="_Worksheet in 35641.6 Depreciation Reco_2233 Financials_CNTL Nov,11 (SCA)" xfId="1689"/>
    <cellStyle name="_Worksheet in 35641.6 Depreciation Reco_2233 Financials_Plan 2011-12 ITNL" xfId="1690"/>
    <cellStyle name="_Worksheet in 35641.6 Depreciation Reco_2233 Financials_Soft Close December 10 StandAlone Vaibhav" xfId="1691"/>
    <cellStyle name="_Worksheet in 35641.6 Depreciation Reco_2233 Financials_Soft Close November 10 StandAlone Vaibhav" xfId="1692"/>
    <cellStyle name="_Worksheet in 35641.6 Depreciation Reco_2233 Financials_Soft Close October '10 SPV1" xfId="1693"/>
    <cellStyle name="_Worksheet in 35641.6 Depreciation Reco_2233 Financials_Soft Close October '10 SPV1_Soft Close December 10 StandAlone Vaibhav" xfId="1694"/>
    <cellStyle name="_Worksheet in 35641.6 Depreciation Reco_2233 Financials_Tax Computation" xfId="1695"/>
    <cellStyle name="_Worksheet in 35641.6 Depreciation Reco_7300.2 All Tax Audit Annexures" xfId="1696"/>
    <cellStyle name="_Worksheet in 35641.6 Depreciation Reco_7300.2 All Tax Audit Annexures_Book1" xfId="1697"/>
    <cellStyle name="_Worksheet in 35641.6 Depreciation Reco_7300.2 All Tax Audit Annexures_Book1_CNTL Nov,11 (SCA)" xfId="1698"/>
    <cellStyle name="_Worksheet in 35641.6 Depreciation Reco_7300.2 All Tax Audit Annexures_CNTL Nov,11 (SCA)" xfId="1699"/>
    <cellStyle name="_Worksheet in 35641.6 Depreciation Reco_BSPL" xfId="1700"/>
    <cellStyle name="_Worksheet in 35641.6 Depreciation Reco_CNTL Nov,11 (SCA)" xfId="1701"/>
    <cellStyle name="_Worksheet in 35641.6 Depreciation Reco_Console Top Sheets (Mum-Jaipur)-Sept-09" xfId="1702"/>
    <cellStyle name="_Worksheet in 35641.6 Depreciation Reco_Console Top Sheets (Mum-Jaipur)-Sept-09_Book1" xfId="1703"/>
    <cellStyle name="_Worksheet in 35641.6 Depreciation Reco_Console Top Sheets (Mum-Jaipur)-Sept-09_Book1_CNTL Nov,11 (SCA)" xfId="1704"/>
    <cellStyle name="_Worksheet in 35641.6 Depreciation Reco_Console Top Sheets (Mum-Jaipur)-Sept-09_CNTL Nov,11 (SCA)" xfId="1705"/>
    <cellStyle name="_Worksheet in 35641.6 Depreciation Reco_FA - Register-(Sept-09)" xfId="1706"/>
    <cellStyle name="_Worksheet in 35641.6 Depreciation Reco_FA - Register-(Sept-09)_Book1" xfId="1707"/>
    <cellStyle name="_Worksheet in 35641.6 Depreciation Reco_FA - Register-(Sept-09)_Book1_CNTL Nov,11 (SCA)" xfId="1708"/>
    <cellStyle name="_Worksheet in 35641.6 Depreciation Reco_FA - Register-(Sept-09)_CNTL Nov,11 (SCA)" xfId="1709"/>
    <cellStyle name="_Worksheet in 35641.6 Depreciation Reco_Plan 2011-12 ITNL" xfId="1710"/>
    <cellStyle name="_Worksheet in 35641.6 Depreciation Reco_revenue summary budgeted-r" xfId="1711"/>
    <cellStyle name="_Worksheet in 35641.6 Depreciation Reco_Tax Computation" xfId="1712"/>
    <cellStyle name="_Worksheet in 35641_~5642633" xfId="1713"/>
    <cellStyle name="_Worksheet in 35641_2231.2 Financials (In Mn)" xfId="1714"/>
    <cellStyle name="_Worksheet in 35641_2231.2 Financials (In Mn)_~5642633" xfId="1715"/>
    <cellStyle name="_Worksheet in 35641_2231.2 Financials (In Mn)_Plan 2011-12 ITNL" xfId="1716"/>
    <cellStyle name="_Worksheet in 35641_2231.2 Financials (In Mn)_Soft Close December 10 StandAlone Vaibhav" xfId="1717"/>
    <cellStyle name="_Worksheet in 35641_2231.2 Financials (In Mn)_Soft Close November 10 StandAlone Vaibhav" xfId="1718"/>
    <cellStyle name="_Worksheet in 35641_2231.2 Financials (In Mn)_Soft Close October '10 SPV1" xfId="1719"/>
    <cellStyle name="_Worksheet in 35641_2231.2 Financials (In Mn)_Soft Close October '10 SPV1_Soft Close December 10 StandAlone Vaibhav" xfId="1720"/>
    <cellStyle name="_Worksheet in 35641_2233 Financials" xfId="1721"/>
    <cellStyle name="_Worksheet in 35641_2233 Financials_~5642633" xfId="1722"/>
    <cellStyle name="_Worksheet in 35641_2233 Financials_BSPL" xfId="1723"/>
    <cellStyle name="_Worksheet in 35641_2233 Financials_CNTL Nov,11 (SCA)" xfId="1724"/>
    <cellStyle name="_Worksheet in 35641_2233 Financials_Plan 2011-12 ITNL" xfId="1725"/>
    <cellStyle name="_Worksheet in 35641_2233 Financials_Soft Close December 10 StandAlone Vaibhav" xfId="1726"/>
    <cellStyle name="_Worksheet in 35641_2233 Financials_Soft Close November 10 StandAlone Vaibhav" xfId="1727"/>
    <cellStyle name="_Worksheet in 35641_2233 Financials_Soft Close October '10 SPV1" xfId="1728"/>
    <cellStyle name="_Worksheet in 35641_2233 Financials_Soft Close October '10 SPV1_Soft Close December 10 StandAlone Vaibhav" xfId="1729"/>
    <cellStyle name="_Worksheet in 35641_2233 Financials_Tax Computation" xfId="1730"/>
    <cellStyle name="_Worksheet in 35641_7300.2 All Tax Audit Annexures" xfId="1731"/>
    <cellStyle name="_Worksheet in 35641_7300.2 All Tax Audit Annexures_Book1" xfId="1732"/>
    <cellStyle name="_Worksheet in 35641_7300.2 All Tax Audit Annexures_Book1_CNTL Nov,11 (SCA)" xfId="1733"/>
    <cellStyle name="_Worksheet in 35641_7300.2 All Tax Audit Annexures_CNTL Nov,11 (SCA)" xfId="1734"/>
    <cellStyle name="_Worksheet in 35641_BSPL" xfId="1735"/>
    <cellStyle name="_Worksheet in 35641_CNTL Nov,11 (SCA)" xfId="1736"/>
    <cellStyle name="_Worksheet in 35641_Console Top Sheets (Mum-Jaipur)-Sept-09" xfId="1737"/>
    <cellStyle name="_Worksheet in 35641_Console Top Sheets (Mum-Jaipur)-Sept-09_Book1" xfId="1738"/>
    <cellStyle name="_Worksheet in 35641_Console Top Sheets (Mum-Jaipur)-Sept-09_Book1_CNTL Nov,11 (SCA)" xfId="1739"/>
    <cellStyle name="_Worksheet in 35641_Console Top Sheets (Mum-Jaipur)-Sept-09_CNTL Nov,11 (SCA)" xfId="1740"/>
    <cellStyle name="_Worksheet in 35641_FA - Register-(Sept-09)" xfId="1741"/>
    <cellStyle name="_Worksheet in 35641_FA - Register-(Sept-09)_Book1" xfId="1742"/>
    <cellStyle name="_Worksheet in 35641_FA - Register-(Sept-09)_Book1_CNTL Nov,11 (SCA)" xfId="1743"/>
    <cellStyle name="_Worksheet in 35641_FA - Register-(Sept-09)_CNTL Nov,11 (SCA)" xfId="1744"/>
    <cellStyle name="_Worksheet in 35641_Plan 2011-12 ITNL" xfId="1745"/>
    <cellStyle name="_Worksheet in 35641_revenue summary budgeted-r" xfId="1746"/>
    <cellStyle name="_Worksheet in 35641_Tax Computation" xfId="1747"/>
    <cellStyle name="_WUP model IDFC 15jun06" xfId="1748"/>
    <cellStyle name="_WUP model IDFC 15jun06_Agra - Bharatpur 270404" xfId="1749"/>
    <cellStyle name="_WUP model IDFC 15jun06_Copy of Model - Indore - Khalghat 23 June 09 LHL(LIL)v2" xfId="1750"/>
    <cellStyle name="_WUP model IDFC 15jun06_Model - Indore - Khalghat 23 June 09 LHL" xfId="1751"/>
    <cellStyle name="_WUP model IDFC 15jun06_Model - Indore - Khalghat Sept 10 Nov 09v1" xfId="1752"/>
    <cellStyle name="_WUP model IDFC 15jun06_Model - Indore - Khalghat Sept 11 Nov 09" xfId="1753"/>
    <cellStyle name="_WUP model IDFC 15jun06_Model - Indore - Khalghat v14" xfId="1754"/>
    <cellStyle name="_WUP model IDFC 15jun06_RA Sheet - Agra - Bharatpur" xfId="1755"/>
    <cellStyle name="_WUP model IDFC 15jun06_RA Sheet - Indore - Khalghat" xfId="1756"/>
    <cellStyle name="_현금흐름작성" xfId="1757"/>
    <cellStyle name="_현금흐름작성_Infrastructure Companies" xfId="1758"/>
    <cellStyle name="_현금흐름작성_Valuation template - 1-5-09" xfId="1759"/>
    <cellStyle name="¿­¾îº» ÇÏÀÌÆÛ¸µÅ©" xfId="1760"/>
    <cellStyle name="’Ê‰Ý [0.00]_laroux" xfId="1761"/>
    <cellStyle name="’Ê‰Ý_laroux" xfId="1762"/>
    <cellStyle name="+" xfId="1763"/>
    <cellStyle name="=C:\WINDOWS\SYSTEM32\COMMAND.COM" xfId="1764"/>
    <cellStyle name="=C:\WINNT\SYSTEM32\COMMAND.COM" xfId="1765"/>
    <cellStyle name="=C:\WINNT35\SYSTEM32\COMMAND.COM" xfId="1766"/>
    <cellStyle name="•W€_laroux" xfId="1767"/>
    <cellStyle name="\¦ÏÝÌnCp[N" xfId="1768"/>
    <cellStyle name="nCp[N" xfId="1769"/>
    <cellStyle name="W_2001.3" xfId="1770"/>
    <cellStyle name="0,0_x000d__x000a_NA_x000d__x000a_" xfId="1771"/>
    <cellStyle name="0000" xfId="1772"/>
    <cellStyle name="000000" xfId="1773"/>
    <cellStyle name="2 Percent" xfId="1774"/>
    <cellStyle name="20% - Accent1 2" xfId="1775"/>
    <cellStyle name="20% - Accent2 2" xfId="1776"/>
    <cellStyle name="20% - Accent3 2" xfId="1777"/>
    <cellStyle name="20% - Accent4 2" xfId="1778"/>
    <cellStyle name="20% - Accent5 2" xfId="1779"/>
    <cellStyle name="20% - Accent6 2" xfId="1780"/>
    <cellStyle name="20% - Ênfase1 2" xfId="1781"/>
    <cellStyle name="20% - Ênfase1 2 2" xfId="1782"/>
    <cellStyle name="20% - Ênfase1 3" xfId="1783"/>
    <cellStyle name="20% - Ênfase2 2" xfId="1784"/>
    <cellStyle name="20% - Ênfase2 2 2" xfId="1785"/>
    <cellStyle name="20% - Ênfase2 3" xfId="1786"/>
    <cellStyle name="20% - Ênfase3 2" xfId="1787"/>
    <cellStyle name="20% - Ênfase3 2 2" xfId="1788"/>
    <cellStyle name="20% - Ênfase3 3" xfId="1789"/>
    <cellStyle name="20% - Ênfase4 2" xfId="1790"/>
    <cellStyle name="20% - Ênfase4 2 2" xfId="1791"/>
    <cellStyle name="20% - Ênfase4 3" xfId="1792"/>
    <cellStyle name="20% - Ênfase5 2" xfId="1793"/>
    <cellStyle name="20% - Ênfase5 2 2" xfId="1794"/>
    <cellStyle name="20% - Ênfase5 3" xfId="1795"/>
    <cellStyle name="20% - Ênfase6 2" xfId="1796"/>
    <cellStyle name="20% - Ênfase6 2 2" xfId="1797"/>
    <cellStyle name="20% - Ênfase6 3" xfId="1798"/>
    <cellStyle name="20% - Énfasis1 2" xfId="1799"/>
    <cellStyle name="20% - Énfasis1 2 2" xfId="1800"/>
    <cellStyle name="20% - Énfasis1 2 2 2" xfId="1801"/>
    <cellStyle name="20% - Énfasis1 2 3" xfId="1802"/>
    <cellStyle name="20% - Énfasis1 2 3 2" xfId="1803"/>
    <cellStyle name="20% - Énfasis1 2 4" xfId="1804"/>
    <cellStyle name="20% - Énfasis1 3" xfId="1805"/>
    <cellStyle name="20% - Énfasis1 3 2" xfId="1806"/>
    <cellStyle name="20% - Énfasis1 3 2 2" xfId="1807"/>
    <cellStyle name="20% - Énfasis1 3 3" xfId="1808"/>
    <cellStyle name="20% - Énfasis2 2" xfId="1809"/>
    <cellStyle name="20% - Énfasis2 2 2" xfId="1810"/>
    <cellStyle name="20% - Énfasis2 2 2 2" xfId="1811"/>
    <cellStyle name="20% - Énfasis2 2 3" xfId="1812"/>
    <cellStyle name="20% - Énfasis2 2 3 2" xfId="1813"/>
    <cellStyle name="20% - Énfasis2 2 4" xfId="1814"/>
    <cellStyle name="20% - Énfasis2 3" xfId="1815"/>
    <cellStyle name="20% - Énfasis2 3 2" xfId="1816"/>
    <cellStyle name="20% - Énfasis2 3 2 2" xfId="1817"/>
    <cellStyle name="20% - Énfasis2 3 3" xfId="1818"/>
    <cellStyle name="20% - Énfasis3 2" xfId="1819"/>
    <cellStyle name="20% - Énfasis3 2 2" xfId="1820"/>
    <cellStyle name="20% - Énfasis3 2 2 2" xfId="1821"/>
    <cellStyle name="20% - Énfasis3 2 3" xfId="1822"/>
    <cellStyle name="20% - Énfasis3 2 3 2" xfId="1823"/>
    <cellStyle name="20% - Énfasis3 2 4" xfId="1824"/>
    <cellStyle name="20% - Énfasis3 3" xfId="1825"/>
    <cellStyle name="20% - Énfasis3 3 2" xfId="1826"/>
    <cellStyle name="20% - Énfasis3 3 2 2" xfId="1827"/>
    <cellStyle name="20% - Énfasis3 3 3" xfId="1828"/>
    <cellStyle name="20% - Énfasis4 2" xfId="1829"/>
    <cellStyle name="20% - Énfasis4 2 2" xfId="1830"/>
    <cellStyle name="20% - Énfasis4 2 2 2" xfId="1831"/>
    <cellStyle name="20% - Énfasis4 2 3" xfId="1832"/>
    <cellStyle name="20% - Énfasis4 2 3 2" xfId="1833"/>
    <cellStyle name="20% - Énfasis4 2 4" xfId="1834"/>
    <cellStyle name="20% - Énfasis4 3" xfId="1835"/>
    <cellStyle name="20% - Énfasis4 3 2" xfId="1836"/>
    <cellStyle name="20% - Énfasis4 3 2 2" xfId="1837"/>
    <cellStyle name="20% - Énfasis4 3 3" xfId="1838"/>
    <cellStyle name="20% - Énfasis5 2" xfId="1839"/>
    <cellStyle name="20% - Énfasis5 2 2" xfId="1840"/>
    <cellStyle name="20% - Énfasis5 2 2 2" xfId="1841"/>
    <cellStyle name="20% - Énfasis5 2 3" xfId="1842"/>
    <cellStyle name="20% - Énfasis5 2 3 2" xfId="1843"/>
    <cellStyle name="20% - Énfasis5 3" xfId="1844"/>
    <cellStyle name="20% - Énfasis5 3 2" xfId="1845"/>
    <cellStyle name="20% - Énfasis5 3 2 2" xfId="1846"/>
    <cellStyle name="20% - Énfasis5 3 3" xfId="1847"/>
    <cellStyle name="20% - Énfasis6 2" xfId="1848"/>
    <cellStyle name="20% - Énfasis6 2 2" xfId="1849"/>
    <cellStyle name="20% - Énfasis6 2 2 2" xfId="1850"/>
    <cellStyle name="20% - Énfasis6 2 3" xfId="1851"/>
    <cellStyle name="20% - Énfasis6 2 3 2" xfId="1852"/>
    <cellStyle name="20% - Énfasis6 3" xfId="1853"/>
    <cellStyle name="20% - Énfasis6 3 2" xfId="1854"/>
    <cellStyle name="20% - Énfasis6 3 2 2" xfId="1855"/>
    <cellStyle name="20% - Énfasis6 3 3" xfId="1856"/>
    <cellStyle name="3 Title Style 1" xfId="1857"/>
    <cellStyle name="3 Title Style 1 2" xfId="1858"/>
    <cellStyle name="40% - Accent1 2" xfId="1859"/>
    <cellStyle name="40% - Accent2 2" xfId="1860"/>
    <cellStyle name="40% - Accent3 2" xfId="1861"/>
    <cellStyle name="40% - Accent4 2" xfId="1862"/>
    <cellStyle name="40% - Accent5 2" xfId="1863"/>
    <cellStyle name="40% - Accent6 2" xfId="1864"/>
    <cellStyle name="40% - Ênfase1 2" xfId="1865"/>
    <cellStyle name="40% - Ênfase1 2 2" xfId="1866"/>
    <cellStyle name="40% - Ênfase1 3" xfId="1867"/>
    <cellStyle name="40% - Ênfase2 2" xfId="1868"/>
    <cellStyle name="40% - Ênfase2 2 2" xfId="1869"/>
    <cellStyle name="40% - Ênfase2 3" xfId="1870"/>
    <cellStyle name="40% - Ênfase3 2" xfId="1871"/>
    <cellStyle name="40% - Ênfase3 2 2" xfId="1872"/>
    <cellStyle name="40% - Ênfase3 3" xfId="1873"/>
    <cellStyle name="40% - Ênfase4 2" xfId="1874"/>
    <cellStyle name="40% - Ênfase4 2 2" xfId="1875"/>
    <cellStyle name="40% - Ênfase4 3" xfId="1876"/>
    <cellStyle name="40% - Ênfase5 2" xfId="1877"/>
    <cellStyle name="40% - Ênfase5 2 2" xfId="1878"/>
    <cellStyle name="40% - Ênfase5 3" xfId="1879"/>
    <cellStyle name="40% - Ênfase6 2" xfId="1880"/>
    <cellStyle name="40% - Ênfase6 2 2" xfId="1881"/>
    <cellStyle name="40% - Ênfase6 3" xfId="1882"/>
    <cellStyle name="40% - Énfasis1 2" xfId="1883"/>
    <cellStyle name="40% - Énfasis1 2 2" xfId="1884"/>
    <cellStyle name="40% - Énfasis1 2 2 2" xfId="1885"/>
    <cellStyle name="40% - Énfasis1 2 3" xfId="1886"/>
    <cellStyle name="40% - Énfasis1 2 3 2" xfId="1887"/>
    <cellStyle name="40% - Énfasis1 3" xfId="1888"/>
    <cellStyle name="40% - Énfasis1 3 2" xfId="1889"/>
    <cellStyle name="40% - Énfasis1 3 2 2" xfId="1890"/>
    <cellStyle name="40% - Énfasis1 3 3" xfId="1891"/>
    <cellStyle name="40% - Énfasis2 2" xfId="1892"/>
    <cellStyle name="40% - Énfasis2 2 2" xfId="1893"/>
    <cellStyle name="40% - Énfasis2 2 2 2" xfId="1894"/>
    <cellStyle name="40% - Énfasis2 2 3" xfId="1895"/>
    <cellStyle name="40% - Énfasis2 2 3 2" xfId="1896"/>
    <cellStyle name="40% - Énfasis2 3" xfId="1897"/>
    <cellStyle name="40% - Énfasis2 3 2" xfId="1898"/>
    <cellStyle name="40% - Énfasis2 3 2 2" xfId="1899"/>
    <cellStyle name="40% - Énfasis2 3 3" xfId="1900"/>
    <cellStyle name="40% - Énfasis3 2" xfId="1901"/>
    <cellStyle name="40% - Énfasis3 2 2" xfId="1902"/>
    <cellStyle name="40% - Énfasis3 2 2 2" xfId="1903"/>
    <cellStyle name="40% - Énfasis3 2 3" xfId="1904"/>
    <cellStyle name="40% - Énfasis3 2 3 2" xfId="1905"/>
    <cellStyle name="40% - Énfasis3 2 4" xfId="1906"/>
    <cellStyle name="40% - Énfasis3 3" xfId="1907"/>
    <cellStyle name="40% - Énfasis3 3 2" xfId="1908"/>
    <cellStyle name="40% - Énfasis3 3 2 2" xfId="1909"/>
    <cellStyle name="40% - Énfasis3 3 3" xfId="1910"/>
    <cellStyle name="40% - Énfasis4 2" xfId="1911"/>
    <cellStyle name="40% - Énfasis4 2 2" xfId="1912"/>
    <cellStyle name="40% - Énfasis4 2 2 2" xfId="1913"/>
    <cellStyle name="40% - Énfasis4 2 3" xfId="1914"/>
    <cellStyle name="40% - Énfasis4 2 3 2" xfId="1915"/>
    <cellStyle name="40% - Énfasis4 3" xfId="1916"/>
    <cellStyle name="40% - Énfasis4 3 2" xfId="1917"/>
    <cellStyle name="40% - Énfasis4 3 2 2" xfId="1918"/>
    <cellStyle name="40% - Énfasis4 3 3" xfId="1919"/>
    <cellStyle name="40% - Énfasis5 2" xfId="1920"/>
    <cellStyle name="40% - Énfasis5 2 2" xfId="1921"/>
    <cellStyle name="40% - Énfasis5 2 2 2" xfId="1922"/>
    <cellStyle name="40% - Énfasis5 2 3" xfId="1923"/>
    <cellStyle name="40% - Énfasis5 2 3 2" xfId="1924"/>
    <cellStyle name="40% - Énfasis5 3" xfId="1925"/>
    <cellStyle name="40% - Énfasis5 3 2" xfId="1926"/>
    <cellStyle name="40% - Énfasis5 3 2 2" xfId="1927"/>
    <cellStyle name="40% - Énfasis5 3 3" xfId="1928"/>
    <cellStyle name="40% - Énfasis6 2" xfId="1929"/>
    <cellStyle name="40% - Énfasis6 2 2" xfId="1930"/>
    <cellStyle name="40% - Énfasis6 2 2 2" xfId="1931"/>
    <cellStyle name="40% - Énfasis6 2 3" xfId="1932"/>
    <cellStyle name="40% - Énfasis6 2 3 2" xfId="1933"/>
    <cellStyle name="40% - Énfasis6 3" xfId="1934"/>
    <cellStyle name="40% - Énfasis6 3 2" xfId="1935"/>
    <cellStyle name="40% - Énfasis6 3 2 2" xfId="1936"/>
    <cellStyle name="40% - Énfasis6 3 3" xfId="1937"/>
    <cellStyle name="60% - Énfasis1 2" xfId="1938"/>
    <cellStyle name="60% - Énfasis1 2 2" xfId="1939"/>
    <cellStyle name="60% - Énfasis1 2 3" xfId="1940"/>
    <cellStyle name="60% - Énfasis1 3" xfId="1941"/>
    <cellStyle name="60% - Énfasis1 3 2" xfId="1942"/>
    <cellStyle name="60% - Énfasis2 2" xfId="1943"/>
    <cellStyle name="60% - Énfasis2 2 2" xfId="1944"/>
    <cellStyle name="60% - Énfasis2 2 3" xfId="1945"/>
    <cellStyle name="60% - Énfasis2 3" xfId="1946"/>
    <cellStyle name="60% - Énfasis2 3 2" xfId="1947"/>
    <cellStyle name="60% - Énfasis3 2" xfId="1948"/>
    <cellStyle name="60% - Énfasis3 2 2" xfId="1949"/>
    <cellStyle name="60% - Énfasis3 2 3" xfId="1950"/>
    <cellStyle name="60% - Énfasis3 2 4" xfId="1951"/>
    <cellStyle name="60% - Énfasis3 3" xfId="1952"/>
    <cellStyle name="60% - Énfasis3 3 2" xfId="1953"/>
    <cellStyle name="60% - Énfasis4 2" xfId="1954"/>
    <cellStyle name="60% - Énfasis4 2 2" xfId="1955"/>
    <cellStyle name="60% - Énfasis4 2 3" xfId="1956"/>
    <cellStyle name="60% - Énfasis4 2 4" xfId="1957"/>
    <cellStyle name="60% - Énfasis4 3" xfId="1958"/>
    <cellStyle name="60% - Énfasis4 3 2" xfId="1959"/>
    <cellStyle name="60% - Énfasis5 2" xfId="1960"/>
    <cellStyle name="60% - Énfasis5 2 2" xfId="1961"/>
    <cellStyle name="60% - Énfasis5 2 3" xfId="1962"/>
    <cellStyle name="60% - Énfasis5 3" xfId="1963"/>
    <cellStyle name="60% - Énfasis5 3 2" xfId="1964"/>
    <cellStyle name="60% - Énfasis6 2" xfId="1965"/>
    <cellStyle name="60% - Énfasis6 2 2" xfId="1966"/>
    <cellStyle name="60% - Énfasis6 2 3" xfId="1967"/>
    <cellStyle name="60% - Énfasis6 2 4" xfId="1968"/>
    <cellStyle name="60% - Énfasis6 3" xfId="1969"/>
    <cellStyle name="60% - Énfasis6 3 2" xfId="1970"/>
    <cellStyle name="A3 297 x 420 mm" xfId="1971"/>
    <cellStyle name="A3 297 x 420 mm 10" xfId="1972"/>
    <cellStyle name="A3 297 x 420 mm 11" xfId="1973"/>
    <cellStyle name="A3 297 x 420 mm 12" xfId="1974"/>
    <cellStyle name="A3 297 x 420 mm 13" xfId="1975"/>
    <cellStyle name="A3 297 x 420 mm 14" xfId="1976"/>
    <cellStyle name="A3 297 x 420 mm 15" xfId="1977"/>
    <cellStyle name="A3 297 x 420 mm 16" xfId="1978"/>
    <cellStyle name="A3 297 x 420 mm 17" xfId="1979"/>
    <cellStyle name="A3 297 x 420 mm 18" xfId="1980"/>
    <cellStyle name="A3 297 x 420 mm 19" xfId="1981"/>
    <cellStyle name="A3 297 x 420 mm 2" xfId="1982"/>
    <cellStyle name="A3 297 x 420 mm 2 2" xfId="1983"/>
    <cellStyle name="A3 297 x 420 mm 20" xfId="1984"/>
    <cellStyle name="A3 297 x 420 mm 21" xfId="1985"/>
    <cellStyle name="A3 297 x 420 mm 22" xfId="1986"/>
    <cellStyle name="A3 297 x 420 mm 23" xfId="1987"/>
    <cellStyle name="A3 297 x 420 mm 24" xfId="1988"/>
    <cellStyle name="A3 297 x 420 mm 25" xfId="1989"/>
    <cellStyle name="A3 297 x 420 mm 26" xfId="1990"/>
    <cellStyle name="A3 297 x 420 mm 27" xfId="1991"/>
    <cellStyle name="A3 297 x 420 mm 28" xfId="1992"/>
    <cellStyle name="A3 297 x 420 mm 29" xfId="1993"/>
    <cellStyle name="A3 297 x 420 mm 3" xfId="1994"/>
    <cellStyle name="A3 297 x 420 mm 30" xfId="1995"/>
    <cellStyle name="A3 297 x 420 mm 31" xfId="1996"/>
    <cellStyle name="A3 297 x 420 mm 32" xfId="1997"/>
    <cellStyle name="A3 297 x 420 mm 33" xfId="1998"/>
    <cellStyle name="A3 297 x 420 mm 34" xfId="1999"/>
    <cellStyle name="A3 297 x 420 mm 35" xfId="2000"/>
    <cellStyle name="A3 297 x 420 mm 36" xfId="2001"/>
    <cellStyle name="A3 297 x 420 mm 37" xfId="2002"/>
    <cellStyle name="A3 297 x 420 mm 38" xfId="2003"/>
    <cellStyle name="A3 297 x 420 mm 39" xfId="2004"/>
    <cellStyle name="A3 297 x 420 mm 4" xfId="2005"/>
    <cellStyle name="A3 297 x 420 mm 40" xfId="2006"/>
    <cellStyle name="A3 297 x 420 mm 41" xfId="2007"/>
    <cellStyle name="A3 297 x 420 mm 42" xfId="2008"/>
    <cellStyle name="A3 297 x 420 mm 43" xfId="2009"/>
    <cellStyle name="A3 297 x 420 mm 44" xfId="2010"/>
    <cellStyle name="A3 297 x 420 mm 45" xfId="2011"/>
    <cellStyle name="A3 297 x 420 mm 46" xfId="2012"/>
    <cellStyle name="A3 297 x 420 mm 47" xfId="2013"/>
    <cellStyle name="A3 297 x 420 mm 48" xfId="2014"/>
    <cellStyle name="A3 297 x 420 mm 5" xfId="2015"/>
    <cellStyle name="A3 297 x 420 mm 6" xfId="2016"/>
    <cellStyle name="A3 297 x 420 mm 7" xfId="2017"/>
    <cellStyle name="A3 297 x 420 mm 8" xfId="2018"/>
    <cellStyle name="A3 297 x 420 mm 9" xfId="2019"/>
    <cellStyle name="Act_%1" xfId="2020"/>
    <cellStyle name="Actual" xfId="2021"/>
    <cellStyle name="Año" xfId="2022"/>
    <cellStyle name="apresent" xfId="2023"/>
    <cellStyle name="apresent 2" xfId="2024"/>
    <cellStyle name="apresent 3" xfId="2025"/>
    <cellStyle name="apresent 4" xfId="2026"/>
    <cellStyle name="apresent 5" xfId="2027"/>
    <cellStyle name="Assumption Background" xfId="2028"/>
    <cellStyle name="Assumption Date Right" xfId="2029"/>
    <cellStyle name="Assumption Date Right 10" xfId="2030"/>
    <cellStyle name="Assumption Date Right 11" xfId="2031"/>
    <cellStyle name="Assumption Date Right 12" xfId="2032"/>
    <cellStyle name="Assumption Date Right 13" xfId="2033"/>
    <cellStyle name="Assumption Date Right 2" xfId="2034"/>
    <cellStyle name="Assumption Date Right 3" xfId="2035"/>
    <cellStyle name="Assumption Date Right 4" xfId="2036"/>
    <cellStyle name="Assumption Date Right 5" xfId="2037"/>
    <cellStyle name="Assumption Date Right 6" xfId="2038"/>
    <cellStyle name="Assumption Date Right 7" xfId="2039"/>
    <cellStyle name="Assumption Date Right 8" xfId="2040"/>
    <cellStyle name="Assumption Date Right 9" xfId="2041"/>
    <cellStyle name="Assumption Number Right" xfId="2042"/>
    <cellStyle name="Assumption Number Right 10" xfId="2043"/>
    <cellStyle name="Assumption Number Right 11" xfId="2044"/>
    <cellStyle name="Assumption Number Right 12" xfId="2045"/>
    <cellStyle name="Assumption Number Right 13" xfId="2046"/>
    <cellStyle name="Assumption Number Right 2" xfId="2047"/>
    <cellStyle name="Assumption Number Right 3" xfId="2048"/>
    <cellStyle name="Assumption Number Right 4" xfId="2049"/>
    <cellStyle name="Assumption Number Right 5" xfId="2050"/>
    <cellStyle name="Assumption Number Right 6" xfId="2051"/>
    <cellStyle name="Assumption Number Right 7" xfId="2052"/>
    <cellStyle name="Assumption Number Right 8" xfId="2053"/>
    <cellStyle name="Assumption Number Right 9" xfId="2054"/>
    <cellStyle name="Assumption Percentage Right" xfId="2055"/>
    <cellStyle name="Assumption Percentage Right 10" xfId="2056"/>
    <cellStyle name="Assumption Percentage Right 11" xfId="2057"/>
    <cellStyle name="Assumption Percentage Right 12" xfId="2058"/>
    <cellStyle name="Assumption Percentage Right 13" xfId="2059"/>
    <cellStyle name="Assumption Percentage Right 2" xfId="2060"/>
    <cellStyle name="Assumption Percentage Right 3" xfId="2061"/>
    <cellStyle name="Assumption Percentage Right 4" xfId="2062"/>
    <cellStyle name="Assumption Percentage Right 5" xfId="2063"/>
    <cellStyle name="Assumption Percentage Right 6" xfId="2064"/>
    <cellStyle name="Assumption Percentage Right 7" xfId="2065"/>
    <cellStyle name="Assumption Percentage Right 8" xfId="2066"/>
    <cellStyle name="Assumption Percentage Right 9" xfId="2067"/>
    <cellStyle name="Assumption Years Right" xfId="2068"/>
    <cellStyle name="Assumption Years Right 10" xfId="2069"/>
    <cellStyle name="Assumption Years Right 11" xfId="2070"/>
    <cellStyle name="Assumption Years Right 12" xfId="2071"/>
    <cellStyle name="Assumption Years Right 13" xfId="2072"/>
    <cellStyle name="Assumption Years Right 2" xfId="2073"/>
    <cellStyle name="Assumption Years Right 3" xfId="2074"/>
    <cellStyle name="Assumption Years Right 4" xfId="2075"/>
    <cellStyle name="Assumption Years Right 5" xfId="2076"/>
    <cellStyle name="Assumption Years Right 6" xfId="2077"/>
    <cellStyle name="Assumption Years Right 7" xfId="2078"/>
    <cellStyle name="Assumption Years Right 8" xfId="2079"/>
    <cellStyle name="Assumption Years Right 9" xfId="2080"/>
    <cellStyle name="Assumption YesNo Right" xfId="2081"/>
    <cellStyle name="Assumption YesNo Right 10" xfId="2082"/>
    <cellStyle name="Assumption YesNo Right 11" xfId="2083"/>
    <cellStyle name="Assumption YesNo Right 12" xfId="2084"/>
    <cellStyle name="Assumption YesNo Right 13" xfId="2085"/>
    <cellStyle name="Assumption YesNo Right 2" xfId="2086"/>
    <cellStyle name="Assumption YesNo Right 3" xfId="2087"/>
    <cellStyle name="Assumption YesNo Right 4" xfId="2088"/>
    <cellStyle name="Assumption YesNo Right 5" xfId="2089"/>
    <cellStyle name="Assumption YesNo Right 6" xfId="2090"/>
    <cellStyle name="Assumption YesNo Right 7" xfId="2091"/>
    <cellStyle name="Assumption YesNo Right 8" xfId="2092"/>
    <cellStyle name="Assumption YesNo Right 9" xfId="2093"/>
    <cellStyle name="_x000f__x0006_B" xfId="2094"/>
    <cellStyle name="b0let" xfId="2095"/>
    <cellStyle name="BB-Input" xfId="2096"/>
    <cellStyle name="Black" xfId="2097"/>
    <cellStyle name="Black 2" xfId="2098"/>
    <cellStyle name="Black 3" xfId="2099"/>
    <cellStyle name="Black 4" xfId="2100"/>
    <cellStyle name="Black 5" xfId="2101"/>
    <cellStyle name="Black 6" xfId="2102"/>
    <cellStyle name="blank" xfId="2103"/>
    <cellStyle name="Blue" xfId="2104"/>
    <cellStyle name="Blue 2" xfId="2105"/>
    <cellStyle name="Body" xfId="2106"/>
    <cellStyle name="Bol-Data" xfId="2107"/>
    <cellStyle name="bolet" xfId="2108"/>
    <cellStyle name="Boletim" xfId="2109"/>
    <cellStyle name="Bom" xfId="2110"/>
    <cellStyle name="Bom 2" xfId="2111"/>
    <cellStyle name="Border" xfId="2112"/>
    <cellStyle name="Border 10" xfId="2113"/>
    <cellStyle name="Border 11" xfId="2114"/>
    <cellStyle name="Border 12" xfId="2115"/>
    <cellStyle name="Border 2" xfId="2116"/>
    <cellStyle name="Border 3" xfId="2117"/>
    <cellStyle name="Border 4" xfId="2118"/>
    <cellStyle name="Border 5" xfId="2119"/>
    <cellStyle name="Border 6" xfId="2120"/>
    <cellStyle name="Border 7" xfId="2121"/>
    <cellStyle name="Border 8" xfId="2122"/>
    <cellStyle name="Border 9" xfId="2123"/>
    <cellStyle name="brakcomma" xfId="2124"/>
    <cellStyle name="brakcomma 2" xfId="2125"/>
    <cellStyle name="Brand Align Left Text" xfId="2126"/>
    <cellStyle name="Brand Default" xfId="2127"/>
    <cellStyle name="Brand Percent" xfId="2128"/>
    <cellStyle name="Brand Source" xfId="2129"/>
    <cellStyle name="Brand Subtitle with Underline" xfId="2130"/>
    <cellStyle name="Brand Subtitle without Underline" xfId="2131"/>
    <cellStyle name="Brand Title" xfId="2132"/>
    <cellStyle name="Buena 2" xfId="2133"/>
    <cellStyle name="Buena 2 2" xfId="2134"/>
    <cellStyle name="Buena 2 3" xfId="2135"/>
    <cellStyle name="Buena 3" xfId="2136"/>
    <cellStyle name="Buena 3 2" xfId="2137"/>
    <cellStyle name="Cabecera 1" xfId="2138"/>
    <cellStyle name="Cabecera 1 2" xfId="2139"/>
    <cellStyle name="Cabecera 2" xfId="2140"/>
    <cellStyle name="Cabecera 2 2" xfId="2141"/>
    <cellStyle name="Calc" xfId="2142"/>
    <cellStyle name="Calc 2" xfId="2143"/>
    <cellStyle name="Calc 2 2" xfId="2144"/>
    <cellStyle name="Calc 2 2 2" xfId="2145"/>
    <cellStyle name="Calc 2 3" xfId="2146"/>
    <cellStyle name="Calc 2 3 2" xfId="2147"/>
    <cellStyle name="Calc 2 4" xfId="2148"/>
    <cellStyle name="Calc 3" xfId="2149"/>
    <cellStyle name="Calc 3 2" xfId="2150"/>
    <cellStyle name="Calc 3 2 2" xfId="2151"/>
    <cellStyle name="Calc 3 3" xfId="2152"/>
    <cellStyle name="Calc 3 3 2" xfId="2153"/>
    <cellStyle name="Calc 3 4" xfId="2154"/>
    <cellStyle name="Calc 4" xfId="2155"/>
    <cellStyle name="Calc 4 2" xfId="2156"/>
    <cellStyle name="Calc 4 2 2" xfId="2157"/>
    <cellStyle name="Calc 4 3" xfId="2158"/>
    <cellStyle name="Calc 4 3 2" xfId="2159"/>
    <cellStyle name="Calc 4 4" xfId="2160"/>
    <cellStyle name="Calc 5" xfId="2161"/>
    <cellStyle name="Calc 5 2" xfId="2162"/>
    <cellStyle name="Calc 5 2 2" xfId="2163"/>
    <cellStyle name="Calc 5 3" xfId="2164"/>
    <cellStyle name="Calc 5 3 2" xfId="2165"/>
    <cellStyle name="Calc 5 4" xfId="2166"/>
    <cellStyle name="Calc 6" xfId="2167"/>
    <cellStyle name="Calc 6 2" xfId="2168"/>
    <cellStyle name="Calc 7" xfId="2169"/>
    <cellStyle name="Calc 7 2" xfId="2170"/>
    <cellStyle name="Calc 8" xfId="2171"/>
    <cellStyle name="Calc Currency (0)" xfId="2172"/>
    <cellStyle name="Calc Currency (0) 2" xfId="2173"/>
    <cellStyle name="Calc Currency (0) 2 2" xfId="2174"/>
    <cellStyle name="Calc Currency (0) 3" xfId="2175"/>
    <cellStyle name="Calc Currency (0)_Cost Inputs" xfId="2176"/>
    <cellStyle name="Calc Currency (2)" xfId="2177"/>
    <cellStyle name="Calc Currency (2) 2" xfId="2178"/>
    <cellStyle name="Calc Currency (2) 2 2" xfId="2179"/>
    <cellStyle name="Calc Currency (2) 3" xfId="2180"/>
    <cellStyle name="Calc Currency (2)_Cost Inputs" xfId="2181"/>
    <cellStyle name="Calc Percent (0)" xfId="2182"/>
    <cellStyle name="Calc Percent (0) 2" xfId="2183"/>
    <cellStyle name="Calc Percent (0) 3" xfId="2184"/>
    <cellStyle name="Calc Percent (0)_Cost Inputs" xfId="2185"/>
    <cellStyle name="Calc Percent (1)" xfId="2186"/>
    <cellStyle name="Calc Percent (1) 2" xfId="2187"/>
    <cellStyle name="Calc Percent (1) 3" xfId="2188"/>
    <cellStyle name="Calc Percent (1)_Cost Inputs" xfId="2189"/>
    <cellStyle name="Calc Percent (2)" xfId="2190"/>
    <cellStyle name="Calc Percent (2) 2" xfId="2191"/>
    <cellStyle name="Calc Percent (2) 3" xfId="2192"/>
    <cellStyle name="Calc Percent (2)_Cost Inputs" xfId="2193"/>
    <cellStyle name="Calc Units (0)" xfId="2194"/>
    <cellStyle name="Calc Units (0) 2" xfId="2195"/>
    <cellStyle name="Calc Units (0) 3" xfId="2196"/>
    <cellStyle name="Calc Units (0)_Cost Inputs" xfId="2197"/>
    <cellStyle name="Calc Units (1)" xfId="2198"/>
    <cellStyle name="Calc Units (1) 2" xfId="2199"/>
    <cellStyle name="Calc Units (1) 3" xfId="2200"/>
    <cellStyle name="Calc Units (1)_Cost Inputs" xfId="2201"/>
    <cellStyle name="Calc Units (2)" xfId="2202"/>
    <cellStyle name="Calc Units (2) 2" xfId="2203"/>
    <cellStyle name="Calc Units (2) 2 2" xfId="2204"/>
    <cellStyle name="Calc Units (2) 3" xfId="2205"/>
    <cellStyle name="Calc Units (2)_Cost Inputs" xfId="2206"/>
    <cellStyle name="Calc_Cost Inputs" xfId="2207"/>
    <cellStyle name="Calc0" xfId="2208"/>
    <cellStyle name="Calc1" xfId="2209"/>
    <cellStyle name="Calc2" xfId="2210"/>
    <cellStyle name="Calc4" xfId="2211"/>
    <cellStyle name="Calculation 10" xfId="2212"/>
    <cellStyle name="Calculation 11" xfId="2213"/>
    <cellStyle name="Calculation 12" xfId="2214"/>
    <cellStyle name="Calculation 13" xfId="2215"/>
    <cellStyle name="Calculation 14" xfId="2216"/>
    <cellStyle name="Calculation 2" xfId="2217"/>
    <cellStyle name="Calculation 2 2" xfId="2218"/>
    <cellStyle name="Calculation 2 3" xfId="2219"/>
    <cellStyle name="Calculation 3" xfId="2220"/>
    <cellStyle name="Calculation 3 2" xfId="2221"/>
    <cellStyle name="Calculation 3 3" xfId="2222"/>
    <cellStyle name="Calculation 4" xfId="2223"/>
    <cellStyle name="Calculation 5" xfId="2224"/>
    <cellStyle name="Calculation 6" xfId="2225"/>
    <cellStyle name="Calculation 7" xfId="2226"/>
    <cellStyle name="Calculation 8" xfId="2227"/>
    <cellStyle name="Calculation 9" xfId="2228"/>
    <cellStyle name="Cálculo 2" xfId="2229"/>
    <cellStyle name="Cálculo 2 2" xfId="2230"/>
    <cellStyle name="Cálculo 2 2 2" xfId="2231"/>
    <cellStyle name="Cálculo 2 2 2 2" xfId="2232"/>
    <cellStyle name="Cálculo 2 2 2 3" xfId="2233"/>
    <cellStyle name="Cálculo 2 2 3" xfId="2234"/>
    <cellStyle name="Cálculo 2 2 3 2" xfId="2235"/>
    <cellStyle name="Cálculo 2 2 3 3" xfId="2236"/>
    <cellStyle name="Cálculo 2 2 4" xfId="2237"/>
    <cellStyle name="Cálculo 2 2 5" xfId="2238"/>
    <cellStyle name="Cálculo 2 3" xfId="2239"/>
    <cellStyle name="Cálculo 2 3 2" xfId="2240"/>
    <cellStyle name="Cálculo 2 4" xfId="2241"/>
    <cellStyle name="Cálculo 2 4 2" xfId="2242"/>
    <cellStyle name="Cálculo 2 4 3" xfId="2243"/>
    <cellStyle name="Cálculo 2 5" xfId="2244"/>
    <cellStyle name="Cálculo 2 6" xfId="2245"/>
    <cellStyle name="Cálculo 3" xfId="2246"/>
    <cellStyle name="Cálculo 3 2" xfId="2247"/>
    <cellStyle name="Cálculo 3 2 2" xfId="2248"/>
    <cellStyle name="Cálculo 3 2 2 2" xfId="2249"/>
    <cellStyle name="Cálculo 3 2 2 3" xfId="2250"/>
    <cellStyle name="Cálculo 3 2 3" xfId="2251"/>
    <cellStyle name="Cálculo 3 2 3 2" xfId="2252"/>
    <cellStyle name="Cálculo 3 2 3 3" xfId="2253"/>
    <cellStyle name="Cálculo 3 2 4" xfId="2254"/>
    <cellStyle name="Cálculo 3 2 5" xfId="2255"/>
    <cellStyle name="Cálculo 3 3" xfId="2256"/>
    <cellStyle name="Cálculo 3 3 2" xfId="2257"/>
    <cellStyle name="Cálculo 3 3 3" xfId="2258"/>
    <cellStyle name="Cálculo 3 4" xfId="2259"/>
    <cellStyle name="Cálculo 3 4 2" xfId="2260"/>
    <cellStyle name="Cálculo 3 4 3" xfId="2261"/>
    <cellStyle name="Cálculo 3 5" xfId="2262"/>
    <cellStyle name="Cálculo 3 6" xfId="2263"/>
    <cellStyle name="CBRatio" xfId="2264"/>
    <cellStyle name="Celda de comprobación 2" xfId="2265"/>
    <cellStyle name="Celda de comprobación 2 2" xfId="2266"/>
    <cellStyle name="Celda de comprobación 2 2 2" xfId="2267"/>
    <cellStyle name="Celda de comprobación 2 2 3" xfId="2268"/>
    <cellStyle name="Celda de comprobación 2 2 4" xfId="2269"/>
    <cellStyle name="Celda de comprobación 2 2 5" xfId="2270"/>
    <cellStyle name="Celda de comprobación 2 2 6" xfId="2271"/>
    <cellStyle name="Celda de comprobación 2 2 7" xfId="2272"/>
    <cellStyle name="Celda de comprobación 2 3" xfId="2273"/>
    <cellStyle name="Celda de comprobación 3" xfId="2274"/>
    <cellStyle name="Celda de comprobación 3 2" xfId="2275"/>
    <cellStyle name="Celda de comprobación 3 2 2" xfId="2276"/>
    <cellStyle name="Celda de comprobación 3 2 3" xfId="2277"/>
    <cellStyle name="Celda de comprobación 3 2 4" xfId="2278"/>
    <cellStyle name="Celda de comprobación 3 2 5" xfId="2279"/>
    <cellStyle name="Celda de comprobación 3 2 6" xfId="2280"/>
    <cellStyle name="Celda de comprobación 3 2 7" xfId="2281"/>
    <cellStyle name="Celda de comprobación 3 3" xfId="2282"/>
    <cellStyle name="Celda de comprobación 3 4" xfId="2283"/>
    <cellStyle name="Celda de comprobación 3 5" xfId="2284"/>
    <cellStyle name="Celda de comprobación 3 6" xfId="2285"/>
    <cellStyle name="Celda de comprobación 3 7" xfId="2286"/>
    <cellStyle name="Celda de comprobación 3 8" xfId="2287"/>
    <cellStyle name="Celda vinculada 2" xfId="2288"/>
    <cellStyle name="Celda vinculada 2 2" xfId="2289"/>
    <cellStyle name="Celda vinculada 2 3" xfId="2290"/>
    <cellStyle name="Celda vinculada 3" xfId="2291"/>
    <cellStyle name="Celda vinculada 3 2" xfId="2292"/>
    <cellStyle name="Célula de Verificação" xfId="2293"/>
    <cellStyle name="Célula de Verificação 2" xfId="2294"/>
    <cellStyle name="Célula de Verificação 2 2" xfId="2295"/>
    <cellStyle name="Célula de Verificação 3" xfId="2296"/>
    <cellStyle name="Célula de Verificação 4" xfId="2297"/>
    <cellStyle name="Célula de Verificação 5" xfId="2298"/>
    <cellStyle name="Célula de Verificação 6" xfId="2299"/>
    <cellStyle name="Célula Vinculada" xfId="2300"/>
    <cellStyle name="Célula Vinculada 2" xfId="2301"/>
    <cellStyle name="Center" xfId="2302"/>
    <cellStyle name="Centrado" xfId="2303"/>
    <cellStyle name="Check Box" xfId="2304"/>
    <cellStyle name="Check Box 2" xfId="2305"/>
    <cellStyle name="Check Box Feeder" xfId="2306"/>
    <cellStyle name="Check Box Input" xfId="2307"/>
    <cellStyle name="Check Cell 2" xfId="2308"/>
    <cellStyle name="Check Cell 3" xfId="2309"/>
    <cellStyle name="Check Cell 4" xfId="2310"/>
    <cellStyle name="Check Cell 5" xfId="2311"/>
    <cellStyle name="Check Cell 6" xfId="2312"/>
    <cellStyle name="Check Cell 7" xfId="2313"/>
    <cellStyle name="Co. Names" xfId="2314"/>
    <cellStyle name="COL HEADINGS" xfId="2315"/>
    <cellStyle name="Color number" xfId="2316"/>
    <cellStyle name="colorcomma" xfId="2317"/>
    <cellStyle name="colorcomma 2" xfId="2318"/>
    <cellStyle name="Comma" xfId="5" builtinId="3"/>
    <cellStyle name="Comma  - Style1" xfId="2319"/>
    <cellStyle name="Comma  - Style2" xfId="2320"/>
    <cellStyle name="Comma  - Style3" xfId="2321"/>
    <cellStyle name="Comma  - Style4" xfId="2322"/>
    <cellStyle name="Comma  - Style5" xfId="2323"/>
    <cellStyle name="Comma  - Style6" xfId="2324"/>
    <cellStyle name="Comma  - Style7" xfId="2325"/>
    <cellStyle name="Comma  - Style8" xfId="2326"/>
    <cellStyle name="Comma [00]" xfId="2327"/>
    <cellStyle name="Comma [00] 2" xfId="2328"/>
    <cellStyle name="Comma [00] 3" xfId="2329"/>
    <cellStyle name="Comma [2]" xfId="2330"/>
    <cellStyle name="Comma 0" xfId="2331"/>
    <cellStyle name="Comma 000's" xfId="2332"/>
    <cellStyle name="Comma 000's Zero" xfId="2333"/>
    <cellStyle name="Comma 000's Zero 10" xfId="2334"/>
    <cellStyle name="Comma 000's Zero 11" xfId="2335"/>
    <cellStyle name="Comma 000's Zero 12" xfId="2336"/>
    <cellStyle name="Comma 000's Zero 13" xfId="2337"/>
    <cellStyle name="Comma 000's Zero 2" xfId="2338"/>
    <cellStyle name="Comma 000's Zero 2 10" xfId="2339"/>
    <cellStyle name="Comma 000's Zero 2 11" xfId="2340"/>
    <cellStyle name="Comma 000's Zero 2 12" xfId="2341"/>
    <cellStyle name="Comma 000's Zero 2 2" xfId="2342"/>
    <cellStyle name="Comma 000's Zero 2 3" xfId="2343"/>
    <cellStyle name="Comma 000's Zero 2 4" xfId="2344"/>
    <cellStyle name="Comma 000's Zero 2 5" xfId="2345"/>
    <cellStyle name="Comma 000's Zero 2 6" xfId="2346"/>
    <cellStyle name="Comma 000's Zero 2 7" xfId="2347"/>
    <cellStyle name="Comma 000's Zero 2 8" xfId="2348"/>
    <cellStyle name="Comma 000's Zero 2 9" xfId="2349"/>
    <cellStyle name="Comma 000's Zero 3" xfId="2350"/>
    <cellStyle name="Comma 000's Zero 4" xfId="2351"/>
    <cellStyle name="Comma 000's Zero 5" xfId="2352"/>
    <cellStyle name="Comma 000's Zero 6" xfId="2353"/>
    <cellStyle name="Comma 000's Zero 7" xfId="2354"/>
    <cellStyle name="Comma 000's Zero 8" xfId="2355"/>
    <cellStyle name="Comma 000's Zero 9" xfId="2356"/>
    <cellStyle name="Comma 000's Zero_Cost Inputs" xfId="2357"/>
    <cellStyle name="Comma 10" xfId="2358"/>
    <cellStyle name="Comma 10 2" xfId="2359"/>
    <cellStyle name="Comma 10 2 2" xfId="2360"/>
    <cellStyle name="Comma 10 2 2 2" xfId="2361"/>
    <cellStyle name="Comma 10 2 3" xfId="2362"/>
    <cellStyle name="Comma 10 2 4" xfId="2363"/>
    <cellStyle name="Comma 10 3" xfId="2364"/>
    <cellStyle name="Comma 10 3 2" xfId="2365"/>
    <cellStyle name="Comma 10 3 3" xfId="2366"/>
    <cellStyle name="Comma 10 4" xfId="2367"/>
    <cellStyle name="Comma 10 4 2" xfId="2368"/>
    <cellStyle name="Comma 10 5" xfId="2369"/>
    <cellStyle name="Comma 10 5 2" xfId="2370"/>
    <cellStyle name="Comma 10 6" xfId="2371"/>
    <cellStyle name="Comma 10 6 2" xfId="2372"/>
    <cellStyle name="Comma 10 7" xfId="2373"/>
    <cellStyle name="Comma 10 8" xfId="2374"/>
    <cellStyle name="Comma 10 9" xfId="2375"/>
    <cellStyle name="Comma 100" xfId="25654"/>
    <cellStyle name="Comma 11" xfId="2376"/>
    <cellStyle name="Comma 11 10" xfId="2377"/>
    <cellStyle name="Comma 11 11" xfId="2378"/>
    <cellStyle name="Comma 11 12" xfId="2379"/>
    <cellStyle name="Comma 11 13" xfId="2380"/>
    <cellStyle name="Comma 11 14" xfId="2381"/>
    <cellStyle name="Comma 11 15" xfId="2382"/>
    <cellStyle name="Comma 11 16" xfId="2383"/>
    <cellStyle name="Comma 11 17" xfId="2384"/>
    <cellStyle name="Comma 11 18" xfId="2385"/>
    <cellStyle name="Comma 11 19" xfId="2386"/>
    <cellStyle name="Comma 11 2" xfId="2387"/>
    <cellStyle name="Comma 11 2 10" xfId="2388"/>
    <cellStyle name="Comma 11 2 11" xfId="2389"/>
    <cellStyle name="Comma 11 2 12" xfId="2390"/>
    <cellStyle name="Comma 11 2 13" xfId="2391"/>
    <cellStyle name="Comma 11 2 14" xfId="2392"/>
    <cellStyle name="Comma 11 2 15" xfId="2393"/>
    <cellStyle name="Comma 11 2 16" xfId="2394"/>
    <cellStyle name="Comma 11 2 17" xfId="2395"/>
    <cellStyle name="Comma 11 2 18" xfId="2396"/>
    <cellStyle name="Comma 11 2 19" xfId="2397"/>
    <cellStyle name="Comma 11 2 2" xfId="2398"/>
    <cellStyle name="Comma 11 2 20" xfId="2399"/>
    <cellStyle name="Comma 11 2 20 2" xfId="2400"/>
    <cellStyle name="Comma 11 2 20 3" xfId="2401"/>
    <cellStyle name="Comma 11 2 21" xfId="2402"/>
    <cellStyle name="Comma 11 2 22" xfId="2403"/>
    <cellStyle name="Comma 11 2 3" xfId="2404"/>
    <cellStyle name="Comma 11 2 4" xfId="2405"/>
    <cellStyle name="Comma 11 2 5" xfId="2406"/>
    <cellStyle name="Comma 11 2 6" xfId="2407"/>
    <cellStyle name="Comma 11 2 7" xfId="2408"/>
    <cellStyle name="Comma 11 2 8" xfId="2409"/>
    <cellStyle name="Comma 11 2 9" xfId="2410"/>
    <cellStyle name="Comma 11 20" xfId="2411"/>
    <cellStyle name="Comma 11 21" xfId="2412"/>
    <cellStyle name="Comma 11 22" xfId="2413"/>
    <cellStyle name="Comma 11 23" xfId="2414"/>
    <cellStyle name="Comma 11 24" xfId="2415"/>
    <cellStyle name="Comma 11 25" xfId="2416"/>
    <cellStyle name="Comma 11 26" xfId="2417"/>
    <cellStyle name="Comma 11 27" xfId="2418"/>
    <cellStyle name="Comma 11 28" xfId="2419"/>
    <cellStyle name="Comma 11 29" xfId="2420"/>
    <cellStyle name="Comma 11 3" xfId="2421"/>
    <cellStyle name="Comma 11 30" xfId="2422"/>
    <cellStyle name="Comma 11 31" xfId="2423"/>
    <cellStyle name="Comma 11 32" xfId="2424"/>
    <cellStyle name="Comma 11 33" xfId="2425"/>
    <cellStyle name="Comma 11 34" xfId="2426"/>
    <cellStyle name="Comma 11 35" xfId="2427"/>
    <cellStyle name="Comma 11 36" xfId="2428"/>
    <cellStyle name="Comma 11 37" xfId="2429"/>
    <cellStyle name="Comma 11 38" xfId="2430"/>
    <cellStyle name="Comma 11 39" xfId="2431"/>
    <cellStyle name="Comma 11 4" xfId="2432"/>
    <cellStyle name="Comma 11 40" xfId="2433"/>
    <cellStyle name="Comma 11 41" xfId="2434"/>
    <cellStyle name="Comma 11 42" xfId="2435"/>
    <cellStyle name="Comma 11 43" xfId="2436"/>
    <cellStyle name="Comma 11 44" xfId="2437"/>
    <cellStyle name="Comma 11 45" xfId="2438"/>
    <cellStyle name="Comma 11 46" xfId="2439"/>
    <cellStyle name="Comma 11 47" xfId="2440"/>
    <cellStyle name="Comma 11 48" xfId="2441"/>
    <cellStyle name="Comma 11 49" xfId="2442"/>
    <cellStyle name="Comma 11 5" xfId="2443"/>
    <cellStyle name="Comma 11 50" xfId="2444"/>
    <cellStyle name="Comma 11 51" xfId="2445"/>
    <cellStyle name="Comma 11 52" xfId="2446"/>
    <cellStyle name="Comma 11 53" xfId="2447"/>
    <cellStyle name="Comma 11 54" xfId="2448"/>
    <cellStyle name="Comma 11 55" xfId="2449"/>
    <cellStyle name="Comma 11 56" xfId="2450"/>
    <cellStyle name="Comma 11 57" xfId="2451"/>
    <cellStyle name="Comma 11 58" xfId="2452"/>
    <cellStyle name="Comma 11 59" xfId="2453"/>
    <cellStyle name="Comma 11 6" xfId="2454"/>
    <cellStyle name="Comma 11 60" xfId="2455"/>
    <cellStyle name="Comma 11 61" xfId="2456"/>
    <cellStyle name="Comma 11 7" xfId="2457"/>
    <cellStyle name="Comma 11 8" xfId="2458"/>
    <cellStyle name="Comma 11 9" xfId="2459"/>
    <cellStyle name="Comma 12" xfId="2460"/>
    <cellStyle name="Comma 12 2" xfId="2461"/>
    <cellStyle name="Comma 12 2 2" xfId="2462"/>
    <cellStyle name="Comma 12 3" xfId="2463"/>
    <cellStyle name="Comma 12 4" xfId="2464"/>
    <cellStyle name="Comma 12 5" xfId="2465"/>
    <cellStyle name="Comma 13" xfId="2466"/>
    <cellStyle name="Comma 13 2" xfId="2467"/>
    <cellStyle name="Comma 13 2 2" xfId="2468"/>
    <cellStyle name="Comma 13 3" xfId="2469"/>
    <cellStyle name="Comma 14" xfId="2470"/>
    <cellStyle name="Comma 14 10" xfId="2471"/>
    <cellStyle name="Comma 14 11" xfId="2472"/>
    <cellStyle name="Comma 14 12" xfId="2473"/>
    <cellStyle name="Comma 14 13" xfId="2474"/>
    <cellStyle name="Comma 14 14" xfId="2475"/>
    <cellStyle name="Comma 14 15" xfId="2476"/>
    <cellStyle name="Comma 14 2" xfId="2477"/>
    <cellStyle name="Comma 14 3" xfId="2478"/>
    <cellStyle name="Comma 14 4" xfId="2479"/>
    <cellStyle name="Comma 14 5" xfId="2480"/>
    <cellStyle name="Comma 14 6" xfId="2481"/>
    <cellStyle name="Comma 14 7" xfId="2482"/>
    <cellStyle name="Comma 14 8" xfId="2483"/>
    <cellStyle name="Comma 14 9" xfId="2484"/>
    <cellStyle name="Comma 15" xfId="2485"/>
    <cellStyle name="Comma 15 10" xfId="2486"/>
    <cellStyle name="Comma 15 11" xfId="2487"/>
    <cellStyle name="Comma 15 12" xfId="2488"/>
    <cellStyle name="Comma 15 13" xfId="2489"/>
    <cellStyle name="Comma 15 14" xfId="2490"/>
    <cellStyle name="Comma 15 15" xfId="2491"/>
    <cellStyle name="Comma 15 16" xfId="2492"/>
    <cellStyle name="Comma 15 2" xfId="2493"/>
    <cellStyle name="Comma 15 3" xfId="2494"/>
    <cellStyle name="Comma 15 4" xfId="2495"/>
    <cellStyle name="Comma 15 5" xfId="2496"/>
    <cellStyle name="Comma 15 6" xfId="2497"/>
    <cellStyle name="Comma 15 7" xfId="2498"/>
    <cellStyle name="Comma 15 8" xfId="2499"/>
    <cellStyle name="Comma 15 9" xfId="2500"/>
    <cellStyle name="Comma 16" xfId="2501"/>
    <cellStyle name="Comma 16 2" xfId="2502"/>
    <cellStyle name="Comma 16 3" xfId="2503"/>
    <cellStyle name="Comma 17" xfId="2504"/>
    <cellStyle name="Comma 17 2" xfId="2505"/>
    <cellStyle name="Comma 18" xfId="2506"/>
    <cellStyle name="Comma 18 10" xfId="2507"/>
    <cellStyle name="Comma 18 11" xfId="2508"/>
    <cellStyle name="Comma 18 12" xfId="2509"/>
    <cellStyle name="Comma 18 13" xfId="2510"/>
    <cellStyle name="Comma 18 14" xfId="2511"/>
    <cellStyle name="Comma 18 15" xfId="2512"/>
    <cellStyle name="Comma 18 16" xfId="2513"/>
    <cellStyle name="Comma 18 2" xfId="2514"/>
    <cellStyle name="Comma 18 2 2" xfId="2515"/>
    <cellStyle name="Comma 18 3" xfId="2516"/>
    <cellStyle name="Comma 18 3 2" xfId="2517"/>
    <cellStyle name="Comma 18 4" xfId="2518"/>
    <cellStyle name="Comma 18 5" xfId="2519"/>
    <cellStyle name="Comma 18 6" xfId="2520"/>
    <cellStyle name="Comma 18 7" xfId="2521"/>
    <cellStyle name="Comma 18 8" xfId="2522"/>
    <cellStyle name="Comma 18 9" xfId="2523"/>
    <cellStyle name="Comma 19" xfId="2524"/>
    <cellStyle name="Comma 19 2" xfId="2525"/>
    <cellStyle name="Comma 2" xfId="2526"/>
    <cellStyle name="Comma 2 10" xfId="2527"/>
    <cellStyle name="Comma 2 11" xfId="2528"/>
    <cellStyle name="Comma 2 11 10" xfId="2529"/>
    <cellStyle name="Comma 2 11 11" xfId="2530"/>
    <cellStyle name="Comma 2 11 12" xfId="2531"/>
    <cellStyle name="Comma 2 11 13" xfId="2532"/>
    <cellStyle name="Comma 2 11 14" xfId="2533"/>
    <cellStyle name="Comma 2 11 15" xfId="2534"/>
    <cellStyle name="Comma 2 11 16" xfId="2535"/>
    <cellStyle name="Comma 2 11 17" xfId="2536"/>
    <cellStyle name="Comma 2 11 18" xfId="2537"/>
    <cellStyle name="Comma 2 11 2" xfId="2538"/>
    <cellStyle name="Comma 2 11 2 10" xfId="2539"/>
    <cellStyle name="Comma 2 11 2 10 2" xfId="2540"/>
    <cellStyle name="Comma 2 11 2 11" xfId="2541"/>
    <cellStyle name="Comma 2 11 2 11 2" xfId="2542"/>
    <cellStyle name="Comma 2 11 2 12" xfId="2543"/>
    <cellStyle name="Comma 2 11 2 12 2" xfId="2544"/>
    <cellStyle name="Comma 2 11 2 13" xfId="2545"/>
    <cellStyle name="Comma 2 11 2 13 2" xfId="2546"/>
    <cellStyle name="Comma 2 11 2 14" xfId="2547"/>
    <cellStyle name="Comma 2 11 2 14 2" xfId="2548"/>
    <cellStyle name="Comma 2 11 2 15" xfId="2549"/>
    <cellStyle name="Comma 2 11 2 15 2" xfId="2550"/>
    <cellStyle name="Comma 2 11 2 16" xfId="2551"/>
    <cellStyle name="Comma 2 11 2 16 2" xfId="2552"/>
    <cellStyle name="Comma 2 11 2 17" xfId="2553"/>
    <cellStyle name="Comma 2 11 2 17 2" xfId="2554"/>
    <cellStyle name="Comma 2 11 2 2" xfId="2555"/>
    <cellStyle name="Comma 2 11 2 2 2" xfId="2556"/>
    <cellStyle name="Comma 2 11 2 3" xfId="2557"/>
    <cellStyle name="Comma 2 11 2 3 2" xfId="2558"/>
    <cellStyle name="Comma 2 11 2 4" xfId="2559"/>
    <cellStyle name="Comma 2 11 2 4 2" xfId="2560"/>
    <cellStyle name="Comma 2 11 2 5" xfId="2561"/>
    <cellStyle name="Comma 2 11 2 5 2" xfId="2562"/>
    <cellStyle name="Comma 2 11 2 6" xfId="2563"/>
    <cellStyle name="Comma 2 11 2 6 2" xfId="2564"/>
    <cellStyle name="Comma 2 11 2 7" xfId="2565"/>
    <cellStyle name="Comma 2 11 2 7 2" xfId="2566"/>
    <cellStyle name="Comma 2 11 2 8" xfId="2567"/>
    <cellStyle name="Comma 2 11 2 8 2" xfId="2568"/>
    <cellStyle name="Comma 2 11 2 9" xfId="2569"/>
    <cellStyle name="Comma 2 11 2 9 2" xfId="2570"/>
    <cellStyle name="Comma 2 11 3" xfId="2571"/>
    <cellStyle name="Comma 2 11 4" xfId="2572"/>
    <cellStyle name="Comma 2 11 5" xfId="2573"/>
    <cellStyle name="Comma 2 11 6" xfId="2574"/>
    <cellStyle name="Comma 2 11 7" xfId="2575"/>
    <cellStyle name="Comma 2 11 8" xfId="2576"/>
    <cellStyle name="Comma 2 11 9" xfId="2577"/>
    <cellStyle name="Comma 2 12" xfId="2578"/>
    <cellStyle name="Comma 2 12 2" xfId="2579"/>
    <cellStyle name="Comma 2 13" xfId="2580"/>
    <cellStyle name="Comma 2 13 2" xfId="2581"/>
    <cellStyle name="Comma 2 14" xfId="2582"/>
    <cellStyle name="Comma 2 14 2" xfId="2583"/>
    <cellStyle name="Comma 2 15" xfId="2584"/>
    <cellStyle name="Comma 2 15 2" xfId="2585"/>
    <cellStyle name="Comma 2 16" xfId="2586"/>
    <cellStyle name="Comma 2 16 2" xfId="2587"/>
    <cellStyle name="Comma 2 17" xfId="2588"/>
    <cellStyle name="Comma 2 17 2" xfId="2589"/>
    <cellStyle name="Comma 2 18" xfId="2590"/>
    <cellStyle name="Comma 2 19" xfId="2591"/>
    <cellStyle name="Comma 2 2" xfId="2592"/>
    <cellStyle name="Comma 2 2 10" xfId="2593"/>
    <cellStyle name="Comma 2 2 11" xfId="2594"/>
    <cellStyle name="Comma 2 2 12" xfId="2595"/>
    <cellStyle name="Comma 2 2 13" xfId="2596"/>
    <cellStyle name="Comma 2 2 14" xfId="2597"/>
    <cellStyle name="Comma 2 2 15" xfId="2598"/>
    <cellStyle name="Comma 2 2 16" xfId="2599"/>
    <cellStyle name="Comma 2 2 17" xfId="2600"/>
    <cellStyle name="Comma 2 2 18" xfId="2601"/>
    <cellStyle name="Comma 2 2 19" xfId="2602"/>
    <cellStyle name="Comma 2 2 2" xfId="2603"/>
    <cellStyle name="Comma 2 2 2 10" xfId="2604"/>
    <cellStyle name="Comma 2 2 2 10 2" xfId="2605"/>
    <cellStyle name="Comma 2 2 2 11" xfId="2606"/>
    <cellStyle name="Comma 2 2 2 11 2" xfId="2607"/>
    <cellStyle name="Comma 2 2 2 12" xfId="2608"/>
    <cellStyle name="Comma 2 2 2 12 2" xfId="2609"/>
    <cellStyle name="Comma 2 2 2 13" xfId="2610"/>
    <cellStyle name="Comma 2 2 2 13 2" xfId="2611"/>
    <cellStyle name="Comma 2 2 2 14" xfId="2612"/>
    <cellStyle name="Comma 2 2 2 14 2" xfId="2613"/>
    <cellStyle name="Comma 2 2 2 15" xfId="2614"/>
    <cellStyle name="Comma 2 2 2 15 2" xfId="2615"/>
    <cellStyle name="Comma 2 2 2 16" xfId="2616"/>
    <cellStyle name="Comma 2 2 2 16 2" xfId="2617"/>
    <cellStyle name="Comma 2 2 2 17" xfId="2618"/>
    <cellStyle name="Comma 2 2 2 17 2" xfId="2619"/>
    <cellStyle name="Comma 2 2 2 18" xfId="2620"/>
    <cellStyle name="Comma 2 2 2 18 2" xfId="2621"/>
    <cellStyle name="Comma 2 2 2 19" xfId="2622"/>
    <cellStyle name="Comma 2 2 2 19 2" xfId="2623"/>
    <cellStyle name="Comma 2 2 2 2" xfId="2624"/>
    <cellStyle name="Comma 2 2 2 2 10" xfId="2625"/>
    <cellStyle name="Comma 2 2 2 2 11" xfId="2626"/>
    <cellStyle name="Comma 2 2 2 2 12" xfId="2627"/>
    <cellStyle name="Comma 2 2 2 2 13" xfId="2628"/>
    <cellStyle name="Comma 2 2 2 2 14" xfId="2629"/>
    <cellStyle name="Comma 2 2 2 2 15" xfId="2630"/>
    <cellStyle name="Comma 2 2 2 2 16" xfId="2631"/>
    <cellStyle name="Comma 2 2 2 2 17" xfId="2632"/>
    <cellStyle name="Comma 2 2 2 2 18" xfId="2633"/>
    <cellStyle name="Comma 2 2 2 2 19" xfId="2634"/>
    <cellStyle name="Comma 2 2 2 2 2" xfId="2635"/>
    <cellStyle name="Comma 2 2 2 2 2 10" xfId="2636"/>
    <cellStyle name="Comma 2 2 2 2 2 10 2" xfId="2637"/>
    <cellStyle name="Comma 2 2 2 2 2 11" xfId="2638"/>
    <cellStyle name="Comma 2 2 2 2 2 11 2" xfId="2639"/>
    <cellStyle name="Comma 2 2 2 2 2 12" xfId="2640"/>
    <cellStyle name="Comma 2 2 2 2 2 12 2" xfId="2641"/>
    <cellStyle name="Comma 2 2 2 2 2 13" xfId="2642"/>
    <cellStyle name="Comma 2 2 2 2 2 13 2" xfId="2643"/>
    <cellStyle name="Comma 2 2 2 2 2 14" xfId="2644"/>
    <cellStyle name="Comma 2 2 2 2 2 14 2" xfId="2645"/>
    <cellStyle name="Comma 2 2 2 2 2 15" xfId="2646"/>
    <cellStyle name="Comma 2 2 2 2 2 15 2" xfId="2647"/>
    <cellStyle name="Comma 2 2 2 2 2 16" xfId="2648"/>
    <cellStyle name="Comma 2 2 2 2 2 16 2" xfId="2649"/>
    <cellStyle name="Comma 2 2 2 2 2 17" xfId="2650"/>
    <cellStyle name="Comma 2 2 2 2 2 17 2" xfId="2651"/>
    <cellStyle name="Comma 2 2 2 2 2 18" xfId="2652"/>
    <cellStyle name="Comma 2 2 2 2 2 18 2" xfId="2653"/>
    <cellStyle name="Comma 2 2 2 2 2 19" xfId="2654"/>
    <cellStyle name="Comma 2 2 2 2 2 19 2" xfId="2655"/>
    <cellStyle name="Comma 2 2 2 2 2 2" xfId="2656"/>
    <cellStyle name="Comma 2 2 2 2 2 2 10" xfId="2657"/>
    <cellStyle name="Comma 2 2 2 2 2 2 11" xfId="2658"/>
    <cellStyle name="Comma 2 2 2 2 2 2 12" xfId="2659"/>
    <cellStyle name="Comma 2 2 2 2 2 2 12 10" xfId="2660"/>
    <cellStyle name="Comma 2 2 2 2 2 2 12 10 2" xfId="2661"/>
    <cellStyle name="Comma 2 2 2 2 2 2 12 11" xfId="2662"/>
    <cellStyle name="Comma 2 2 2 2 2 2 12 11 2" xfId="2663"/>
    <cellStyle name="Comma 2 2 2 2 2 2 12 12" xfId="2664"/>
    <cellStyle name="Comma 2 2 2 2 2 2 12 12 2" xfId="2665"/>
    <cellStyle name="Comma 2 2 2 2 2 2 12 13" xfId="2666"/>
    <cellStyle name="Comma 2 2 2 2 2 2 12 13 2" xfId="2667"/>
    <cellStyle name="Comma 2 2 2 2 2 2 12 14" xfId="2668"/>
    <cellStyle name="Comma 2 2 2 2 2 2 12 14 2" xfId="2669"/>
    <cellStyle name="Comma 2 2 2 2 2 2 12 15" xfId="2670"/>
    <cellStyle name="Comma 2 2 2 2 2 2 12 15 2" xfId="2671"/>
    <cellStyle name="Comma 2 2 2 2 2 2 12 16" xfId="2672"/>
    <cellStyle name="Comma 2 2 2 2 2 2 12 16 2" xfId="2673"/>
    <cellStyle name="Comma 2 2 2 2 2 2 12 17" xfId="2674"/>
    <cellStyle name="Comma 2 2 2 2 2 2 12 17 2" xfId="2675"/>
    <cellStyle name="Comma 2 2 2 2 2 2 12 2" xfId="2676"/>
    <cellStyle name="Comma 2 2 2 2 2 2 12 2 10" xfId="2677"/>
    <cellStyle name="Comma 2 2 2 2 2 2 12 2 11" xfId="2678"/>
    <cellStyle name="Comma 2 2 2 2 2 2 12 2 12" xfId="2679"/>
    <cellStyle name="Comma 2 2 2 2 2 2 12 2 13" xfId="2680"/>
    <cellStyle name="Comma 2 2 2 2 2 2 12 2 14" xfId="2681"/>
    <cellStyle name="Comma 2 2 2 2 2 2 12 2 15" xfId="2682"/>
    <cellStyle name="Comma 2 2 2 2 2 2 12 2 16" xfId="2683"/>
    <cellStyle name="Comma 2 2 2 2 2 2 12 2 17" xfId="2684"/>
    <cellStyle name="Comma 2 2 2 2 2 2 12 2 18" xfId="2685"/>
    <cellStyle name="Comma 2 2 2 2 2 2 12 2 2" xfId="2686"/>
    <cellStyle name="Comma 2 2 2 2 2 2 12 2 3" xfId="2687"/>
    <cellStyle name="Comma 2 2 2 2 2 2 12 2 4" xfId="2688"/>
    <cellStyle name="Comma 2 2 2 2 2 2 12 2 5" xfId="2689"/>
    <cellStyle name="Comma 2 2 2 2 2 2 12 2 6" xfId="2690"/>
    <cellStyle name="Comma 2 2 2 2 2 2 12 2 7" xfId="2691"/>
    <cellStyle name="Comma 2 2 2 2 2 2 12 2 8" xfId="2692"/>
    <cellStyle name="Comma 2 2 2 2 2 2 12 2 9" xfId="2693"/>
    <cellStyle name="Comma 2 2 2 2 2 2 12 3" xfId="2694"/>
    <cellStyle name="Comma 2 2 2 2 2 2 12 3 2" xfId="2695"/>
    <cellStyle name="Comma 2 2 2 2 2 2 12 4" xfId="2696"/>
    <cellStyle name="Comma 2 2 2 2 2 2 12 4 2" xfId="2697"/>
    <cellStyle name="Comma 2 2 2 2 2 2 12 5" xfId="2698"/>
    <cellStyle name="Comma 2 2 2 2 2 2 12 5 2" xfId="2699"/>
    <cellStyle name="Comma 2 2 2 2 2 2 12 6" xfId="2700"/>
    <cellStyle name="Comma 2 2 2 2 2 2 12 6 2" xfId="2701"/>
    <cellStyle name="Comma 2 2 2 2 2 2 12 7" xfId="2702"/>
    <cellStyle name="Comma 2 2 2 2 2 2 12 7 2" xfId="2703"/>
    <cellStyle name="Comma 2 2 2 2 2 2 12 8" xfId="2704"/>
    <cellStyle name="Comma 2 2 2 2 2 2 12 8 2" xfId="2705"/>
    <cellStyle name="Comma 2 2 2 2 2 2 12 9" xfId="2706"/>
    <cellStyle name="Comma 2 2 2 2 2 2 12 9 2" xfId="2707"/>
    <cellStyle name="Comma 2 2 2 2 2 2 13" xfId="2708"/>
    <cellStyle name="Comma 2 2 2 2 2 2 14" xfId="2709"/>
    <cellStyle name="Comma 2 2 2 2 2 2 15" xfId="2710"/>
    <cellStyle name="Comma 2 2 2 2 2 2 16" xfId="2711"/>
    <cellStyle name="Comma 2 2 2 2 2 2 17" xfId="2712"/>
    <cellStyle name="Comma 2 2 2 2 2 2 18" xfId="2713"/>
    <cellStyle name="Comma 2 2 2 2 2 2 19" xfId="2714"/>
    <cellStyle name="Comma 2 2 2 2 2 2 2" xfId="2715"/>
    <cellStyle name="Comma 2 2 2 2 2 2 2 10" xfId="2716"/>
    <cellStyle name="Comma 2 2 2 2 2 2 2 10 2" xfId="2717"/>
    <cellStyle name="Comma 2 2 2 2 2 2 2 11" xfId="2718"/>
    <cellStyle name="Comma 2 2 2 2 2 2 2 11 10" xfId="2719"/>
    <cellStyle name="Comma 2 2 2 2 2 2 2 11 11" xfId="2720"/>
    <cellStyle name="Comma 2 2 2 2 2 2 2 11 12" xfId="2721"/>
    <cellStyle name="Comma 2 2 2 2 2 2 2 11 13" xfId="2722"/>
    <cellStyle name="Comma 2 2 2 2 2 2 2 11 14" xfId="2723"/>
    <cellStyle name="Comma 2 2 2 2 2 2 2 11 15" xfId="2724"/>
    <cellStyle name="Comma 2 2 2 2 2 2 2 11 16" xfId="2725"/>
    <cellStyle name="Comma 2 2 2 2 2 2 2 11 17" xfId="2726"/>
    <cellStyle name="Comma 2 2 2 2 2 2 2 11 18" xfId="2727"/>
    <cellStyle name="Comma 2 2 2 2 2 2 2 11 2" xfId="2728"/>
    <cellStyle name="Comma 2 2 2 2 2 2 2 11 2 10" xfId="2729"/>
    <cellStyle name="Comma 2 2 2 2 2 2 2 11 2 10 2" xfId="2730"/>
    <cellStyle name="Comma 2 2 2 2 2 2 2 11 2 11" xfId="2731"/>
    <cellStyle name="Comma 2 2 2 2 2 2 2 11 2 11 2" xfId="2732"/>
    <cellStyle name="Comma 2 2 2 2 2 2 2 11 2 12" xfId="2733"/>
    <cellStyle name="Comma 2 2 2 2 2 2 2 11 2 12 2" xfId="2734"/>
    <cellStyle name="Comma 2 2 2 2 2 2 2 11 2 13" xfId="2735"/>
    <cellStyle name="Comma 2 2 2 2 2 2 2 11 2 13 2" xfId="2736"/>
    <cellStyle name="Comma 2 2 2 2 2 2 2 11 2 14" xfId="2737"/>
    <cellStyle name="Comma 2 2 2 2 2 2 2 11 2 14 2" xfId="2738"/>
    <cellStyle name="Comma 2 2 2 2 2 2 2 11 2 15" xfId="2739"/>
    <cellStyle name="Comma 2 2 2 2 2 2 2 11 2 15 2" xfId="2740"/>
    <cellStyle name="Comma 2 2 2 2 2 2 2 11 2 16" xfId="2741"/>
    <cellStyle name="Comma 2 2 2 2 2 2 2 11 2 16 2" xfId="2742"/>
    <cellStyle name="Comma 2 2 2 2 2 2 2 11 2 17" xfId="2743"/>
    <cellStyle name="Comma 2 2 2 2 2 2 2 11 2 17 2" xfId="2744"/>
    <cellStyle name="Comma 2 2 2 2 2 2 2 11 2 2" xfId="2745"/>
    <cellStyle name="Comma 2 2 2 2 2 2 2 11 2 2 2" xfId="2746"/>
    <cellStyle name="Comma 2 2 2 2 2 2 2 11 2 3" xfId="2747"/>
    <cellStyle name="Comma 2 2 2 2 2 2 2 11 2 3 2" xfId="2748"/>
    <cellStyle name="Comma 2 2 2 2 2 2 2 11 2 4" xfId="2749"/>
    <cellStyle name="Comma 2 2 2 2 2 2 2 11 2 4 2" xfId="2750"/>
    <cellStyle name="Comma 2 2 2 2 2 2 2 11 2 5" xfId="2751"/>
    <cellStyle name="Comma 2 2 2 2 2 2 2 11 2 5 2" xfId="2752"/>
    <cellStyle name="Comma 2 2 2 2 2 2 2 11 2 6" xfId="2753"/>
    <cellStyle name="Comma 2 2 2 2 2 2 2 11 2 6 2" xfId="2754"/>
    <cellStyle name="Comma 2 2 2 2 2 2 2 11 2 7" xfId="2755"/>
    <cellStyle name="Comma 2 2 2 2 2 2 2 11 2 7 2" xfId="2756"/>
    <cellStyle name="Comma 2 2 2 2 2 2 2 11 2 8" xfId="2757"/>
    <cellStyle name="Comma 2 2 2 2 2 2 2 11 2 8 2" xfId="2758"/>
    <cellStyle name="Comma 2 2 2 2 2 2 2 11 2 9" xfId="2759"/>
    <cellStyle name="Comma 2 2 2 2 2 2 2 11 2 9 2" xfId="2760"/>
    <cellStyle name="Comma 2 2 2 2 2 2 2 11 3" xfId="2761"/>
    <cellStyle name="Comma 2 2 2 2 2 2 2 11 4" xfId="2762"/>
    <cellStyle name="Comma 2 2 2 2 2 2 2 11 5" xfId="2763"/>
    <cellStyle name="Comma 2 2 2 2 2 2 2 11 6" xfId="2764"/>
    <cellStyle name="Comma 2 2 2 2 2 2 2 11 7" xfId="2765"/>
    <cellStyle name="Comma 2 2 2 2 2 2 2 11 8" xfId="2766"/>
    <cellStyle name="Comma 2 2 2 2 2 2 2 11 9" xfId="2767"/>
    <cellStyle name="Comma 2 2 2 2 2 2 2 12" xfId="2768"/>
    <cellStyle name="Comma 2 2 2 2 2 2 2 12 2" xfId="2769"/>
    <cellStyle name="Comma 2 2 2 2 2 2 2 13" xfId="2770"/>
    <cellStyle name="Comma 2 2 2 2 2 2 2 13 2" xfId="2771"/>
    <cellStyle name="Comma 2 2 2 2 2 2 2 14" xfId="2772"/>
    <cellStyle name="Comma 2 2 2 2 2 2 2 14 2" xfId="2773"/>
    <cellStyle name="Comma 2 2 2 2 2 2 2 15" xfId="2774"/>
    <cellStyle name="Comma 2 2 2 2 2 2 2 15 2" xfId="2775"/>
    <cellStyle name="Comma 2 2 2 2 2 2 2 16" xfId="2776"/>
    <cellStyle name="Comma 2 2 2 2 2 2 2 16 2" xfId="2777"/>
    <cellStyle name="Comma 2 2 2 2 2 2 2 17" xfId="2778"/>
    <cellStyle name="Comma 2 2 2 2 2 2 2 17 2" xfId="2779"/>
    <cellStyle name="Comma 2 2 2 2 2 2 2 18" xfId="2780"/>
    <cellStyle name="Comma 2 2 2 2 2 2 2 18 2" xfId="2781"/>
    <cellStyle name="Comma 2 2 2 2 2 2 2 19" xfId="2782"/>
    <cellStyle name="Comma 2 2 2 2 2 2 2 19 2" xfId="2783"/>
    <cellStyle name="Comma 2 2 2 2 2 2 2 2" xfId="2784"/>
    <cellStyle name="Comma 2 2 2 2 2 2 2 2 10" xfId="2785"/>
    <cellStyle name="Comma 2 2 2 2 2 2 2 2 11" xfId="2786"/>
    <cellStyle name="Comma 2 2 2 2 2 2 2 2 12" xfId="2787"/>
    <cellStyle name="Comma 2 2 2 2 2 2 2 2 13" xfId="2788"/>
    <cellStyle name="Comma 2 2 2 2 2 2 2 2 14" xfId="2789"/>
    <cellStyle name="Comma 2 2 2 2 2 2 2 2 15" xfId="2790"/>
    <cellStyle name="Comma 2 2 2 2 2 2 2 2 16" xfId="2791"/>
    <cellStyle name="Comma 2 2 2 2 2 2 2 2 17" xfId="2792"/>
    <cellStyle name="Comma 2 2 2 2 2 2 2 2 18" xfId="2793"/>
    <cellStyle name="Comma 2 2 2 2 2 2 2 2 19" xfId="2794"/>
    <cellStyle name="Comma 2 2 2 2 2 2 2 2 2" xfId="2795"/>
    <cellStyle name="Comma 2 2 2 2 2 2 2 2 2 10" xfId="2796"/>
    <cellStyle name="Comma 2 2 2 2 2 2 2 2 2 10 2" xfId="2797"/>
    <cellStyle name="Comma 2 2 2 2 2 2 2 2 2 11" xfId="2798"/>
    <cellStyle name="Comma 2 2 2 2 2 2 2 2 2 11 2" xfId="2799"/>
    <cellStyle name="Comma 2 2 2 2 2 2 2 2 2 12" xfId="2800"/>
    <cellStyle name="Comma 2 2 2 2 2 2 2 2 2 12 2" xfId="2801"/>
    <cellStyle name="Comma 2 2 2 2 2 2 2 2 2 13" xfId="2802"/>
    <cellStyle name="Comma 2 2 2 2 2 2 2 2 2 13 2" xfId="2803"/>
    <cellStyle name="Comma 2 2 2 2 2 2 2 2 2 14" xfId="2804"/>
    <cellStyle name="Comma 2 2 2 2 2 2 2 2 2 14 2" xfId="2805"/>
    <cellStyle name="Comma 2 2 2 2 2 2 2 2 2 15" xfId="2806"/>
    <cellStyle name="Comma 2 2 2 2 2 2 2 2 2 15 2" xfId="2807"/>
    <cellStyle name="Comma 2 2 2 2 2 2 2 2 2 16" xfId="2808"/>
    <cellStyle name="Comma 2 2 2 2 2 2 2 2 2 16 2" xfId="2809"/>
    <cellStyle name="Comma 2 2 2 2 2 2 2 2 2 17" xfId="2810"/>
    <cellStyle name="Comma 2 2 2 2 2 2 2 2 2 17 2" xfId="2811"/>
    <cellStyle name="Comma 2 2 2 2 2 2 2 2 2 18" xfId="2812"/>
    <cellStyle name="Comma 2 2 2 2 2 2 2 2 2 18 2" xfId="2813"/>
    <cellStyle name="Comma 2 2 2 2 2 2 2 2 2 19" xfId="2814"/>
    <cellStyle name="Comma 2 2 2 2 2 2 2 2 2 19 2" xfId="2815"/>
    <cellStyle name="Comma 2 2 2 2 2 2 2 2 2 2" xfId="2816"/>
    <cellStyle name="Comma 2 2 2 2 2 2 2 2 2 2 10" xfId="2817"/>
    <cellStyle name="Comma 2 2 2 2 2 2 2 2 2 2 11" xfId="2818"/>
    <cellStyle name="Comma 2 2 2 2 2 2 2 2 2 2 12" xfId="2819"/>
    <cellStyle name="Comma 2 2 2 2 2 2 2 2 2 2 13" xfId="2820"/>
    <cellStyle name="Comma 2 2 2 2 2 2 2 2 2 2 14" xfId="2821"/>
    <cellStyle name="Comma 2 2 2 2 2 2 2 2 2 2 15" xfId="2822"/>
    <cellStyle name="Comma 2 2 2 2 2 2 2 2 2 2 16" xfId="2823"/>
    <cellStyle name="Comma 2 2 2 2 2 2 2 2 2 2 17" xfId="2824"/>
    <cellStyle name="Comma 2 2 2 2 2 2 2 2 2 2 18" xfId="2825"/>
    <cellStyle name="Comma 2 2 2 2 2 2 2 2 2 2 2" xfId="2826"/>
    <cellStyle name="Comma 2 2 2 2 2 2 2 2 2 2 2 10" xfId="2827"/>
    <cellStyle name="Comma 2 2 2 2 2 2 2 2 2 2 2 10 2" xfId="2828"/>
    <cellStyle name="Comma 2 2 2 2 2 2 2 2 2 2 2 11" xfId="2829"/>
    <cellStyle name="Comma 2 2 2 2 2 2 2 2 2 2 2 11 2" xfId="2830"/>
    <cellStyle name="Comma 2 2 2 2 2 2 2 2 2 2 2 12" xfId="2831"/>
    <cellStyle name="Comma 2 2 2 2 2 2 2 2 2 2 2 12 2" xfId="2832"/>
    <cellStyle name="Comma 2 2 2 2 2 2 2 2 2 2 2 13" xfId="2833"/>
    <cellStyle name="Comma 2 2 2 2 2 2 2 2 2 2 2 13 2" xfId="2834"/>
    <cellStyle name="Comma 2 2 2 2 2 2 2 2 2 2 2 14" xfId="2835"/>
    <cellStyle name="Comma 2 2 2 2 2 2 2 2 2 2 2 14 2" xfId="2836"/>
    <cellStyle name="Comma 2 2 2 2 2 2 2 2 2 2 2 15" xfId="2837"/>
    <cellStyle name="Comma 2 2 2 2 2 2 2 2 2 2 2 15 2" xfId="2838"/>
    <cellStyle name="Comma 2 2 2 2 2 2 2 2 2 2 2 16" xfId="2839"/>
    <cellStyle name="Comma 2 2 2 2 2 2 2 2 2 2 2 16 2" xfId="2840"/>
    <cellStyle name="Comma 2 2 2 2 2 2 2 2 2 2 2 17" xfId="2841"/>
    <cellStyle name="Comma 2 2 2 2 2 2 2 2 2 2 2 17 2" xfId="2842"/>
    <cellStyle name="Comma 2 2 2 2 2 2 2 2 2 2 2 2" xfId="2843"/>
    <cellStyle name="Comma 2 2 2 2 2 2 2 2 2 2 2 2 2" xfId="2844"/>
    <cellStyle name="Comma 2 2 2 2 2 2 2 2 2 2 2 3" xfId="2845"/>
    <cellStyle name="Comma 2 2 2 2 2 2 2 2 2 2 2 3 2" xfId="2846"/>
    <cellStyle name="Comma 2 2 2 2 2 2 2 2 2 2 2 4" xfId="2847"/>
    <cellStyle name="Comma 2 2 2 2 2 2 2 2 2 2 2 4 2" xfId="2848"/>
    <cellStyle name="Comma 2 2 2 2 2 2 2 2 2 2 2 5" xfId="2849"/>
    <cellStyle name="Comma 2 2 2 2 2 2 2 2 2 2 2 5 2" xfId="2850"/>
    <cellStyle name="Comma 2 2 2 2 2 2 2 2 2 2 2 6" xfId="2851"/>
    <cellStyle name="Comma 2 2 2 2 2 2 2 2 2 2 2 6 2" xfId="2852"/>
    <cellStyle name="Comma 2 2 2 2 2 2 2 2 2 2 2 7" xfId="2853"/>
    <cellStyle name="Comma 2 2 2 2 2 2 2 2 2 2 2 7 2" xfId="2854"/>
    <cellStyle name="Comma 2 2 2 2 2 2 2 2 2 2 2 8" xfId="2855"/>
    <cellStyle name="Comma 2 2 2 2 2 2 2 2 2 2 2 8 2" xfId="2856"/>
    <cellStyle name="Comma 2 2 2 2 2 2 2 2 2 2 2 9" xfId="2857"/>
    <cellStyle name="Comma 2 2 2 2 2 2 2 2 2 2 2 9 2" xfId="2858"/>
    <cellStyle name="Comma 2 2 2 2 2 2 2 2 2 2 3" xfId="2859"/>
    <cellStyle name="Comma 2 2 2 2 2 2 2 2 2 2 4" xfId="2860"/>
    <cellStyle name="Comma 2 2 2 2 2 2 2 2 2 2 5" xfId="2861"/>
    <cellStyle name="Comma 2 2 2 2 2 2 2 2 2 2 6" xfId="2862"/>
    <cellStyle name="Comma 2 2 2 2 2 2 2 2 2 2 7" xfId="2863"/>
    <cellStyle name="Comma 2 2 2 2 2 2 2 2 2 2 8" xfId="2864"/>
    <cellStyle name="Comma 2 2 2 2 2 2 2 2 2 2 9" xfId="2865"/>
    <cellStyle name="Comma 2 2 2 2 2 2 2 2 2 3" xfId="2866"/>
    <cellStyle name="Comma 2 2 2 2 2 2 2 2 2 3 2" xfId="2867"/>
    <cellStyle name="Comma 2 2 2 2 2 2 2 2 2 4" xfId="2868"/>
    <cellStyle name="Comma 2 2 2 2 2 2 2 2 2 4 2" xfId="2869"/>
    <cellStyle name="Comma 2 2 2 2 2 2 2 2 2 5" xfId="2870"/>
    <cellStyle name="Comma 2 2 2 2 2 2 2 2 2 5 2" xfId="2871"/>
    <cellStyle name="Comma 2 2 2 2 2 2 2 2 2 6" xfId="2872"/>
    <cellStyle name="Comma 2 2 2 2 2 2 2 2 2 6 2" xfId="2873"/>
    <cellStyle name="Comma 2 2 2 2 2 2 2 2 2 7" xfId="2874"/>
    <cellStyle name="Comma 2 2 2 2 2 2 2 2 2 7 2" xfId="2875"/>
    <cellStyle name="Comma 2 2 2 2 2 2 2 2 2 8" xfId="2876"/>
    <cellStyle name="Comma 2 2 2 2 2 2 2 2 2 8 2" xfId="2877"/>
    <cellStyle name="Comma 2 2 2 2 2 2 2 2 2 9" xfId="2878"/>
    <cellStyle name="Comma 2 2 2 2 2 2 2 2 2 9 2" xfId="2879"/>
    <cellStyle name="Comma 2 2 2 2 2 2 2 2 20" xfId="2880"/>
    <cellStyle name="Comma 2 2 2 2 2 2 2 2 3" xfId="2881"/>
    <cellStyle name="Comma 2 2 2 2 2 2 2 2 3 10" xfId="2882"/>
    <cellStyle name="Comma 2 2 2 2 2 2 2 2 3 10 2" xfId="2883"/>
    <cellStyle name="Comma 2 2 2 2 2 2 2 2 3 11" xfId="2884"/>
    <cellStyle name="Comma 2 2 2 2 2 2 2 2 3 11 2" xfId="2885"/>
    <cellStyle name="Comma 2 2 2 2 2 2 2 2 3 12" xfId="2886"/>
    <cellStyle name="Comma 2 2 2 2 2 2 2 2 3 12 2" xfId="2887"/>
    <cellStyle name="Comma 2 2 2 2 2 2 2 2 3 13" xfId="2888"/>
    <cellStyle name="Comma 2 2 2 2 2 2 2 2 3 13 2" xfId="2889"/>
    <cellStyle name="Comma 2 2 2 2 2 2 2 2 3 14" xfId="2890"/>
    <cellStyle name="Comma 2 2 2 2 2 2 2 2 3 14 2" xfId="2891"/>
    <cellStyle name="Comma 2 2 2 2 2 2 2 2 3 15" xfId="2892"/>
    <cellStyle name="Comma 2 2 2 2 2 2 2 2 3 15 2" xfId="2893"/>
    <cellStyle name="Comma 2 2 2 2 2 2 2 2 3 16" xfId="2894"/>
    <cellStyle name="Comma 2 2 2 2 2 2 2 2 3 16 2" xfId="2895"/>
    <cellStyle name="Comma 2 2 2 2 2 2 2 2 3 17" xfId="2896"/>
    <cellStyle name="Comma 2 2 2 2 2 2 2 2 3 17 2" xfId="2897"/>
    <cellStyle name="Comma 2 2 2 2 2 2 2 2 3 2" xfId="2898"/>
    <cellStyle name="Comma 2 2 2 2 2 2 2 2 3 2 10" xfId="2899"/>
    <cellStyle name="Comma 2 2 2 2 2 2 2 2 3 2 11" xfId="2900"/>
    <cellStyle name="Comma 2 2 2 2 2 2 2 2 3 2 12" xfId="2901"/>
    <cellStyle name="Comma 2 2 2 2 2 2 2 2 3 2 13" xfId="2902"/>
    <cellStyle name="Comma 2 2 2 2 2 2 2 2 3 2 14" xfId="2903"/>
    <cellStyle name="Comma 2 2 2 2 2 2 2 2 3 2 15" xfId="2904"/>
    <cellStyle name="Comma 2 2 2 2 2 2 2 2 3 2 16" xfId="2905"/>
    <cellStyle name="Comma 2 2 2 2 2 2 2 2 3 2 17" xfId="2906"/>
    <cellStyle name="Comma 2 2 2 2 2 2 2 2 3 2 18" xfId="2907"/>
    <cellStyle name="Comma 2 2 2 2 2 2 2 2 3 2 2" xfId="2908"/>
    <cellStyle name="Comma 2 2 2 2 2 2 2 2 3 2 3" xfId="2909"/>
    <cellStyle name="Comma 2 2 2 2 2 2 2 2 3 2 4" xfId="2910"/>
    <cellStyle name="Comma 2 2 2 2 2 2 2 2 3 2 5" xfId="2911"/>
    <cellStyle name="Comma 2 2 2 2 2 2 2 2 3 2 6" xfId="2912"/>
    <cellStyle name="Comma 2 2 2 2 2 2 2 2 3 2 7" xfId="2913"/>
    <cellStyle name="Comma 2 2 2 2 2 2 2 2 3 2 8" xfId="2914"/>
    <cellStyle name="Comma 2 2 2 2 2 2 2 2 3 2 9" xfId="2915"/>
    <cellStyle name="Comma 2 2 2 2 2 2 2 2 3 3" xfId="2916"/>
    <cellStyle name="Comma 2 2 2 2 2 2 2 2 3 3 2" xfId="2917"/>
    <cellStyle name="Comma 2 2 2 2 2 2 2 2 3 4" xfId="2918"/>
    <cellStyle name="Comma 2 2 2 2 2 2 2 2 3 4 2" xfId="2919"/>
    <cellStyle name="Comma 2 2 2 2 2 2 2 2 3 5" xfId="2920"/>
    <cellStyle name="Comma 2 2 2 2 2 2 2 2 3 5 2" xfId="2921"/>
    <cellStyle name="Comma 2 2 2 2 2 2 2 2 3 6" xfId="2922"/>
    <cellStyle name="Comma 2 2 2 2 2 2 2 2 3 6 2" xfId="2923"/>
    <cellStyle name="Comma 2 2 2 2 2 2 2 2 3 7" xfId="2924"/>
    <cellStyle name="Comma 2 2 2 2 2 2 2 2 3 7 2" xfId="2925"/>
    <cellStyle name="Comma 2 2 2 2 2 2 2 2 3 8" xfId="2926"/>
    <cellStyle name="Comma 2 2 2 2 2 2 2 2 3 8 2" xfId="2927"/>
    <cellStyle name="Comma 2 2 2 2 2 2 2 2 3 9" xfId="2928"/>
    <cellStyle name="Comma 2 2 2 2 2 2 2 2 3 9 2" xfId="2929"/>
    <cellStyle name="Comma 2 2 2 2 2 2 2 2 4" xfId="2930"/>
    <cellStyle name="Comma 2 2 2 2 2 2 2 2 5" xfId="2931"/>
    <cellStyle name="Comma 2 2 2 2 2 2 2 2 6" xfId="2932"/>
    <cellStyle name="Comma 2 2 2 2 2 2 2 2 7" xfId="2933"/>
    <cellStyle name="Comma 2 2 2 2 2 2 2 2 8" xfId="2934"/>
    <cellStyle name="Comma 2 2 2 2 2 2 2 2 9" xfId="2935"/>
    <cellStyle name="Comma 2 2 2 2 2 2 2 20" xfId="2936"/>
    <cellStyle name="Comma 2 2 2 2 2 2 2 20 2" xfId="2937"/>
    <cellStyle name="Comma 2 2 2 2 2 2 2 21" xfId="2938"/>
    <cellStyle name="Comma 2 2 2 2 2 2 2 21 2" xfId="2939"/>
    <cellStyle name="Comma 2 2 2 2 2 2 2 22" xfId="2940"/>
    <cellStyle name="Comma 2 2 2 2 2 2 2 22 2" xfId="2941"/>
    <cellStyle name="Comma 2 2 2 2 2 2 2 23" xfId="2942"/>
    <cellStyle name="Comma 2 2 2 2 2 2 2 23 2" xfId="2943"/>
    <cellStyle name="Comma 2 2 2 2 2 2 2 24" xfId="2944"/>
    <cellStyle name="Comma 2 2 2 2 2 2 2 24 2" xfId="2945"/>
    <cellStyle name="Comma 2 2 2 2 2 2 2 25" xfId="2946"/>
    <cellStyle name="Comma 2 2 2 2 2 2 2 25 2" xfId="2947"/>
    <cellStyle name="Comma 2 2 2 2 2 2 2 26" xfId="2948"/>
    <cellStyle name="Comma 2 2 2 2 2 2 2 26 2" xfId="2949"/>
    <cellStyle name="Comma 2 2 2 2 2 2 2 27" xfId="2950"/>
    <cellStyle name="Comma 2 2 2 2 2 2 2 27 2" xfId="2951"/>
    <cellStyle name="Comma 2 2 2 2 2 2 2 28" xfId="2952"/>
    <cellStyle name="Comma 2 2 2 2 2 2 2 28 2" xfId="2953"/>
    <cellStyle name="Comma 2 2 2 2 2 2 2 3" xfId="2954"/>
    <cellStyle name="Comma 2 2 2 2 2 2 2 3 2" xfId="2955"/>
    <cellStyle name="Comma 2 2 2 2 2 2 2 4" xfId="2956"/>
    <cellStyle name="Comma 2 2 2 2 2 2 2 4 2" xfId="2957"/>
    <cellStyle name="Comma 2 2 2 2 2 2 2 5" xfId="2958"/>
    <cellStyle name="Comma 2 2 2 2 2 2 2 5 2" xfId="2959"/>
    <cellStyle name="Comma 2 2 2 2 2 2 2 6" xfId="2960"/>
    <cellStyle name="Comma 2 2 2 2 2 2 2 6 2" xfId="2961"/>
    <cellStyle name="Comma 2 2 2 2 2 2 2 7" xfId="2962"/>
    <cellStyle name="Comma 2 2 2 2 2 2 2 7 2" xfId="2963"/>
    <cellStyle name="Comma 2 2 2 2 2 2 2 8" xfId="2964"/>
    <cellStyle name="Comma 2 2 2 2 2 2 2 8 2" xfId="2965"/>
    <cellStyle name="Comma 2 2 2 2 2 2 2 9" xfId="2966"/>
    <cellStyle name="Comma 2 2 2 2 2 2 2 9 2" xfId="2967"/>
    <cellStyle name="Comma 2 2 2 2 2 2 20" xfId="2968"/>
    <cellStyle name="Comma 2 2 2 2 2 2 21" xfId="2969"/>
    <cellStyle name="Comma 2 2 2 2 2 2 22" xfId="2970"/>
    <cellStyle name="Comma 2 2 2 2 2 2 23" xfId="2971"/>
    <cellStyle name="Comma 2 2 2 2 2 2 24" xfId="2972"/>
    <cellStyle name="Comma 2 2 2 2 2 2 25" xfId="2973"/>
    <cellStyle name="Comma 2 2 2 2 2 2 26" xfId="2974"/>
    <cellStyle name="Comma 2 2 2 2 2 2 27" xfId="2975"/>
    <cellStyle name="Comma 2 2 2 2 2 2 28" xfId="2976"/>
    <cellStyle name="Comma 2 2 2 2 2 2 29" xfId="2977"/>
    <cellStyle name="Comma 2 2 2 2 2 2 3" xfId="2978"/>
    <cellStyle name="Comma 2 2 2 2 2 2 3 2" xfId="2979"/>
    <cellStyle name="Comma 2 2 2 2 2 2 30" xfId="2980"/>
    <cellStyle name="Comma 2 2 2 2 2 2 4" xfId="2981"/>
    <cellStyle name="Comma 2 2 2 2 2 2 5" xfId="2982"/>
    <cellStyle name="Comma 2 2 2 2 2 2 6" xfId="2983"/>
    <cellStyle name="Comma 2 2 2 2 2 2 7" xfId="2984"/>
    <cellStyle name="Comma 2 2 2 2 2 2 8" xfId="2985"/>
    <cellStyle name="Comma 2 2 2 2 2 2 9" xfId="2986"/>
    <cellStyle name="Comma 2 2 2 2 2 20" xfId="2987"/>
    <cellStyle name="Comma 2 2 2 2 2 20 2" xfId="2988"/>
    <cellStyle name="Comma 2 2 2 2 2 21" xfId="2989"/>
    <cellStyle name="Comma 2 2 2 2 2 21 2" xfId="2990"/>
    <cellStyle name="Comma 2 2 2 2 2 22" xfId="2991"/>
    <cellStyle name="Comma 2 2 2 2 2 22 2" xfId="2992"/>
    <cellStyle name="Comma 2 2 2 2 2 23" xfId="2993"/>
    <cellStyle name="Comma 2 2 2 2 2 23 2" xfId="2994"/>
    <cellStyle name="Comma 2 2 2 2 2 24" xfId="2995"/>
    <cellStyle name="Comma 2 2 2 2 2 24 2" xfId="2996"/>
    <cellStyle name="Comma 2 2 2 2 2 25" xfId="2997"/>
    <cellStyle name="Comma 2 2 2 2 2 25 2" xfId="2998"/>
    <cellStyle name="Comma 2 2 2 2 2 26" xfId="2999"/>
    <cellStyle name="Comma 2 2 2 2 2 26 2" xfId="3000"/>
    <cellStyle name="Comma 2 2 2 2 2 27" xfId="3001"/>
    <cellStyle name="Comma 2 2 2 2 2 27 2" xfId="3002"/>
    <cellStyle name="Comma 2 2 2 2 2 28" xfId="3003"/>
    <cellStyle name="Comma 2 2 2 2 2 28 2" xfId="3004"/>
    <cellStyle name="Comma 2 2 2 2 2 29" xfId="3005"/>
    <cellStyle name="Comma 2 2 2 2 2 29 2" xfId="3006"/>
    <cellStyle name="Comma 2 2 2 2 2 3" xfId="3007"/>
    <cellStyle name="Comma 2 2 2 2 2 3 2" xfId="3008"/>
    <cellStyle name="Comma 2 2 2 2 2 30" xfId="3009"/>
    <cellStyle name="Comma 2 2 2 2 2 30 10" xfId="3010"/>
    <cellStyle name="Comma 2 2 2 2 2 30 11" xfId="3011"/>
    <cellStyle name="Comma 2 2 2 2 2 30 2" xfId="3012"/>
    <cellStyle name="Comma 2 2 2 2 2 30 3" xfId="3013"/>
    <cellStyle name="Comma 2 2 2 2 2 30 4" xfId="3014"/>
    <cellStyle name="Comma 2 2 2 2 2 30 5" xfId="3015"/>
    <cellStyle name="Comma 2 2 2 2 2 30 6" xfId="3016"/>
    <cellStyle name="Comma 2 2 2 2 2 30 7" xfId="3017"/>
    <cellStyle name="Comma 2 2 2 2 2 30 8" xfId="3018"/>
    <cellStyle name="Comma 2 2 2 2 2 30 9" xfId="3019"/>
    <cellStyle name="Comma 2 2 2 2 2 31" xfId="3020"/>
    <cellStyle name="Comma 2 2 2 2 2 31 2" xfId="3021"/>
    <cellStyle name="Comma 2 2 2 2 2 32" xfId="3022"/>
    <cellStyle name="Comma 2 2 2 2 2 32 2" xfId="3023"/>
    <cellStyle name="Comma 2 2 2 2 2 33" xfId="3024"/>
    <cellStyle name="Comma 2 2 2 2 2 33 2" xfId="3025"/>
    <cellStyle name="Comma 2 2 2 2 2 34" xfId="3026"/>
    <cellStyle name="Comma 2 2 2 2 2 34 2" xfId="3027"/>
    <cellStyle name="Comma 2 2 2 2 2 35" xfId="3028"/>
    <cellStyle name="Comma 2 2 2 2 2 35 2" xfId="3029"/>
    <cellStyle name="Comma 2 2 2 2 2 36" xfId="3030"/>
    <cellStyle name="Comma 2 2 2 2 2 36 2" xfId="3031"/>
    <cellStyle name="Comma 2 2 2 2 2 37" xfId="3032"/>
    <cellStyle name="Comma 2 2 2 2 2 37 2" xfId="3033"/>
    <cellStyle name="Comma 2 2 2 2 2 38" xfId="3034"/>
    <cellStyle name="Comma 2 2 2 2 2 38 2" xfId="3035"/>
    <cellStyle name="Comma 2 2 2 2 2 39" xfId="3036"/>
    <cellStyle name="Comma 2 2 2 2 2 39 10" xfId="3037"/>
    <cellStyle name="Comma 2 2 2 2 2 39 11" xfId="3038"/>
    <cellStyle name="Comma 2 2 2 2 2 39 12" xfId="3039"/>
    <cellStyle name="Comma 2 2 2 2 2 39 13" xfId="3040"/>
    <cellStyle name="Comma 2 2 2 2 2 39 14" xfId="3041"/>
    <cellStyle name="Comma 2 2 2 2 2 39 15" xfId="3042"/>
    <cellStyle name="Comma 2 2 2 2 2 39 16" xfId="3043"/>
    <cellStyle name="Comma 2 2 2 2 2 39 17" xfId="3044"/>
    <cellStyle name="Comma 2 2 2 2 2 39 18" xfId="3045"/>
    <cellStyle name="Comma 2 2 2 2 2 39 2" xfId="3046"/>
    <cellStyle name="Comma 2 2 2 2 2 39 2 10" xfId="3047"/>
    <cellStyle name="Comma 2 2 2 2 2 39 2 10 2" xfId="3048"/>
    <cellStyle name="Comma 2 2 2 2 2 39 2 11" xfId="3049"/>
    <cellStyle name="Comma 2 2 2 2 2 39 2 11 2" xfId="3050"/>
    <cellStyle name="Comma 2 2 2 2 2 39 2 12" xfId="3051"/>
    <cellStyle name="Comma 2 2 2 2 2 39 2 12 2" xfId="3052"/>
    <cellStyle name="Comma 2 2 2 2 2 39 2 13" xfId="3053"/>
    <cellStyle name="Comma 2 2 2 2 2 39 2 13 2" xfId="3054"/>
    <cellStyle name="Comma 2 2 2 2 2 39 2 14" xfId="3055"/>
    <cellStyle name="Comma 2 2 2 2 2 39 2 14 2" xfId="3056"/>
    <cellStyle name="Comma 2 2 2 2 2 39 2 15" xfId="3057"/>
    <cellStyle name="Comma 2 2 2 2 2 39 2 15 2" xfId="3058"/>
    <cellStyle name="Comma 2 2 2 2 2 39 2 16" xfId="3059"/>
    <cellStyle name="Comma 2 2 2 2 2 39 2 16 2" xfId="3060"/>
    <cellStyle name="Comma 2 2 2 2 2 39 2 17" xfId="3061"/>
    <cellStyle name="Comma 2 2 2 2 2 39 2 17 2" xfId="3062"/>
    <cellStyle name="Comma 2 2 2 2 2 39 2 2" xfId="3063"/>
    <cellStyle name="Comma 2 2 2 2 2 39 2 2 2" xfId="3064"/>
    <cellStyle name="Comma 2 2 2 2 2 39 2 3" xfId="3065"/>
    <cellStyle name="Comma 2 2 2 2 2 39 2 3 2" xfId="3066"/>
    <cellStyle name="Comma 2 2 2 2 2 39 2 4" xfId="3067"/>
    <cellStyle name="Comma 2 2 2 2 2 39 2 4 2" xfId="3068"/>
    <cellStyle name="Comma 2 2 2 2 2 39 2 5" xfId="3069"/>
    <cellStyle name="Comma 2 2 2 2 2 39 2 5 2" xfId="3070"/>
    <cellStyle name="Comma 2 2 2 2 2 39 2 6" xfId="3071"/>
    <cellStyle name="Comma 2 2 2 2 2 39 2 6 2" xfId="3072"/>
    <cellStyle name="Comma 2 2 2 2 2 39 2 7" xfId="3073"/>
    <cellStyle name="Comma 2 2 2 2 2 39 2 7 2" xfId="3074"/>
    <cellStyle name="Comma 2 2 2 2 2 39 2 8" xfId="3075"/>
    <cellStyle name="Comma 2 2 2 2 2 39 2 8 2" xfId="3076"/>
    <cellStyle name="Comma 2 2 2 2 2 39 2 9" xfId="3077"/>
    <cellStyle name="Comma 2 2 2 2 2 39 2 9 2" xfId="3078"/>
    <cellStyle name="Comma 2 2 2 2 2 39 3" xfId="3079"/>
    <cellStyle name="Comma 2 2 2 2 2 39 4" xfId="3080"/>
    <cellStyle name="Comma 2 2 2 2 2 39 5" xfId="3081"/>
    <cellStyle name="Comma 2 2 2 2 2 39 6" xfId="3082"/>
    <cellStyle name="Comma 2 2 2 2 2 39 7" xfId="3083"/>
    <cellStyle name="Comma 2 2 2 2 2 39 8" xfId="3084"/>
    <cellStyle name="Comma 2 2 2 2 2 39 9" xfId="3085"/>
    <cellStyle name="Comma 2 2 2 2 2 4" xfId="3086"/>
    <cellStyle name="Comma 2 2 2 2 2 4 2" xfId="3087"/>
    <cellStyle name="Comma 2 2 2 2 2 40" xfId="3088"/>
    <cellStyle name="Comma 2 2 2 2 2 40 2" xfId="3089"/>
    <cellStyle name="Comma 2 2 2 2 2 41" xfId="3090"/>
    <cellStyle name="Comma 2 2 2 2 2 41 2" xfId="3091"/>
    <cellStyle name="Comma 2 2 2 2 2 42" xfId="3092"/>
    <cellStyle name="Comma 2 2 2 2 2 42 2" xfId="3093"/>
    <cellStyle name="Comma 2 2 2 2 2 43" xfId="3094"/>
    <cellStyle name="Comma 2 2 2 2 2 43 2" xfId="3095"/>
    <cellStyle name="Comma 2 2 2 2 2 44" xfId="3096"/>
    <cellStyle name="Comma 2 2 2 2 2 44 2" xfId="3097"/>
    <cellStyle name="Comma 2 2 2 2 2 45" xfId="3098"/>
    <cellStyle name="Comma 2 2 2 2 2 45 2" xfId="3099"/>
    <cellStyle name="Comma 2 2 2 2 2 46" xfId="3100"/>
    <cellStyle name="Comma 2 2 2 2 2 46 2" xfId="3101"/>
    <cellStyle name="Comma 2 2 2 2 2 47" xfId="3102"/>
    <cellStyle name="Comma 2 2 2 2 2 47 2" xfId="3103"/>
    <cellStyle name="Comma 2 2 2 2 2 48" xfId="3104"/>
    <cellStyle name="Comma 2 2 2 2 2 48 2" xfId="3105"/>
    <cellStyle name="Comma 2 2 2 2 2 49" xfId="3106"/>
    <cellStyle name="Comma 2 2 2 2 2 49 2" xfId="3107"/>
    <cellStyle name="Comma 2 2 2 2 2 5" xfId="3108"/>
    <cellStyle name="Comma 2 2 2 2 2 5 2" xfId="3109"/>
    <cellStyle name="Comma 2 2 2 2 2 50" xfId="3110"/>
    <cellStyle name="Comma 2 2 2 2 2 50 2" xfId="3111"/>
    <cellStyle name="Comma 2 2 2 2 2 51" xfId="3112"/>
    <cellStyle name="Comma 2 2 2 2 2 51 2" xfId="3113"/>
    <cellStyle name="Comma 2 2 2 2 2 52" xfId="3114"/>
    <cellStyle name="Comma 2 2 2 2 2 52 2" xfId="3115"/>
    <cellStyle name="Comma 2 2 2 2 2 53" xfId="3116"/>
    <cellStyle name="Comma 2 2 2 2 2 53 2" xfId="3117"/>
    <cellStyle name="Comma 2 2 2 2 2 54" xfId="3118"/>
    <cellStyle name="Comma 2 2 2 2 2 54 2" xfId="3119"/>
    <cellStyle name="Comma 2 2 2 2 2 55" xfId="3120"/>
    <cellStyle name="Comma 2 2 2 2 2 55 2" xfId="3121"/>
    <cellStyle name="Comma 2 2 2 2 2 56" xfId="3122"/>
    <cellStyle name="Comma 2 2 2 2 2 56 2" xfId="3123"/>
    <cellStyle name="Comma 2 2 2 2 2 6" xfId="3124"/>
    <cellStyle name="Comma 2 2 2 2 2 6 2" xfId="3125"/>
    <cellStyle name="Comma 2 2 2 2 2 7" xfId="3126"/>
    <cellStyle name="Comma 2 2 2 2 2 7 2" xfId="3127"/>
    <cellStyle name="Comma 2 2 2 2 2 8" xfId="3128"/>
    <cellStyle name="Comma 2 2 2 2 2 8 2" xfId="3129"/>
    <cellStyle name="Comma 2 2 2 2 2 9" xfId="3130"/>
    <cellStyle name="Comma 2 2 2 2 2 9 2" xfId="3131"/>
    <cellStyle name="Comma 2 2 2 2 20" xfId="3132"/>
    <cellStyle name="Comma 2 2 2 2 21" xfId="3133"/>
    <cellStyle name="Comma 2 2 2 2 22" xfId="3134"/>
    <cellStyle name="Comma 2 2 2 2 23" xfId="3135"/>
    <cellStyle name="Comma 2 2 2 2 24" xfId="3136"/>
    <cellStyle name="Comma 2 2 2 2 25" xfId="3137"/>
    <cellStyle name="Comma 2 2 2 2 26" xfId="3138"/>
    <cellStyle name="Comma 2 2 2 2 27" xfId="3139"/>
    <cellStyle name="Comma 2 2 2 2 28" xfId="3140"/>
    <cellStyle name="Comma 2 2 2 2 29" xfId="3141"/>
    <cellStyle name="Comma 2 2 2 2 3" xfId="3142"/>
    <cellStyle name="Comma 2 2 2 2 3 10" xfId="3143"/>
    <cellStyle name="Comma 2 2 2 2 3 10 2" xfId="3144"/>
    <cellStyle name="Comma 2 2 2 2 3 11" xfId="3145"/>
    <cellStyle name="Comma 2 2 2 2 3 11 2" xfId="3146"/>
    <cellStyle name="Comma 2 2 2 2 3 2" xfId="3147"/>
    <cellStyle name="Comma 2 2 2 2 3 2 10" xfId="3148"/>
    <cellStyle name="Comma 2 2 2 2 3 2 11" xfId="3149"/>
    <cellStyle name="Comma 2 2 2 2 3 2 2" xfId="3150"/>
    <cellStyle name="Comma 2 2 2 2 3 2 3" xfId="3151"/>
    <cellStyle name="Comma 2 2 2 2 3 2 4" xfId="3152"/>
    <cellStyle name="Comma 2 2 2 2 3 2 5" xfId="3153"/>
    <cellStyle name="Comma 2 2 2 2 3 2 6" xfId="3154"/>
    <cellStyle name="Comma 2 2 2 2 3 2 7" xfId="3155"/>
    <cellStyle name="Comma 2 2 2 2 3 2 8" xfId="3156"/>
    <cellStyle name="Comma 2 2 2 2 3 2 9" xfId="3157"/>
    <cellStyle name="Comma 2 2 2 2 3 3" xfId="3158"/>
    <cellStyle name="Comma 2 2 2 2 3 4" xfId="3159"/>
    <cellStyle name="Comma 2 2 2 2 3 4 2" xfId="3160"/>
    <cellStyle name="Comma 2 2 2 2 3 5" xfId="3161"/>
    <cellStyle name="Comma 2 2 2 2 3 5 2" xfId="3162"/>
    <cellStyle name="Comma 2 2 2 2 3 6" xfId="3163"/>
    <cellStyle name="Comma 2 2 2 2 3 6 2" xfId="3164"/>
    <cellStyle name="Comma 2 2 2 2 3 7" xfId="3165"/>
    <cellStyle name="Comma 2 2 2 2 3 7 2" xfId="3166"/>
    <cellStyle name="Comma 2 2 2 2 3 8" xfId="3167"/>
    <cellStyle name="Comma 2 2 2 2 3 8 2" xfId="3168"/>
    <cellStyle name="Comma 2 2 2 2 3 9" xfId="3169"/>
    <cellStyle name="Comma 2 2 2 2 3 9 2" xfId="3170"/>
    <cellStyle name="Comma 2 2 2 2 30" xfId="3171"/>
    <cellStyle name="Comma 2 2 2 2 30 10" xfId="3172"/>
    <cellStyle name="Comma 2 2 2 2 30 10 2" xfId="3173"/>
    <cellStyle name="Comma 2 2 2 2 30 2" xfId="3174"/>
    <cellStyle name="Comma 2 2 2 2 30 2 2" xfId="3175"/>
    <cellStyle name="Comma 2 2 2 2 30 3" xfId="3176"/>
    <cellStyle name="Comma 2 2 2 2 30 3 2" xfId="3177"/>
    <cellStyle name="Comma 2 2 2 2 30 4" xfId="3178"/>
    <cellStyle name="Comma 2 2 2 2 30 4 2" xfId="3179"/>
    <cellStyle name="Comma 2 2 2 2 30 5" xfId="3180"/>
    <cellStyle name="Comma 2 2 2 2 30 5 2" xfId="3181"/>
    <cellStyle name="Comma 2 2 2 2 30 6" xfId="3182"/>
    <cellStyle name="Comma 2 2 2 2 30 6 2" xfId="3183"/>
    <cellStyle name="Comma 2 2 2 2 30 7" xfId="3184"/>
    <cellStyle name="Comma 2 2 2 2 30 7 2" xfId="3185"/>
    <cellStyle name="Comma 2 2 2 2 30 8" xfId="3186"/>
    <cellStyle name="Comma 2 2 2 2 30 8 2" xfId="3187"/>
    <cellStyle name="Comma 2 2 2 2 30 9" xfId="3188"/>
    <cellStyle name="Comma 2 2 2 2 30 9 2" xfId="3189"/>
    <cellStyle name="Comma 2 2 2 2 31" xfId="3190"/>
    <cellStyle name="Comma 2 2 2 2 32" xfId="3191"/>
    <cellStyle name="Comma 2 2 2 2 33" xfId="3192"/>
    <cellStyle name="Comma 2 2 2 2 34" xfId="3193"/>
    <cellStyle name="Comma 2 2 2 2 35" xfId="3194"/>
    <cellStyle name="Comma 2 2 2 2 36" xfId="3195"/>
    <cellStyle name="Comma 2 2 2 2 37" xfId="3196"/>
    <cellStyle name="Comma 2 2 2 2 38" xfId="3197"/>
    <cellStyle name="Comma 2 2 2 2 39" xfId="3198"/>
    <cellStyle name="Comma 2 2 2 2 39 10" xfId="3199"/>
    <cellStyle name="Comma 2 2 2 2 39 10 2" xfId="3200"/>
    <cellStyle name="Comma 2 2 2 2 39 11" xfId="3201"/>
    <cellStyle name="Comma 2 2 2 2 39 11 2" xfId="3202"/>
    <cellStyle name="Comma 2 2 2 2 39 12" xfId="3203"/>
    <cellStyle name="Comma 2 2 2 2 39 12 2" xfId="3204"/>
    <cellStyle name="Comma 2 2 2 2 39 13" xfId="3205"/>
    <cellStyle name="Comma 2 2 2 2 39 13 2" xfId="3206"/>
    <cellStyle name="Comma 2 2 2 2 39 14" xfId="3207"/>
    <cellStyle name="Comma 2 2 2 2 39 14 2" xfId="3208"/>
    <cellStyle name="Comma 2 2 2 2 39 15" xfId="3209"/>
    <cellStyle name="Comma 2 2 2 2 39 15 2" xfId="3210"/>
    <cellStyle name="Comma 2 2 2 2 39 16" xfId="3211"/>
    <cellStyle name="Comma 2 2 2 2 39 16 2" xfId="3212"/>
    <cellStyle name="Comma 2 2 2 2 39 17" xfId="3213"/>
    <cellStyle name="Comma 2 2 2 2 39 17 2" xfId="3214"/>
    <cellStyle name="Comma 2 2 2 2 39 2" xfId="3215"/>
    <cellStyle name="Comma 2 2 2 2 39 2 10" xfId="3216"/>
    <cellStyle name="Comma 2 2 2 2 39 2 11" xfId="3217"/>
    <cellStyle name="Comma 2 2 2 2 39 2 12" xfId="3218"/>
    <cellStyle name="Comma 2 2 2 2 39 2 13" xfId="3219"/>
    <cellStyle name="Comma 2 2 2 2 39 2 14" xfId="3220"/>
    <cellStyle name="Comma 2 2 2 2 39 2 15" xfId="3221"/>
    <cellStyle name="Comma 2 2 2 2 39 2 16" xfId="3222"/>
    <cellStyle name="Comma 2 2 2 2 39 2 17" xfId="3223"/>
    <cellStyle name="Comma 2 2 2 2 39 2 18" xfId="3224"/>
    <cellStyle name="Comma 2 2 2 2 39 2 2" xfId="3225"/>
    <cellStyle name="Comma 2 2 2 2 39 2 3" xfId="3226"/>
    <cellStyle name="Comma 2 2 2 2 39 2 4" xfId="3227"/>
    <cellStyle name="Comma 2 2 2 2 39 2 5" xfId="3228"/>
    <cellStyle name="Comma 2 2 2 2 39 2 6" xfId="3229"/>
    <cellStyle name="Comma 2 2 2 2 39 2 7" xfId="3230"/>
    <cellStyle name="Comma 2 2 2 2 39 2 8" xfId="3231"/>
    <cellStyle name="Comma 2 2 2 2 39 2 9" xfId="3232"/>
    <cellStyle name="Comma 2 2 2 2 39 3" xfId="3233"/>
    <cellStyle name="Comma 2 2 2 2 39 3 2" xfId="3234"/>
    <cellStyle name="Comma 2 2 2 2 39 4" xfId="3235"/>
    <cellStyle name="Comma 2 2 2 2 39 4 2" xfId="3236"/>
    <cellStyle name="Comma 2 2 2 2 39 5" xfId="3237"/>
    <cellStyle name="Comma 2 2 2 2 39 5 2" xfId="3238"/>
    <cellStyle name="Comma 2 2 2 2 39 6" xfId="3239"/>
    <cellStyle name="Comma 2 2 2 2 39 6 2" xfId="3240"/>
    <cellStyle name="Comma 2 2 2 2 39 7" xfId="3241"/>
    <cellStyle name="Comma 2 2 2 2 39 7 2" xfId="3242"/>
    <cellStyle name="Comma 2 2 2 2 39 8" xfId="3243"/>
    <cellStyle name="Comma 2 2 2 2 39 8 2" xfId="3244"/>
    <cellStyle name="Comma 2 2 2 2 39 9" xfId="3245"/>
    <cellStyle name="Comma 2 2 2 2 39 9 2" xfId="3246"/>
    <cellStyle name="Comma 2 2 2 2 4" xfId="3247"/>
    <cellStyle name="Comma 2 2 2 2 40" xfId="3248"/>
    <cellStyle name="Comma 2 2 2 2 41" xfId="3249"/>
    <cellStyle name="Comma 2 2 2 2 42" xfId="3250"/>
    <cellStyle name="Comma 2 2 2 2 43" xfId="3251"/>
    <cellStyle name="Comma 2 2 2 2 44" xfId="3252"/>
    <cellStyle name="Comma 2 2 2 2 45" xfId="3253"/>
    <cellStyle name="Comma 2 2 2 2 46" xfId="3254"/>
    <cellStyle name="Comma 2 2 2 2 47" xfId="3255"/>
    <cellStyle name="Comma 2 2 2 2 48" xfId="3256"/>
    <cellStyle name="Comma 2 2 2 2 49" xfId="3257"/>
    <cellStyle name="Comma 2 2 2 2 5" xfId="3258"/>
    <cellStyle name="Comma 2 2 2 2 50" xfId="3259"/>
    <cellStyle name="Comma 2 2 2 2 51" xfId="3260"/>
    <cellStyle name="Comma 2 2 2 2 52" xfId="3261"/>
    <cellStyle name="Comma 2 2 2 2 53" xfId="3262"/>
    <cellStyle name="Comma 2 2 2 2 54" xfId="3263"/>
    <cellStyle name="Comma 2 2 2 2 55" xfId="3264"/>
    <cellStyle name="Comma 2 2 2 2 56" xfId="3265"/>
    <cellStyle name="Comma 2 2 2 2 57" xfId="3266"/>
    <cellStyle name="Comma 2 2 2 2 6" xfId="3267"/>
    <cellStyle name="Comma 2 2 2 2 7" xfId="3268"/>
    <cellStyle name="Comma 2 2 2 2 8" xfId="3269"/>
    <cellStyle name="Comma 2 2 2 2 9" xfId="3270"/>
    <cellStyle name="Comma 2 2 2 20" xfId="3271"/>
    <cellStyle name="Comma 2 2 2 20 2" xfId="3272"/>
    <cellStyle name="Comma 2 2 2 21" xfId="3273"/>
    <cellStyle name="Comma 2 2 2 21 2" xfId="3274"/>
    <cellStyle name="Comma 2 2 2 22" xfId="3275"/>
    <cellStyle name="Comma 2 2 2 22 2" xfId="3276"/>
    <cellStyle name="Comma 2 2 2 23" xfId="3277"/>
    <cellStyle name="Comma 2 2 2 23 2" xfId="3278"/>
    <cellStyle name="Comma 2 2 2 24" xfId="3279"/>
    <cellStyle name="Comma 2 2 2 24 2" xfId="3280"/>
    <cellStyle name="Comma 2 2 2 25" xfId="3281"/>
    <cellStyle name="Comma 2 2 2 25 2" xfId="3282"/>
    <cellStyle name="Comma 2 2 2 26" xfId="3283"/>
    <cellStyle name="Comma 2 2 2 26 2" xfId="3284"/>
    <cellStyle name="Comma 2 2 2 27" xfId="3285"/>
    <cellStyle name="Comma 2 2 2 27 2" xfId="3286"/>
    <cellStyle name="Comma 2 2 2 28" xfId="3287"/>
    <cellStyle name="Comma 2 2 2 28 2" xfId="3288"/>
    <cellStyle name="Comma 2 2 2 29" xfId="3289"/>
    <cellStyle name="Comma 2 2 2 29 2" xfId="3290"/>
    <cellStyle name="Comma 2 2 2 3" xfId="3291"/>
    <cellStyle name="Comma 2 2 2 3 2" xfId="3292"/>
    <cellStyle name="Comma 2 2 2 30" xfId="3293"/>
    <cellStyle name="Comma 2 2 2 30 2" xfId="3294"/>
    <cellStyle name="Comma 2 2 2 31" xfId="3295"/>
    <cellStyle name="Comma 2 2 2 31 2" xfId="3296"/>
    <cellStyle name="Comma 2 2 2 32" xfId="3297"/>
    <cellStyle name="Comma 2 2 2 32 10" xfId="3298"/>
    <cellStyle name="Comma 2 2 2 32 11" xfId="3299"/>
    <cellStyle name="Comma 2 2 2 32 2" xfId="3300"/>
    <cellStyle name="Comma 2 2 2 32 3" xfId="3301"/>
    <cellStyle name="Comma 2 2 2 32 4" xfId="3302"/>
    <cellStyle name="Comma 2 2 2 32 5" xfId="3303"/>
    <cellStyle name="Comma 2 2 2 32 6" xfId="3304"/>
    <cellStyle name="Comma 2 2 2 32 7" xfId="3305"/>
    <cellStyle name="Comma 2 2 2 32 8" xfId="3306"/>
    <cellStyle name="Comma 2 2 2 32 9" xfId="3307"/>
    <cellStyle name="Comma 2 2 2 33" xfId="3308"/>
    <cellStyle name="Comma 2 2 2 33 2" xfId="3309"/>
    <cellStyle name="Comma 2 2 2 34" xfId="3310"/>
    <cellStyle name="Comma 2 2 2 34 2" xfId="3311"/>
    <cellStyle name="Comma 2 2 2 35" xfId="3312"/>
    <cellStyle name="Comma 2 2 2 35 2" xfId="3313"/>
    <cellStyle name="Comma 2 2 2 36" xfId="3314"/>
    <cellStyle name="Comma 2 2 2 36 2" xfId="3315"/>
    <cellStyle name="Comma 2 2 2 37" xfId="3316"/>
    <cellStyle name="Comma 2 2 2 37 2" xfId="3317"/>
    <cellStyle name="Comma 2 2 2 38" xfId="3318"/>
    <cellStyle name="Comma 2 2 2 38 2" xfId="3319"/>
    <cellStyle name="Comma 2 2 2 39" xfId="3320"/>
    <cellStyle name="Comma 2 2 2 39 2" xfId="3321"/>
    <cellStyle name="Comma 2 2 2 4" xfId="3322"/>
    <cellStyle name="Comma 2 2 2 4 10" xfId="3323"/>
    <cellStyle name="Comma 2 2 2 4 11" xfId="3324"/>
    <cellStyle name="Comma 2 2 2 4 12" xfId="3325"/>
    <cellStyle name="Comma 2 2 2 4 2" xfId="3326"/>
    <cellStyle name="Comma 2 2 2 4 2 10" xfId="3327"/>
    <cellStyle name="Comma 2 2 2 4 2 10 2" xfId="3328"/>
    <cellStyle name="Comma 2 2 2 4 2 2" xfId="3329"/>
    <cellStyle name="Comma 2 2 2 4 2 2 2" xfId="3330"/>
    <cellStyle name="Comma 2 2 2 4 2 3" xfId="3331"/>
    <cellStyle name="Comma 2 2 2 4 2 3 2" xfId="3332"/>
    <cellStyle name="Comma 2 2 2 4 2 4" xfId="3333"/>
    <cellStyle name="Comma 2 2 2 4 2 4 2" xfId="3334"/>
    <cellStyle name="Comma 2 2 2 4 2 5" xfId="3335"/>
    <cellStyle name="Comma 2 2 2 4 2 5 2" xfId="3336"/>
    <cellStyle name="Comma 2 2 2 4 2 6" xfId="3337"/>
    <cellStyle name="Comma 2 2 2 4 2 6 2" xfId="3338"/>
    <cellStyle name="Comma 2 2 2 4 2 7" xfId="3339"/>
    <cellStyle name="Comma 2 2 2 4 2 7 2" xfId="3340"/>
    <cellStyle name="Comma 2 2 2 4 2 8" xfId="3341"/>
    <cellStyle name="Comma 2 2 2 4 2 8 2" xfId="3342"/>
    <cellStyle name="Comma 2 2 2 4 2 9" xfId="3343"/>
    <cellStyle name="Comma 2 2 2 4 2 9 2" xfId="3344"/>
    <cellStyle name="Comma 2 2 2 4 3" xfId="3345"/>
    <cellStyle name="Comma 2 2 2 4 3 2" xfId="3346"/>
    <cellStyle name="Comma 2 2 2 4 4" xfId="3347"/>
    <cellStyle name="Comma 2 2 2 4 5" xfId="3348"/>
    <cellStyle name="Comma 2 2 2 4 6" xfId="3349"/>
    <cellStyle name="Comma 2 2 2 4 7" xfId="3350"/>
    <cellStyle name="Comma 2 2 2 4 8" xfId="3351"/>
    <cellStyle name="Comma 2 2 2 4 9" xfId="3352"/>
    <cellStyle name="Comma 2 2 2 40" xfId="3353"/>
    <cellStyle name="Comma 2 2 2 40 2" xfId="3354"/>
    <cellStyle name="Comma 2 2 2 41" xfId="3355"/>
    <cellStyle name="Comma 2 2 2 41 10" xfId="3356"/>
    <cellStyle name="Comma 2 2 2 41 11" xfId="3357"/>
    <cellStyle name="Comma 2 2 2 41 12" xfId="3358"/>
    <cellStyle name="Comma 2 2 2 41 13" xfId="3359"/>
    <cellStyle name="Comma 2 2 2 41 14" xfId="3360"/>
    <cellStyle name="Comma 2 2 2 41 15" xfId="3361"/>
    <cellStyle name="Comma 2 2 2 41 16" xfId="3362"/>
    <cellStyle name="Comma 2 2 2 41 17" xfId="3363"/>
    <cellStyle name="Comma 2 2 2 41 18" xfId="3364"/>
    <cellStyle name="Comma 2 2 2 41 2" xfId="3365"/>
    <cellStyle name="Comma 2 2 2 41 2 10" xfId="3366"/>
    <cellStyle name="Comma 2 2 2 41 2 10 2" xfId="3367"/>
    <cellStyle name="Comma 2 2 2 41 2 11" xfId="3368"/>
    <cellStyle name="Comma 2 2 2 41 2 11 2" xfId="3369"/>
    <cellStyle name="Comma 2 2 2 41 2 12" xfId="3370"/>
    <cellStyle name="Comma 2 2 2 41 2 12 2" xfId="3371"/>
    <cellStyle name="Comma 2 2 2 41 2 13" xfId="3372"/>
    <cellStyle name="Comma 2 2 2 41 2 13 2" xfId="3373"/>
    <cellStyle name="Comma 2 2 2 41 2 14" xfId="3374"/>
    <cellStyle name="Comma 2 2 2 41 2 14 2" xfId="3375"/>
    <cellStyle name="Comma 2 2 2 41 2 15" xfId="3376"/>
    <cellStyle name="Comma 2 2 2 41 2 15 2" xfId="3377"/>
    <cellStyle name="Comma 2 2 2 41 2 16" xfId="3378"/>
    <cellStyle name="Comma 2 2 2 41 2 16 2" xfId="3379"/>
    <cellStyle name="Comma 2 2 2 41 2 17" xfId="3380"/>
    <cellStyle name="Comma 2 2 2 41 2 17 2" xfId="3381"/>
    <cellStyle name="Comma 2 2 2 41 2 2" xfId="3382"/>
    <cellStyle name="Comma 2 2 2 41 2 2 2" xfId="3383"/>
    <cellStyle name="Comma 2 2 2 41 2 3" xfId="3384"/>
    <cellStyle name="Comma 2 2 2 41 2 3 2" xfId="3385"/>
    <cellStyle name="Comma 2 2 2 41 2 4" xfId="3386"/>
    <cellStyle name="Comma 2 2 2 41 2 4 2" xfId="3387"/>
    <cellStyle name="Comma 2 2 2 41 2 5" xfId="3388"/>
    <cellStyle name="Comma 2 2 2 41 2 5 2" xfId="3389"/>
    <cellStyle name="Comma 2 2 2 41 2 6" xfId="3390"/>
    <cellStyle name="Comma 2 2 2 41 2 6 2" xfId="3391"/>
    <cellStyle name="Comma 2 2 2 41 2 7" xfId="3392"/>
    <cellStyle name="Comma 2 2 2 41 2 7 2" xfId="3393"/>
    <cellStyle name="Comma 2 2 2 41 2 8" xfId="3394"/>
    <cellStyle name="Comma 2 2 2 41 2 8 2" xfId="3395"/>
    <cellStyle name="Comma 2 2 2 41 2 9" xfId="3396"/>
    <cellStyle name="Comma 2 2 2 41 2 9 2" xfId="3397"/>
    <cellStyle name="Comma 2 2 2 41 3" xfId="3398"/>
    <cellStyle name="Comma 2 2 2 41 4" xfId="3399"/>
    <cellStyle name="Comma 2 2 2 41 5" xfId="3400"/>
    <cellStyle name="Comma 2 2 2 41 6" xfId="3401"/>
    <cellStyle name="Comma 2 2 2 41 7" xfId="3402"/>
    <cellStyle name="Comma 2 2 2 41 8" xfId="3403"/>
    <cellStyle name="Comma 2 2 2 41 9" xfId="3404"/>
    <cellStyle name="Comma 2 2 2 42" xfId="3405"/>
    <cellStyle name="Comma 2 2 2 42 2" xfId="3406"/>
    <cellStyle name="Comma 2 2 2 43" xfId="3407"/>
    <cellStyle name="Comma 2 2 2 43 2" xfId="3408"/>
    <cellStyle name="Comma 2 2 2 44" xfId="3409"/>
    <cellStyle name="Comma 2 2 2 44 2" xfId="3410"/>
    <cellStyle name="Comma 2 2 2 45" xfId="3411"/>
    <cellStyle name="Comma 2 2 2 45 2" xfId="3412"/>
    <cellStyle name="Comma 2 2 2 46" xfId="3413"/>
    <cellStyle name="Comma 2 2 2 46 2" xfId="3414"/>
    <cellStyle name="Comma 2 2 2 47" xfId="3415"/>
    <cellStyle name="Comma 2 2 2 47 2" xfId="3416"/>
    <cellStyle name="Comma 2 2 2 48" xfId="3417"/>
    <cellStyle name="Comma 2 2 2 48 2" xfId="3418"/>
    <cellStyle name="Comma 2 2 2 49" xfId="3419"/>
    <cellStyle name="Comma 2 2 2 49 2" xfId="3420"/>
    <cellStyle name="Comma 2 2 2 5" xfId="3421"/>
    <cellStyle name="Comma 2 2 2 5 2" xfId="3422"/>
    <cellStyle name="Comma 2 2 2 50" xfId="3423"/>
    <cellStyle name="Comma 2 2 2 50 2" xfId="3424"/>
    <cellStyle name="Comma 2 2 2 51" xfId="3425"/>
    <cellStyle name="Comma 2 2 2 51 2" xfId="3426"/>
    <cellStyle name="Comma 2 2 2 52" xfId="3427"/>
    <cellStyle name="Comma 2 2 2 52 2" xfId="3428"/>
    <cellStyle name="Comma 2 2 2 53" xfId="3429"/>
    <cellStyle name="Comma 2 2 2 53 2" xfId="3430"/>
    <cellStyle name="Comma 2 2 2 54" xfId="3431"/>
    <cellStyle name="Comma 2 2 2 54 2" xfId="3432"/>
    <cellStyle name="Comma 2 2 2 55" xfId="3433"/>
    <cellStyle name="Comma 2 2 2 55 2" xfId="3434"/>
    <cellStyle name="Comma 2 2 2 56" xfId="3435"/>
    <cellStyle name="Comma 2 2 2 56 2" xfId="3436"/>
    <cellStyle name="Comma 2 2 2 57" xfId="3437"/>
    <cellStyle name="Comma 2 2 2 57 2" xfId="3438"/>
    <cellStyle name="Comma 2 2 2 58" xfId="3439"/>
    <cellStyle name="Comma 2 2 2 58 2" xfId="3440"/>
    <cellStyle name="Comma 2 2 2 59" xfId="3441"/>
    <cellStyle name="Comma 2 2 2 6" xfId="3442"/>
    <cellStyle name="Comma 2 2 2 6 2" xfId="3443"/>
    <cellStyle name="Comma 2 2 2 60" xfId="3444"/>
    <cellStyle name="Comma 2 2 2 7" xfId="3445"/>
    <cellStyle name="Comma 2 2 2 7 2" xfId="3446"/>
    <cellStyle name="Comma 2 2 2 8" xfId="3447"/>
    <cellStyle name="Comma 2 2 2 8 2" xfId="3448"/>
    <cellStyle name="Comma 2 2 2 9" xfId="3449"/>
    <cellStyle name="Comma 2 2 2 9 2" xfId="3450"/>
    <cellStyle name="Comma 2 2 20" xfId="3451"/>
    <cellStyle name="Comma 2 2 21" xfId="3452"/>
    <cellStyle name="Comma 2 2 22" xfId="3453"/>
    <cellStyle name="Comma 2 2 23" xfId="3454"/>
    <cellStyle name="Comma 2 2 24" xfId="3455"/>
    <cellStyle name="Comma 2 2 25" xfId="3456"/>
    <cellStyle name="Comma 2 2 26" xfId="3457"/>
    <cellStyle name="Comma 2 2 27" xfId="3458"/>
    <cellStyle name="Comma 2 2 28" xfId="3459"/>
    <cellStyle name="Comma 2 2 29" xfId="3460"/>
    <cellStyle name="Comma 2 2 3" xfId="3461"/>
    <cellStyle name="Comma 2 2 3 10" xfId="3462"/>
    <cellStyle name="Comma 2 2 3 10 2" xfId="3463"/>
    <cellStyle name="Comma 2 2 3 11" xfId="3464"/>
    <cellStyle name="Comma 2 2 3 11 2" xfId="3465"/>
    <cellStyle name="Comma 2 2 3 12" xfId="3466"/>
    <cellStyle name="Comma 2 2 3 12 2" xfId="3467"/>
    <cellStyle name="Comma 2 2 3 13" xfId="3468"/>
    <cellStyle name="Comma 2 2 3 13 2" xfId="3469"/>
    <cellStyle name="Comma 2 2 3 14" xfId="3470"/>
    <cellStyle name="Comma 2 2 3 14 2" xfId="3471"/>
    <cellStyle name="Comma 2 2 3 15" xfId="3472"/>
    <cellStyle name="Comma 2 2 3 15 2" xfId="3473"/>
    <cellStyle name="Comma 2 2 3 16" xfId="3474"/>
    <cellStyle name="Comma 2 2 3 16 2" xfId="3475"/>
    <cellStyle name="Comma 2 2 3 17" xfId="3476"/>
    <cellStyle name="Comma 2 2 3 17 2" xfId="3477"/>
    <cellStyle name="Comma 2 2 3 18" xfId="3478"/>
    <cellStyle name="Comma 2 2 3 18 2" xfId="3479"/>
    <cellStyle name="Comma 2 2 3 19" xfId="3480"/>
    <cellStyle name="Comma 2 2 3 19 2" xfId="3481"/>
    <cellStyle name="Comma 2 2 3 2" xfId="3482"/>
    <cellStyle name="Comma 2 2 3 2 10" xfId="3483"/>
    <cellStyle name="Comma 2 2 3 2 11" xfId="3484"/>
    <cellStyle name="Comma 2 2 3 2 12" xfId="3485"/>
    <cellStyle name="Comma 2 2 3 2 13" xfId="3486"/>
    <cellStyle name="Comma 2 2 3 2 14" xfId="3487"/>
    <cellStyle name="Comma 2 2 3 2 15" xfId="3488"/>
    <cellStyle name="Comma 2 2 3 2 16" xfId="3489"/>
    <cellStyle name="Comma 2 2 3 2 17" xfId="3490"/>
    <cellStyle name="Comma 2 2 3 2 18" xfId="3491"/>
    <cellStyle name="Comma 2 2 3 2 19" xfId="3492"/>
    <cellStyle name="Comma 2 2 3 2 2" xfId="3493"/>
    <cellStyle name="Comma 2 2 3 2 2 10" xfId="3494"/>
    <cellStyle name="Comma 2 2 3 2 2 10 2" xfId="3495"/>
    <cellStyle name="Comma 2 2 3 2 2 11" xfId="3496"/>
    <cellStyle name="Comma 2 2 3 2 2 11 2" xfId="3497"/>
    <cellStyle name="Comma 2 2 3 2 2 2" xfId="3498"/>
    <cellStyle name="Comma 2 2 3 2 2 2 10" xfId="3499"/>
    <cellStyle name="Comma 2 2 3 2 2 2 11" xfId="3500"/>
    <cellStyle name="Comma 2 2 3 2 2 2 2" xfId="3501"/>
    <cellStyle name="Comma 2 2 3 2 2 2 3" xfId="3502"/>
    <cellStyle name="Comma 2 2 3 2 2 2 4" xfId="3503"/>
    <cellStyle name="Comma 2 2 3 2 2 2 5" xfId="3504"/>
    <cellStyle name="Comma 2 2 3 2 2 2 6" xfId="3505"/>
    <cellStyle name="Comma 2 2 3 2 2 2 7" xfId="3506"/>
    <cellStyle name="Comma 2 2 3 2 2 2 8" xfId="3507"/>
    <cellStyle name="Comma 2 2 3 2 2 2 9" xfId="3508"/>
    <cellStyle name="Comma 2 2 3 2 2 3" xfId="3509"/>
    <cellStyle name="Comma 2 2 3 2 2 4" xfId="3510"/>
    <cellStyle name="Comma 2 2 3 2 2 4 2" xfId="3511"/>
    <cellStyle name="Comma 2 2 3 2 2 5" xfId="3512"/>
    <cellStyle name="Comma 2 2 3 2 2 5 2" xfId="3513"/>
    <cellStyle name="Comma 2 2 3 2 2 6" xfId="3514"/>
    <cellStyle name="Comma 2 2 3 2 2 6 2" xfId="3515"/>
    <cellStyle name="Comma 2 2 3 2 2 7" xfId="3516"/>
    <cellStyle name="Comma 2 2 3 2 2 7 2" xfId="3517"/>
    <cellStyle name="Comma 2 2 3 2 2 8" xfId="3518"/>
    <cellStyle name="Comma 2 2 3 2 2 8 2" xfId="3519"/>
    <cellStyle name="Comma 2 2 3 2 2 9" xfId="3520"/>
    <cellStyle name="Comma 2 2 3 2 2 9 2" xfId="3521"/>
    <cellStyle name="Comma 2 2 3 2 20" xfId="3522"/>
    <cellStyle name="Comma 2 2 3 2 21" xfId="3523"/>
    <cellStyle name="Comma 2 2 3 2 22" xfId="3524"/>
    <cellStyle name="Comma 2 2 3 2 23" xfId="3525"/>
    <cellStyle name="Comma 2 2 3 2 24" xfId="3526"/>
    <cellStyle name="Comma 2 2 3 2 25" xfId="3527"/>
    <cellStyle name="Comma 2 2 3 2 26" xfId="3528"/>
    <cellStyle name="Comma 2 2 3 2 27" xfId="3529"/>
    <cellStyle name="Comma 2 2 3 2 28" xfId="3530"/>
    <cellStyle name="Comma 2 2 3 2 29" xfId="3531"/>
    <cellStyle name="Comma 2 2 3 2 3" xfId="3532"/>
    <cellStyle name="Comma 2 2 3 2 30" xfId="3533"/>
    <cellStyle name="Comma 2 2 3 2 30 10" xfId="3534"/>
    <cellStyle name="Comma 2 2 3 2 30 10 2" xfId="3535"/>
    <cellStyle name="Comma 2 2 3 2 30 2" xfId="3536"/>
    <cellStyle name="Comma 2 2 3 2 30 2 2" xfId="3537"/>
    <cellStyle name="Comma 2 2 3 2 30 3" xfId="3538"/>
    <cellStyle name="Comma 2 2 3 2 30 3 2" xfId="3539"/>
    <cellStyle name="Comma 2 2 3 2 30 4" xfId="3540"/>
    <cellStyle name="Comma 2 2 3 2 30 4 2" xfId="3541"/>
    <cellStyle name="Comma 2 2 3 2 30 5" xfId="3542"/>
    <cellStyle name="Comma 2 2 3 2 30 5 2" xfId="3543"/>
    <cellStyle name="Comma 2 2 3 2 30 6" xfId="3544"/>
    <cellStyle name="Comma 2 2 3 2 30 6 2" xfId="3545"/>
    <cellStyle name="Comma 2 2 3 2 30 7" xfId="3546"/>
    <cellStyle name="Comma 2 2 3 2 30 7 2" xfId="3547"/>
    <cellStyle name="Comma 2 2 3 2 30 8" xfId="3548"/>
    <cellStyle name="Comma 2 2 3 2 30 8 2" xfId="3549"/>
    <cellStyle name="Comma 2 2 3 2 30 9" xfId="3550"/>
    <cellStyle name="Comma 2 2 3 2 30 9 2" xfId="3551"/>
    <cellStyle name="Comma 2 2 3 2 31" xfId="3552"/>
    <cellStyle name="Comma 2 2 3 2 32" xfId="3553"/>
    <cellStyle name="Comma 2 2 3 2 33" xfId="3554"/>
    <cellStyle name="Comma 2 2 3 2 34" xfId="3555"/>
    <cellStyle name="Comma 2 2 3 2 35" xfId="3556"/>
    <cellStyle name="Comma 2 2 3 2 36" xfId="3557"/>
    <cellStyle name="Comma 2 2 3 2 37" xfId="3558"/>
    <cellStyle name="Comma 2 2 3 2 38" xfId="3559"/>
    <cellStyle name="Comma 2 2 3 2 39" xfId="3560"/>
    <cellStyle name="Comma 2 2 3 2 4" xfId="3561"/>
    <cellStyle name="Comma 2 2 3 2 5" xfId="3562"/>
    <cellStyle name="Comma 2 2 3 2 6" xfId="3563"/>
    <cellStyle name="Comma 2 2 3 2 7" xfId="3564"/>
    <cellStyle name="Comma 2 2 3 2 8" xfId="3565"/>
    <cellStyle name="Comma 2 2 3 2 9" xfId="3566"/>
    <cellStyle name="Comma 2 2 3 20" xfId="3567"/>
    <cellStyle name="Comma 2 2 3 20 2" xfId="3568"/>
    <cellStyle name="Comma 2 2 3 21" xfId="3569"/>
    <cellStyle name="Comma 2 2 3 21 2" xfId="3570"/>
    <cellStyle name="Comma 2 2 3 22" xfId="3571"/>
    <cellStyle name="Comma 2 2 3 22 2" xfId="3572"/>
    <cellStyle name="Comma 2 2 3 23" xfId="3573"/>
    <cellStyle name="Comma 2 2 3 23 2" xfId="3574"/>
    <cellStyle name="Comma 2 2 3 24" xfId="3575"/>
    <cellStyle name="Comma 2 2 3 24 2" xfId="3576"/>
    <cellStyle name="Comma 2 2 3 25" xfId="3577"/>
    <cellStyle name="Comma 2 2 3 25 2" xfId="3578"/>
    <cellStyle name="Comma 2 2 3 26" xfId="3579"/>
    <cellStyle name="Comma 2 2 3 26 2" xfId="3580"/>
    <cellStyle name="Comma 2 2 3 27" xfId="3581"/>
    <cellStyle name="Comma 2 2 3 27 2" xfId="3582"/>
    <cellStyle name="Comma 2 2 3 28" xfId="3583"/>
    <cellStyle name="Comma 2 2 3 28 2" xfId="3584"/>
    <cellStyle name="Comma 2 2 3 29" xfId="3585"/>
    <cellStyle name="Comma 2 2 3 29 2" xfId="3586"/>
    <cellStyle name="Comma 2 2 3 3" xfId="3587"/>
    <cellStyle name="Comma 2 2 3 3 10" xfId="3588"/>
    <cellStyle name="Comma 2 2 3 3 11" xfId="3589"/>
    <cellStyle name="Comma 2 2 3 3 12" xfId="3590"/>
    <cellStyle name="Comma 2 2 3 3 2" xfId="3591"/>
    <cellStyle name="Comma 2 2 3 3 2 10" xfId="3592"/>
    <cellStyle name="Comma 2 2 3 3 2 10 2" xfId="3593"/>
    <cellStyle name="Comma 2 2 3 3 2 2" xfId="3594"/>
    <cellStyle name="Comma 2 2 3 3 2 2 2" xfId="3595"/>
    <cellStyle name="Comma 2 2 3 3 2 3" xfId="3596"/>
    <cellStyle name="Comma 2 2 3 3 2 3 2" xfId="3597"/>
    <cellStyle name="Comma 2 2 3 3 2 4" xfId="3598"/>
    <cellStyle name="Comma 2 2 3 3 2 4 2" xfId="3599"/>
    <cellStyle name="Comma 2 2 3 3 2 5" xfId="3600"/>
    <cellStyle name="Comma 2 2 3 3 2 5 2" xfId="3601"/>
    <cellStyle name="Comma 2 2 3 3 2 6" xfId="3602"/>
    <cellStyle name="Comma 2 2 3 3 2 6 2" xfId="3603"/>
    <cellStyle name="Comma 2 2 3 3 2 7" xfId="3604"/>
    <cellStyle name="Comma 2 2 3 3 2 7 2" xfId="3605"/>
    <cellStyle name="Comma 2 2 3 3 2 8" xfId="3606"/>
    <cellStyle name="Comma 2 2 3 3 2 8 2" xfId="3607"/>
    <cellStyle name="Comma 2 2 3 3 2 9" xfId="3608"/>
    <cellStyle name="Comma 2 2 3 3 2 9 2" xfId="3609"/>
    <cellStyle name="Comma 2 2 3 3 3" xfId="3610"/>
    <cellStyle name="Comma 2 2 3 3 3 2" xfId="3611"/>
    <cellStyle name="Comma 2 2 3 3 4" xfId="3612"/>
    <cellStyle name="Comma 2 2 3 3 5" xfId="3613"/>
    <cellStyle name="Comma 2 2 3 3 6" xfId="3614"/>
    <cellStyle name="Comma 2 2 3 3 7" xfId="3615"/>
    <cellStyle name="Comma 2 2 3 3 8" xfId="3616"/>
    <cellStyle name="Comma 2 2 3 3 9" xfId="3617"/>
    <cellStyle name="Comma 2 2 3 30" xfId="3618"/>
    <cellStyle name="Comma 2 2 3 30 10" xfId="3619"/>
    <cellStyle name="Comma 2 2 3 30 11" xfId="3620"/>
    <cellStyle name="Comma 2 2 3 30 2" xfId="3621"/>
    <cellStyle name="Comma 2 2 3 30 3" xfId="3622"/>
    <cellStyle name="Comma 2 2 3 30 4" xfId="3623"/>
    <cellStyle name="Comma 2 2 3 30 5" xfId="3624"/>
    <cellStyle name="Comma 2 2 3 30 6" xfId="3625"/>
    <cellStyle name="Comma 2 2 3 30 7" xfId="3626"/>
    <cellStyle name="Comma 2 2 3 30 8" xfId="3627"/>
    <cellStyle name="Comma 2 2 3 30 9" xfId="3628"/>
    <cellStyle name="Comma 2 2 3 31" xfId="3629"/>
    <cellStyle name="Comma 2 2 3 31 2" xfId="3630"/>
    <cellStyle name="Comma 2 2 3 32" xfId="3631"/>
    <cellStyle name="Comma 2 2 3 32 2" xfId="3632"/>
    <cellStyle name="Comma 2 2 3 33" xfId="3633"/>
    <cellStyle name="Comma 2 2 3 33 2" xfId="3634"/>
    <cellStyle name="Comma 2 2 3 34" xfId="3635"/>
    <cellStyle name="Comma 2 2 3 34 2" xfId="3636"/>
    <cellStyle name="Comma 2 2 3 35" xfId="3637"/>
    <cellStyle name="Comma 2 2 3 35 2" xfId="3638"/>
    <cellStyle name="Comma 2 2 3 36" xfId="3639"/>
    <cellStyle name="Comma 2 2 3 36 2" xfId="3640"/>
    <cellStyle name="Comma 2 2 3 37" xfId="3641"/>
    <cellStyle name="Comma 2 2 3 37 2" xfId="3642"/>
    <cellStyle name="Comma 2 2 3 38" xfId="3643"/>
    <cellStyle name="Comma 2 2 3 38 2" xfId="3644"/>
    <cellStyle name="Comma 2 2 3 39" xfId="3645"/>
    <cellStyle name="Comma 2 2 3 4" xfId="3646"/>
    <cellStyle name="Comma 2 2 3 4 2" xfId="3647"/>
    <cellStyle name="Comma 2 2 3 40" xfId="3648"/>
    <cellStyle name="Comma 2 2 3 5" xfId="3649"/>
    <cellStyle name="Comma 2 2 3 5 2" xfId="3650"/>
    <cellStyle name="Comma 2 2 3 6" xfId="3651"/>
    <cellStyle name="Comma 2 2 3 6 2" xfId="3652"/>
    <cellStyle name="Comma 2 2 3 7" xfId="3653"/>
    <cellStyle name="Comma 2 2 3 7 2" xfId="3654"/>
    <cellStyle name="Comma 2 2 3 8" xfId="3655"/>
    <cellStyle name="Comma 2 2 3 8 2" xfId="3656"/>
    <cellStyle name="Comma 2 2 3 9" xfId="3657"/>
    <cellStyle name="Comma 2 2 3 9 2" xfId="3658"/>
    <cellStyle name="Comma 2 2 30" xfId="3659"/>
    <cellStyle name="Comma 2 2 31" xfId="3660"/>
    <cellStyle name="Comma 2 2 32" xfId="3661"/>
    <cellStyle name="Comma 2 2 32 10" xfId="3662"/>
    <cellStyle name="Comma 2 2 32 10 2" xfId="3663"/>
    <cellStyle name="Comma 2 2 32 2" xfId="3664"/>
    <cellStyle name="Comma 2 2 32 2 2" xfId="3665"/>
    <cellStyle name="Comma 2 2 32 3" xfId="3666"/>
    <cellStyle name="Comma 2 2 32 3 2" xfId="3667"/>
    <cellStyle name="Comma 2 2 32 4" xfId="3668"/>
    <cellStyle name="Comma 2 2 32 4 2" xfId="3669"/>
    <cellStyle name="Comma 2 2 32 5" xfId="3670"/>
    <cellStyle name="Comma 2 2 32 5 2" xfId="3671"/>
    <cellStyle name="Comma 2 2 32 6" xfId="3672"/>
    <cellStyle name="Comma 2 2 32 6 2" xfId="3673"/>
    <cellStyle name="Comma 2 2 32 7" xfId="3674"/>
    <cellStyle name="Comma 2 2 32 7 2" xfId="3675"/>
    <cellStyle name="Comma 2 2 32 8" xfId="3676"/>
    <cellStyle name="Comma 2 2 32 8 2" xfId="3677"/>
    <cellStyle name="Comma 2 2 32 9" xfId="3678"/>
    <cellStyle name="Comma 2 2 32 9 2" xfId="3679"/>
    <cellStyle name="Comma 2 2 33" xfId="3680"/>
    <cellStyle name="Comma 2 2 34" xfId="3681"/>
    <cellStyle name="Comma 2 2 35" xfId="3682"/>
    <cellStyle name="Comma 2 2 36" xfId="3683"/>
    <cellStyle name="Comma 2 2 37" xfId="3684"/>
    <cellStyle name="Comma 2 2 38" xfId="3685"/>
    <cellStyle name="Comma 2 2 39" xfId="3686"/>
    <cellStyle name="Comma 2 2 4" xfId="3687"/>
    <cellStyle name="Comma 2 2 4 10" xfId="3688"/>
    <cellStyle name="Comma 2 2 4 10 2" xfId="3689"/>
    <cellStyle name="Comma 2 2 4 11" xfId="3690"/>
    <cellStyle name="Comma 2 2 4 11 2" xfId="3691"/>
    <cellStyle name="Comma 2 2 4 12" xfId="3692"/>
    <cellStyle name="Comma 2 2 4 13" xfId="3693"/>
    <cellStyle name="Comma 2 2 4 2" xfId="3694"/>
    <cellStyle name="Comma 2 2 4 2 10" xfId="3695"/>
    <cellStyle name="Comma 2 2 4 2 11" xfId="3696"/>
    <cellStyle name="Comma 2 2 4 2 2" xfId="3697"/>
    <cellStyle name="Comma 2 2 4 2 3" xfId="3698"/>
    <cellStyle name="Comma 2 2 4 2 4" xfId="3699"/>
    <cellStyle name="Comma 2 2 4 2 5" xfId="3700"/>
    <cellStyle name="Comma 2 2 4 2 6" xfId="3701"/>
    <cellStyle name="Comma 2 2 4 2 7" xfId="3702"/>
    <cellStyle name="Comma 2 2 4 2 8" xfId="3703"/>
    <cellStyle name="Comma 2 2 4 2 9" xfId="3704"/>
    <cellStyle name="Comma 2 2 4 3" xfId="3705"/>
    <cellStyle name="Comma 2 2 4 4" xfId="3706"/>
    <cellStyle name="Comma 2 2 4 4 2" xfId="3707"/>
    <cellStyle name="Comma 2 2 4 5" xfId="3708"/>
    <cellStyle name="Comma 2 2 4 5 2" xfId="3709"/>
    <cellStyle name="Comma 2 2 4 6" xfId="3710"/>
    <cellStyle name="Comma 2 2 4 6 2" xfId="3711"/>
    <cellStyle name="Comma 2 2 4 7" xfId="3712"/>
    <cellStyle name="Comma 2 2 4 7 2" xfId="3713"/>
    <cellStyle name="Comma 2 2 4 8" xfId="3714"/>
    <cellStyle name="Comma 2 2 4 8 2" xfId="3715"/>
    <cellStyle name="Comma 2 2 4 9" xfId="3716"/>
    <cellStyle name="Comma 2 2 4 9 2" xfId="3717"/>
    <cellStyle name="Comma 2 2 40" xfId="3718"/>
    <cellStyle name="Comma 2 2 41" xfId="3719"/>
    <cellStyle name="Comma 2 2 41 10" xfId="3720"/>
    <cellStyle name="Comma 2 2 41 10 2" xfId="3721"/>
    <cellStyle name="Comma 2 2 41 11" xfId="3722"/>
    <cellStyle name="Comma 2 2 41 11 2" xfId="3723"/>
    <cellStyle name="Comma 2 2 41 12" xfId="3724"/>
    <cellStyle name="Comma 2 2 41 12 2" xfId="3725"/>
    <cellStyle name="Comma 2 2 41 13" xfId="3726"/>
    <cellStyle name="Comma 2 2 41 13 2" xfId="3727"/>
    <cellStyle name="Comma 2 2 41 14" xfId="3728"/>
    <cellStyle name="Comma 2 2 41 14 2" xfId="3729"/>
    <cellStyle name="Comma 2 2 41 15" xfId="3730"/>
    <cellStyle name="Comma 2 2 41 15 2" xfId="3731"/>
    <cellStyle name="Comma 2 2 41 16" xfId="3732"/>
    <cellStyle name="Comma 2 2 41 16 2" xfId="3733"/>
    <cellStyle name="Comma 2 2 41 17" xfId="3734"/>
    <cellStyle name="Comma 2 2 41 17 2" xfId="3735"/>
    <cellStyle name="Comma 2 2 41 2" xfId="3736"/>
    <cellStyle name="Comma 2 2 41 2 10" xfId="3737"/>
    <cellStyle name="Comma 2 2 41 2 11" xfId="3738"/>
    <cellStyle name="Comma 2 2 41 2 12" xfId="3739"/>
    <cellStyle name="Comma 2 2 41 2 13" xfId="3740"/>
    <cellStyle name="Comma 2 2 41 2 14" xfId="3741"/>
    <cellStyle name="Comma 2 2 41 2 15" xfId="3742"/>
    <cellStyle name="Comma 2 2 41 2 16" xfId="3743"/>
    <cellStyle name="Comma 2 2 41 2 17" xfId="3744"/>
    <cellStyle name="Comma 2 2 41 2 18" xfId="3745"/>
    <cellStyle name="Comma 2 2 41 2 2" xfId="3746"/>
    <cellStyle name="Comma 2 2 41 2 3" xfId="3747"/>
    <cellStyle name="Comma 2 2 41 2 4" xfId="3748"/>
    <cellStyle name="Comma 2 2 41 2 5" xfId="3749"/>
    <cellStyle name="Comma 2 2 41 2 6" xfId="3750"/>
    <cellStyle name="Comma 2 2 41 2 7" xfId="3751"/>
    <cellStyle name="Comma 2 2 41 2 8" xfId="3752"/>
    <cellStyle name="Comma 2 2 41 2 9" xfId="3753"/>
    <cellStyle name="Comma 2 2 41 3" xfId="3754"/>
    <cellStyle name="Comma 2 2 41 3 2" xfId="3755"/>
    <cellStyle name="Comma 2 2 41 4" xfId="3756"/>
    <cellStyle name="Comma 2 2 41 4 2" xfId="3757"/>
    <cellStyle name="Comma 2 2 41 5" xfId="3758"/>
    <cellStyle name="Comma 2 2 41 5 2" xfId="3759"/>
    <cellStyle name="Comma 2 2 41 6" xfId="3760"/>
    <cellStyle name="Comma 2 2 41 6 2" xfId="3761"/>
    <cellStyle name="Comma 2 2 41 7" xfId="3762"/>
    <cellStyle name="Comma 2 2 41 7 2" xfId="3763"/>
    <cellStyle name="Comma 2 2 41 8" xfId="3764"/>
    <cellStyle name="Comma 2 2 41 8 2" xfId="3765"/>
    <cellStyle name="Comma 2 2 41 9" xfId="3766"/>
    <cellStyle name="Comma 2 2 41 9 2" xfId="3767"/>
    <cellStyle name="Comma 2 2 42" xfId="3768"/>
    <cellStyle name="Comma 2 2 43" xfId="3769"/>
    <cellStyle name="Comma 2 2 44" xfId="3770"/>
    <cellStyle name="Comma 2 2 45" xfId="3771"/>
    <cellStyle name="Comma 2 2 46" xfId="3772"/>
    <cellStyle name="Comma 2 2 47" xfId="3773"/>
    <cellStyle name="Comma 2 2 48" xfId="3774"/>
    <cellStyle name="Comma 2 2 49" xfId="3775"/>
    <cellStyle name="Comma 2 2 5" xfId="3776"/>
    <cellStyle name="Comma 2 2 5 2" xfId="3777"/>
    <cellStyle name="Comma 2 2 50" xfId="3778"/>
    <cellStyle name="Comma 2 2 51" xfId="3779"/>
    <cellStyle name="Comma 2 2 52" xfId="3780"/>
    <cellStyle name="Comma 2 2 53" xfId="3781"/>
    <cellStyle name="Comma 2 2 54" xfId="3782"/>
    <cellStyle name="Comma 2 2 55" xfId="3783"/>
    <cellStyle name="Comma 2 2 56" xfId="3784"/>
    <cellStyle name="Comma 2 2 57" xfId="3785"/>
    <cellStyle name="Comma 2 2 58" xfId="3786"/>
    <cellStyle name="Comma 2 2 59" xfId="3787"/>
    <cellStyle name="Comma 2 2 6" xfId="3788"/>
    <cellStyle name="Comma 2 2 6 2" xfId="3789"/>
    <cellStyle name="Comma 2 2 60" xfId="3790"/>
    <cellStyle name="Comma 2 2 7" xfId="3791"/>
    <cellStyle name="Comma 2 2 7 2" xfId="3792"/>
    <cellStyle name="Comma 2 2 8" xfId="3793"/>
    <cellStyle name="Comma 2 2 9" xfId="3794"/>
    <cellStyle name="Comma 2 20" xfId="3795"/>
    <cellStyle name="Comma 2 21" xfId="3796"/>
    <cellStyle name="Comma 2 22" xfId="3797"/>
    <cellStyle name="Comma 2 23" xfId="3798"/>
    <cellStyle name="Comma 2 24" xfId="3799"/>
    <cellStyle name="Comma 2 3" xfId="3800"/>
    <cellStyle name="Comma 2 3 2" xfId="3801"/>
    <cellStyle name="Comma 2 3 2 2" xfId="3802"/>
    <cellStyle name="Comma 2 3 2 3" xfId="3803"/>
    <cellStyle name="Comma 2 3 2 4" xfId="3804"/>
    <cellStyle name="Comma 2 3 3" xfId="3805"/>
    <cellStyle name="Comma 2 3 4" xfId="3806"/>
    <cellStyle name="Comma 2 3 5" xfId="3807"/>
    <cellStyle name="Comma 2 3 6" xfId="3808"/>
    <cellStyle name="Comma 2 4" xfId="3809"/>
    <cellStyle name="Comma 2 4 2" xfId="3810"/>
    <cellStyle name="Comma 2 4 2 2" xfId="3811"/>
    <cellStyle name="Comma 2 4 3" xfId="3812"/>
    <cellStyle name="Comma 2 4 4" xfId="25653"/>
    <cellStyle name="Comma 2 5" xfId="3813"/>
    <cellStyle name="Comma 2 5 2" xfId="3814"/>
    <cellStyle name="Comma 2 5 3" xfId="3815"/>
    <cellStyle name="Comma 2 6" xfId="3816"/>
    <cellStyle name="Comma 2 6 2" xfId="3817"/>
    <cellStyle name="Comma 2 6 3" xfId="3818"/>
    <cellStyle name="Comma 2 7" xfId="3819"/>
    <cellStyle name="Comma 2 7 2" xfId="3820"/>
    <cellStyle name="Comma 2 7 2 2" xfId="3821"/>
    <cellStyle name="Comma 2 7 3" xfId="3822"/>
    <cellStyle name="Comma 2 7 4" xfId="3823"/>
    <cellStyle name="Comma 2 8" xfId="3824"/>
    <cellStyle name="Comma 2 9" xfId="3825"/>
    <cellStyle name="Comma 2_AC-00 WRCC Model - IncCapTax schedules" xfId="3826"/>
    <cellStyle name="Comma 20" xfId="3827"/>
    <cellStyle name="Comma 20 2" xfId="3828"/>
    <cellStyle name="Comma 21" xfId="3829"/>
    <cellStyle name="Comma 21 2" xfId="3830"/>
    <cellStyle name="Comma 22" xfId="3831"/>
    <cellStyle name="Comma 22 2" xfId="3832"/>
    <cellStyle name="Comma 23" xfId="3833"/>
    <cellStyle name="Comma 23 2" xfId="3834"/>
    <cellStyle name="Comma 23 2 2" xfId="3835"/>
    <cellStyle name="Comma 24" xfId="3836"/>
    <cellStyle name="Comma 24 2" xfId="3837"/>
    <cellStyle name="Comma 25" xfId="3838"/>
    <cellStyle name="Comma 26" xfId="3839"/>
    <cellStyle name="Comma 27" xfId="3840"/>
    <cellStyle name="Comma 28" xfId="3841"/>
    <cellStyle name="Comma 29" xfId="3842"/>
    <cellStyle name="Comma 29 10" xfId="3843"/>
    <cellStyle name="Comma 29 10 2" xfId="3844"/>
    <cellStyle name="Comma 29 10 2 2" xfId="3845"/>
    <cellStyle name="Comma 29 10 3" xfId="3846"/>
    <cellStyle name="Comma 29 10 3 2" xfId="3847"/>
    <cellStyle name="Comma 29 10 4" xfId="3848"/>
    <cellStyle name="Comma 29 10 4 2" xfId="3849"/>
    <cellStyle name="Comma 29 10 5" xfId="3850"/>
    <cellStyle name="Comma 29 11" xfId="3851"/>
    <cellStyle name="Comma 29 11 2" xfId="3852"/>
    <cellStyle name="Comma 29 12" xfId="3853"/>
    <cellStyle name="Comma 29 12 2" xfId="3854"/>
    <cellStyle name="Comma 29 13" xfId="3855"/>
    <cellStyle name="Comma 29 13 2" xfId="3856"/>
    <cellStyle name="Comma 29 14" xfId="3857"/>
    <cellStyle name="Comma 29 2" xfId="3858"/>
    <cellStyle name="Comma 29 2 2" xfId="3859"/>
    <cellStyle name="Comma 29 2 2 2" xfId="3860"/>
    <cellStyle name="Comma 29 2 3" xfId="3861"/>
    <cellStyle name="Comma 29 2 3 2" xfId="3862"/>
    <cellStyle name="Comma 29 2 4" xfId="3863"/>
    <cellStyle name="Comma 29 2 4 2" xfId="3864"/>
    <cellStyle name="Comma 29 2 5" xfId="3865"/>
    <cellStyle name="Comma 29 3" xfId="3866"/>
    <cellStyle name="Comma 29 3 2" xfId="3867"/>
    <cellStyle name="Comma 29 3 2 2" xfId="3868"/>
    <cellStyle name="Comma 29 3 3" xfId="3869"/>
    <cellStyle name="Comma 29 3 3 2" xfId="3870"/>
    <cellStyle name="Comma 29 3 4" xfId="3871"/>
    <cellStyle name="Comma 29 3 4 2" xfId="3872"/>
    <cellStyle name="Comma 29 3 5" xfId="3873"/>
    <cellStyle name="Comma 29 4" xfId="3874"/>
    <cellStyle name="Comma 29 4 2" xfId="3875"/>
    <cellStyle name="Comma 29 4 2 2" xfId="3876"/>
    <cellStyle name="Comma 29 4 3" xfId="3877"/>
    <cellStyle name="Comma 29 4 3 2" xfId="3878"/>
    <cellStyle name="Comma 29 4 4" xfId="3879"/>
    <cellStyle name="Comma 29 4 4 2" xfId="3880"/>
    <cellStyle name="Comma 29 4 5" xfId="3881"/>
    <cellStyle name="Comma 29 5" xfId="3882"/>
    <cellStyle name="Comma 29 5 2" xfId="3883"/>
    <cellStyle name="Comma 29 5 2 2" xfId="3884"/>
    <cellStyle name="Comma 29 5 3" xfId="3885"/>
    <cellStyle name="Comma 29 5 3 2" xfId="3886"/>
    <cellStyle name="Comma 29 5 4" xfId="3887"/>
    <cellStyle name="Comma 29 5 4 2" xfId="3888"/>
    <cellStyle name="Comma 29 5 5" xfId="3889"/>
    <cellStyle name="Comma 29 6" xfId="3890"/>
    <cellStyle name="Comma 29 6 2" xfId="3891"/>
    <cellStyle name="Comma 29 6 2 2" xfId="3892"/>
    <cellStyle name="Comma 29 6 3" xfId="3893"/>
    <cellStyle name="Comma 29 6 3 2" xfId="3894"/>
    <cellStyle name="Comma 29 6 4" xfId="3895"/>
    <cellStyle name="Comma 29 6 4 2" xfId="3896"/>
    <cellStyle name="Comma 29 6 5" xfId="3897"/>
    <cellStyle name="Comma 29 7" xfId="3898"/>
    <cellStyle name="Comma 29 7 2" xfId="3899"/>
    <cellStyle name="Comma 29 7 2 2" xfId="3900"/>
    <cellStyle name="Comma 29 7 3" xfId="3901"/>
    <cellStyle name="Comma 29 7 3 2" xfId="3902"/>
    <cellStyle name="Comma 29 7 4" xfId="3903"/>
    <cellStyle name="Comma 29 7 4 2" xfId="3904"/>
    <cellStyle name="Comma 29 7 5" xfId="3905"/>
    <cellStyle name="Comma 29 8" xfId="3906"/>
    <cellStyle name="Comma 29 8 2" xfId="3907"/>
    <cellStyle name="Comma 29 8 2 2" xfId="3908"/>
    <cellStyle name="Comma 29 8 3" xfId="3909"/>
    <cellStyle name="Comma 29 8 3 2" xfId="3910"/>
    <cellStyle name="Comma 29 8 4" xfId="3911"/>
    <cellStyle name="Comma 29 8 4 2" xfId="3912"/>
    <cellStyle name="Comma 29 8 5" xfId="3913"/>
    <cellStyle name="Comma 29 9" xfId="3914"/>
    <cellStyle name="Comma 29 9 2" xfId="3915"/>
    <cellStyle name="Comma 29 9 2 2" xfId="3916"/>
    <cellStyle name="Comma 29 9 3" xfId="3917"/>
    <cellStyle name="Comma 29 9 3 2" xfId="3918"/>
    <cellStyle name="Comma 29 9 4" xfId="3919"/>
    <cellStyle name="Comma 29 9 4 2" xfId="3920"/>
    <cellStyle name="Comma 29 9 5" xfId="3921"/>
    <cellStyle name="Comma 3" xfId="3922"/>
    <cellStyle name="Comma 3 10" xfId="3923"/>
    <cellStyle name="Comma 3 11" xfId="3924"/>
    <cellStyle name="Comma 3 12" xfId="3925"/>
    <cellStyle name="Comma 3 2" xfId="3926"/>
    <cellStyle name="Comma 3 2 2" xfId="3927"/>
    <cellStyle name="Comma 3 2 2 2" xfId="3928"/>
    <cellStyle name="Comma 3 2 2 3" xfId="3929"/>
    <cellStyle name="Comma 3 2 3" xfId="3930"/>
    <cellStyle name="Comma 3 2 4" xfId="3931"/>
    <cellStyle name="Comma 3 2 5" xfId="3932"/>
    <cellStyle name="Comma 3 2 6" xfId="3933"/>
    <cellStyle name="Comma 3 2 7" xfId="3934"/>
    <cellStyle name="Comma 3 2 8" xfId="3935"/>
    <cellStyle name="Comma 3 2 9" xfId="3936"/>
    <cellStyle name="Comma 3 3" xfId="3937"/>
    <cellStyle name="Comma 3 3 2" xfId="3938"/>
    <cellStyle name="Comma 3 3 3" xfId="3939"/>
    <cellStyle name="Comma 3 4" xfId="3940"/>
    <cellStyle name="Comma 3 4 2" xfId="3941"/>
    <cellStyle name="Comma 3 5" xfId="3942"/>
    <cellStyle name="Comma 3 5 2" xfId="3943"/>
    <cellStyle name="Comma 3 6" xfId="3944"/>
    <cellStyle name="Comma 3 7" xfId="3945"/>
    <cellStyle name="Comma 3 8" xfId="3946"/>
    <cellStyle name="Comma 3 9" xfId="3947"/>
    <cellStyle name="Comma 30" xfId="3948"/>
    <cellStyle name="Comma 30 10" xfId="3949"/>
    <cellStyle name="Comma 30 10 2" xfId="3950"/>
    <cellStyle name="Comma 30 10 2 2" xfId="3951"/>
    <cellStyle name="Comma 30 10 3" xfId="3952"/>
    <cellStyle name="Comma 30 10 3 2" xfId="3953"/>
    <cellStyle name="Comma 30 10 4" xfId="3954"/>
    <cellStyle name="Comma 30 10 4 2" xfId="3955"/>
    <cellStyle name="Comma 30 10 5" xfId="3956"/>
    <cellStyle name="Comma 30 11" xfId="3957"/>
    <cellStyle name="Comma 30 11 2" xfId="3958"/>
    <cellStyle name="Comma 30 12" xfId="3959"/>
    <cellStyle name="Comma 30 12 2" xfId="3960"/>
    <cellStyle name="Comma 30 13" xfId="3961"/>
    <cellStyle name="Comma 30 13 2" xfId="3962"/>
    <cellStyle name="Comma 30 14" xfId="3963"/>
    <cellStyle name="Comma 30 2" xfId="3964"/>
    <cellStyle name="Comma 30 2 2" xfId="3965"/>
    <cellStyle name="Comma 30 2 2 2" xfId="3966"/>
    <cellStyle name="Comma 30 2 3" xfId="3967"/>
    <cellStyle name="Comma 30 2 3 2" xfId="3968"/>
    <cellStyle name="Comma 30 2 4" xfId="3969"/>
    <cellStyle name="Comma 30 2 4 2" xfId="3970"/>
    <cellStyle name="Comma 30 2 5" xfId="3971"/>
    <cellStyle name="Comma 30 3" xfId="3972"/>
    <cellStyle name="Comma 30 3 2" xfId="3973"/>
    <cellStyle name="Comma 30 3 2 2" xfId="3974"/>
    <cellStyle name="Comma 30 3 3" xfId="3975"/>
    <cellStyle name="Comma 30 3 3 2" xfId="3976"/>
    <cellStyle name="Comma 30 3 4" xfId="3977"/>
    <cellStyle name="Comma 30 3 4 2" xfId="3978"/>
    <cellStyle name="Comma 30 3 5" xfId="3979"/>
    <cellStyle name="Comma 30 4" xfId="3980"/>
    <cellStyle name="Comma 30 4 2" xfId="3981"/>
    <cellStyle name="Comma 30 4 2 2" xfId="3982"/>
    <cellStyle name="Comma 30 4 3" xfId="3983"/>
    <cellStyle name="Comma 30 4 3 2" xfId="3984"/>
    <cellStyle name="Comma 30 4 4" xfId="3985"/>
    <cellStyle name="Comma 30 4 4 2" xfId="3986"/>
    <cellStyle name="Comma 30 4 5" xfId="3987"/>
    <cellStyle name="Comma 30 5" xfId="3988"/>
    <cellStyle name="Comma 30 5 2" xfId="3989"/>
    <cellStyle name="Comma 30 5 2 2" xfId="3990"/>
    <cellStyle name="Comma 30 5 3" xfId="3991"/>
    <cellStyle name="Comma 30 5 3 2" xfId="3992"/>
    <cellStyle name="Comma 30 5 4" xfId="3993"/>
    <cellStyle name="Comma 30 5 4 2" xfId="3994"/>
    <cellStyle name="Comma 30 5 5" xfId="3995"/>
    <cellStyle name="Comma 30 6" xfId="3996"/>
    <cellStyle name="Comma 30 6 2" xfId="3997"/>
    <cellStyle name="Comma 30 6 2 2" xfId="3998"/>
    <cellStyle name="Comma 30 6 3" xfId="3999"/>
    <cellStyle name="Comma 30 6 3 2" xfId="4000"/>
    <cellStyle name="Comma 30 6 4" xfId="4001"/>
    <cellStyle name="Comma 30 6 4 2" xfId="4002"/>
    <cellStyle name="Comma 30 6 5" xfId="4003"/>
    <cellStyle name="Comma 30 7" xfId="4004"/>
    <cellStyle name="Comma 30 7 2" xfId="4005"/>
    <cellStyle name="Comma 30 7 2 2" xfId="4006"/>
    <cellStyle name="Comma 30 7 3" xfId="4007"/>
    <cellStyle name="Comma 30 7 3 2" xfId="4008"/>
    <cellStyle name="Comma 30 7 4" xfId="4009"/>
    <cellStyle name="Comma 30 7 4 2" xfId="4010"/>
    <cellStyle name="Comma 30 7 5" xfId="4011"/>
    <cellStyle name="Comma 30 8" xfId="4012"/>
    <cellStyle name="Comma 30 8 2" xfId="4013"/>
    <cellStyle name="Comma 30 8 2 2" xfId="4014"/>
    <cellStyle name="Comma 30 8 3" xfId="4015"/>
    <cellStyle name="Comma 30 8 3 2" xfId="4016"/>
    <cellStyle name="Comma 30 8 4" xfId="4017"/>
    <cellStyle name="Comma 30 8 4 2" xfId="4018"/>
    <cellStyle name="Comma 30 8 5" xfId="4019"/>
    <cellStyle name="Comma 30 9" xfId="4020"/>
    <cellStyle name="Comma 30 9 2" xfId="4021"/>
    <cellStyle name="Comma 30 9 2 2" xfId="4022"/>
    <cellStyle name="Comma 30 9 3" xfId="4023"/>
    <cellStyle name="Comma 30 9 3 2" xfId="4024"/>
    <cellStyle name="Comma 30 9 4" xfId="4025"/>
    <cellStyle name="Comma 30 9 4 2" xfId="4026"/>
    <cellStyle name="Comma 30 9 5" xfId="4027"/>
    <cellStyle name="Comma 31" xfId="4028"/>
    <cellStyle name="Comma 31 10" xfId="4029"/>
    <cellStyle name="Comma 31 10 2" xfId="4030"/>
    <cellStyle name="Comma 31 10 2 2" xfId="4031"/>
    <cellStyle name="Comma 31 10 3" xfId="4032"/>
    <cellStyle name="Comma 31 10 3 2" xfId="4033"/>
    <cellStyle name="Comma 31 10 4" xfId="4034"/>
    <cellStyle name="Comma 31 10 4 2" xfId="4035"/>
    <cellStyle name="Comma 31 10 5" xfId="4036"/>
    <cellStyle name="Comma 31 11" xfId="4037"/>
    <cellStyle name="Comma 31 11 2" xfId="4038"/>
    <cellStyle name="Comma 31 12" xfId="4039"/>
    <cellStyle name="Comma 31 12 2" xfId="4040"/>
    <cellStyle name="Comma 31 13" xfId="4041"/>
    <cellStyle name="Comma 31 13 2" xfId="4042"/>
    <cellStyle name="Comma 31 14" xfId="4043"/>
    <cellStyle name="Comma 31 2" xfId="4044"/>
    <cellStyle name="Comma 31 2 2" xfId="4045"/>
    <cellStyle name="Comma 31 2 2 2" xfId="4046"/>
    <cellStyle name="Comma 31 2 3" xfId="4047"/>
    <cellStyle name="Comma 31 2 3 2" xfId="4048"/>
    <cellStyle name="Comma 31 2 4" xfId="4049"/>
    <cellStyle name="Comma 31 2 4 2" xfId="4050"/>
    <cellStyle name="Comma 31 2 5" xfId="4051"/>
    <cellStyle name="Comma 31 3" xfId="4052"/>
    <cellStyle name="Comma 31 3 2" xfId="4053"/>
    <cellStyle name="Comma 31 3 2 2" xfId="4054"/>
    <cellStyle name="Comma 31 3 3" xfId="4055"/>
    <cellStyle name="Comma 31 3 3 2" xfId="4056"/>
    <cellStyle name="Comma 31 3 4" xfId="4057"/>
    <cellStyle name="Comma 31 3 4 2" xfId="4058"/>
    <cellStyle name="Comma 31 3 5" xfId="4059"/>
    <cellStyle name="Comma 31 4" xfId="4060"/>
    <cellStyle name="Comma 31 4 2" xfId="4061"/>
    <cellStyle name="Comma 31 4 2 2" xfId="4062"/>
    <cellStyle name="Comma 31 4 3" xfId="4063"/>
    <cellStyle name="Comma 31 4 3 2" xfId="4064"/>
    <cellStyle name="Comma 31 4 4" xfId="4065"/>
    <cellStyle name="Comma 31 4 4 2" xfId="4066"/>
    <cellStyle name="Comma 31 4 5" xfId="4067"/>
    <cellStyle name="Comma 31 5" xfId="4068"/>
    <cellStyle name="Comma 31 5 2" xfId="4069"/>
    <cellStyle name="Comma 31 5 2 2" xfId="4070"/>
    <cellStyle name="Comma 31 5 3" xfId="4071"/>
    <cellStyle name="Comma 31 5 3 2" xfId="4072"/>
    <cellStyle name="Comma 31 5 4" xfId="4073"/>
    <cellStyle name="Comma 31 5 4 2" xfId="4074"/>
    <cellStyle name="Comma 31 5 5" xfId="4075"/>
    <cellStyle name="Comma 31 6" xfId="4076"/>
    <cellStyle name="Comma 31 6 2" xfId="4077"/>
    <cellStyle name="Comma 31 6 2 2" xfId="4078"/>
    <cellStyle name="Comma 31 6 3" xfId="4079"/>
    <cellStyle name="Comma 31 6 3 2" xfId="4080"/>
    <cellStyle name="Comma 31 6 4" xfId="4081"/>
    <cellStyle name="Comma 31 6 4 2" xfId="4082"/>
    <cellStyle name="Comma 31 6 5" xfId="4083"/>
    <cellStyle name="Comma 31 7" xfId="4084"/>
    <cellStyle name="Comma 31 7 2" xfId="4085"/>
    <cellStyle name="Comma 31 7 2 2" xfId="4086"/>
    <cellStyle name="Comma 31 7 3" xfId="4087"/>
    <cellStyle name="Comma 31 7 3 2" xfId="4088"/>
    <cellStyle name="Comma 31 7 4" xfId="4089"/>
    <cellStyle name="Comma 31 7 4 2" xfId="4090"/>
    <cellStyle name="Comma 31 7 5" xfId="4091"/>
    <cellStyle name="Comma 31 8" xfId="4092"/>
    <cellStyle name="Comma 31 8 2" xfId="4093"/>
    <cellStyle name="Comma 31 8 2 2" xfId="4094"/>
    <cellStyle name="Comma 31 8 3" xfId="4095"/>
    <cellStyle name="Comma 31 8 3 2" xfId="4096"/>
    <cellStyle name="Comma 31 8 4" xfId="4097"/>
    <cellStyle name="Comma 31 8 4 2" xfId="4098"/>
    <cellStyle name="Comma 31 8 5" xfId="4099"/>
    <cellStyle name="Comma 31 9" xfId="4100"/>
    <cellStyle name="Comma 31 9 2" xfId="4101"/>
    <cellStyle name="Comma 31 9 2 2" xfId="4102"/>
    <cellStyle name="Comma 31 9 3" xfId="4103"/>
    <cellStyle name="Comma 31 9 3 2" xfId="4104"/>
    <cellStyle name="Comma 31 9 4" xfId="4105"/>
    <cellStyle name="Comma 31 9 4 2" xfId="4106"/>
    <cellStyle name="Comma 31 9 5" xfId="4107"/>
    <cellStyle name="Comma 32" xfId="4108"/>
    <cellStyle name="Comma 33" xfId="4109"/>
    <cellStyle name="Comma 34" xfId="4110"/>
    <cellStyle name="Comma 35" xfId="4111"/>
    <cellStyle name="Comma 36" xfId="4112"/>
    <cellStyle name="Comma 37" xfId="4113"/>
    <cellStyle name="Comma 38" xfId="4114"/>
    <cellStyle name="Comma 39" xfId="4115"/>
    <cellStyle name="Comma 4" xfId="4116"/>
    <cellStyle name="Comma 4 2" xfId="4117"/>
    <cellStyle name="Comma 4 2 2" xfId="4118"/>
    <cellStyle name="Comma 4 2 3" xfId="4119"/>
    <cellStyle name="Comma 4 2 4" xfId="4120"/>
    <cellStyle name="Comma 4 3" xfId="4121"/>
    <cellStyle name="Comma 4 4" xfId="4122"/>
    <cellStyle name="Comma 4 5" xfId="4123"/>
    <cellStyle name="Comma 40" xfId="4124"/>
    <cellStyle name="Comma 41" xfId="4125"/>
    <cellStyle name="Comma 42" xfId="25642"/>
    <cellStyle name="Comma 5" xfId="4126"/>
    <cellStyle name="Comma 5 2" xfId="4127"/>
    <cellStyle name="Comma 5 2 2" xfId="4128"/>
    <cellStyle name="Comma 5 2 3" xfId="4129"/>
    <cellStyle name="Comma 5 2 4" xfId="4130"/>
    <cellStyle name="Comma 5 3" xfId="4131"/>
    <cellStyle name="Comma 5 4" xfId="4132"/>
    <cellStyle name="Comma 5 5" xfId="4133"/>
    <cellStyle name="Comma 6" xfId="4134"/>
    <cellStyle name="Comma 6 10" xfId="4135"/>
    <cellStyle name="Comma 6 11" xfId="4136"/>
    <cellStyle name="Comma 6 12" xfId="4137"/>
    <cellStyle name="Comma 6 2" xfId="4138"/>
    <cellStyle name="Comma 6 2 2" xfId="4139"/>
    <cellStyle name="Comma 6 3" xfId="4140"/>
    <cellStyle name="Comma 6 3 2" xfId="4141"/>
    <cellStyle name="Comma 6 4" xfId="4142"/>
    <cellStyle name="Comma 6 4 2" xfId="4143"/>
    <cellStyle name="Comma 6 5" xfId="4144"/>
    <cellStyle name="Comma 6 5 2" xfId="4145"/>
    <cellStyle name="Comma 6 6" xfId="4146"/>
    <cellStyle name="Comma 6 6 2" xfId="4147"/>
    <cellStyle name="Comma 6 6 3" xfId="4148"/>
    <cellStyle name="Comma 6 7" xfId="4149"/>
    <cellStyle name="Comma 6 7 2" xfId="4150"/>
    <cellStyle name="Comma 6 8" xfId="4151"/>
    <cellStyle name="Comma 6 9" xfId="4152"/>
    <cellStyle name="Comma 7" xfId="4153"/>
    <cellStyle name="Comma 7 2" xfId="4154"/>
    <cellStyle name="Comma 7 2 2" xfId="4155"/>
    <cellStyle name="Comma 7 2 3" xfId="4156"/>
    <cellStyle name="Comma 7 2 4" xfId="4157"/>
    <cellStyle name="Comma 7 3" xfId="4158"/>
    <cellStyle name="Comma 7 4" xfId="4159"/>
    <cellStyle name="Comma 7 5" xfId="4160"/>
    <cellStyle name="Comma 8" xfId="4161"/>
    <cellStyle name="Comma 8 2" xfId="4162"/>
    <cellStyle name="Comma 8 2 2" xfId="4163"/>
    <cellStyle name="Comma 8 2 3" xfId="4164"/>
    <cellStyle name="Comma 8 2 4" xfId="4165"/>
    <cellStyle name="Comma 8 3" xfId="4166"/>
    <cellStyle name="Comma 8 3 2" xfId="4167"/>
    <cellStyle name="Comma 8 3 3" xfId="4168"/>
    <cellStyle name="Comma 8 4" xfId="4169"/>
    <cellStyle name="Comma 8 5" xfId="4170"/>
    <cellStyle name="Comma 9" xfId="4171"/>
    <cellStyle name="Comma 9 2" xfId="4172"/>
    <cellStyle name="Comma 9 2 2" xfId="4173"/>
    <cellStyle name="Comma 9 2 3" xfId="4174"/>
    <cellStyle name="Comma 9 2 4" xfId="4175"/>
    <cellStyle name="Comma 9 3" xfId="4176"/>
    <cellStyle name="Comma 9 4" xfId="4177"/>
    <cellStyle name="Comma 9 5" xfId="4178"/>
    <cellStyle name="Comma0" xfId="4179"/>
    <cellStyle name="Comma0 - Modelo1" xfId="4180"/>
    <cellStyle name="Comma0 - Style1" xfId="4181"/>
    <cellStyle name="Comma0 2" xfId="4182"/>
    <cellStyle name="Comma0 3" xfId="4183"/>
    <cellStyle name="Comma0_Cost Inputs" xfId="4184"/>
    <cellStyle name="Comma1 - Modelo2" xfId="4185"/>
    <cellStyle name="Comma1 - Style2" xfId="4186"/>
    <cellStyle name="Company Name" xfId="4187"/>
    <cellStyle name="Control Check" xfId="4188"/>
    <cellStyle name="Control Check Summary Flag" xfId="4189"/>
    <cellStyle name="Control Check Summary Flag 10" xfId="4190"/>
    <cellStyle name="Control Check Summary Flag 11" xfId="4191"/>
    <cellStyle name="Control Check Summary Flag 12" xfId="4192"/>
    <cellStyle name="Control Check Summary Flag 2" xfId="4193"/>
    <cellStyle name="Control Check Summary Flag 3" xfId="4194"/>
    <cellStyle name="Control Check Summary Flag 4" xfId="4195"/>
    <cellStyle name="Control Check Summary Flag 5" xfId="4196"/>
    <cellStyle name="Control Check Summary Flag 6" xfId="4197"/>
    <cellStyle name="Control Check Summary Flag 7" xfId="4198"/>
    <cellStyle name="Control Check Summary Flag 8" xfId="4199"/>
    <cellStyle name="Control Check Summary Flag 9" xfId="4200"/>
    <cellStyle name="covenant" xfId="4201"/>
    <cellStyle name="CtoB" xfId="4202"/>
    <cellStyle name="CtoB 2" xfId="4203"/>
    <cellStyle name="Cuadro 1" xfId="4204"/>
    <cellStyle name="Curren - Style2" xfId="4205"/>
    <cellStyle name="Currency (0.00)" xfId="4206"/>
    <cellStyle name="Currency (0.00) 10" xfId="4207"/>
    <cellStyle name="Currency (0.00) 11" xfId="4208"/>
    <cellStyle name="Currency (0.00) 12" xfId="4209"/>
    <cellStyle name="Currency (0.00) 2" xfId="4210"/>
    <cellStyle name="Currency (0.00) 3" xfId="4211"/>
    <cellStyle name="Currency (0.00) 4" xfId="4212"/>
    <cellStyle name="Currency (0.00) 5" xfId="4213"/>
    <cellStyle name="Currency (0.00) 6" xfId="4214"/>
    <cellStyle name="Currency (0.00) 7" xfId="4215"/>
    <cellStyle name="Currency (0.00) 8" xfId="4216"/>
    <cellStyle name="Currency (0.00) 9" xfId="4217"/>
    <cellStyle name="Currency [0] U" xfId="4218"/>
    <cellStyle name="Currency [00]" xfId="4219"/>
    <cellStyle name="Currency [00] 2" xfId="4220"/>
    <cellStyle name="Currency [00] 2 2" xfId="4221"/>
    <cellStyle name="Currency [00] 3" xfId="4222"/>
    <cellStyle name="Currency [2]" xfId="4223"/>
    <cellStyle name="Currency [2] 2" xfId="4224"/>
    <cellStyle name="Currency [2] 3" xfId="4225"/>
    <cellStyle name="Currency [2] U" xfId="4226"/>
    <cellStyle name="Currency [2]_Cost Inputs" xfId="4227"/>
    <cellStyle name="Currency 0" xfId="4228"/>
    <cellStyle name="Currency 10" xfId="4229"/>
    <cellStyle name="Currency 10 10" xfId="4230"/>
    <cellStyle name="Currency 10 2" xfId="4231"/>
    <cellStyle name="Currency 10 3" xfId="4232"/>
    <cellStyle name="Currency 10 4" xfId="4233"/>
    <cellStyle name="Currency 10 5" xfId="4234"/>
    <cellStyle name="Currency 10 6" xfId="4235"/>
    <cellStyle name="Currency 10 7" xfId="4236"/>
    <cellStyle name="Currency 10 8" xfId="4237"/>
    <cellStyle name="Currency 10 9" xfId="4238"/>
    <cellStyle name="Currency 11" xfId="4239"/>
    <cellStyle name="Currency 12" xfId="4240"/>
    <cellStyle name="Currency 13" xfId="4241"/>
    <cellStyle name="Currency 14" xfId="4242"/>
    <cellStyle name="Currency 15" xfId="4243"/>
    <cellStyle name="Currency 16" xfId="4244"/>
    <cellStyle name="Currency 17" xfId="4245"/>
    <cellStyle name="Currency 18" xfId="4246"/>
    <cellStyle name="Currency 19" xfId="4247"/>
    <cellStyle name="Currency 2" xfId="4248"/>
    <cellStyle name="Currency 2 2" xfId="4249"/>
    <cellStyle name="Currency 2 2 2" xfId="4250"/>
    <cellStyle name="Currency 2 3" xfId="4251"/>
    <cellStyle name="Currency 2 4" xfId="4252"/>
    <cellStyle name="Currency 2 5" xfId="4253"/>
    <cellStyle name="Currency 2 6" xfId="4254"/>
    <cellStyle name="Currency 2 6 2" xfId="4255"/>
    <cellStyle name="Currency 2 6 2 2" xfId="4256"/>
    <cellStyle name="Currency 2 6 2 3" xfId="4257"/>
    <cellStyle name="Currency 2 6 2 4" xfId="4258"/>
    <cellStyle name="Currency 2 6 3" xfId="4259"/>
    <cellStyle name="Currency 2 6 4" xfId="4260"/>
    <cellStyle name="Currency 2 6 5" xfId="4261"/>
    <cellStyle name="Currency 2 7" xfId="4262"/>
    <cellStyle name="Currency 2_IC_Paper_Template_Inserts_v13 02 (2)" xfId="4263"/>
    <cellStyle name="Currency 20" xfId="4264"/>
    <cellStyle name="Currency 21" xfId="4265"/>
    <cellStyle name="Currency 22" xfId="4266"/>
    <cellStyle name="Currency 23" xfId="4267"/>
    <cellStyle name="Currency 3" xfId="4268"/>
    <cellStyle name="Currency 3 2" xfId="4269"/>
    <cellStyle name="Currency 4" xfId="4270"/>
    <cellStyle name="Currency 4 2" xfId="4271"/>
    <cellStyle name="Currency 5" xfId="4272"/>
    <cellStyle name="Currency 5 2" xfId="4273"/>
    <cellStyle name="Currency 6" xfId="4274"/>
    <cellStyle name="Currency 6 2" xfId="4275"/>
    <cellStyle name="Currency 7" xfId="4276"/>
    <cellStyle name="Currency 7 2" xfId="4277"/>
    <cellStyle name="Currency 7 3" xfId="4278"/>
    <cellStyle name="Currency 8" xfId="4279"/>
    <cellStyle name="Currency 9" xfId="4280"/>
    <cellStyle name="Currency Euro" xfId="4281"/>
    <cellStyle name="Currency Euro 2" xfId="4282"/>
    <cellStyle name="Currency Pound" xfId="4283"/>
    <cellStyle name="Currency Pound 2" xfId="4284"/>
    <cellStyle name="Currency(Cents)" xfId="4285"/>
    <cellStyle name="Custom - Style8" xfId="4286"/>
    <cellStyle name="data" xfId="4287"/>
    <cellStyle name="Data   - Style2" xfId="4288"/>
    <cellStyle name="Data   - Style2 2" xfId="4289"/>
    <cellStyle name="Data   - Style2 2 2" xfId="4290"/>
    <cellStyle name="Data   - Style2 2 2 2" xfId="4291"/>
    <cellStyle name="Data   - Style2 2 2 3" xfId="4292"/>
    <cellStyle name="Data   - Style2 2 3" xfId="4293"/>
    <cellStyle name="Data   - Style2 2 4" xfId="4294"/>
    <cellStyle name="Data   - Style2 3" xfId="4295"/>
    <cellStyle name="Data   - Style2 3 2" xfId="4296"/>
    <cellStyle name="Data   - Style2 3 3" xfId="4297"/>
    <cellStyle name="Data   - Style2 4" xfId="4298"/>
    <cellStyle name="Data   - Style2 4 2" xfId="4299"/>
    <cellStyle name="Data   - Style2 4 3" xfId="4300"/>
    <cellStyle name="Data   - Style2 5" xfId="4301"/>
    <cellStyle name="Data   - Style2 6" xfId="4302"/>
    <cellStyle name="Data 2" xfId="4303"/>
    <cellStyle name="Date" xfId="4304"/>
    <cellStyle name="Date 2" xfId="4305"/>
    <cellStyle name="Date 3" xfId="4306"/>
    <cellStyle name="Date 4" xfId="25646"/>
    <cellStyle name="Date Aligned" xfId="4307"/>
    <cellStyle name="Date Short" xfId="4308"/>
    <cellStyle name="Date U" xfId="4309"/>
    <cellStyle name="Date_A-25 - Drawdown Schedule - FINAL PRICING - Mar 30 2007 SEND (2)" xfId="4310"/>
    <cellStyle name="DateFormat" xfId="4311"/>
    <cellStyle name="DateFormat 2" xfId="4312"/>
    <cellStyle name="DateFormat_Cost Inputs" xfId="4313"/>
    <cellStyle name="DateLong" xfId="4314"/>
    <cellStyle name="DateShort" xfId="4315"/>
    <cellStyle name="DateShort 2" xfId="4316"/>
    <cellStyle name="Decimal [0]" xfId="4317"/>
    <cellStyle name="Decimal [0] 2" xfId="4318"/>
    <cellStyle name="Decimal [0]_Cost Inputs" xfId="4319"/>
    <cellStyle name="Decimal [2]" xfId="4320"/>
    <cellStyle name="Decimal [2] 2" xfId="4321"/>
    <cellStyle name="Decimal [2] U" xfId="4322"/>
    <cellStyle name="Decimal [2]_Cost Inputs" xfId="4323"/>
    <cellStyle name="Decimal [4]" xfId="4324"/>
    <cellStyle name="Decimal [4] 2" xfId="4325"/>
    <cellStyle name="Decimal [4] U" xfId="4326"/>
    <cellStyle name="Decimal [4]_Cost Inputs" xfId="4327"/>
    <cellStyle name="Design" xfId="4328"/>
    <cellStyle name="Details" xfId="4329"/>
    <cellStyle name="Dezimal [0]_EM_GLOB" xfId="4330"/>
    <cellStyle name="Dezimal_EM_GLOB" xfId="4331"/>
    <cellStyle name="Dia" xfId="4332"/>
    <cellStyle name="Diseño" xfId="4333"/>
    <cellStyle name="Dotted Line" xfId="4334"/>
    <cellStyle name="Driver" xfId="25647"/>
    <cellStyle name="DWF1.5-3.0split" xfId="4335"/>
    <cellStyle name="DWFsplit0-1.5" xfId="4336"/>
    <cellStyle name="DWFsplit0-1.5 10" xfId="4337"/>
    <cellStyle name="DWFsplit0-1.5 11" xfId="4338"/>
    <cellStyle name="DWFsplit0-1.5 12" xfId="4339"/>
    <cellStyle name="DWFsplit0-1.5 2" xfId="4340"/>
    <cellStyle name="DWFsplit0-1.5 3" xfId="4341"/>
    <cellStyle name="DWFsplit0-1.5 4" xfId="4342"/>
    <cellStyle name="DWFsplit0-1.5 5" xfId="4343"/>
    <cellStyle name="DWFsplit0-1.5 6" xfId="4344"/>
    <cellStyle name="DWFsplit0-1.5 7" xfId="4345"/>
    <cellStyle name="DWFsplit0-1.5 8" xfId="4346"/>
    <cellStyle name="DWFsplit0-1.5 9" xfId="4347"/>
    <cellStyle name="e" xfId="4348"/>
    <cellStyle name="e 2" xfId="4349"/>
    <cellStyle name="e 2 2" xfId="4350"/>
    <cellStyle name="e 2 3" xfId="4351"/>
    <cellStyle name="e 3" xfId="4352"/>
    <cellStyle name="e 3 2" xfId="4353"/>
    <cellStyle name="e 3 3" xfId="4354"/>
    <cellStyle name="e 4" xfId="4355"/>
    <cellStyle name="e 4 2" xfId="4356"/>
    <cellStyle name="e 4 3" xfId="4357"/>
    <cellStyle name="e 5" xfId="4358"/>
    <cellStyle name="e 5 2" xfId="4359"/>
    <cellStyle name="e 5 3" xfId="4360"/>
    <cellStyle name="e 6" xfId="4361"/>
    <cellStyle name="e 7" xfId="4362"/>
    <cellStyle name="Encabez1" xfId="4363"/>
    <cellStyle name="Encabez2" xfId="4364"/>
    <cellStyle name="Encabezado 1" xfId="4365"/>
    <cellStyle name="Encabezado 1 2" xfId="4366"/>
    <cellStyle name="Encabezado 2" xfId="4367"/>
    <cellStyle name="Encabezado 2 2" xfId="4368"/>
    <cellStyle name="Encabezado 4 2" xfId="4369"/>
    <cellStyle name="Encabezado 4 2 2" xfId="4370"/>
    <cellStyle name="Encabezado 4 2 3" xfId="4371"/>
    <cellStyle name="Encabezado 4 2 4" xfId="4372"/>
    <cellStyle name="Encabezado 4 2 5" xfId="4373"/>
    <cellStyle name="Encabezado 4 3" xfId="4374"/>
    <cellStyle name="Encabezado 4 3 2" xfId="4375"/>
    <cellStyle name="End of Page Row" xfId="4376"/>
    <cellStyle name="Énfasis1 2" xfId="4377"/>
    <cellStyle name="Énfasis1 2 2" xfId="4378"/>
    <cellStyle name="Énfasis1 2 3" xfId="4379"/>
    <cellStyle name="Énfasis1 3" xfId="4380"/>
    <cellStyle name="Énfasis1 3 2" xfId="4381"/>
    <cellStyle name="Énfasis2 2" xfId="4382"/>
    <cellStyle name="Énfasis2 2 2" xfId="4383"/>
    <cellStyle name="Énfasis2 2 3" xfId="4384"/>
    <cellStyle name="Énfasis2 3" xfId="4385"/>
    <cellStyle name="Énfasis2 3 2" xfId="4386"/>
    <cellStyle name="Énfasis3 2" xfId="4387"/>
    <cellStyle name="Énfasis3 2 2" xfId="4388"/>
    <cellStyle name="Énfasis3 2 3" xfId="4389"/>
    <cellStyle name="Énfasis3 3" xfId="4390"/>
    <cellStyle name="Énfasis3 3 2" xfId="4391"/>
    <cellStyle name="Énfasis4 2" xfId="4392"/>
    <cellStyle name="Énfasis4 2 2" xfId="4393"/>
    <cellStyle name="Énfasis4 2 3" xfId="4394"/>
    <cellStyle name="Énfasis4 3" xfId="4395"/>
    <cellStyle name="Énfasis4 3 2" xfId="4396"/>
    <cellStyle name="Énfasis5 2" xfId="4397"/>
    <cellStyle name="Énfasis5 2 2" xfId="4398"/>
    <cellStyle name="Énfasis5 2 3" xfId="4399"/>
    <cellStyle name="Énfasis5 3" xfId="4400"/>
    <cellStyle name="Énfasis5 3 2" xfId="4401"/>
    <cellStyle name="Énfasis6 2" xfId="4402"/>
    <cellStyle name="Énfasis6 2 2" xfId="4403"/>
    <cellStyle name="Énfasis6 2 3" xfId="4404"/>
    <cellStyle name="Énfasis6 3" xfId="4405"/>
    <cellStyle name="Énfasis6 3 2" xfId="4406"/>
    <cellStyle name="Enter Currency (0)" xfId="4407"/>
    <cellStyle name="Enter Currency (0) 2" xfId="4408"/>
    <cellStyle name="Enter Currency (0) 3" xfId="4409"/>
    <cellStyle name="Enter Currency (0)_Cost Inputs" xfId="4410"/>
    <cellStyle name="Enter Currency (2)" xfId="4411"/>
    <cellStyle name="Enter Currency (2) 2" xfId="4412"/>
    <cellStyle name="Enter Currency (2) 2 2" xfId="4413"/>
    <cellStyle name="Enter Currency (2) 3" xfId="4414"/>
    <cellStyle name="Enter Currency (2)_Cost Inputs" xfId="4415"/>
    <cellStyle name="Enter Units (0)" xfId="4416"/>
    <cellStyle name="Enter Units (0) 2" xfId="4417"/>
    <cellStyle name="Enter Units (0) 3" xfId="4418"/>
    <cellStyle name="Enter Units (0)_Cost Inputs" xfId="4419"/>
    <cellStyle name="Enter Units (1)" xfId="4420"/>
    <cellStyle name="Enter Units (1) 2" xfId="4421"/>
    <cellStyle name="Enter Units (1) 3" xfId="4422"/>
    <cellStyle name="Enter Units (1)_Cost Inputs" xfId="4423"/>
    <cellStyle name="Enter Units (2)" xfId="4424"/>
    <cellStyle name="Enter Units (2) 2" xfId="4425"/>
    <cellStyle name="Enter Units (2) 2 2" xfId="4426"/>
    <cellStyle name="Enter Units (2) 3" xfId="4427"/>
    <cellStyle name="Enter Units (2)_Cost Inputs" xfId="4428"/>
    <cellStyle name="Entrada 2" xfId="4429"/>
    <cellStyle name="Entrada 2 10" xfId="4430"/>
    <cellStyle name="Entrada 2 11" xfId="4431"/>
    <cellStyle name="Entrada 2 12" xfId="4432"/>
    <cellStyle name="Entrada 2 13" xfId="4433"/>
    <cellStyle name="Entrada 2 2" xfId="4434"/>
    <cellStyle name="Entrada 2 2 2" xfId="4435"/>
    <cellStyle name="Entrada 2 2 2 2" xfId="4436"/>
    <cellStyle name="Entrada 2 2 2 3" xfId="4437"/>
    <cellStyle name="Entrada 2 2 3" xfId="4438"/>
    <cellStyle name="Entrada 2 2 3 2" xfId="4439"/>
    <cellStyle name="Entrada 2 2 3 3" xfId="4440"/>
    <cellStyle name="Entrada 2 2 4" xfId="4441"/>
    <cellStyle name="Entrada 2 2 5" xfId="4442"/>
    <cellStyle name="Entrada 2 3" xfId="4443"/>
    <cellStyle name="Entrada 2 3 2" xfId="4444"/>
    <cellStyle name="Entrada 2 4" xfId="4445"/>
    <cellStyle name="Entrada 2 4 2" xfId="4446"/>
    <cellStyle name="Entrada 2 4 3" xfId="4447"/>
    <cellStyle name="Entrada 2 5" xfId="4448"/>
    <cellStyle name="Entrada 2 5 2" xfId="4449"/>
    <cellStyle name="Entrada 2 6" xfId="4450"/>
    <cellStyle name="Entrada 2 6 2" xfId="4451"/>
    <cellStyle name="Entrada 2 7" xfId="4452"/>
    <cellStyle name="Entrada 2 8" xfId="4453"/>
    <cellStyle name="Entrada 2 9" xfId="4454"/>
    <cellStyle name="Entrada 3" xfId="4455"/>
    <cellStyle name="Entrada 3 2" xfId="4456"/>
    <cellStyle name="Entrada 3 2 2" xfId="4457"/>
    <cellStyle name="Entrada 3 2 2 2" xfId="4458"/>
    <cellStyle name="Entrada 3 2 2 3" xfId="4459"/>
    <cellStyle name="Entrada 3 2 3" xfId="4460"/>
    <cellStyle name="Entrada 3 2 3 2" xfId="4461"/>
    <cellStyle name="Entrada 3 2 3 3" xfId="4462"/>
    <cellStyle name="Entrada 3 2 4" xfId="4463"/>
    <cellStyle name="Entrada 3 2 5" xfId="4464"/>
    <cellStyle name="Entrada 3 3" xfId="4465"/>
    <cellStyle name="Entrada 3 3 2" xfId="4466"/>
    <cellStyle name="Entrada 3 3 3" xfId="4467"/>
    <cellStyle name="Entrada 3 4" xfId="4468"/>
    <cellStyle name="Entrada 3 4 2" xfId="4469"/>
    <cellStyle name="Entrada 3 4 3" xfId="4470"/>
    <cellStyle name="Entrada 3 5" xfId="4471"/>
    <cellStyle name="Entrada 3 6" xfId="4472"/>
    <cellStyle name="Entries" xfId="4473"/>
    <cellStyle name="Entries 10" xfId="4474"/>
    <cellStyle name="Entries 11" xfId="4475"/>
    <cellStyle name="Entries 12" xfId="4476"/>
    <cellStyle name="Entries 2" xfId="4477"/>
    <cellStyle name="Entries 3" xfId="4478"/>
    <cellStyle name="Entries 4" xfId="4479"/>
    <cellStyle name="Entries 5" xfId="4480"/>
    <cellStyle name="Entries 6" xfId="4481"/>
    <cellStyle name="Entries 7" xfId="4482"/>
    <cellStyle name="Entries 8" xfId="4483"/>
    <cellStyle name="Entries 9" xfId="4484"/>
    <cellStyle name="ESTI1 - Modelo1" xfId="4485"/>
    <cellStyle name="ESTI1 - Modelo1 2" xfId="4486"/>
    <cellStyle name="Estilo 1" xfId="4487"/>
    <cellStyle name="Estilo 1 2" xfId="4488"/>
    <cellStyle name="Estilo 1 2 2" xfId="4489"/>
    <cellStyle name="Estilo 1 3" xfId="4490"/>
    <cellStyle name="Estilo 1 4" xfId="4491"/>
    <cellStyle name="Estimate" xfId="4492"/>
    <cellStyle name="Euro" xfId="4493"/>
    <cellStyle name="Euro 10" xfId="4494"/>
    <cellStyle name="Euro 10 2" xfId="4495"/>
    <cellStyle name="Euro 11" xfId="4496"/>
    <cellStyle name="Euro 11 2" xfId="4497"/>
    <cellStyle name="Euro 12" xfId="4498"/>
    <cellStyle name="Euro 12 2" xfId="4499"/>
    <cellStyle name="Euro 12 3" xfId="4500"/>
    <cellStyle name="Euro 12 4" xfId="4501"/>
    <cellStyle name="Euro 13" xfId="4502"/>
    <cellStyle name="Euro 13 2" xfId="4503"/>
    <cellStyle name="Euro 14" xfId="4504"/>
    <cellStyle name="Euro 14 2" xfId="4505"/>
    <cellStyle name="Euro 15" xfId="4506"/>
    <cellStyle name="Euro 15 2" xfId="4507"/>
    <cellStyle name="Euro 16" xfId="4508"/>
    <cellStyle name="Euro 16 2" xfId="4509"/>
    <cellStyle name="Euro 16 3" xfId="4510"/>
    <cellStyle name="Euro 17" xfId="4511"/>
    <cellStyle name="Euro 17 2" xfId="4512"/>
    <cellStyle name="Euro 18" xfId="4513"/>
    <cellStyle name="Euro 18 2" xfId="4514"/>
    <cellStyle name="Euro 19" xfId="4515"/>
    <cellStyle name="Euro 19 2" xfId="4516"/>
    <cellStyle name="Euro 2" xfId="4517"/>
    <cellStyle name="Euro 2 10" xfId="4518"/>
    <cellStyle name="Euro 2 11" xfId="4519"/>
    <cellStyle name="Euro 2 12" xfId="4520"/>
    <cellStyle name="Euro 2 13" xfId="4521"/>
    <cellStyle name="Euro 2 14" xfId="4522"/>
    <cellStyle name="Euro 2 15" xfId="4523"/>
    <cellStyle name="Euro 2 16" xfId="4524"/>
    <cellStyle name="Euro 2 17" xfId="4525"/>
    <cellStyle name="Euro 2 18" xfId="4526"/>
    <cellStyle name="Euro 2 19" xfId="4527"/>
    <cellStyle name="Euro 2 2" xfId="4528"/>
    <cellStyle name="Euro 2 2 2" xfId="4529"/>
    <cellStyle name="Euro 2 2 2 2" xfId="4530"/>
    <cellStyle name="Euro 2 2 3" xfId="4531"/>
    <cellStyle name="Euro 2 20" xfId="4532"/>
    <cellStyle name="Euro 2 21" xfId="4533"/>
    <cellStyle name="Euro 2 22" xfId="4534"/>
    <cellStyle name="Euro 2 23" xfId="4535"/>
    <cellStyle name="Euro 2 24" xfId="4536"/>
    <cellStyle name="Euro 2 25" xfId="4537"/>
    <cellStyle name="Euro 2 26" xfId="4538"/>
    <cellStyle name="Euro 2 27" xfId="4539"/>
    <cellStyle name="Euro 2 28" xfId="4540"/>
    <cellStyle name="Euro 2 29" xfId="4541"/>
    <cellStyle name="Euro 2 3" xfId="4542"/>
    <cellStyle name="Euro 2 3 2" xfId="4543"/>
    <cellStyle name="Euro 2 3 2 2" xfId="4544"/>
    <cellStyle name="Euro 2 30" xfId="4545"/>
    <cellStyle name="Euro 2 4" xfId="4546"/>
    <cellStyle name="Euro 2 4 2" xfId="4547"/>
    <cellStyle name="Euro 2 5" xfId="4548"/>
    <cellStyle name="Euro 2 5 2" xfId="4549"/>
    <cellStyle name="Euro 2 6" xfId="4550"/>
    <cellStyle name="Euro 2 6 2" xfId="4551"/>
    <cellStyle name="Euro 2 7" xfId="4552"/>
    <cellStyle name="Euro 2 7 2" xfId="4553"/>
    <cellStyle name="Euro 2 8" xfId="4554"/>
    <cellStyle name="Euro 2 9" xfId="4555"/>
    <cellStyle name="Euro 20" xfId="4556"/>
    <cellStyle name="Euro 20 2" xfId="4557"/>
    <cellStyle name="Euro 21" xfId="4558"/>
    <cellStyle name="Euro 21 2" xfId="4559"/>
    <cellStyle name="Euro 22" xfId="4560"/>
    <cellStyle name="Euro 22 2" xfId="4561"/>
    <cellStyle name="Euro 23" xfId="4562"/>
    <cellStyle name="Euro 23 2" xfId="4563"/>
    <cellStyle name="Euro 24" xfId="4564"/>
    <cellStyle name="Euro 24 2" xfId="4565"/>
    <cellStyle name="Euro 25" xfId="4566"/>
    <cellStyle name="Euro 25 2" xfId="4567"/>
    <cellStyle name="Euro 26" xfId="4568"/>
    <cellStyle name="Euro 26 2" xfId="4569"/>
    <cellStyle name="Euro 27" xfId="4570"/>
    <cellStyle name="Euro 27 2" xfId="4571"/>
    <cellStyle name="Euro 28" xfId="4572"/>
    <cellStyle name="Euro 28 2" xfId="4573"/>
    <cellStyle name="Euro 29" xfId="4574"/>
    <cellStyle name="Euro 29 2" xfId="4575"/>
    <cellStyle name="Euro 3" xfId="4576"/>
    <cellStyle name="Euro 3 10" xfId="4577"/>
    <cellStyle name="Euro 3 11" xfId="4578"/>
    <cellStyle name="Euro 3 12" xfId="4579"/>
    <cellStyle name="Euro 3 13" xfId="4580"/>
    <cellStyle name="Euro 3 14" xfId="4581"/>
    <cellStyle name="Euro 3 15" xfId="4582"/>
    <cellStyle name="Euro 3 16" xfId="4583"/>
    <cellStyle name="Euro 3 17" xfId="4584"/>
    <cellStyle name="Euro 3 18" xfId="4585"/>
    <cellStyle name="Euro 3 19" xfId="4586"/>
    <cellStyle name="Euro 3 2" xfId="4587"/>
    <cellStyle name="Euro 3 2 2" xfId="4588"/>
    <cellStyle name="Euro 3 20" xfId="4589"/>
    <cellStyle name="Euro 3 21" xfId="4590"/>
    <cellStyle name="Euro 3 22" xfId="4591"/>
    <cellStyle name="Euro 3 23" xfId="4592"/>
    <cellStyle name="Euro 3 24" xfId="4593"/>
    <cellStyle name="Euro 3 25" xfId="4594"/>
    <cellStyle name="Euro 3 26" xfId="4595"/>
    <cellStyle name="Euro 3 27" xfId="4596"/>
    <cellStyle name="Euro 3 28" xfId="4597"/>
    <cellStyle name="Euro 3 29" xfId="4598"/>
    <cellStyle name="Euro 3 3" xfId="4599"/>
    <cellStyle name="Euro 3 3 2" xfId="4600"/>
    <cellStyle name="Euro 3 30" xfId="4601"/>
    <cellStyle name="Euro 3 31" xfId="4602"/>
    <cellStyle name="Euro 3 4" xfId="4603"/>
    <cellStyle name="Euro 3 4 2" xfId="4604"/>
    <cellStyle name="Euro 3 5" xfId="4605"/>
    <cellStyle name="Euro 3 6" xfId="4606"/>
    <cellStyle name="Euro 3 7" xfId="4607"/>
    <cellStyle name="Euro 3 8" xfId="4608"/>
    <cellStyle name="Euro 3 9" xfId="4609"/>
    <cellStyle name="Euro 30" xfId="4610"/>
    <cellStyle name="Euro 30 2" xfId="4611"/>
    <cellStyle name="Euro 31" xfId="4612"/>
    <cellStyle name="Euro 31 2" xfId="4613"/>
    <cellStyle name="Euro 32" xfId="4614"/>
    <cellStyle name="Euro 32 2" xfId="4615"/>
    <cellStyle name="Euro 33" xfId="4616"/>
    <cellStyle name="Euro 33 2" xfId="4617"/>
    <cellStyle name="Euro 34" xfId="4618"/>
    <cellStyle name="Euro 35" xfId="4619"/>
    <cellStyle name="Euro 36" xfId="4620"/>
    <cellStyle name="Euro 37" xfId="4621"/>
    <cellStyle name="Euro 38" xfId="4622"/>
    <cellStyle name="Euro 39" xfId="4623"/>
    <cellStyle name="Euro 4" xfId="4624"/>
    <cellStyle name="Euro 4 10" xfId="4625"/>
    <cellStyle name="Euro 4 11" xfId="4626"/>
    <cellStyle name="Euro 4 12" xfId="4627"/>
    <cellStyle name="Euro 4 13" xfId="4628"/>
    <cellStyle name="Euro 4 14" xfId="4629"/>
    <cellStyle name="Euro 4 15" xfId="4630"/>
    <cellStyle name="Euro 4 16" xfId="4631"/>
    <cellStyle name="Euro 4 17" xfId="4632"/>
    <cellStyle name="Euro 4 18" xfId="4633"/>
    <cellStyle name="Euro 4 19" xfId="4634"/>
    <cellStyle name="Euro 4 2" xfId="4635"/>
    <cellStyle name="Euro 4 2 2" xfId="4636"/>
    <cellStyle name="Euro 4 20" xfId="4637"/>
    <cellStyle name="Euro 4 21" xfId="4638"/>
    <cellStyle name="Euro 4 22" xfId="4639"/>
    <cellStyle name="Euro 4 23" xfId="4640"/>
    <cellStyle name="Euro 4 24" xfId="4641"/>
    <cellStyle name="Euro 4 25" xfId="4642"/>
    <cellStyle name="Euro 4 26" xfId="4643"/>
    <cellStyle name="Euro 4 27" xfId="4644"/>
    <cellStyle name="Euro 4 28" xfId="4645"/>
    <cellStyle name="Euro 4 29" xfId="4646"/>
    <cellStyle name="Euro 4 3" xfId="4647"/>
    <cellStyle name="Euro 4 3 2" xfId="4648"/>
    <cellStyle name="Euro 4 30" xfId="4649"/>
    <cellStyle name="Euro 4 4" xfId="4650"/>
    <cellStyle name="Euro 4 4 2" xfId="4651"/>
    <cellStyle name="Euro 4 5" xfId="4652"/>
    <cellStyle name="Euro 4 6" xfId="4653"/>
    <cellStyle name="Euro 4 7" xfId="4654"/>
    <cellStyle name="Euro 4 8" xfId="4655"/>
    <cellStyle name="Euro 4 9" xfId="4656"/>
    <cellStyle name="Euro 5" xfId="4657"/>
    <cellStyle name="Euro 5 10" xfId="4658"/>
    <cellStyle name="Euro 5 11" xfId="4659"/>
    <cellStyle name="Euro 5 12" xfId="4660"/>
    <cellStyle name="Euro 5 13" xfId="4661"/>
    <cellStyle name="Euro 5 14" xfId="4662"/>
    <cellStyle name="Euro 5 15" xfId="4663"/>
    <cellStyle name="Euro 5 16" xfId="4664"/>
    <cellStyle name="Euro 5 17" xfId="4665"/>
    <cellStyle name="Euro 5 18" xfId="4666"/>
    <cellStyle name="Euro 5 19" xfId="4667"/>
    <cellStyle name="Euro 5 2" xfId="4668"/>
    <cellStyle name="Euro 5 2 2" xfId="4669"/>
    <cellStyle name="Euro 5 20" xfId="4670"/>
    <cellStyle name="Euro 5 21" xfId="4671"/>
    <cellStyle name="Euro 5 22" xfId="4672"/>
    <cellStyle name="Euro 5 23" xfId="4673"/>
    <cellStyle name="Euro 5 24" xfId="4674"/>
    <cellStyle name="Euro 5 25" xfId="4675"/>
    <cellStyle name="Euro 5 3" xfId="4676"/>
    <cellStyle name="Euro 5 4" xfId="4677"/>
    <cellStyle name="Euro 5 5" xfId="4678"/>
    <cellStyle name="Euro 5 6" xfId="4679"/>
    <cellStyle name="Euro 5 7" xfId="4680"/>
    <cellStyle name="Euro 5 8" xfId="4681"/>
    <cellStyle name="Euro 5 9" xfId="4682"/>
    <cellStyle name="Euro 6" xfId="4683"/>
    <cellStyle name="Euro 6 10" xfId="4684"/>
    <cellStyle name="Euro 6 11" xfId="4685"/>
    <cellStyle name="Euro 6 12" xfId="4686"/>
    <cellStyle name="Euro 6 13" xfId="4687"/>
    <cellStyle name="Euro 6 14" xfId="4688"/>
    <cellStyle name="Euro 6 15" xfId="4689"/>
    <cellStyle name="Euro 6 16" xfId="4690"/>
    <cellStyle name="Euro 6 17" xfId="4691"/>
    <cellStyle name="Euro 6 18" xfId="4692"/>
    <cellStyle name="Euro 6 19" xfId="4693"/>
    <cellStyle name="Euro 6 2" xfId="4694"/>
    <cellStyle name="Euro 6 2 2" xfId="4695"/>
    <cellStyle name="Euro 6 20" xfId="4696"/>
    <cellStyle name="Euro 6 21" xfId="4697"/>
    <cellStyle name="Euro 6 22" xfId="4698"/>
    <cellStyle name="Euro 6 23" xfId="4699"/>
    <cellStyle name="Euro 6 24" xfId="4700"/>
    <cellStyle name="Euro 6 25" xfId="4701"/>
    <cellStyle name="Euro 6 3" xfId="4702"/>
    <cellStyle name="Euro 6 4" xfId="4703"/>
    <cellStyle name="Euro 6 5" xfId="4704"/>
    <cellStyle name="Euro 6 6" xfId="4705"/>
    <cellStyle name="Euro 6 7" xfId="4706"/>
    <cellStyle name="Euro 6 8" xfId="4707"/>
    <cellStyle name="Euro 6 9" xfId="4708"/>
    <cellStyle name="Euro 7" xfId="4709"/>
    <cellStyle name="Euro 7 10" xfId="4710"/>
    <cellStyle name="Euro 7 11" xfId="4711"/>
    <cellStyle name="Euro 7 12" xfId="4712"/>
    <cellStyle name="Euro 7 13" xfId="4713"/>
    <cellStyle name="Euro 7 14" xfId="4714"/>
    <cellStyle name="Euro 7 15" xfId="4715"/>
    <cellStyle name="Euro 7 16" xfId="4716"/>
    <cellStyle name="Euro 7 17" xfId="4717"/>
    <cellStyle name="Euro 7 18" xfId="4718"/>
    <cellStyle name="Euro 7 19" xfId="4719"/>
    <cellStyle name="Euro 7 2" xfId="4720"/>
    <cellStyle name="Euro 7 2 2" xfId="4721"/>
    <cellStyle name="Euro 7 20" xfId="4722"/>
    <cellStyle name="Euro 7 21" xfId="4723"/>
    <cellStyle name="Euro 7 22" xfId="4724"/>
    <cellStyle name="Euro 7 23" xfId="4725"/>
    <cellStyle name="Euro 7 24" xfId="4726"/>
    <cellStyle name="Euro 7 25" xfId="4727"/>
    <cellStyle name="Euro 7 3" xfId="4728"/>
    <cellStyle name="Euro 7 4" xfId="4729"/>
    <cellStyle name="Euro 7 5" xfId="4730"/>
    <cellStyle name="Euro 7 6" xfId="4731"/>
    <cellStyle name="Euro 7 7" xfId="4732"/>
    <cellStyle name="Euro 7 8" xfId="4733"/>
    <cellStyle name="Euro 7 9" xfId="4734"/>
    <cellStyle name="Euro 8" xfId="4735"/>
    <cellStyle name="Euro 8 10" xfId="4736"/>
    <cellStyle name="Euro 8 11" xfId="4737"/>
    <cellStyle name="Euro 8 12" xfId="4738"/>
    <cellStyle name="Euro 8 13" xfId="4739"/>
    <cellStyle name="Euro 8 14" xfId="4740"/>
    <cellStyle name="Euro 8 15" xfId="4741"/>
    <cellStyle name="Euro 8 16" xfId="4742"/>
    <cellStyle name="Euro 8 17" xfId="4743"/>
    <cellStyle name="Euro 8 18" xfId="4744"/>
    <cellStyle name="Euro 8 19" xfId="4745"/>
    <cellStyle name="Euro 8 2" xfId="4746"/>
    <cellStyle name="Euro 8 2 2" xfId="4747"/>
    <cellStyle name="Euro 8 20" xfId="4748"/>
    <cellStyle name="Euro 8 21" xfId="4749"/>
    <cellStyle name="Euro 8 22" xfId="4750"/>
    <cellStyle name="Euro 8 23" xfId="4751"/>
    <cellStyle name="Euro 8 24" xfId="4752"/>
    <cellStyle name="Euro 8 3" xfId="4753"/>
    <cellStyle name="Euro 8 4" xfId="4754"/>
    <cellStyle name="Euro 8 5" xfId="4755"/>
    <cellStyle name="Euro 8 6" xfId="4756"/>
    <cellStyle name="Euro 8 7" xfId="4757"/>
    <cellStyle name="Euro 8 8" xfId="4758"/>
    <cellStyle name="Euro 8 9" xfId="4759"/>
    <cellStyle name="Euro 9" xfId="4760"/>
    <cellStyle name="Euro 9 2" xfId="4761"/>
    <cellStyle name="Excel Built-in Normal" xfId="4762"/>
    <cellStyle name="Excel Built-in Normal 2" xfId="4763"/>
    <cellStyle name="EY House" xfId="4764"/>
    <cellStyle name="EY House 2" xfId="4765"/>
    <cellStyle name="EY House 2 2" xfId="4766"/>
    <cellStyle name="EYNormal" xfId="4767"/>
    <cellStyle name="F2" xfId="4768"/>
    <cellStyle name="F2 2" xfId="4769"/>
    <cellStyle name="F3" xfId="4770"/>
    <cellStyle name="F3 2" xfId="4771"/>
    <cellStyle name="F4" xfId="4772"/>
    <cellStyle name="F4 2" xfId="4773"/>
    <cellStyle name="F5" xfId="4774"/>
    <cellStyle name="F5 2" xfId="4775"/>
    <cellStyle name="F6" xfId="4776"/>
    <cellStyle name="F6 2" xfId="4777"/>
    <cellStyle name="F7" xfId="4778"/>
    <cellStyle name="F7 2" xfId="4779"/>
    <cellStyle name="F8" xfId="4780"/>
    <cellStyle name="F8 2" xfId="4781"/>
    <cellStyle name="Factor" xfId="4782"/>
    <cellStyle name="Factor 2" xfId="4783"/>
    <cellStyle name="Falces1" xfId="4784"/>
    <cellStyle name="Fecha" xfId="4785"/>
    <cellStyle name="Fecha 2" xfId="4786"/>
    <cellStyle name="Feeder Field" xfId="4787"/>
    <cellStyle name="Fijo" xfId="4788"/>
    <cellStyle name="Fijo 2" xfId="4789"/>
    <cellStyle name="Financiero" xfId="4790"/>
    <cellStyle name="Finanční0" xfId="4791"/>
    <cellStyle name="Fix0" xfId="4792"/>
    <cellStyle name="Fix2" xfId="4793"/>
    <cellStyle name="Fix4" xfId="4794"/>
    <cellStyle name="Fixo" xfId="4795"/>
    <cellStyle name="Footnote" xfId="4796"/>
    <cellStyle name="Footnotes" xfId="4797"/>
    <cellStyle name="Formula" xfId="4798"/>
    <cellStyle name="Formula 2" xfId="4799"/>
    <cellStyle name="Formula 2 2" xfId="4800"/>
    <cellStyle name="Formula 2 3" xfId="4801"/>
    <cellStyle name="Formula 2 4" xfId="4802"/>
    <cellStyle name="Formula 3" xfId="4803"/>
    <cellStyle name="Formula 3 2" xfId="4804"/>
    <cellStyle name="Formula 4" xfId="4805"/>
    <cellStyle name="Formula 5" xfId="4806"/>
    <cellStyle name="From" xfId="4807"/>
    <cellStyle name="FullNumber" xfId="4808"/>
    <cellStyle name="FullNumber 2" xfId="4809"/>
    <cellStyle name="fundoentrada" xfId="4810"/>
    <cellStyle name="General" xfId="4811"/>
    <cellStyle name="General heading" xfId="4812"/>
    <cellStyle name="Green" xfId="4813"/>
    <cellStyle name="Grey" xfId="4814"/>
    <cellStyle name="Hard Percent" xfId="4815"/>
    <cellStyle name="Hard_Input" xfId="4816"/>
    <cellStyle name="Header" xfId="4817"/>
    <cellStyle name="Header 2" xfId="4818"/>
    <cellStyle name="Header1" xfId="4819"/>
    <cellStyle name="Header1 2" xfId="4820"/>
    <cellStyle name="Header2" xfId="4821"/>
    <cellStyle name="Header2 10" xfId="4822"/>
    <cellStyle name="Header2 11" xfId="4823"/>
    <cellStyle name="Header2 12" xfId="4824"/>
    <cellStyle name="Header2 13" xfId="4825"/>
    <cellStyle name="Header2 2" xfId="4826"/>
    <cellStyle name="Header2 2 10" xfId="4827"/>
    <cellStyle name="Header2 2 11" xfId="4828"/>
    <cellStyle name="Header2 2 12" xfId="4829"/>
    <cellStyle name="Header2 2 2" xfId="4830"/>
    <cellStyle name="Header2 2 3" xfId="4831"/>
    <cellStyle name="Header2 2 4" xfId="4832"/>
    <cellStyle name="Header2 2 5" xfId="4833"/>
    <cellStyle name="Header2 2 6" xfId="4834"/>
    <cellStyle name="Header2 2 7" xfId="4835"/>
    <cellStyle name="Header2 2 8" xfId="4836"/>
    <cellStyle name="Header2 2 9" xfId="4837"/>
    <cellStyle name="Header2 3" xfId="4838"/>
    <cellStyle name="Header2 4" xfId="4839"/>
    <cellStyle name="Header2 5" xfId="4840"/>
    <cellStyle name="Header2 6" xfId="4841"/>
    <cellStyle name="Header2 7" xfId="4842"/>
    <cellStyle name="Header2 8" xfId="4843"/>
    <cellStyle name="Header2 9" xfId="4844"/>
    <cellStyle name="headers" xfId="4845"/>
    <cellStyle name="heading" xfId="4846"/>
    <cellStyle name="Heading 1 2" xfId="4847"/>
    <cellStyle name="Heading 1 3" xfId="4848"/>
    <cellStyle name="Heading 2 2" xfId="4849"/>
    <cellStyle name="Heading 2 2 2" xfId="4850"/>
    <cellStyle name="Heading 2 3" xfId="4851"/>
    <cellStyle name="Heading 2 7" xfId="25645"/>
    <cellStyle name="Heading 3 2" xfId="4852"/>
    <cellStyle name="Heading 3 2 2" xfId="4853"/>
    <cellStyle name="Heading 3 3" xfId="4854"/>
    <cellStyle name="Heading 3 7" xfId="25649"/>
    <cellStyle name="Heading 5" xfId="4855"/>
    <cellStyle name="HEADING1" xfId="4856"/>
    <cellStyle name="HEADING2" xfId="4857"/>
    <cellStyle name="Heading2 2" xfId="4858"/>
    <cellStyle name="Heading3" xfId="4859"/>
    <cellStyle name="Heading3 2" xfId="4860"/>
    <cellStyle name="Heading4" xfId="4861"/>
    <cellStyle name="Headings" xfId="4862"/>
    <cellStyle name="Headline1" xfId="4863"/>
    <cellStyle name="Headline2" xfId="4864"/>
    <cellStyle name="Headline3" xfId="4865"/>
    <cellStyle name="Hidden" xfId="4866"/>
    <cellStyle name="Hiperlink 2" xfId="4867"/>
    <cellStyle name="Hiperlink 3" xfId="4868"/>
    <cellStyle name="Hipervínculo" xfId="4869"/>
    <cellStyle name="Hipervínculo 2" xfId="4870"/>
    <cellStyle name="Historical" xfId="25650"/>
    <cellStyle name="HSBC WK Number 2" xfId="4871"/>
    <cellStyle name="Hyperlink" xfId="25655" builtinId="8"/>
    <cellStyle name="Hyperlink 2" xfId="4872"/>
    <cellStyle name="Hyperlink 3" xfId="4873"/>
    <cellStyle name="Incorrecto 2" xfId="4874"/>
    <cellStyle name="Incorrecto 2 2" xfId="4875"/>
    <cellStyle name="Incorrecto 2 3" xfId="4876"/>
    <cellStyle name="Incorrecto 3" xfId="4877"/>
    <cellStyle name="Incorrecto 3 2" xfId="4878"/>
    <cellStyle name="Input %" xfId="4879"/>
    <cellStyle name="Input % 2" xfId="4880"/>
    <cellStyle name="Input [yellow]" xfId="4881"/>
    <cellStyle name="Input [yellow] 10" xfId="4882"/>
    <cellStyle name="Input [yellow] 11" xfId="4883"/>
    <cellStyle name="Input [yellow] 12" xfId="4884"/>
    <cellStyle name="Input [yellow] 2" xfId="4885"/>
    <cellStyle name="Input [yellow] 2 2" xfId="4886"/>
    <cellStyle name="Input [yellow] 3" xfId="4887"/>
    <cellStyle name="Input [yellow] 4" xfId="4888"/>
    <cellStyle name="Input [yellow] 5" xfId="4889"/>
    <cellStyle name="Input [yellow] 6" xfId="4890"/>
    <cellStyle name="Input [yellow] 7" xfId="4891"/>
    <cellStyle name="Input [yellow] 8" xfId="4892"/>
    <cellStyle name="Input [yellow] 9" xfId="4893"/>
    <cellStyle name="Input 0" xfId="4894"/>
    <cellStyle name="Input 0,0" xfId="4895"/>
    <cellStyle name="Input 1" xfId="4896"/>
    <cellStyle name="Input 10" xfId="4897"/>
    <cellStyle name="Input 11" xfId="4898"/>
    <cellStyle name="Input 12" xfId="4899"/>
    <cellStyle name="Input 2" xfId="4900"/>
    <cellStyle name="Input 2 2" xfId="4901"/>
    <cellStyle name="Input 2 2 2" xfId="4902"/>
    <cellStyle name="Input 2 2 2 2" xfId="4903"/>
    <cellStyle name="Input 2 2 3" xfId="4904"/>
    <cellStyle name="Input 2 3" xfId="4905"/>
    <cellStyle name="Input 2 3 2" xfId="4906"/>
    <cellStyle name="Input 2 3 3" xfId="4907"/>
    <cellStyle name="Input 2 4" xfId="4908"/>
    <cellStyle name="Input 2 4 2" xfId="4909"/>
    <cellStyle name="Input 2 4 3" xfId="4910"/>
    <cellStyle name="Input 2 5" xfId="4911"/>
    <cellStyle name="Input 2 5 2" xfId="4912"/>
    <cellStyle name="Input 2 5 3" xfId="4913"/>
    <cellStyle name="Input 2 6" xfId="4914"/>
    <cellStyle name="Input 2 7" xfId="4915"/>
    <cellStyle name="Input 3" xfId="4916"/>
    <cellStyle name="Input 3 10" xfId="4917"/>
    <cellStyle name="Input 3 11" xfId="4918"/>
    <cellStyle name="Input 3 12" xfId="4919"/>
    <cellStyle name="Input 3 13" xfId="4920"/>
    <cellStyle name="Input 3 2" xfId="4921"/>
    <cellStyle name="Input 3 3" xfId="4922"/>
    <cellStyle name="Input 3 4" xfId="4923"/>
    <cellStyle name="Input 3 5" xfId="4924"/>
    <cellStyle name="Input 3 6" xfId="4925"/>
    <cellStyle name="Input 3 7" xfId="4926"/>
    <cellStyle name="Input 3 8" xfId="4927"/>
    <cellStyle name="Input 3 9" xfId="4928"/>
    <cellStyle name="Input 4" xfId="4929"/>
    <cellStyle name="Input 4 2" xfId="4930"/>
    <cellStyle name="Input 4 3" xfId="4931"/>
    <cellStyle name="Input 5" xfId="4932"/>
    <cellStyle name="Input 5 2" xfId="4933"/>
    <cellStyle name="Input 5 3" xfId="4934"/>
    <cellStyle name="Input 6" xfId="4935"/>
    <cellStyle name="Input 6 2" xfId="4936"/>
    <cellStyle name="Input 6 3" xfId="4937"/>
    <cellStyle name="Input 7" xfId="4938"/>
    <cellStyle name="Input 7 2" xfId="4939"/>
    <cellStyle name="Input 7 3" xfId="4940"/>
    <cellStyle name="Input 8" xfId="4941"/>
    <cellStyle name="Input 8 2" xfId="4942"/>
    <cellStyle name="Input 8 3" xfId="4943"/>
    <cellStyle name="Input 9" xfId="4944"/>
    <cellStyle name="Input Link" xfId="4945"/>
    <cellStyle name="Input Macro Populated" xfId="4946"/>
    <cellStyle name="Input Macro Populated 10" xfId="4947"/>
    <cellStyle name="Input Macro Populated 11" xfId="4948"/>
    <cellStyle name="Input Macro Populated 12" xfId="4949"/>
    <cellStyle name="Input Macro Populated 13" xfId="4950"/>
    <cellStyle name="Input Macro Populated 2" xfId="4951"/>
    <cellStyle name="Input Macro Populated 3" xfId="4952"/>
    <cellStyle name="Input Macro Populated 4" xfId="4953"/>
    <cellStyle name="Input Macro Populated 5" xfId="4954"/>
    <cellStyle name="Input Macro Populated 6" xfId="4955"/>
    <cellStyle name="Input Macro Populated 7" xfId="4956"/>
    <cellStyle name="Input Macro Populated 8" xfId="4957"/>
    <cellStyle name="Input Macro Populated 9" xfId="4958"/>
    <cellStyle name="Input Type 1" xfId="4959"/>
    <cellStyle name="Input Type 2" xfId="4960"/>
    <cellStyle name="InputBlueFont" xfId="4961"/>
    <cellStyle name="Integer" xfId="4962"/>
    <cellStyle name="JL Normal" xfId="4963"/>
    <cellStyle name="JL Normal 2" xfId="4964"/>
    <cellStyle name="JL Normal 3" xfId="4965"/>
    <cellStyle name="JL Normal 4" xfId="4966"/>
    <cellStyle name="JL Normal_Laing PFI Model v3.3" xfId="4967"/>
    <cellStyle name="JLPPF_House_Style" xfId="4968"/>
    <cellStyle name="Key Results" xfId="4969"/>
    <cellStyle name="Key Results 2" xfId="4970"/>
    <cellStyle name="Key Results 3" xfId="4971"/>
    <cellStyle name="Komma [0]_Blad1" xfId="4972"/>
    <cellStyle name="Komma_Blad1" xfId="4973"/>
    <cellStyle name="KPMG Heading 1" xfId="4974"/>
    <cellStyle name="KPMG Heading 2" xfId="4975"/>
    <cellStyle name="KPMG Heading 3" xfId="4976"/>
    <cellStyle name="KPMG Heading 4" xfId="4977"/>
    <cellStyle name="KPMG Normal" xfId="4978"/>
    <cellStyle name="KPMG Normal Text" xfId="4979"/>
    <cellStyle name="Label" xfId="4980"/>
    <cellStyle name="Labels - Style3" xfId="4981"/>
    <cellStyle name="Labels - Style3 2" xfId="4982"/>
    <cellStyle name="Labels - Style3 2 2" xfId="4983"/>
    <cellStyle name="Labels - Style3 2 2 2" xfId="4984"/>
    <cellStyle name="Labels - Style3 2 2 3" xfId="4985"/>
    <cellStyle name="Labels - Style3 2 3" xfId="4986"/>
    <cellStyle name="Labels - Style3 2 4" xfId="4987"/>
    <cellStyle name="Labels - Style3 3" xfId="4988"/>
    <cellStyle name="Labels - Style3 3 2" xfId="4989"/>
    <cellStyle name="Labels - Style3 3 3" xfId="4990"/>
    <cellStyle name="Labels - Style3 4" xfId="4991"/>
    <cellStyle name="Labels - Style3 4 2" xfId="4992"/>
    <cellStyle name="Labels - Style3 4 3" xfId="4993"/>
    <cellStyle name="Labels - Style3 5" xfId="4994"/>
    <cellStyle name="Labels - Style3 6" xfId="4995"/>
    <cellStyle name="Lien hypertexte" xfId="4996"/>
    <cellStyle name="Lien hypertexte 2" xfId="4997"/>
    <cellStyle name="Lien hypertexte 2 2" xfId="4998"/>
    <cellStyle name="Lien hypertexte visité" xfId="4999"/>
    <cellStyle name="Lien hypertexte visité 2" xfId="5000"/>
    <cellStyle name="Lien hypertexte visité 2 2" xfId="5001"/>
    <cellStyle name="lift" xfId="5002"/>
    <cellStyle name="Line" xfId="5003"/>
    <cellStyle name="Link Currency (0)" xfId="5004"/>
    <cellStyle name="Link Currency (0) 2" xfId="5005"/>
    <cellStyle name="Link Currency (0) 3" xfId="5006"/>
    <cellStyle name="Link Currency (0)_Cost Inputs" xfId="5007"/>
    <cellStyle name="Link Currency (2)" xfId="5008"/>
    <cellStyle name="Link Currency (2) 2" xfId="5009"/>
    <cellStyle name="Link Currency (2) 2 2" xfId="5010"/>
    <cellStyle name="Link Currency (2) 3" xfId="5011"/>
    <cellStyle name="Link Currency (2)_Cost Inputs" xfId="5012"/>
    <cellStyle name="Link Units (0)" xfId="5013"/>
    <cellStyle name="Link Units (0) 2" xfId="5014"/>
    <cellStyle name="Link Units (0) 3" xfId="5015"/>
    <cellStyle name="Link Units (0)_Cost Inputs" xfId="5016"/>
    <cellStyle name="Link Units (1)" xfId="5017"/>
    <cellStyle name="Link Units (1) 2" xfId="5018"/>
    <cellStyle name="Link Units (1) 3" xfId="5019"/>
    <cellStyle name="Link Units (1)_Cost Inputs" xfId="5020"/>
    <cellStyle name="Link Units (2)" xfId="5021"/>
    <cellStyle name="Link Units (2) 2" xfId="5022"/>
    <cellStyle name="Link Units (2) 2 2" xfId="5023"/>
    <cellStyle name="Link Units (2) 3" xfId="5024"/>
    <cellStyle name="Link Units (2)_Cost Inputs" xfId="5025"/>
    <cellStyle name="Linked" xfId="25648"/>
    <cellStyle name="LongDate" xfId="5026"/>
    <cellStyle name="m" xfId="5027"/>
    <cellStyle name="m 2" xfId="5028"/>
    <cellStyle name="m 2 2" xfId="5029"/>
    <cellStyle name="m 3" xfId="5030"/>
    <cellStyle name="m 3 2" xfId="5031"/>
    <cellStyle name="m 4" xfId="5032"/>
    <cellStyle name="m 4 2" xfId="5033"/>
    <cellStyle name="m 5" xfId="5034"/>
    <cellStyle name="m 5 2" xfId="5035"/>
    <cellStyle name="m 6" xfId="5036"/>
    <cellStyle name="Macro" xfId="5037"/>
    <cellStyle name="MacroOutput" xfId="5038"/>
    <cellStyle name="maj-title" xfId="5039"/>
    <cellStyle name="Migliaia (0)" xfId="5040"/>
    <cellStyle name="Millares [0] 2" xfId="5041"/>
    <cellStyle name="Millares [0] 2 10" xfId="5042"/>
    <cellStyle name="Millares [0] 2 11" xfId="5043"/>
    <cellStyle name="Millares [0] 2 12" xfId="5044"/>
    <cellStyle name="Millares [0] 2 13" xfId="5045"/>
    <cellStyle name="Millares [0] 2 14" xfId="5046"/>
    <cellStyle name="Millares [0] 2 15" xfId="5047"/>
    <cellStyle name="Millares [0] 2 16" xfId="5048"/>
    <cellStyle name="Millares [0] 2 17" xfId="5049"/>
    <cellStyle name="Millares [0] 2 18" xfId="5050"/>
    <cellStyle name="Millares [0] 2 19" xfId="5051"/>
    <cellStyle name="Millares [0] 2 2" xfId="5052"/>
    <cellStyle name="Millares [0] 2 2 2" xfId="5053"/>
    <cellStyle name="Millares [0] 2 2 3" xfId="5054"/>
    <cellStyle name="Millares [0] 2 2 4" xfId="5055"/>
    <cellStyle name="Millares [0] 2 2 5" xfId="5056"/>
    <cellStyle name="Millares [0] 2 2 6" xfId="5057"/>
    <cellStyle name="Millares [0] 2 2 7" xfId="5058"/>
    <cellStyle name="Millares [0] 2 20" xfId="5059"/>
    <cellStyle name="Millares [0] 2 21" xfId="5060"/>
    <cellStyle name="Millares [0] 2 22" xfId="5061"/>
    <cellStyle name="Millares [0] 2 23" xfId="5062"/>
    <cellStyle name="Millares [0] 2 24" xfId="5063"/>
    <cellStyle name="Millares [0] 2 25" xfId="5064"/>
    <cellStyle name="Millares [0] 2 26" xfId="5065"/>
    <cellStyle name="Millares [0] 2 27" xfId="5066"/>
    <cellStyle name="Millares [0] 2 28" xfId="5067"/>
    <cellStyle name="Millares [0] 2 29" xfId="5068"/>
    <cellStyle name="Millares [0] 2 3" xfId="5069"/>
    <cellStyle name="Millares [0] 2 30" xfId="5070"/>
    <cellStyle name="Millares [0] 2 31" xfId="5071"/>
    <cellStyle name="Millares [0] 2 32" xfId="5072"/>
    <cellStyle name="Millares [0] 2 33" xfId="5073"/>
    <cellStyle name="Millares [0] 2 34" xfId="5074"/>
    <cellStyle name="Millares [0] 2 4" xfId="5075"/>
    <cellStyle name="Millares [0] 2 4 2" xfId="5076"/>
    <cellStyle name="Millares [0] 2 5" xfId="5077"/>
    <cellStyle name="Millares [0] 2 5 2" xfId="5078"/>
    <cellStyle name="Millares [0] 2 6" xfId="5079"/>
    <cellStyle name="Millares [0] 2 6 2" xfId="5080"/>
    <cellStyle name="Millares [0] 2 7" xfId="5081"/>
    <cellStyle name="Millares [0] 2 7 2" xfId="5082"/>
    <cellStyle name="Millares [0] 2 8" xfId="5083"/>
    <cellStyle name="Millares [0] 2 9" xfId="5084"/>
    <cellStyle name="Millares [0] 3" xfId="5085"/>
    <cellStyle name="Millares 10" xfId="5086"/>
    <cellStyle name="Millares 10 2" xfId="5087"/>
    <cellStyle name="Millares 10 2 2" xfId="5088"/>
    <cellStyle name="Millares 10 2 2 2" xfId="5089"/>
    <cellStyle name="Millares 10 2 2 3" xfId="5090"/>
    <cellStyle name="Millares 10 2 2 4" xfId="5091"/>
    <cellStyle name="Millares 10 2 3" xfId="5092"/>
    <cellStyle name="Millares 10 2 3 2" xfId="5093"/>
    <cellStyle name="Millares 10 2 4" xfId="5094"/>
    <cellStyle name="Millares 10 2 5" xfId="5095"/>
    <cellStyle name="Millares 10 3" xfId="5096"/>
    <cellStyle name="Millares 10 4" xfId="5097"/>
    <cellStyle name="Millares 10 5" xfId="5098"/>
    <cellStyle name="Millares 11" xfId="5099"/>
    <cellStyle name="Millares 11 2" xfId="5100"/>
    <cellStyle name="Millares 11 2 2" xfId="5101"/>
    <cellStyle name="Millares 11 2 3" xfId="5102"/>
    <cellStyle name="Millares 11 2 4" xfId="5103"/>
    <cellStyle name="Millares 11 3" xfId="5104"/>
    <cellStyle name="Millares 11 4" xfId="5105"/>
    <cellStyle name="Millares 12" xfId="5106"/>
    <cellStyle name="Millares 12 2" xfId="5107"/>
    <cellStyle name="Millares 12 2 2" xfId="5108"/>
    <cellStyle name="Millares 12 2 2 2" xfId="5109"/>
    <cellStyle name="Millares 12 2 3" xfId="5110"/>
    <cellStyle name="Millares 12 3" xfId="5111"/>
    <cellStyle name="Millares 12 3 2" xfId="5112"/>
    <cellStyle name="Millares 12 4" xfId="5113"/>
    <cellStyle name="Millares 12 5" xfId="5114"/>
    <cellStyle name="Millares 13" xfId="5115"/>
    <cellStyle name="Millares 13 2" xfId="5116"/>
    <cellStyle name="Millares 13 2 2" xfId="5117"/>
    <cellStyle name="Millares 13 2 2 2" xfId="5118"/>
    <cellStyle name="Millares 13 2 3" xfId="5119"/>
    <cellStyle name="Millares 13 3" xfId="5120"/>
    <cellStyle name="Millares 13 3 2" xfId="5121"/>
    <cellStyle name="Millares 13 4" xfId="5122"/>
    <cellStyle name="Millares 13 5" xfId="5123"/>
    <cellStyle name="Millares 14" xfId="5124"/>
    <cellStyle name="Millares 14 2" xfId="5125"/>
    <cellStyle name="Millares 14 2 2" xfId="5126"/>
    <cellStyle name="Millares 14 2 2 2" xfId="5127"/>
    <cellStyle name="Millares 14 2 2 3" xfId="5128"/>
    <cellStyle name="Millares 14 2 3" xfId="5129"/>
    <cellStyle name="Millares 14 2 4" xfId="5130"/>
    <cellStyle name="Millares 14 2 5" xfId="5131"/>
    <cellStyle name="Millares 14 3" xfId="5132"/>
    <cellStyle name="Millares 14 3 2" xfId="5133"/>
    <cellStyle name="Millares 14 4" xfId="5134"/>
    <cellStyle name="Millares 14 5" xfId="5135"/>
    <cellStyle name="Millares 14 6" xfId="5136"/>
    <cellStyle name="Millares 15" xfId="5137"/>
    <cellStyle name="Millares 15 2" xfId="5138"/>
    <cellStyle name="Millares 15 2 2" xfId="5139"/>
    <cellStyle name="Millares 15 2 3" xfId="5140"/>
    <cellStyle name="Millares 15 2 4" xfId="5141"/>
    <cellStyle name="Millares 15 2 5" xfId="5142"/>
    <cellStyle name="Millares 15 3" xfId="5143"/>
    <cellStyle name="Millares 15 4" xfId="5144"/>
    <cellStyle name="Millares 15 5" xfId="5145"/>
    <cellStyle name="Millares 16" xfId="5146"/>
    <cellStyle name="Millares 16 2" xfId="5147"/>
    <cellStyle name="Millares 17" xfId="5148"/>
    <cellStyle name="Millares 17 2" xfId="5149"/>
    <cellStyle name="Millares 18" xfId="5150"/>
    <cellStyle name="Millares 18 2" xfId="5151"/>
    <cellStyle name="Millares 19" xfId="5152"/>
    <cellStyle name="Millares 19 2" xfId="5153"/>
    <cellStyle name="Millares 2" xfId="5154"/>
    <cellStyle name="Millares 2 10" xfId="5155"/>
    <cellStyle name="Millares 2 11" xfId="5156"/>
    <cellStyle name="Millares 2 12" xfId="5157"/>
    <cellStyle name="Millares 2 12 2" xfId="5158"/>
    <cellStyle name="Millares 2 13" xfId="5159"/>
    <cellStyle name="Millares 2 14" xfId="5160"/>
    <cellStyle name="Millares 2 15" xfId="5161"/>
    <cellStyle name="Millares 2 16" xfId="5162"/>
    <cellStyle name="Millares 2 17" xfId="5163"/>
    <cellStyle name="Millares 2 18" xfId="5164"/>
    <cellStyle name="Millares 2 19" xfId="5165"/>
    <cellStyle name="Millares 2 2" xfId="5166"/>
    <cellStyle name="Millares 2 2 10" xfId="5167"/>
    <cellStyle name="Millares 2 2 11" xfId="5168"/>
    <cellStyle name="Millares 2 2 12" xfId="5169"/>
    <cellStyle name="Millares 2 2 13" xfId="5170"/>
    <cellStyle name="Millares 2 2 14" xfId="5171"/>
    <cellStyle name="Millares 2 2 15" xfId="5172"/>
    <cellStyle name="Millares 2 2 16" xfId="5173"/>
    <cellStyle name="Millares 2 2 17" xfId="5174"/>
    <cellStyle name="Millares 2 2 18" xfId="5175"/>
    <cellStyle name="Millares 2 2 19" xfId="5176"/>
    <cellStyle name="Millares 2 2 2" xfId="5177"/>
    <cellStyle name="Millares 2 2 2 2" xfId="5178"/>
    <cellStyle name="Millares 2 2 2 2 2" xfId="5179"/>
    <cellStyle name="Millares 2 2 2 2 3" xfId="5180"/>
    <cellStyle name="Millares 2 2 2 3" xfId="5181"/>
    <cellStyle name="Millares 2 2 2 4" xfId="5182"/>
    <cellStyle name="Millares 2 2 2 5" xfId="5183"/>
    <cellStyle name="Millares 2 2 2 6" xfId="5184"/>
    <cellStyle name="Millares 2 2 2 7" xfId="5185"/>
    <cellStyle name="Millares 2 2 2 8" xfId="5186"/>
    <cellStyle name="Millares 2 2 20" xfId="5187"/>
    <cellStyle name="Millares 2 2 21" xfId="5188"/>
    <cellStyle name="Millares 2 2 22" xfId="5189"/>
    <cellStyle name="Millares 2 2 23" xfId="5190"/>
    <cellStyle name="Millares 2 2 24" xfId="5191"/>
    <cellStyle name="Millares 2 2 25" xfId="5192"/>
    <cellStyle name="Millares 2 2 26" xfId="5193"/>
    <cellStyle name="Millares 2 2 27" xfId="5194"/>
    <cellStyle name="Millares 2 2 28" xfId="5195"/>
    <cellStyle name="Millares 2 2 29" xfId="5196"/>
    <cellStyle name="Millares 2 2 3" xfId="5197"/>
    <cellStyle name="Millares 2 2 3 2" xfId="5198"/>
    <cellStyle name="Millares 2 2 3 2 2" xfId="5199"/>
    <cellStyle name="Millares 2 2 30" xfId="5200"/>
    <cellStyle name="Millares 2 2 31" xfId="5201"/>
    <cellStyle name="Millares 2 2 32" xfId="5202"/>
    <cellStyle name="Millares 2 2 33" xfId="5203"/>
    <cellStyle name="Millares 2 2 34" xfId="5204"/>
    <cellStyle name="Millares 2 2 35" xfId="5205"/>
    <cellStyle name="Millares 2 2 4" xfId="5206"/>
    <cellStyle name="Millares 2 2 4 2" xfId="5207"/>
    <cellStyle name="Millares 2 2 4 2 2" xfId="5208"/>
    <cellStyle name="Millares 2 2 4 3" xfId="5209"/>
    <cellStyle name="Millares 2 2 5" xfId="5210"/>
    <cellStyle name="Millares 2 2 5 2" xfId="5211"/>
    <cellStyle name="Millares 2 2 5 2 2" xfId="5212"/>
    <cellStyle name="Millares 2 2 5 3" xfId="5213"/>
    <cellStyle name="Millares 2 2 6" xfId="5214"/>
    <cellStyle name="Millares 2 2 6 2" xfId="5215"/>
    <cellStyle name="Millares 2 2 6 2 2" xfId="5216"/>
    <cellStyle name="Millares 2 2 6 3" xfId="5217"/>
    <cellStyle name="Millares 2 2 7" xfId="5218"/>
    <cellStyle name="Millares 2 2 7 2" xfId="5219"/>
    <cellStyle name="Millares 2 2 8" xfId="5220"/>
    <cellStyle name="Millares 2 2 9" xfId="5221"/>
    <cellStyle name="Millares 2 20" xfId="5222"/>
    <cellStyle name="Millares 2 21" xfId="5223"/>
    <cellStyle name="Millares 2 22" xfId="5224"/>
    <cellStyle name="Millares 2 23" xfId="5225"/>
    <cellStyle name="Millares 2 24" xfId="5226"/>
    <cellStyle name="Millares 2 25" xfId="5227"/>
    <cellStyle name="Millares 2 26" xfId="5228"/>
    <cellStyle name="Millares 2 27" xfId="5229"/>
    <cellStyle name="Millares 2 28" xfId="5230"/>
    <cellStyle name="Millares 2 29" xfId="5231"/>
    <cellStyle name="Millares 2 3" xfId="5232"/>
    <cellStyle name="Millares 2 3 2" xfId="5233"/>
    <cellStyle name="Millares 2 3 2 2" xfId="5234"/>
    <cellStyle name="Millares 2 3 2 3" xfId="5235"/>
    <cellStyle name="Millares 2 3 3" xfId="5236"/>
    <cellStyle name="Millares 2 3 3 2" xfId="5237"/>
    <cellStyle name="Millares 2 3 4" xfId="5238"/>
    <cellStyle name="Millares 2 3 5" xfId="5239"/>
    <cellStyle name="Millares 2 3 6" xfId="5240"/>
    <cellStyle name="Millares 2 3 7" xfId="5241"/>
    <cellStyle name="Millares 2 3 8" xfId="5242"/>
    <cellStyle name="Millares 2 3 9" xfId="5243"/>
    <cellStyle name="Millares 2 30" xfId="5244"/>
    <cellStyle name="Millares 2 31" xfId="5245"/>
    <cellStyle name="Millares 2 32" xfId="5246"/>
    <cellStyle name="Millares 2 33" xfId="5247"/>
    <cellStyle name="Millares 2 34" xfId="5248"/>
    <cellStyle name="Millares 2 35" xfId="5249"/>
    <cellStyle name="Millares 2 36" xfId="5250"/>
    <cellStyle name="Millares 2 37" xfId="5251"/>
    <cellStyle name="Millares 2 4" xfId="5252"/>
    <cellStyle name="Millares 2 4 2" xfId="5253"/>
    <cellStyle name="Millares 2 4 2 2" xfId="5254"/>
    <cellStyle name="Millares 2 5" xfId="5255"/>
    <cellStyle name="Millares 2 5 2" xfId="5256"/>
    <cellStyle name="Millares 2 5 2 2" xfId="5257"/>
    <cellStyle name="Millares 2 5 3" xfId="5258"/>
    <cellStyle name="Millares 2 6" xfId="5259"/>
    <cellStyle name="Millares 2 6 2" xfId="5260"/>
    <cellStyle name="Millares 2 6 2 2" xfId="5261"/>
    <cellStyle name="Millares 2 6 3" xfId="5262"/>
    <cellStyle name="Millares 2 6 3 2" xfId="5263"/>
    <cellStyle name="Millares 2 6 4" xfId="5264"/>
    <cellStyle name="Millares 2 7" xfId="5265"/>
    <cellStyle name="Millares 2 7 2" xfId="5266"/>
    <cellStyle name="Millares 2 7 2 2" xfId="5267"/>
    <cellStyle name="Millares 2 7 3" xfId="5268"/>
    <cellStyle name="Millares 2 8" xfId="5269"/>
    <cellStyle name="Millares 2 8 2" xfId="5270"/>
    <cellStyle name="Millares 2 8 3" xfId="5271"/>
    <cellStyle name="Millares 2 9" xfId="5272"/>
    <cellStyle name="Millares 20" xfId="5273"/>
    <cellStyle name="Millares 20 2" xfId="5274"/>
    <cellStyle name="Millares 21" xfId="5275"/>
    <cellStyle name="Millares 21 2" xfId="5276"/>
    <cellStyle name="Millares 22" xfId="5277"/>
    <cellStyle name="Millares 22 2" xfId="5278"/>
    <cellStyle name="Millares 22 3" xfId="5279"/>
    <cellStyle name="Millares 23" xfId="5280"/>
    <cellStyle name="Millares 24" xfId="5281"/>
    <cellStyle name="Millares 24 2" xfId="5282"/>
    <cellStyle name="Millares 25" xfId="5283"/>
    <cellStyle name="Millares 25 2" xfId="5284"/>
    <cellStyle name="Millares 26" xfId="5285"/>
    <cellStyle name="Millares 26 2" xfId="5286"/>
    <cellStyle name="Millares 27" xfId="5287"/>
    <cellStyle name="Millares 27 2" xfId="5288"/>
    <cellStyle name="Millares 28" xfId="5289"/>
    <cellStyle name="Millares 28 2" xfId="5290"/>
    <cellStyle name="Millares 28 3" xfId="5291"/>
    <cellStyle name="Millares 29" xfId="5292"/>
    <cellStyle name="Millares 29 2" xfId="5293"/>
    <cellStyle name="Millares 3" xfId="5294"/>
    <cellStyle name="Millares 3 10" xfId="5295"/>
    <cellStyle name="Millares 3 11" xfId="5296"/>
    <cellStyle name="Millares 3 12" xfId="5297"/>
    <cellStyle name="Millares 3 13" xfId="5298"/>
    <cellStyle name="Millares 3 14" xfId="5299"/>
    <cellStyle name="Millares 3 15" xfId="5300"/>
    <cellStyle name="Millares 3 16" xfId="5301"/>
    <cellStyle name="Millares 3 17" xfId="5302"/>
    <cellStyle name="Millares 3 18" xfId="5303"/>
    <cellStyle name="Millares 3 19" xfId="5304"/>
    <cellStyle name="Millares 3 2" xfId="5305"/>
    <cellStyle name="Millares 3 2 2" xfId="5306"/>
    <cellStyle name="Millares 3 2 2 2" xfId="5307"/>
    <cellStyle name="Millares 3 2 2 3" xfId="5308"/>
    <cellStyle name="Millares 3 2 3" xfId="5309"/>
    <cellStyle name="Millares 3 2 4" xfId="5310"/>
    <cellStyle name="Millares 3 2 5" xfId="5311"/>
    <cellStyle name="Millares 3 2 6" xfId="5312"/>
    <cellStyle name="Millares 3 2 7" xfId="5313"/>
    <cellStyle name="Millares 3 2 8" xfId="5314"/>
    <cellStyle name="Millares 3 20" xfId="5315"/>
    <cellStyle name="Millares 3 21" xfId="5316"/>
    <cellStyle name="Millares 3 22" xfId="5317"/>
    <cellStyle name="Millares 3 23" xfId="5318"/>
    <cellStyle name="Millares 3 24" xfId="5319"/>
    <cellStyle name="Millares 3 25" xfId="5320"/>
    <cellStyle name="Millares 3 26" xfId="5321"/>
    <cellStyle name="Millares 3 27" xfId="5322"/>
    <cellStyle name="Millares 3 28" xfId="5323"/>
    <cellStyle name="Millares 3 29" xfId="5324"/>
    <cellStyle name="Millares 3 3" xfId="5325"/>
    <cellStyle name="Millares 3 3 2" xfId="5326"/>
    <cellStyle name="Millares 3 30" xfId="5327"/>
    <cellStyle name="Millares 3 31" xfId="5328"/>
    <cellStyle name="Millares 3 32" xfId="5329"/>
    <cellStyle name="Millares 3 33" xfId="5330"/>
    <cellStyle name="Millares 3 4" xfId="5331"/>
    <cellStyle name="Millares 3 4 2" xfId="5332"/>
    <cellStyle name="Millares 3 5" xfId="5333"/>
    <cellStyle name="Millares 3 5 2" xfId="5334"/>
    <cellStyle name="Millares 3 6" xfId="5335"/>
    <cellStyle name="Millares 3 6 2" xfId="5336"/>
    <cellStyle name="Millares 3 6 3" xfId="5337"/>
    <cellStyle name="Millares 3 7" xfId="5338"/>
    <cellStyle name="Millares 3 7 2" xfId="5339"/>
    <cellStyle name="Millares 3 7 3" xfId="5340"/>
    <cellStyle name="Millares 3 8" xfId="5341"/>
    <cellStyle name="Millares 3 8 2" xfId="5342"/>
    <cellStyle name="Millares 3 8 2 2" xfId="5343"/>
    <cellStyle name="Millares 3 8 3" xfId="5344"/>
    <cellStyle name="Millares 3 9" xfId="5345"/>
    <cellStyle name="Millares 3 9 2" xfId="5346"/>
    <cellStyle name="Millares 3 9 3" xfId="5347"/>
    <cellStyle name="Millares 3 9 4" xfId="5348"/>
    <cellStyle name="Millares 30" xfId="5349"/>
    <cellStyle name="Millares 30 2" xfId="5350"/>
    <cellStyle name="Millares 31" xfId="5351"/>
    <cellStyle name="Millares 31 2" xfId="5352"/>
    <cellStyle name="Millares 32" xfId="5353"/>
    <cellStyle name="Millares 32 2" xfId="5354"/>
    <cellStyle name="Millares 33" xfId="5355"/>
    <cellStyle name="Millares 34" xfId="5356"/>
    <cellStyle name="Millares 35" xfId="5357"/>
    <cellStyle name="Millares 36" xfId="5358"/>
    <cellStyle name="Millares 37" xfId="5359"/>
    <cellStyle name="Millares 38" xfId="5360"/>
    <cellStyle name="Millares 39" xfId="5361"/>
    <cellStyle name="Millares 4" xfId="5362"/>
    <cellStyle name="Millares 4 10" xfId="5363"/>
    <cellStyle name="Millares 4 11" xfId="5364"/>
    <cellStyle name="Millares 4 12" xfId="5365"/>
    <cellStyle name="Millares 4 13" xfId="5366"/>
    <cellStyle name="Millares 4 14" xfId="5367"/>
    <cellStyle name="Millares 4 15" xfId="5368"/>
    <cellStyle name="Millares 4 16" xfId="5369"/>
    <cellStyle name="Millares 4 17" xfId="5370"/>
    <cellStyle name="Millares 4 18" xfId="5371"/>
    <cellStyle name="Millares 4 19" xfId="5372"/>
    <cellStyle name="Millares 4 2" xfId="5373"/>
    <cellStyle name="Millares 4 2 2" xfId="5374"/>
    <cellStyle name="Millares 4 2 2 2" xfId="5375"/>
    <cellStyle name="Millares 4 2 3" xfId="5376"/>
    <cellStyle name="Millares 4 2 4" xfId="5377"/>
    <cellStyle name="Millares 4 2 5" xfId="5378"/>
    <cellStyle name="Millares 4 2 6" xfId="5379"/>
    <cellStyle name="Millares 4 2 7" xfId="5380"/>
    <cellStyle name="Millares 4 2 8" xfId="5381"/>
    <cellStyle name="Millares 4 20" xfId="5382"/>
    <cellStyle name="Millares 4 21" xfId="5383"/>
    <cellStyle name="Millares 4 22" xfId="5384"/>
    <cellStyle name="Millares 4 23" xfId="5385"/>
    <cellStyle name="Millares 4 24" xfId="5386"/>
    <cellStyle name="Millares 4 25" xfId="5387"/>
    <cellStyle name="Millares 4 26" xfId="5388"/>
    <cellStyle name="Millares 4 27" xfId="5389"/>
    <cellStyle name="Millares 4 28" xfId="5390"/>
    <cellStyle name="Millares 4 29" xfId="5391"/>
    <cellStyle name="Millares 4 3" xfId="5392"/>
    <cellStyle name="Millares 4 4" xfId="5393"/>
    <cellStyle name="Millares 4 4 2" xfId="5394"/>
    <cellStyle name="Millares 4 4 2 2" xfId="5395"/>
    <cellStyle name="Millares 4 5" xfId="5396"/>
    <cellStyle name="Millares 4 5 2" xfId="5397"/>
    <cellStyle name="Millares 4 5 3" xfId="5398"/>
    <cellStyle name="Millares 4 6" xfId="5399"/>
    <cellStyle name="Millares 4 6 2" xfId="5400"/>
    <cellStyle name="Millares 4 6 3" xfId="5401"/>
    <cellStyle name="Millares 4 7" xfId="5402"/>
    <cellStyle name="Millares 4 7 2" xfId="5403"/>
    <cellStyle name="Millares 4 8" xfId="5404"/>
    <cellStyle name="Millares 4 9" xfId="5405"/>
    <cellStyle name="Millares 40" xfId="5406"/>
    <cellStyle name="Millares 41" xfId="5407"/>
    <cellStyle name="Millares 42" xfId="5408"/>
    <cellStyle name="Millares 43" xfId="5409"/>
    <cellStyle name="Millares 44" xfId="5410"/>
    <cellStyle name="Millares 45" xfId="5411"/>
    <cellStyle name="Millares 46" xfId="5412"/>
    <cellStyle name="Millares 47" xfId="5413"/>
    <cellStyle name="Millares 48" xfId="5414"/>
    <cellStyle name="Millares 5" xfId="5415"/>
    <cellStyle name="Millares 5 10" xfId="5416"/>
    <cellStyle name="Millares 5 10 2" xfId="5417"/>
    <cellStyle name="Millares 5 11" xfId="5418"/>
    <cellStyle name="Millares 5 11 2" xfId="5419"/>
    <cellStyle name="Millares 5 12" xfId="5420"/>
    <cellStyle name="Millares 5 12 2" xfId="5421"/>
    <cellStyle name="Millares 5 13" xfId="5422"/>
    <cellStyle name="Millares 5 13 2" xfId="5423"/>
    <cellStyle name="Millares 5 13 3" xfId="5424"/>
    <cellStyle name="Millares 5 14" xfId="5425"/>
    <cellStyle name="Millares 5 14 2" xfId="5426"/>
    <cellStyle name="Millares 5 14 3" xfId="5427"/>
    <cellStyle name="Millares 5 15" xfId="5428"/>
    <cellStyle name="Millares 5 16" xfId="5429"/>
    <cellStyle name="Millares 5 17" xfId="5430"/>
    <cellStyle name="Millares 5 18" xfId="5431"/>
    <cellStyle name="Millares 5 19" xfId="5432"/>
    <cellStyle name="Millares 5 2" xfId="5433"/>
    <cellStyle name="Millares 5 2 10" xfId="5434"/>
    <cellStyle name="Millares 5 2 11" xfId="5435"/>
    <cellStyle name="Millares 5 2 12" xfId="5436"/>
    <cellStyle name="Millares 5 2 13" xfId="5437"/>
    <cellStyle name="Millares 5 2 14" xfId="5438"/>
    <cellStyle name="Millares 5 2 15" xfId="5439"/>
    <cellStyle name="Millares 5 2 16" xfId="5440"/>
    <cellStyle name="Millares 5 2 17" xfId="5441"/>
    <cellStyle name="Millares 5 2 18" xfId="5442"/>
    <cellStyle name="Millares 5 2 19" xfId="5443"/>
    <cellStyle name="Millares 5 2 2" xfId="5444"/>
    <cellStyle name="Millares 5 2 2 10" xfId="5445"/>
    <cellStyle name="Millares 5 2 2 11" xfId="5446"/>
    <cellStyle name="Millares 5 2 2 12" xfId="5447"/>
    <cellStyle name="Millares 5 2 2 13" xfId="5448"/>
    <cellStyle name="Millares 5 2 2 14" xfId="5449"/>
    <cellStyle name="Millares 5 2 2 15" xfId="5450"/>
    <cellStyle name="Millares 5 2 2 16" xfId="5451"/>
    <cellStyle name="Millares 5 2 2 17" xfId="5452"/>
    <cellStyle name="Millares 5 2 2 18" xfId="5453"/>
    <cellStyle name="Millares 5 2 2 19" xfId="5454"/>
    <cellStyle name="Millares 5 2 2 2" xfId="5455"/>
    <cellStyle name="Millares 5 2 2 2 2" xfId="5456"/>
    <cellStyle name="Millares 5 2 2 2 3" xfId="5457"/>
    <cellStyle name="Millares 5 2 2 2 4" xfId="5458"/>
    <cellStyle name="Millares 5 2 2 20" xfId="5459"/>
    <cellStyle name="Millares 5 2 2 21" xfId="5460"/>
    <cellStyle name="Millares 5 2 2 22" xfId="5461"/>
    <cellStyle name="Millares 5 2 2 23" xfId="5462"/>
    <cellStyle name="Millares 5 2 2 24" xfId="5463"/>
    <cellStyle name="Millares 5 2 2 3" xfId="5464"/>
    <cellStyle name="Millares 5 2 2 4" xfId="5465"/>
    <cellStyle name="Millares 5 2 2 5" xfId="5466"/>
    <cellStyle name="Millares 5 2 2 6" xfId="5467"/>
    <cellStyle name="Millares 5 2 2 7" xfId="5468"/>
    <cellStyle name="Millares 5 2 2 7 2" xfId="5469"/>
    <cellStyle name="Millares 5 2 2 7 3" xfId="5470"/>
    <cellStyle name="Millares 5 2 2 8" xfId="5471"/>
    <cellStyle name="Millares 5 2 2 9" xfId="5472"/>
    <cellStyle name="Millares 5 2 20" xfId="5473"/>
    <cellStyle name="Millares 5 2 21" xfId="5474"/>
    <cellStyle name="Millares 5 2 22" xfId="5475"/>
    <cellStyle name="Millares 5 2 23" xfId="5476"/>
    <cellStyle name="Millares 5 2 24" xfId="5477"/>
    <cellStyle name="Millares 5 2 3" xfId="5478"/>
    <cellStyle name="Millares 5 2 3 2" xfId="5479"/>
    <cellStyle name="Millares 5 2 3 3" xfId="5480"/>
    <cellStyle name="Millares 5 2 4" xfId="5481"/>
    <cellStyle name="Millares 5 2 4 2" xfId="5482"/>
    <cellStyle name="Millares 5 2 4 3" xfId="5483"/>
    <cellStyle name="Millares 5 2 5" xfId="5484"/>
    <cellStyle name="Millares 5 2 5 2" xfId="5485"/>
    <cellStyle name="Millares 5 2 5 3" xfId="5486"/>
    <cellStyle name="Millares 5 2 6" xfId="5487"/>
    <cellStyle name="Millares 5 2 6 2" xfId="5488"/>
    <cellStyle name="Millares 5 2 6 3" xfId="5489"/>
    <cellStyle name="Millares 5 2 7" xfId="5490"/>
    <cellStyle name="Millares 5 2 7 2" xfId="5491"/>
    <cellStyle name="Millares 5 2 7 3" xfId="5492"/>
    <cellStyle name="Millares 5 2 8" xfId="5493"/>
    <cellStyle name="Millares 5 2 9" xfId="5494"/>
    <cellStyle name="Millares 5 20" xfId="5495"/>
    <cellStyle name="Millares 5 21" xfId="5496"/>
    <cellStyle name="Millares 5 22" xfId="5497"/>
    <cellStyle name="Millares 5 23" xfId="5498"/>
    <cellStyle name="Millares 5 24" xfId="5499"/>
    <cellStyle name="Millares 5 25" xfId="5500"/>
    <cellStyle name="Millares 5 26" xfId="5501"/>
    <cellStyle name="Millares 5 27" xfId="5502"/>
    <cellStyle name="Millares 5 28" xfId="5503"/>
    <cellStyle name="Millares 5 29" xfId="5504"/>
    <cellStyle name="Millares 5 3" xfId="5505"/>
    <cellStyle name="Millares 5 3 10" xfId="5506"/>
    <cellStyle name="Millares 5 3 11" xfId="5507"/>
    <cellStyle name="Millares 5 3 12" xfId="5508"/>
    <cellStyle name="Millares 5 3 13" xfId="5509"/>
    <cellStyle name="Millares 5 3 14" xfId="5510"/>
    <cellStyle name="Millares 5 3 15" xfId="5511"/>
    <cellStyle name="Millares 5 3 16" xfId="5512"/>
    <cellStyle name="Millares 5 3 17" xfId="5513"/>
    <cellStyle name="Millares 5 3 18" xfId="5514"/>
    <cellStyle name="Millares 5 3 19" xfId="5515"/>
    <cellStyle name="Millares 5 3 2" xfId="5516"/>
    <cellStyle name="Millares 5 3 2 2" xfId="5517"/>
    <cellStyle name="Millares 5 3 2 3" xfId="5518"/>
    <cellStyle name="Millares 5 3 20" xfId="5519"/>
    <cellStyle name="Millares 5 3 21" xfId="5520"/>
    <cellStyle name="Millares 5 3 22" xfId="5521"/>
    <cellStyle name="Millares 5 3 23" xfId="5522"/>
    <cellStyle name="Millares 5 3 24" xfId="5523"/>
    <cellStyle name="Millares 5 3 3" xfId="5524"/>
    <cellStyle name="Millares 5 3 4" xfId="5525"/>
    <cellStyle name="Millares 5 3 5" xfId="5526"/>
    <cellStyle name="Millares 5 3 6" xfId="5527"/>
    <cellStyle name="Millares 5 3 7" xfId="5528"/>
    <cellStyle name="Millares 5 3 8" xfId="5529"/>
    <cellStyle name="Millares 5 3 9" xfId="5530"/>
    <cellStyle name="Millares 5 30" xfId="5531"/>
    <cellStyle name="Millares 5 31" xfId="5532"/>
    <cellStyle name="Millares 5 4" xfId="5533"/>
    <cellStyle name="Millares 5 4 2" xfId="5534"/>
    <cellStyle name="Millares 5 4 3" xfId="5535"/>
    <cellStyle name="Millares 5 4 4" xfId="5536"/>
    <cellStyle name="Millares 5 4 5" xfId="5537"/>
    <cellStyle name="Millares 5 4 6" xfId="5538"/>
    <cellStyle name="Millares 5 4 7" xfId="5539"/>
    <cellStyle name="Millares 5 5" xfId="5540"/>
    <cellStyle name="Millares 5 5 2" xfId="5541"/>
    <cellStyle name="Millares 5 5 3" xfId="5542"/>
    <cellStyle name="Millares 5 5 4" xfId="5543"/>
    <cellStyle name="Millares 5 5 5" xfId="5544"/>
    <cellStyle name="Millares 5 5 6" xfId="5545"/>
    <cellStyle name="Millares 5 5 7" xfId="5546"/>
    <cellStyle name="Millares 5 6" xfId="5547"/>
    <cellStyle name="Millares 5 6 10" xfId="5548"/>
    <cellStyle name="Millares 5 6 11" xfId="5549"/>
    <cellStyle name="Millares 5 6 12" xfId="5550"/>
    <cellStyle name="Millares 5 6 13" xfId="5551"/>
    <cellStyle name="Millares 5 6 14" xfId="5552"/>
    <cellStyle name="Millares 5 6 15" xfId="5553"/>
    <cellStyle name="Millares 5 6 16" xfId="5554"/>
    <cellStyle name="Millares 5 6 17" xfId="5555"/>
    <cellStyle name="Millares 5 6 18" xfId="5556"/>
    <cellStyle name="Millares 5 6 19" xfId="5557"/>
    <cellStyle name="Millares 5 6 2" xfId="5558"/>
    <cellStyle name="Millares 5 6 20" xfId="5559"/>
    <cellStyle name="Millares 5 6 21" xfId="5560"/>
    <cellStyle name="Millares 5 6 22" xfId="5561"/>
    <cellStyle name="Millares 5 6 23" xfId="5562"/>
    <cellStyle name="Millares 5 6 24" xfId="5563"/>
    <cellStyle name="Millares 5 6 3" xfId="5564"/>
    <cellStyle name="Millares 5 6 4" xfId="5565"/>
    <cellStyle name="Millares 5 6 5" xfId="5566"/>
    <cellStyle name="Millares 5 6 6" xfId="5567"/>
    <cellStyle name="Millares 5 6 7" xfId="5568"/>
    <cellStyle name="Millares 5 6 8" xfId="5569"/>
    <cellStyle name="Millares 5 6 9" xfId="5570"/>
    <cellStyle name="Millares 5 7" xfId="5571"/>
    <cellStyle name="Millares 5 7 2" xfId="5572"/>
    <cellStyle name="Millares 5 7 3" xfId="5573"/>
    <cellStyle name="Millares 5 7 4" xfId="5574"/>
    <cellStyle name="Millares 5 7 5" xfId="5575"/>
    <cellStyle name="Millares 5 7 6" xfId="5576"/>
    <cellStyle name="Millares 5 7 7" xfId="5577"/>
    <cellStyle name="Millares 5 8" xfId="5578"/>
    <cellStyle name="Millares 5 8 2" xfId="5579"/>
    <cellStyle name="Millares 5 8 2 2" xfId="5580"/>
    <cellStyle name="Millares 5 8 2 3" xfId="5581"/>
    <cellStyle name="Millares 5 8 3" xfId="5582"/>
    <cellStyle name="Millares 5 8 3 2" xfId="5583"/>
    <cellStyle name="Millares 5 8 4" xfId="5584"/>
    <cellStyle name="Millares 5 8 5" xfId="5585"/>
    <cellStyle name="Millares 5 8 6" xfId="5586"/>
    <cellStyle name="Millares 5 9" xfId="5587"/>
    <cellStyle name="Millares 5 9 2" xfId="5588"/>
    <cellStyle name="Millares 5 9 3" xfId="5589"/>
    <cellStyle name="Millares 6" xfId="5590"/>
    <cellStyle name="Millares 6 2" xfId="5591"/>
    <cellStyle name="Millares 6 2 2" xfId="5592"/>
    <cellStyle name="Millares 6 2 3" xfId="5593"/>
    <cellStyle name="Millares 6 3" xfId="5594"/>
    <cellStyle name="Millares 6 4" xfId="5595"/>
    <cellStyle name="Millares 6 5" xfId="5596"/>
    <cellStyle name="Millares 7" xfId="5597"/>
    <cellStyle name="Millares 7 2" xfId="5598"/>
    <cellStyle name="Millares 7 2 2" xfId="5599"/>
    <cellStyle name="Millares 7 2 3" xfId="5600"/>
    <cellStyle name="Millares 7 3" xfId="5601"/>
    <cellStyle name="Millares 7 3 2" xfId="5602"/>
    <cellStyle name="Millares 7 3 3" xfId="5603"/>
    <cellStyle name="Millares 7 3 4" xfId="5604"/>
    <cellStyle name="Millares 7 3 5" xfId="5605"/>
    <cellStyle name="Millares 7 4" xfId="5606"/>
    <cellStyle name="Millares 7 5" xfId="5607"/>
    <cellStyle name="Millares 7 6" xfId="5608"/>
    <cellStyle name="Millares 7 7" xfId="5609"/>
    <cellStyle name="Millares 8" xfId="5610"/>
    <cellStyle name="Millares 8 2" xfId="5611"/>
    <cellStyle name="Millares 8 2 2" xfId="5612"/>
    <cellStyle name="Millares 8 2 3" xfId="5613"/>
    <cellStyle name="Millares 8 2 3 2" xfId="5614"/>
    <cellStyle name="Millares 8 2 4" xfId="5615"/>
    <cellStyle name="Millares 8 3" xfId="5616"/>
    <cellStyle name="Millares 8 3 2" xfId="5617"/>
    <cellStyle name="Millares 8 4" xfId="5618"/>
    <cellStyle name="Millares 8 5" xfId="5619"/>
    <cellStyle name="Millares 8 6" xfId="5620"/>
    <cellStyle name="Millares 9" xfId="5621"/>
    <cellStyle name="Millares 9 2" xfId="5622"/>
    <cellStyle name="Millares 9 2 2" xfId="5623"/>
    <cellStyle name="Millares 9 2 2 2" xfId="5624"/>
    <cellStyle name="Millares 9 2 2 3" xfId="5625"/>
    <cellStyle name="Millares 9 2 2 4" xfId="5626"/>
    <cellStyle name="Millares 9 2 3" xfId="5627"/>
    <cellStyle name="Millares 9 2 3 2" xfId="5628"/>
    <cellStyle name="Millares 9 2 4" xfId="5629"/>
    <cellStyle name="Millares 9 2 5" xfId="5630"/>
    <cellStyle name="Millares 9 3" xfId="5631"/>
    <cellStyle name="Millares 9 3 2" xfId="5632"/>
    <cellStyle name="Millares 9 3 3" xfId="5633"/>
    <cellStyle name="Millares 9 3 4" xfId="5634"/>
    <cellStyle name="Millares 9 3 5" xfId="5635"/>
    <cellStyle name="Millares 9 4" xfId="5636"/>
    <cellStyle name="Millares 9 5" xfId="5637"/>
    <cellStyle name="Millares 9 6" xfId="5638"/>
    <cellStyle name="Millares 9 7" xfId="5639"/>
    <cellStyle name="Milliers [0]_Basis" xfId="5640"/>
    <cellStyle name="Milliers_Basis" xfId="5641"/>
    <cellStyle name="Millions" xfId="5642"/>
    <cellStyle name="Modelling References" xfId="5643"/>
    <cellStyle name="Moeda [0]_AÇO" xfId="5644"/>
    <cellStyle name="Moeda 2" xfId="5645"/>
    <cellStyle name="Moeda 2 2" xfId="5646"/>
    <cellStyle name="Moeda 2 3" xfId="5647"/>
    <cellStyle name="Moeda 3" xfId="5648"/>
    <cellStyle name="Moeda 4" xfId="5649"/>
    <cellStyle name="Moeda_AÇO" xfId="5650"/>
    <cellStyle name="Moneda [0] 2" xfId="5651"/>
    <cellStyle name="Moneda [0] 3" xfId="5652"/>
    <cellStyle name="Moneda [0] 3 2" xfId="5653"/>
    <cellStyle name="Moneda 10" xfId="5654"/>
    <cellStyle name="Moneda 10 2" xfId="5655"/>
    <cellStyle name="Moneda 10 2 2" xfId="5656"/>
    <cellStyle name="Moneda 10 2 3" xfId="5657"/>
    <cellStyle name="Moneda 10 2 4" xfId="5658"/>
    <cellStyle name="Moneda 10 2 5" xfId="5659"/>
    <cellStyle name="Moneda 10 3" xfId="5660"/>
    <cellStyle name="Moneda 10 4" xfId="5661"/>
    <cellStyle name="Moneda 10 5" xfId="5662"/>
    <cellStyle name="Moneda 11" xfId="5663"/>
    <cellStyle name="Moneda 11 2" xfId="5664"/>
    <cellStyle name="Moneda 11 2 2" xfId="5665"/>
    <cellStyle name="Moneda 11 2 3" xfId="5666"/>
    <cellStyle name="Moneda 11 2 4" xfId="5667"/>
    <cellStyle name="Moneda 11 2 5" xfId="5668"/>
    <cellStyle name="Moneda 11 3" xfId="5669"/>
    <cellStyle name="Moneda 11 4" xfId="5670"/>
    <cellStyle name="Moneda 11 5" xfId="5671"/>
    <cellStyle name="Moneda 12" xfId="5672"/>
    <cellStyle name="Moneda 12 2" xfId="5673"/>
    <cellStyle name="Moneda 13" xfId="5674"/>
    <cellStyle name="Moneda 13 2" xfId="5675"/>
    <cellStyle name="Moneda 13 2 2" xfId="5676"/>
    <cellStyle name="Moneda 13 2 3" xfId="5677"/>
    <cellStyle name="Moneda 13 2 4" xfId="5678"/>
    <cellStyle name="Moneda 13 2 5" xfId="5679"/>
    <cellStyle name="Moneda 13 3" xfId="5680"/>
    <cellStyle name="Moneda 13 4" xfId="5681"/>
    <cellStyle name="Moneda 13 5" xfId="5682"/>
    <cellStyle name="Moneda 14" xfId="5683"/>
    <cellStyle name="Moneda 14 2" xfId="5684"/>
    <cellStyle name="Moneda 15" xfId="5685"/>
    <cellStyle name="Moneda 15 2" xfId="5686"/>
    <cellStyle name="Moneda 15 2 2" xfId="5687"/>
    <cellStyle name="Moneda 15 2 3" xfId="5688"/>
    <cellStyle name="Moneda 15 2 4" xfId="5689"/>
    <cellStyle name="Moneda 15 2 5" xfId="5690"/>
    <cellStyle name="Moneda 15 3" xfId="5691"/>
    <cellStyle name="Moneda 15 4" xfId="5692"/>
    <cellStyle name="Moneda 15 5" xfId="5693"/>
    <cellStyle name="Moneda 16" xfId="5694"/>
    <cellStyle name="Moneda 16 2" xfId="5695"/>
    <cellStyle name="Moneda 16 2 2" xfId="5696"/>
    <cellStyle name="Moneda 16 2 3" xfId="5697"/>
    <cellStyle name="Moneda 16 2 4" xfId="5698"/>
    <cellStyle name="Moneda 16 2 5" xfId="5699"/>
    <cellStyle name="Moneda 16 3" xfId="5700"/>
    <cellStyle name="Moneda 16 4" xfId="5701"/>
    <cellStyle name="Moneda 16 5" xfId="5702"/>
    <cellStyle name="Moneda 17" xfId="5703"/>
    <cellStyle name="Moneda 17 2" xfId="5704"/>
    <cellStyle name="Moneda 18" xfId="5705"/>
    <cellStyle name="Moneda 18 2" xfId="5706"/>
    <cellStyle name="Moneda 19" xfId="5707"/>
    <cellStyle name="Moneda 2" xfId="5708"/>
    <cellStyle name="Moneda 2 10" xfId="5709"/>
    <cellStyle name="Moneda 2 11" xfId="5710"/>
    <cellStyle name="Moneda 2 12" xfId="5711"/>
    <cellStyle name="Moneda 2 13" xfId="5712"/>
    <cellStyle name="Moneda 2 14" xfId="5713"/>
    <cellStyle name="Moneda 2 15" xfId="5714"/>
    <cellStyle name="Moneda 2 16" xfId="5715"/>
    <cellStyle name="Moneda 2 17" xfId="5716"/>
    <cellStyle name="Moneda 2 18" xfId="5717"/>
    <cellStyle name="Moneda 2 19" xfId="5718"/>
    <cellStyle name="Moneda 2 2" xfId="5719"/>
    <cellStyle name="Moneda 2 2 2" xfId="5720"/>
    <cellStyle name="Moneda 2 2 2 2" xfId="5721"/>
    <cellStyle name="Moneda 2 2 2 3" xfId="5722"/>
    <cellStyle name="Moneda 2 2 2 4" xfId="5723"/>
    <cellStyle name="Moneda 2 2 3" xfId="5724"/>
    <cellStyle name="Moneda 2 2 4" xfId="5725"/>
    <cellStyle name="Moneda 2 2 5" xfId="5726"/>
    <cellStyle name="Moneda 2 20" xfId="5727"/>
    <cellStyle name="Moneda 2 21" xfId="5728"/>
    <cellStyle name="Moneda 2 22" xfId="5729"/>
    <cellStyle name="Moneda 2 23" xfId="5730"/>
    <cellStyle name="Moneda 2 24" xfId="5731"/>
    <cellStyle name="Moneda 2 25" xfId="5732"/>
    <cellStyle name="Moneda 2 26" xfId="5733"/>
    <cellStyle name="Moneda 2 27" xfId="5734"/>
    <cellStyle name="Moneda 2 3" xfId="5735"/>
    <cellStyle name="Moneda 2 4" xfId="5736"/>
    <cellStyle name="Moneda 2 5" xfId="5737"/>
    <cellStyle name="Moneda 2 6" xfId="5738"/>
    <cellStyle name="Moneda 2 7" xfId="5739"/>
    <cellStyle name="Moneda 2 7 2" xfId="5740"/>
    <cellStyle name="Moneda 2 8" xfId="5741"/>
    <cellStyle name="Moneda 2 9" xfId="5742"/>
    <cellStyle name="Moneda 3" xfId="5743"/>
    <cellStyle name="Moneda 3 10" xfId="5744"/>
    <cellStyle name="Moneda 3 11" xfId="5745"/>
    <cellStyle name="Moneda 3 12" xfId="5746"/>
    <cellStyle name="Moneda 3 13" xfId="5747"/>
    <cellStyle name="Moneda 3 14" xfId="5748"/>
    <cellStyle name="Moneda 3 15" xfId="5749"/>
    <cellStyle name="Moneda 3 16" xfId="5750"/>
    <cellStyle name="Moneda 3 17" xfId="5751"/>
    <cellStyle name="Moneda 3 18" xfId="5752"/>
    <cellStyle name="Moneda 3 19" xfId="5753"/>
    <cellStyle name="Moneda 3 2" xfId="5754"/>
    <cellStyle name="Moneda 3 20" xfId="5755"/>
    <cellStyle name="Moneda 3 21" xfId="5756"/>
    <cellStyle name="Moneda 3 22" xfId="5757"/>
    <cellStyle name="Moneda 3 23" xfId="5758"/>
    <cellStyle name="Moneda 3 24" xfId="5759"/>
    <cellStyle name="Moneda 3 25" xfId="5760"/>
    <cellStyle name="Moneda 3 26" xfId="5761"/>
    <cellStyle name="Moneda 3 27" xfId="5762"/>
    <cellStyle name="Moneda 3 28" xfId="5763"/>
    <cellStyle name="Moneda 3 29" xfId="5764"/>
    <cellStyle name="Moneda 3 3" xfId="5765"/>
    <cellStyle name="Moneda 3 30" xfId="5766"/>
    <cellStyle name="Moneda 3 4" xfId="5767"/>
    <cellStyle name="Moneda 3 5" xfId="5768"/>
    <cellStyle name="Moneda 3 6" xfId="5769"/>
    <cellStyle name="Moneda 3 7" xfId="5770"/>
    <cellStyle name="Moneda 3 8" xfId="5771"/>
    <cellStyle name="Moneda 3 9" xfId="5772"/>
    <cellStyle name="Moneda 3 9 2" xfId="5773"/>
    <cellStyle name="Moneda 4" xfId="5774"/>
    <cellStyle name="Moneda 4 2" xfId="5775"/>
    <cellStyle name="Moneda 4 3" xfId="5776"/>
    <cellStyle name="Moneda 5" xfId="5777"/>
    <cellStyle name="Moneda 5 2" xfId="5778"/>
    <cellStyle name="Moneda 6" xfId="5779"/>
    <cellStyle name="Moneda 6 2" xfId="5780"/>
    <cellStyle name="Moneda 7" xfId="5781"/>
    <cellStyle name="Moneda 7 2" xfId="5782"/>
    <cellStyle name="Moneda 8" xfId="5783"/>
    <cellStyle name="Moneda 8 2" xfId="5784"/>
    <cellStyle name="Moneda 9" xfId="5785"/>
    <cellStyle name="Moneda 9 2" xfId="5786"/>
    <cellStyle name="Moneda0" xfId="5787"/>
    <cellStyle name="Monétaire [0]_Basis" xfId="5788"/>
    <cellStyle name="Monétaire_Basis" xfId="5789"/>
    <cellStyle name="Monetario" xfId="5790"/>
    <cellStyle name="Monetario0" xfId="5791"/>
    <cellStyle name="Monetario0 2" xfId="5792"/>
    <cellStyle name="Multiple" xfId="5793"/>
    <cellStyle name="Multiple [0]" xfId="5794"/>
    <cellStyle name="Multiple [1]" xfId="5795"/>
    <cellStyle name="Multiple [2]" xfId="5796"/>
    <cellStyle name="Named Range" xfId="5797"/>
    <cellStyle name="Named Range Tag" xfId="5798"/>
    <cellStyle name="Named Range Tag (Whole Row)" xfId="5799"/>
    <cellStyle name="Named Range Tag_IC_Paper_Template_Inserts_v13 02 (2)" xfId="5800"/>
    <cellStyle name="Neutra" xfId="5801"/>
    <cellStyle name="Neutra 2" xfId="5802"/>
    <cellStyle name="Neutra 3" xfId="5803"/>
    <cellStyle name="Neutra 4" xfId="5804"/>
    <cellStyle name="Neutra 5" xfId="5805"/>
    <cellStyle name="Neutra 6" xfId="5806"/>
    <cellStyle name="Neutra 7" xfId="5807"/>
    <cellStyle name="Neutra 8" xfId="5808"/>
    <cellStyle name="Neutral 2" xfId="5809"/>
    <cellStyle name="Neutral 2 2" xfId="5810"/>
    <cellStyle name="Neutral 2 3" xfId="5811"/>
    <cellStyle name="Neutral 3" xfId="5812"/>
    <cellStyle name="Neutral 3 2" xfId="5813"/>
    <cellStyle name="New" xfId="5814"/>
    <cellStyle name="no dec" xfId="5815"/>
    <cellStyle name="no dec 2" xfId="5816"/>
    <cellStyle name="No-definido" xfId="5817"/>
    <cellStyle name="No-definido 2" xfId="5818"/>
    <cellStyle name="No-definido 2 2" xfId="5819"/>
    <cellStyle name="No-definido 2 3" xfId="5820"/>
    <cellStyle name="No-definido 3" xfId="5821"/>
    <cellStyle name="No-definido 3 2" xfId="5822"/>
    <cellStyle name="No-definido 4" xfId="5823"/>
    <cellStyle name="Normal" xfId="0" builtinId="0"/>
    <cellStyle name="Normal - Style1" xfId="5824"/>
    <cellStyle name="Normal - Style1 11" xfId="5825"/>
    <cellStyle name="Normal - Style1 11 2" xfId="5826"/>
    <cellStyle name="Normal - Style1 2" xfId="5827"/>
    <cellStyle name="Normal - Style1 2 2" xfId="5828"/>
    <cellStyle name="Normal - Style1 3" xfId="5829"/>
    <cellStyle name="Normal - Style1_Cost Inputs" xfId="5830"/>
    <cellStyle name="Normal (no 0)" xfId="5831"/>
    <cellStyle name="Normal 10" xfId="5832"/>
    <cellStyle name="Normal 10 10" xfId="5833"/>
    <cellStyle name="Normal 10 10 2" xfId="5834"/>
    <cellStyle name="Normal 10 10 2 2" xfId="5835"/>
    <cellStyle name="Normal 10 10 2 3" xfId="5836"/>
    <cellStyle name="Normal 10 10 3" xfId="5837"/>
    <cellStyle name="Normal 10 10 3 2" xfId="5838"/>
    <cellStyle name="Normal 10 10 4" xfId="5839"/>
    <cellStyle name="Normal 10 10 4 2" xfId="5840"/>
    <cellStyle name="Normal 10 10 5" xfId="5841"/>
    <cellStyle name="Normal 10 11" xfId="5842"/>
    <cellStyle name="Normal 10 11 2" xfId="5843"/>
    <cellStyle name="Normal 10 11 2 2" xfId="5844"/>
    <cellStyle name="Normal 10 11 2 3" xfId="5845"/>
    <cellStyle name="Normal 10 11 3" xfId="5846"/>
    <cellStyle name="Normal 10 11 3 2" xfId="5847"/>
    <cellStyle name="Normal 10 11 4" xfId="5848"/>
    <cellStyle name="Normal 10 12" xfId="5849"/>
    <cellStyle name="Normal 10 12 2" xfId="5850"/>
    <cellStyle name="Normal 10 12 2 2" xfId="5851"/>
    <cellStyle name="Normal 10 12 2 3" xfId="5852"/>
    <cellStyle name="Normal 10 12 3" xfId="5853"/>
    <cellStyle name="Normal 10 12 3 2" xfId="5854"/>
    <cellStyle name="Normal 10 12 4" xfId="5855"/>
    <cellStyle name="Normal 10 13" xfId="5856"/>
    <cellStyle name="Normal 10 13 2" xfId="5857"/>
    <cellStyle name="Normal 10 13 2 2" xfId="5858"/>
    <cellStyle name="Normal 10 13 2 3" xfId="5859"/>
    <cellStyle name="Normal 10 13 3" xfId="5860"/>
    <cellStyle name="Normal 10 13 3 2" xfId="5861"/>
    <cellStyle name="Normal 10 13 4" xfId="5862"/>
    <cellStyle name="Normal 10 14" xfId="5863"/>
    <cellStyle name="Normal 10 14 2" xfId="5864"/>
    <cellStyle name="Normal 10 14 2 2" xfId="5865"/>
    <cellStyle name="Normal 10 14 2 3" xfId="5866"/>
    <cellStyle name="Normal 10 14 3" xfId="5867"/>
    <cellStyle name="Normal 10 14 3 2" xfId="5868"/>
    <cellStyle name="Normal 10 14 4" xfId="5869"/>
    <cellStyle name="Normal 10 15" xfId="5870"/>
    <cellStyle name="Normal 10 15 2" xfId="5871"/>
    <cellStyle name="Normal 10 15 2 2" xfId="5872"/>
    <cellStyle name="Normal 10 15 2 3" xfId="5873"/>
    <cellStyle name="Normal 10 15 3" xfId="5874"/>
    <cellStyle name="Normal 10 15 3 2" xfId="5875"/>
    <cellStyle name="Normal 10 15 4" xfId="5876"/>
    <cellStyle name="Normal 10 16" xfId="5877"/>
    <cellStyle name="Normal 10 16 2" xfId="5878"/>
    <cellStyle name="Normal 10 16 2 2" xfId="5879"/>
    <cellStyle name="Normal 10 16 2 3" xfId="5880"/>
    <cellStyle name="Normal 10 16 3" xfId="5881"/>
    <cellStyle name="Normal 10 16 3 2" xfId="5882"/>
    <cellStyle name="Normal 10 16 4" xfId="5883"/>
    <cellStyle name="Normal 10 17" xfId="5884"/>
    <cellStyle name="Normal 10 17 2" xfId="5885"/>
    <cellStyle name="Normal 10 17 2 2" xfId="5886"/>
    <cellStyle name="Normal 10 17 2 3" xfId="5887"/>
    <cellStyle name="Normal 10 17 3" xfId="5888"/>
    <cellStyle name="Normal 10 17 3 2" xfId="5889"/>
    <cellStyle name="Normal 10 17 4" xfId="5890"/>
    <cellStyle name="Normal 10 18" xfId="5891"/>
    <cellStyle name="Normal 10 18 2" xfId="5892"/>
    <cellStyle name="Normal 10 18 2 2" xfId="5893"/>
    <cellStyle name="Normal 10 18 2 3" xfId="5894"/>
    <cellStyle name="Normal 10 18 3" xfId="5895"/>
    <cellStyle name="Normal 10 18 3 2" xfId="5896"/>
    <cellStyle name="Normal 10 18 4" xfId="5897"/>
    <cellStyle name="Normal 10 19" xfId="5898"/>
    <cellStyle name="Normal 10 19 2" xfId="5899"/>
    <cellStyle name="Normal 10 19 2 2" xfId="5900"/>
    <cellStyle name="Normal 10 19 2 3" xfId="5901"/>
    <cellStyle name="Normal 10 19 3" xfId="5902"/>
    <cellStyle name="Normal 10 19 3 2" xfId="5903"/>
    <cellStyle name="Normal 10 19 4" xfId="5904"/>
    <cellStyle name="Normal 10 2" xfId="5905"/>
    <cellStyle name="Normal 10 2 2" xfId="5906"/>
    <cellStyle name="Normal 10 2 2 2" xfId="5907"/>
    <cellStyle name="Normal 10 2 2 2 2" xfId="5908"/>
    <cellStyle name="Normal 10 2 2 3" xfId="5909"/>
    <cellStyle name="Normal 10 2 2 4" xfId="5910"/>
    <cellStyle name="Normal 10 2 3" xfId="5911"/>
    <cellStyle name="Normal 10 2 3 2" xfId="5912"/>
    <cellStyle name="Normal 10 2 3 3" xfId="5913"/>
    <cellStyle name="Normal 10 2 4" xfId="5914"/>
    <cellStyle name="Normal 10 2 5" xfId="5915"/>
    <cellStyle name="Normal 10 2 6" xfId="5916"/>
    <cellStyle name="Normal 10 20" xfId="5917"/>
    <cellStyle name="Normal 10 20 2" xfId="5918"/>
    <cellStyle name="Normal 10 20 2 2" xfId="5919"/>
    <cellStyle name="Normal 10 20 2 3" xfId="5920"/>
    <cellStyle name="Normal 10 20 3" xfId="5921"/>
    <cellStyle name="Normal 10 20 3 2" xfId="5922"/>
    <cellStyle name="Normal 10 20 4" xfId="5923"/>
    <cellStyle name="Normal 10 21" xfId="5924"/>
    <cellStyle name="Normal 10 21 2" xfId="5925"/>
    <cellStyle name="Normal 10 21 2 2" xfId="5926"/>
    <cellStyle name="Normal 10 21 2 3" xfId="5927"/>
    <cellStyle name="Normal 10 21 3" xfId="5928"/>
    <cellStyle name="Normal 10 21 3 2" xfId="5929"/>
    <cellStyle name="Normal 10 21 4" xfId="5930"/>
    <cellStyle name="Normal 10 22" xfId="5931"/>
    <cellStyle name="Normal 10 22 2" xfId="5932"/>
    <cellStyle name="Normal 10 22 2 2" xfId="5933"/>
    <cellStyle name="Normal 10 22 2 3" xfId="5934"/>
    <cellStyle name="Normal 10 22 3" xfId="5935"/>
    <cellStyle name="Normal 10 22 3 2" xfId="5936"/>
    <cellStyle name="Normal 10 22 4" xfId="5937"/>
    <cellStyle name="Normal 10 23" xfId="5938"/>
    <cellStyle name="Normal 10 23 2" xfId="5939"/>
    <cellStyle name="Normal 10 23 2 2" xfId="5940"/>
    <cellStyle name="Normal 10 23 2 3" xfId="5941"/>
    <cellStyle name="Normal 10 23 3" xfId="5942"/>
    <cellStyle name="Normal 10 23 3 2" xfId="5943"/>
    <cellStyle name="Normal 10 23 4" xfId="5944"/>
    <cellStyle name="Normal 10 24" xfId="5945"/>
    <cellStyle name="Normal 10 24 2" xfId="5946"/>
    <cellStyle name="Normal 10 24 2 2" xfId="5947"/>
    <cellStyle name="Normal 10 24 2 3" xfId="5948"/>
    <cellStyle name="Normal 10 24 3" xfId="5949"/>
    <cellStyle name="Normal 10 24 3 2" xfId="5950"/>
    <cellStyle name="Normal 10 24 4" xfId="5951"/>
    <cellStyle name="Normal 10 25" xfId="5952"/>
    <cellStyle name="Normal 10 25 2" xfId="5953"/>
    <cellStyle name="Normal 10 25 2 2" xfId="5954"/>
    <cellStyle name="Normal 10 25 2 3" xfId="5955"/>
    <cellStyle name="Normal 10 25 3" xfId="5956"/>
    <cellStyle name="Normal 10 25 3 2" xfId="5957"/>
    <cellStyle name="Normal 10 25 4" xfId="5958"/>
    <cellStyle name="Normal 10 26" xfId="5959"/>
    <cellStyle name="Normal 10 26 2" xfId="5960"/>
    <cellStyle name="Normal 10 26 2 2" xfId="5961"/>
    <cellStyle name="Normal 10 26 2 3" xfId="5962"/>
    <cellStyle name="Normal 10 26 3" xfId="5963"/>
    <cellStyle name="Normal 10 26 3 2" xfId="5964"/>
    <cellStyle name="Normal 10 26 4" xfId="5965"/>
    <cellStyle name="Normal 10 27" xfId="5966"/>
    <cellStyle name="Normal 10 27 2" xfId="5967"/>
    <cellStyle name="Normal 10 27 2 2" xfId="5968"/>
    <cellStyle name="Normal 10 27 2 3" xfId="5969"/>
    <cellStyle name="Normal 10 27 3" xfId="5970"/>
    <cellStyle name="Normal 10 27 3 2" xfId="5971"/>
    <cellStyle name="Normal 10 27 4" xfId="5972"/>
    <cellStyle name="Normal 10 28" xfId="5973"/>
    <cellStyle name="Normal 10 28 2" xfId="5974"/>
    <cellStyle name="Normal 10 28 2 2" xfId="5975"/>
    <cellStyle name="Normal 10 28 2 3" xfId="5976"/>
    <cellStyle name="Normal 10 28 3" xfId="5977"/>
    <cellStyle name="Normal 10 28 3 2" xfId="5978"/>
    <cellStyle name="Normal 10 28 4" xfId="5979"/>
    <cellStyle name="Normal 10 29" xfId="5980"/>
    <cellStyle name="Normal 10 29 2" xfId="5981"/>
    <cellStyle name="Normal 10 29 2 2" xfId="5982"/>
    <cellStyle name="Normal 10 29 2 3" xfId="5983"/>
    <cellStyle name="Normal 10 29 3" xfId="5984"/>
    <cellStyle name="Normal 10 29 3 2" xfId="5985"/>
    <cellStyle name="Normal 10 29 4" xfId="5986"/>
    <cellStyle name="Normal 10 3" xfId="5987"/>
    <cellStyle name="Normal 10 3 2" xfId="5988"/>
    <cellStyle name="Normal 10 3 2 2" xfId="5989"/>
    <cellStyle name="Normal 10 3 2 2 2" xfId="5990"/>
    <cellStyle name="Normal 10 3 2 3" xfId="5991"/>
    <cellStyle name="Normal 10 3 2 4" xfId="5992"/>
    <cellStyle name="Normal 10 3 3" xfId="5993"/>
    <cellStyle name="Normal 10 3 3 2" xfId="5994"/>
    <cellStyle name="Normal 10 3 4" xfId="5995"/>
    <cellStyle name="Normal 10 3 5" xfId="5996"/>
    <cellStyle name="Normal 10 30" xfId="5997"/>
    <cellStyle name="Normal 10 30 2" xfId="5998"/>
    <cellStyle name="Normal 10 30 2 2" xfId="5999"/>
    <cellStyle name="Normal 10 30 2 3" xfId="6000"/>
    <cellStyle name="Normal 10 30 3" xfId="6001"/>
    <cellStyle name="Normal 10 30 3 2" xfId="6002"/>
    <cellStyle name="Normal 10 30 4" xfId="6003"/>
    <cellStyle name="Normal 10 31" xfId="6004"/>
    <cellStyle name="Normal 10 31 2" xfId="6005"/>
    <cellStyle name="Normal 10 31 2 2" xfId="6006"/>
    <cellStyle name="Normal 10 31 2 3" xfId="6007"/>
    <cellStyle name="Normal 10 31 3" xfId="6008"/>
    <cellStyle name="Normal 10 31 3 2" xfId="6009"/>
    <cellStyle name="Normal 10 31 4" xfId="6010"/>
    <cellStyle name="Normal 10 32" xfId="6011"/>
    <cellStyle name="Normal 10 32 2" xfId="6012"/>
    <cellStyle name="Normal 10 32 2 2" xfId="6013"/>
    <cellStyle name="Normal 10 32 2 3" xfId="6014"/>
    <cellStyle name="Normal 10 32 3" xfId="6015"/>
    <cellStyle name="Normal 10 32 3 2" xfId="6016"/>
    <cellStyle name="Normal 10 32 4" xfId="6017"/>
    <cellStyle name="Normal 10 33" xfId="6018"/>
    <cellStyle name="Normal 10 33 2" xfId="6019"/>
    <cellStyle name="Normal 10 33 2 2" xfId="6020"/>
    <cellStyle name="Normal 10 33 2 3" xfId="6021"/>
    <cellStyle name="Normal 10 33 3" xfId="6022"/>
    <cellStyle name="Normal 10 33 3 2" xfId="6023"/>
    <cellStyle name="Normal 10 33 4" xfId="6024"/>
    <cellStyle name="Normal 10 34" xfId="6025"/>
    <cellStyle name="Normal 10 34 2" xfId="6026"/>
    <cellStyle name="Normal 10 34 2 2" xfId="6027"/>
    <cellStyle name="Normal 10 34 2 3" xfId="6028"/>
    <cellStyle name="Normal 10 34 3" xfId="6029"/>
    <cellStyle name="Normal 10 34 3 2" xfId="6030"/>
    <cellStyle name="Normal 10 34 4" xfId="6031"/>
    <cellStyle name="Normal 10 35" xfId="6032"/>
    <cellStyle name="Normal 10 35 2" xfId="6033"/>
    <cellStyle name="Normal 10 35 2 2" xfId="6034"/>
    <cellStyle name="Normal 10 35 2 3" xfId="6035"/>
    <cellStyle name="Normal 10 35 3" xfId="6036"/>
    <cellStyle name="Normal 10 35 3 2" xfId="6037"/>
    <cellStyle name="Normal 10 35 4" xfId="6038"/>
    <cellStyle name="Normal 10 36" xfId="6039"/>
    <cellStyle name="Normal 10 36 2" xfId="6040"/>
    <cellStyle name="Normal 10 36 2 2" xfId="6041"/>
    <cellStyle name="Normal 10 36 2 3" xfId="6042"/>
    <cellStyle name="Normal 10 36 3" xfId="6043"/>
    <cellStyle name="Normal 10 36 3 2" xfId="6044"/>
    <cellStyle name="Normal 10 36 4" xfId="6045"/>
    <cellStyle name="Normal 10 37" xfId="6046"/>
    <cellStyle name="Normal 10 37 2" xfId="6047"/>
    <cellStyle name="Normal 10 37 2 2" xfId="6048"/>
    <cellStyle name="Normal 10 37 2 3" xfId="6049"/>
    <cellStyle name="Normal 10 37 3" xfId="6050"/>
    <cellStyle name="Normal 10 37 3 2" xfId="6051"/>
    <cellStyle name="Normal 10 37 4" xfId="6052"/>
    <cellStyle name="Normal 10 38" xfId="6053"/>
    <cellStyle name="Normal 10 38 2" xfId="6054"/>
    <cellStyle name="Normal 10 38 2 2" xfId="6055"/>
    <cellStyle name="Normal 10 38 2 3" xfId="6056"/>
    <cellStyle name="Normal 10 38 3" xfId="6057"/>
    <cellStyle name="Normal 10 38 3 2" xfId="6058"/>
    <cellStyle name="Normal 10 38 4" xfId="6059"/>
    <cellStyle name="Normal 10 39" xfId="6060"/>
    <cellStyle name="Normal 10 39 2" xfId="6061"/>
    <cellStyle name="Normal 10 39 2 2" xfId="6062"/>
    <cellStyle name="Normal 10 39 2 3" xfId="6063"/>
    <cellStyle name="Normal 10 39 3" xfId="6064"/>
    <cellStyle name="Normal 10 39 3 2" xfId="6065"/>
    <cellStyle name="Normal 10 39 4" xfId="6066"/>
    <cellStyle name="Normal 10 4" xfId="6067"/>
    <cellStyle name="Normal 10 4 2" xfId="6068"/>
    <cellStyle name="Normal 10 4 2 2" xfId="6069"/>
    <cellStyle name="Normal 10 4 2 2 2" xfId="6070"/>
    <cellStyle name="Normal 10 4 2 3" xfId="6071"/>
    <cellStyle name="Normal 10 4 2 4" xfId="6072"/>
    <cellStyle name="Normal 10 4 3" xfId="6073"/>
    <cellStyle name="Normal 10 4 3 2" xfId="6074"/>
    <cellStyle name="Normal 10 4 4" xfId="6075"/>
    <cellStyle name="Normal 10 4 5" xfId="6076"/>
    <cellStyle name="Normal 10 40" xfId="6077"/>
    <cellStyle name="Normal 10 40 2" xfId="6078"/>
    <cellStyle name="Normal 10 40 2 2" xfId="6079"/>
    <cellStyle name="Normal 10 40 2 3" xfId="6080"/>
    <cellStyle name="Normal 10 40 3" xfId="6081"/>
    <cellStyle name="Normal 10 40 3 2" xfId="6082"/>
    <cellStyle name="Normal 10 40 4" xfId="6083"/>
    <cellStyle name="Normal 10 41" xfId="6084"/>
    <cellStyle name="Normal 10 41 2" xfId="6085"/>
    <cellStyle name="Normal 10 42" xfId="6086"/>
    <cellStyle name="Normal 10 43" xfId="6087"/>
    <cellStyle name="Normal 10 5" xfId="6088"/>
    <cellStyle name="Normal 10 5 2" xfId="6089"/>
    <cellStyle name="Normal 10 5 2 2" xfId="6090"/>
    <cellStyle name="Normal 10 5 2 2 2" xfId="6091"/>
    <cellStyle name="Normal 10 5 2 3" xfId="6092"/>
    <cellStyle name="Normal 10 5 2 4" xfId="6093"/>
    <cellStyle name="Normal 10 5 3" xfId="6094"/>
    <cellStyle name="Normal 10 5 3 2" xfId="6095"/>
    <cellStyle name="Normal 10 5 4" xfId="6096"/>
    <cellStyle name="Normal 10 5 5" xfId="6097"/>
    <cellStyle name="Normal 10 5 6" xfId="6098"/>
    <cellStyle name="Normal 10 6" xfId="6099"/>
    <cellStyle name="Normal 10 6 2" xfId="6100"/>
    <cellStyle name="Normal 10 6 2 2" xfId="6101"/>
    <cellStyle name="Normal 10 6 2 2 2" xfId="6102"/>
    <cellStyle name="Normal 10 6 2 3" xfId="6103"/>
    <cellStyle name="Normal 10 6 2 4" xfId="6104"/>
    <cellStyle name="Normal 10 6 3" xfId="6105"/>
    <cellStyle name="Normal 10 6 3 2" xfId="6106"/>
    <cellStyle name="Normal 10 6 4" xfId="6107"/>
    <cellStyle name="Normal 10 6 5" xfId="6108"/>
    <cellStyle name="Normal 10 7" xfId="6109"/>
    <cellStyle name="Normal 10 7 2" xfId="6110"/>
    <cellStyle name="Normal 10 7 2 2" xfId="6111"/>
    <cellStyle name="Normal 10 7 2 2 2" xfId="6112"/>
    <cellStyle name="Normal 10 7 2 3" xfId="6113"/>
    <cellStyle name="Normal 10 7 3" xfId="6114"/>
    <cellStyle name="Normal 10 7 3 2" xfId="6115"/>
    <cellStyle name="Normal 10 7 4" xfId="6116"/>
    <cellStyle name="Normal 10 8" xfId="6117"/>
    <cellStyle name="Normal 10 8 2" xfId="6118"/>
    <cellStyle name="Normal 10 8 2 2" xfId="6119"/>
    <cellStyle name="Normal 10 8 2 2 2" xfId="6120"/>
    <cellStyle name="Normal 10 8 2 3" xfId="6121"/>
    <cellStyle name="Normal 10 8 3" xfId="6122"/>
    <cellStyle name="Normal 10 8 3 2" xfId="6123"/>
    <cellStyle name="Normal 10 8 4" xfId="6124"/>
    <cellStyle name="Normal 10 9" xfId="6125"/>
    <cellStyle name="Normal 10 9 2" xfId="6126"/>
    <cellStyle name="Normal 10 9 2 2" xfId="6127"/>
    <cellStyle name="Normal 10 9 2 3" xfId="6128"/>
    <cellStyle name="Normal 10 9 3" xfId="6129"/>
    <cellStyle name="Normal 10 9 3 2" xfId="6130"/>
    <cellStyle name="Normal 10 9 4" xfId="6131"/>
    <cellStyle name="Normal 100" xfId="6132"/>
    <cellStyle name="Normal 101" xfId="6133"/>
    <cellStyle name="Normal 102" xfId="6134"/>
    <cellStyle name="Normal 103" xfId="6135"/>
    <cellStyle name="Normal 104" xfId="6136"/>
    <cellStyle name="Normal 105" xfId="6137"/>
    <cellStyle name="Normal 106" xfId="6138"/>
    <cellStyle name="Normal 107" xfId="6139"/>
    <cellStyle name="Normal 108" xfId="6140"/>
    <cellStyle name="Normal 109" xfId="6141"/>
    <cellStyle name="Normal 11" xfId="6142"/>
    <cellStyle name="Normal 11 10" xfId="6143"/>
    <cellStyle name="Normal 11 10 2" xfId="6144"/>
    <cellStyle name="Normal 11 10 2 2" xfId="6145"/>
    <cellStyle name="Normal 11 10 2 2 2" xfId="6146"/>
    <cellStyle name="Normal 11 10 2 3" xfId="6147"/>
    <cellStyle name="Normal 11 10 3" xfId="6148"/>
    <cellStyle name="Normal 11 10 3 2" xfId="6149"/>
    <cellStyle name="Normal 11 10 4" xfId="6150"/>
    <cellStyle name="Normal 11 10 5" xfId="6151"/>
    <cellStyle name="Normal 11 11" xfId="6152"/>
    <cellStyle name="Normal 11 11 2" xfId="6153"/>
    <cellStyle name="Normal 11 11 2 2" xfId="6154"/>
    <cellStyle name="Normal 11 11 2 3" xfId="6155"/>
    <cellStyle name="Normal 11 11 3" xfId="6156"/>
    <cellStyle name="Normal 11 11 3 2" xfId="6157"/>
    <cellStyle name="Normal 11 11 4" xfId="6158"/>
    <cellStyle name="Normal 11 11 5" xfId="6159"/>
    <cellStyle name="Normal 11 12" xfId="6160"/>
    <cellStyle name="Normal 11 12 2" xfId="6161"/>
    <cellStyle name="Normal 11 12 2 2" xfId="6162"/>
    <cellStyle name="Normal 11 12 2 2 2" xfId="6163"/>
    <cellStyle name="Normal 11 12 2 3" xfId="6164"/>
    <cellStyle name="Normal 11 12 2 4" xfId="6165"/>
    <cellStyle name="Normal 11 12 2 5" xfId="6166"/>
    <cellStyle name="Normal 11 12 3" xfId="6167"/>
    <cellStyle name="Normal 11 12 3 2" xfId="6168"/>
    <cellStyle name="Normal 11 12 4" xfId="6169"/>
    <cellStyle name="Normal 11 12 5" xfId="6170"/>
    <cellStyle name="Normal 11 12 6" xfId="6171"/>
    <cellStyle name="Normal 11 13" xfId="6172"/>
    <cellStyle name="Normal 11 13 2" xfId="6173"/>
    <cellStyle name="Normal 11 13 2 2" xfId="6174"/>
    <cellStyle name="Normal 11 13 2 3" xfId="6175"/>
    <cellStyle name="Normal 11 13 3" xfId="6176"/>
    <cellStyle name="Normal 11 13 3 2" xfId="6177"/>
    <cellStyle name="Normal 11 13 4" xfId="6178"/>
    <cellStyle name="Normal 11 14" xfId="6179"/>
    <cellStyle name="Normal 11 14 2" xfId="6180"/>
    <cellStyle name="Normal 11 14 2 2" xfId="6181"/>
    <cellStyle name="Normal 11 14 2 3" xfId="6182"/>
    <cellStyle name="Normal 11 14 3" xfId="6183"/>
    <cellStyle name="Normal 11 14 3 2" xfId="6184"/>
    <cellStyle name="Normal 11 14 4" xfId="6185"/>
    <cellStyle name="Normal 11 15" xfId="6186"/>
    <cellStyle name="Normal 11 15 2" xfId="6187"/>
    <cellStyle name="Normal 11 15 2 2" xfId="6188"/>
    <cellStyle name="Normal 11 15 2 3" xfId="6189"/>
    <cellStyle name="Normal 11 15 3" xfId="6190"/>
    <cellStyle name="Normal 11 15 3 2" xfId="6191"/>
    <cellStyle name="Normal 11 15 4" xfId="6192"/>
    <cellStyle name="Normal 11 16" xfId="6193"/>
    <cellStyle name="Normal 11 16 2" xfId="6194"/>
    <cellStyle name="Normal 11 16 2 2" xfId="6195"/>
    <cellStyle name="Normal 11 16 2 3" xfId="6196"/>
    <cellStyle name="Normal 11 16 3" xfId="6197"/>
    <cellStyle name="Normal 11 16 3 2" xfId="6198"/>
    <cellStyle name="Normal 11 16 4" xfId="6199"/>
    <cellStyle name="Normal 11 17" xfId="6200"/>
    <cellStyle name="Normal 11 17 2" xfId="6201"/>
    <cellStyle name="Normal 11 17 2 2" xfId="6202"/>
    <cellStyle name="Normal 11 17 2 3" xfId="6203"/>
    <cellStyle name="Normal 11 17 3" xfId="6204"/>
    <cellStyle name="Normal 11 17 3 2" xfId="6205"/>
    <cellStyle name="Normal 11 17 4" xfId="6206"/>
    <cellStyle name="Normal 11 18" xfId="6207"/>
    <cellStyle name="Normal 11 18 2" xfId="6208"/>
    <cellStyle name="Normal 11 18 2 2" xfId="6209"/>
    <cellStyle name="Normal 11 18 2 3" xfId="6210"/>
    <cellStyle name="Normal 11 18 3" xfId="6211"/>
    <cellStyle name="Normal 11 18 3 2" xfId="6212"/>
    <cellStyle name="Normal 11 18 4" xfId="6213"/>
    <cellStyle name="Normal 11 19" xfId="6214"/>
    <cellStyle name="Normal 11 19 2" xfId="6215"/>
    <cellStyle name="Normal 11 19 2 2" xfId="6216"/>
    <cellStyle name="Normal 11 19 2 3" xfId="6217"/>
    <cellStyle name="Normal 11 19 3" xfId="6218"/>
    <cellStyle name="Normal 11 19 3 2" xfId="6219"/>
    <cellStyle name="Normal 11 19 4" xfId="6220"/>
    <cellStyle name="Normal 11 2" xfId="6221"/>
    <cellStyle name="Normal 11 2 10" xfId="6222"/>
    <cellStyle name="Normal 11 2 2" xfId="6223"/>
    <cellStyle name="Normal 11 2 2 2" xfId="6224"/>
    <cellStyle name="Normal 11 2 2 2 2" xfId="6225"/>
    <cellStyle name="Normal 11 2 2 3" xfId="6226"/>
    <cellStyle name="Normal 11 2 3" xfId="6227"/>
    <cellStyle name="Normal 11 2 3 2" xfId="6228"/>
    <cellStyle name="Normal 11 2 3 3" xfId="6229"/>
    <cellStyle name="Normal 11 2 4" xfId="6230"/>
    <cellStyle name="Normal 11 2 5" xfId="6231"/>
    <cellStyle name="Normal 11 2 6" xfId="6232"/>
    <cellStyle name="Normal 11 2 7" xfId="6233"/>
    <cellStyle name="Normal 11 2 8" xfId="6234"/>
    <cellStyle name="Normal 11 2 9" xfId="6235"/>
    <cellStyle name="Normal 11 20" xfId="6236"/>
    <cellStyle name="Normal 11 20 2" xfId="6237"/>
    <cellStyle name="Normal 11 20 2 2" xfId="6238"/>
    <cellStyle name="Normal 11 20 2 3" xfId="6239"/>
    <cellStyle name="Normal 11 20 3" xfId="6240"/>
    <cellStyle name="Normal 11 20 3 2" xfId="6241"/>
    <cellStyle name="Normal 11 20 4" xfId="6242"/>
    <cellStyle name="Normal 11 21" xfId="6243"/>
    <cellStyle name="Normal 11 21 2" xfId="6244"/>
    <cellStyle name="Normal 11 21 2 2" xfId="6245"/>
    <cellStyle name="Normal 11 21 2 3" xfId="6246"/>
    <cellStyle name="Normal 11 21 3" xfId="6247"/>
    <cellStyle name="Normal 11 21 3 2" xfId="6248"/>
    <cellStyle name="Normal 11 21 4" xfId="6249"/>
    <cellStyle name="Normal 11 22" xfId="6250"/>
    <cellStyle name="Normal 11 22 2" xfId="6251"/>
    <cellStyle name="Normal 11 22 2 2" xfId="6252"/>
    <cellStyle name="Normal 11 22 2 3" xfId="6253"/>
    <cellStyle name="Normal 11 22 3" xfId="6254"/>
    <cellStyle name="Normal 11 22 3 2" xfId="6255"/>
    <cellStyle name="Normal 11 22 4" xfId="6256"/>
    <cellStyle name="Normal 11 23" xfId="6257"/>
    <cellStyle name="Normal 11 23 2" xfId="6258"/>
    <cellStyle name="Normal 11 23 2 2" xfId="6259"/>
    <cellStyle name="Normal 11 23 2 3" xfId="6260"/>
    <cellStyle name="Normal 11 23 3" xfId="6261"/>
    <cellStyle name="Normal 11 23 3 2" xfId="6262"/>
    <cellStyle name="Normal 11 23 4" xfId="6263"/>
    <cellStyle name="Normal 11 24" xfId="6264"/>
    <cellStyle name="Normal 11 24 2" xfId="6265"/>
    <cellStyle name="Normal 11 24 2 2" xfId="6266"/>
    <cellStyle name="Normal 11 24 2 3" xfId="6267"/>
    <cellStyle name="Normal 11 24 3" xfId="6268"/>
    <cellStyle name="Normal 11 24 3 2" xfId="6269"/>
    <cellStyle name="Normal 11 24 4" xfId="6270"/>
    <cellStyle name="Normal 11 25" xfId="6271"/>
    <cellStyle name="Normal 11 25 2" xfId="6272"/>
    <cellStyle name="Normal 11 25 2 2" xfId="6273"/>
    <cellStyle name="Normal 11 25 2 3" xfId="6274"/>
    <cellStyle name="Normal 11 25 3" xfId="6275"/>
    <cellStyle name="Normal 11 25 3 2" xfId="6276"/>
    <cellStyle name="Normal 11 25 4" xfId="6277"/>
    <cellStyle name="Normal 11 26" xfId="6278"/>
    <cellStyle name="Normal 11 26 2" xfId="6279"/>
    <cellStyle name="Normal 11 26 2 2" xfId="6280"/>
    <cellStyle name="Normal 11 26 2 3" xfId="6281"/>
    <cellStyle name="Normal 11 26 3" xfId="6282"/>
    <cellStyle name="Normal 11 26 3 2" xfId="6283"/>
    <cellStyle name="Normal 11 26 4" xfId="6284"/>
    <cellStyle name="Normal 11 27" xfId="6285"/>
    <cellStyle name="Normal 11 27 2" xfId="6286"/>
    <cellStyle name="Normal 11 27 2 2" xfId="6287"/>
    <cellStyle name="Normal 11 27 2 3" xfId="6288"/>
    <cellStyle name="Normal 11 27 3" xfId="6289"/>
    <cellStyle name="Normal 11 27 3 2" xfId="6290"/>
    <cellStyle name="Normal 11 27 4" xfId="6291"/>
    <cellStyle name="Normal 11 28" xfId="6292"/>
    <cellStyle name="Normal 11 28 2" xfId="6293"/>
    <cellStyle name="Normal 11 28 2 2" xfId="6294"/>
    <cellStyle name="Normal 11 28 2 3" xfId="6295"/>
    <cellStyle name="Normal 11 28 3" xfId="6296"/>
    <cellStyle name="Normal 11 28 3 2" xfId="6297"/>
    <cellStyle name="Normal 11 28 4" xfId="6298"/>
    <cellStyle name="Normal 11 29" xfId="6299"/>
    <cellStyle name="Normal 11 29 2" xfId="6300"/>
    <cellStyle name="Normal 11 29 2 2" xfId="6301"/>
    <cellStyle name="Normal 11 29 2 3" xfId="6302"/>
    <cellStyle name="Normal 11 29 3" xfId="6303"/>
    <cellStyle name="Normal 11 29 3 2" xfId="6304"/>
    <cellStyle name="Normal 11 29 4" xfId="6305"/>
    <cellStyle name="Normal 11 3" xfId="6306"/>
    <cellStyle name="Normal 11 3 2" xfId="6307"/>
    <cellStyle name="Normal 11 3 2 2" xfId="6308"/>
    <cellStyle name="Normal 11 3 2 2 2" xfId="6309"/>
    <cellStyle name="Normal 11 3 2 3" xfId="6310"/>
    <cellStyle name="Normal 11 3 3" xfId="6311"/>
    <cellStyle name="Normal 11 3 3 2" xfId="6312"/>
    <cellStyle name="Normal 11 3 4" xfId="6313"/>
    <cellStyle name="Normal 11 3 5" xfId="6314"/>
    <cellStyle name="Normal 11 30" xfId="6315"/>
    <cellStyle name="Normal 11 30 2" xfId="6316"/>
    <cellStyle name="Normal 11 30 2 2" xfId="6317"/>
    <cellStyle name="Normal 11 30 2 3" xfId="6318"/>
    <cellStyle name="Normal 11 30 3" xfId="6319"/>
    <cellStyle name="Normal 11 30 3 2" xfId="6320"/>
    <cellStyle name="Normal 11 30 4" xfId="6321"/>
    <cellStyle name="Normal 11 31" xfId="6322"/>
    <cellStyle name="Normal 11 31 2" xfId="6323"/>
    <cellStyle name="Normal 11 31 2 2" xfId="6324"/>
    <cellStyle name="Normal 11 31 2 3" xfId="6325"/>
    <cellStyle name="Normal 11 31 3" xfId="6326"/>
    <cellStyle name="Normal 11 31 3 2" xfId="6327"/>
    <cellStyle name="Normal 11 31 4" xfId="6328"/>
    <cellStyle name="Normal 11 32" xfId="6329"/>
    <cellStyle name="Normal 11 32 2" xfId="6330"/>
    <cellStyle name="Normal 11 32 2 2" xfId="6331"/>
    <cellStyle name="Normal 11 32 2 3" xfId="6332"/>
    <cellStyle name="Normal 11 32 3" xfId="6333"/>
    <cellStyle name="Normal 11 32 3 2" xfId="6334"/>
    <cellStyle name="Normal 11 32 4" xfId="6335"/>
    <cellStyle name="Normal 11 33" xfId="6336"/>
    <cellStyle name="Normal 11 33 2" xfId="6337"/>
    <cellStyle name="Normal 11 33 2 2" xfId="6338"/>
    <cellStyle name="Normal 11 33 2 3" xfId="6339"/>
    <cellStyle name="Normal 11 33 3" xfId="6340"/>
    <cellStyle name="Normal 11 33 3 2" xfId="6341"/>
    <cellStyle name="Normal 11 33 4" xfId="6342"/>
    <cellStyle name="Normal 11 34" xfId="6343"/>
    <cellStyle name="Normal 11 34 2" xfId="6344"/>
    <cellStyle name="Normal 11 34 2 2" xfId="6345"/>
    <cellStyle name="Normal 11 34 2 3" xfId="6346"/>
    <cellStyle name="Normal 11 34 3" xfId="6347"/>
    <cellStyle name="Normal 11 34 3 2" xfId="6348"/>
    <cellStyle name="Normal 11 34 4" xfId="6349"/>
    <cellStyle name="Normal 11 35" xfId="6350"/>
    <cellStyle name="Normal 11 35 2" xfId="6351"/>
    <cellStyle name="Normal 11 35 2 2" xfId="6352"/>
    <cellStyle name="Normal 11 35 2 3" xfId="6353"/>
    <cellStyle name="Normal 11 35 3" xfId="6354"/>
    <cellStyle name="Normal 11 35 3 2" xfId="6355"/>
    <cellStyle name="Normal 11 35 4" xfId="6356"/>
    <cellStyle name="Normal 11 36" xfId="6357"/>
    <cellStyle name="Normal 11 36 2" xfId="6358"/>
    <cellStyle name="Normal 11 36 2 2" xfId="6359"/>
    <cellStyle name="Normal 11 36 2 3" xfId="6360"/>
    <cellStyle name="Normal 11 36 3" xfId="6361"/>
    <cellStyle name="Normal 11 36 3 2" xfId="6362"/>
    <cellStyle name="Normal 11 36 4" xfId="6363"/>
    <cellStyle name="Normal 11 37" xfId="6364"/>
    <cellStyle name="Normal 11 37 2" xfId="6365"/>
    <cellStyle name="Normal 11 37 2 2" xfId="6366"/>
    <cellStyle name="Normal 11 37 2 3" xfId="6367"/>
    <cellStyle name="Normal 11 37 3" xfId="6368"/>
    <cellStyle name="Normal 11 37 3 2" xfId="6369"/>
    <cellStyle name="Normal 11 37 4" xfId="6370"/>
    <cellStyle name="Normal 11 38" xfId="6371"/>
    <cellStyle name="Normal 11 38 2" xfId="6372"/>
    <cellStyle name="Normal 11 38 2 2" xfId="6373"/>
    <cellStyle name="Normal 11 38 2 3" xfId="6374"/>
    <cellStyle name="Normal 11 38 3" xfId="6375"/>
    <cellStyle name="Normal 11 38 3 2" xfId="6376"/>
    <cellStyle name="Normal 11 38 4" xfId="6377"/>
    <cellStyle name="Normal 11 39" xfId="6378"/>
    <cellStyle name="Normal 11 39 2" xfId="6379"/>
    <cellStyle name="Normal 11 39 2 2" xfId="6380"/>
    <cellStyle name="Normal 11 39 2 3" xfId="6381"/>
    <cellStyle name="Normal 11 39 3" xfId="6382"/>
    <cellStyle name="Normal 11 39 3 2" xfId="6383"/>
    <cellStyle name="Normal 11 39 4" xfId="6384"/>
    <cellStyle name="Normal 11 4" xfId="6385"/>
    <cellStyle name="Normal 11 4 2" xfId="6386"/>
    <cellStyle name="Normal 11 4 2 2" xfId="6387"/>
    <cellStyle name="Normal 11 4 2 2 2" xfId="6388"/>
    <cellStyle name="Normal 11 4 2 3" xfId="6389"/>
    <cellStyle name="Normal 11 4 3" xfId="6390"/>
    <cellStyle name="Normal 11 4 3 2" xfId="6391"/>
    <cellStyle name="Normal 11 4 4" xfId="6392"/>
    <cellStyle name="Normal 11 4 5" xfId="6393"/>
    <cellStyle name="Normal 11 40" xfId="6394"/>
    <cellStyle name="Normal 11 40 2" xfId="6395"/>
    <cellStyle name="Normal 11 40 2 2" xfId="6396"/>
    <cellStyle name="Normal 11 40 2 3" xfId="6397"/>
    <cellStyle name="Normal 11 40 3" xfId="6398"/>
    <cellStyle name="Normal 11 40 3 2" xfId="6399"/>
    <cellStyle name="Normal 11 40 4" xfId="6400"/>
    <cellStyle name="Normal 11 41" xfId="6401"/>
    <cellStyle name="Normal 11 41 2" xfId="6402"/>
    <cellStyle name="Normal 11 42" xfId="6403"/>
    <cellStyle name="Normal 11 43" xfId="6404"/>
    <cellStyle name="Normal 11 44" xfId="6405"/>
    <cellStyle name="Normal 11 5" xfId="6406"/>
    <cellStyle name="Normal 11 5 2" xfId="6407"/>
    <cellStyle name="Normal 11 5 2 2" xfId="6408"/>
    <cellStyle name="Normal 11 5 2 2 2" xfId="6409"/>
    <cellStyle name="Normal 11 5 2 3" xfId="6410"/>
    <cellStyle name="Normal 11 5 3" xfId="6411"/>
    <cellStyle name="Normal 11 5 3 2" xfId="6412"/>
    <cellStyle name="Normal 11 5 4" xfId="6413"/>
    <cellStyle name="Normal 11 5 5" xfId="6414"/>
    <cellStyle name="Normal 11 6" xfId="6415"/>
    <cellStyle name="Normal 11 6 2" xfId="6416"/>
    <cellStyle name="Normal 11 6 2 2" xfId="6417"/>
    <cellStyle name="Normal 11 6 2 2 2" xfId="6418"/>
    <cellStyle name="Normal 11 6 2 3" xfId="6419"/>
    <cellStyle name="Normal 11 6 3" xfId="6420"/>
    <cellStyle name="Normal 11 6 3 2" xfId="6421"/>
    <cellStyle name="Normal 11 6 4" xfId="6422"/>
    <cellStyle name="Normal 11 6 5" xfId="6423"/>
    <cellStyle name="Normal 11 7" xfId="6424"/>
    <cellStyle name="Normal 11 7 2" xfId="6425"/>
    <cellStyle name="Normal 11 7 2 2" xfId="6426"/>
    <cellStyle name="Normal 11 7 2 2 2" xfId="6427"/>
    <cellStyle name="Normal 11 7 2 3" xfId="6428"/>
    <cellStyle name="Normal 11 7 3" xfId="6429"/>
    <cellStyle name="Normal 11 7 3 2" xfId="6430"/>
    <cellStyle name="Normal 11 7 4" xfId="6431"/>
    <cellStyle name="Normal 11 7 5" xfId="6432"/>
    <cellStyle name="Normal 11 8" xfId="6433"/>
    <cellStyle name="Normal 11 8 2" xfId="6434"/>
    <cellStyle name="Normal 11 8 2 2" xfId="6435"/>
    <cellStyle name="Normal 11 8 2 2 2" xfId="6436"/>
    <cellStyle name="Normal 11 8 2 3" xfId="6437"/>
    <cellStyle name="Normal 11 8 3" xfId="6438"/>
    <cellStyle name="Normal 11 8 3 2" xfId="6439"/>
    <cellStyle name="Normal 11 8 4" xfId="6440"/>
    <cellStyle name="Normal 11 8 5" xfId="6441"/>
    <cellStyle name="Normal 11 9" xfId="6442"/>
    <cellStyle name="Normal 11 9 2" xfId="6443"/>
    <cellStyle name="Normal 11 9 2 2" xfId="6444"/>
    <cellStyle name="Normal 11 9 2 2 2" xfId="6445"/>
    <cellStyle name="Normal 11 9 2 3" xfId="6446"/>
    <cellStyle name="Normal 11 9 3" xfId="6447"/>
    <cellStyle name="Normal 11 9 3 2" xfId="6448"/>
    <cellStyle name="Normal 11 9 4" xfId="6449"/>
    <cellStyle name="Normal 11 9 5" xfId="6450"/>
    <cellStyle name="Normal 11_3097_OM cost model template_100810" xfId="6451"/>
    <cellStyle name="Normal 110" xfId="6452"/>
    <cellStyle name="Normal 111" xfId="6453"/>
    <cellStyle name="Normal 112" xfId="6454"/>
    <cellStyle name="Normal 113" xfId="6455"/>
    <cellStyle name="Normal 114" xfId="6456"/>
    <cellStyle name="Normal 115" xfId="6457"/>
    <cellStyle name="Normal 116" xfId="6458"/>
    <cellStyle name="Normal 117" xfId="6459"/>
    <cellStyle name="Normal 117 2" xfId="6460"/>
    <cellStyle name="Normal 118" xfId="6461"/>
    <cellStyle name="Normal 119" xfId="6462"/>
    <cellStyle name="Normal 12" xfId="6463"/>
    <cellStyle name="Normal 12 10" xfId="6464"/>
    <cellStyle name="Normal 12 10 2" xfId="6465"/>
    <cellStyle name="Normal 12 10 2 2" xfId="6466"/>
    <cellStyle name="Normal 12 10 2 3" xfId="6467"/>
    <cellStyle name="Normal 12 10 3" xfId="6468"/>
    <cellStyle name="Normal 12 10 3 2" xfId="6469"/>
    <cellStyle name="Normal 12 10 4" xfId="6470"/>
    <cellStyle name="Normal 12 10 5" xfId="6471"/>
    <cellStyle name="Normal 12 11" xfId="6472"/>
    <cellStyle name="Normal 12 11 2" xfId="6473"/>
    <cellStyle name="Normal 12 11 2 2" xfId="6474"/>
    <cellStyle name="Normal 12 11 2 3" xfId="6475"/>
    <cellStyle name="Normal 12 11 3" xfId="6476"/>
    <cellStyle name="Normal 12 11 3 2" xfId="6477"/>
    <cellStyle name="Normal 12 11 4" xfId="6478"/>
    <cellStyle name="Normal 12 12" xfId="6479"/>
    <cellStyle name="Normal 12 12 2" xfId="6480"/>
    <cellStyle name="Normal 12 12 2 2" xfId="6481"/>
    <cellStyle name="Normal 12 12 2 3" xfId="6482"/>
    <cellStyle name="Normal 12 12 3" xfId="6483"/>
    <cellStyle name="Normal 12 12 3 2" xfId="6484"/>
    <cellStyle name="Normal 12 12 4" xfId="6485"/>
    <cellStyle name="Normal 12 13" xfId="6486"/>
    <cellStyle name="Normal 12 13 2" xfId="6487"/>
    <cellStyle name="Normal 12 13 2 2" xfId="6488"/>
    <cellStyle name="Normal 12 13 2 3" xfId="6489"/>
    <cellStyle name="Normal 12 13 3" xfId="6490"/>
    <cellStyle name="Normal 12 13 3 2" xfId="6491"/>
    <cellStyle name="Normal 12 13 4" xfId="6492"/>
    <cellStyle name="Normal 12 14" xfId="6493"/>
    <cellStyle name="Normal 12 14 2" xfId="6494"/>
    <cellStyle name="Normal 12 14 2 2" xfId="6495"/>
    <cellStyle name="Normal 12 14 2 3" xfId="6496"/>
    <cellStyle name="Normal 12 14 3" xfId="6497"/>
    <cellStyle name="Normal 12 14 3 2" xfId="6498"/>
    <cellStyle name="Normal 12 14 4" xfId="6499"/>
    <cellStyle name="Normal 12 15" xfId="6500"/>
    <cellStyle name="Normal 12 15 2" xfId="6501"/>
    <cellStyle name="Normal 12 15 2 2" xfId="6502"/>
    <cellStyle name="Normal 12 15 2 3" xfId="6503"/>
    <cellStyle name="Normal 12 15 3" xfId="6504"/>
    <cellStyle name="Normal 12 15 3 2" xfId="6505"/>
    <cellStyle name="Normal 12 15 4" xfId="6506"/>
    <cellStyle name="Normal 12 16" xfId="6507"/>
    <cellStyle name="Normal 12 16 2" xfId="6508"/>
    <cellStyle name="Normal 12 16 2 2" xfId="6509"/>
    <cellStyle name="Normal 12 16 2 3" xfId="6510"/>
    <cellStyle name="Normal 12 16 3" xfId="6511"/>
    <cellStyle name="Normal 12 16 3 2" xfId="6512"/>
    <cellStyle name="Normal 12 16 4" xfId="6513"/>
    <cellStyle name="Normal 12 17" xfId="6514"/>
    <cellStyle name="Normal 12 17 2" xfId="6515"/>
    <cellStyle name="Normal 12 17 2 2" xfId="6516"/>
    <cellStyle name="Normal 12 17 2 3" xfId="6517"/>
    <cellStyle name="Normal 12 17 3" xfId="6518"/>
    <cellStyle name="Normal 12 17 3 2" xfId="6519"/>
    <cellStyle name="Normal 12 17 4" xfId="6520"/>
    <cellStyle name="Normal 12 18" xfId="6521"/>
    <cellStyle name="Normal 12 18 2" xfId="6522"/>
    <cellStyle name="Normal 12 18 2 2" xfId="6523"/>
    <cellStyle name="Normal 12 18 2 3" xfId="6524"/>
    <cellStyle name="Normal 12 18 3" xfId="6525"/>
    <cellStyle name="Normal 12 18 3 2" xfId="6526"/>
    <cellStyle name="Normal 12 18 4" xfId="6527"/>
    <cellStyle name="Normal 12 19" xfId="6528"/>
    <cellStyle name="Normal 12 19 2" xfId="6529"/>
    <cellStyle name="Normal 12 19 2 2" xfId="6530"/>
    <cellStyle name="Normal 12 19 2 3" xfId="6531"/>
    <cellStyle name="Normal 12 19 3" xfId="6532"/>
    <cellStyle name="Normal 12 19 3 2" xfId="6533"/>
    <cellStyle name="Normal 12 19 4" xfId="6534"/>
    <cellStyle name="Normal 12 2" xfId="6535"/>
    <cellStyle name="Normal 12 2 10" xfId="6536"/>
    <cellStyle name="Normal 12 2 2" xfId="6537"/>
    <cellStyle name="Normal 12 2 2 2" xfId="6538"/>
    <cellStyle name="Normal 12 2 2 2 2" xfId="6539"/>
    <cellStyle name="Normal 12 2 2 2 2 2" xfId="6540"/>
    <cellStyle name="Normal 12 2 2 2 2 3" xfId="6541"/>
    <cellStyle name="Normal 12 2 2 2 2 4" xfId="6542"/>
    <cellStyle name="Normal 12 2 2 2 3" xfId="6543"/>
    <cellStyle name="Normal 12 2 2 2 4" xfId="6544"/>
    <cellStyle name="Normal 12 2 2 2 5" xfId="6545"/>
    <cellStyle name="Normal 12 2 2 2 6" xfId="6546"/>
    <cellStyle name="Normal 12 2 2 3" xfId="6547"/>
    <cellStyle name="Normal 12 2 2 3 2" xfId="6548"/>
    <cellStyle name="Normal 12 2 2 3 3" xfId="6549"/>
    <cellStyle name="Normal 12 2 2 3 4" xfId="6550"/>
    <cellStyle name="Normal 12 2 2 4" xfId="6551"/>
    <cellStyle name="Normal 12 2 2 5" xfId="6552"/>
    <cellStyle name="Normal 12 2 2 6" xfId="6553"/>
    <cellStyle name="Normal 12 2 2 7" xfId="6554"/>
    <cellStyle name="Normal 12 2 2 8" xfId="6555"/>
    <cellStyle name="Normal 12 2 3" xfId="6556"/>
    <cellStyle name="Normal 12 2 3 2" xfId="6557"/>
    <cellStyle name="Normal 12 2 3 2 2" xfId="6558"/>
    <cellStyle name="Normal 12 2 3 2 3" xfId="6559"/>
    <cellStyle name="Normal 12 2 3 2 4" xfId="6560"/>
    <cellStyle name="Normal 12 2 3 3" xfId="6561"/>
    <cellStyle name="Normal 12 2 3 4" xfId="6562"/>
    <cellStyle name="Normal 12 2 3 5" xfId="6563"/>
    <cellStyle name="Normal 12 2 3 6" xfId="6564"/>
    <cellStyle name="Normal 12 2 3 7" xfId="6565"/>
    <cellStyle name="Normal 12 2 4" xfId="6566"/>
    <cellStyle name="Normal 12 2 4 2" xfId="6567"/>
    <cellStyle name="Normal 12 2 4 2 2" xfId="6568"/>
    <cellStyle name="Normal 12 2 4 2 3" xfId="6569"/>
    <cellStyle name="Normal 12 2 4 2 4" xfId="6570"/>
    <cellStyle name="Normal 12 2 4 3" xfId="6571"/>
    <cellStyle name="Normal 12 2 4 4" xfId="6572"/>
    <cellStyle name="Normal 12 2 4 5" xfId="6573"/>
    <cellStyle name="Normal 12 2 4 6" xfId="6574"/>
    <cellStyle name="Normal 12 2 5" xfId="6575"/>
    <cellStyle name="Normal 12 2 5 2" xfId="6576"/>
    <cellStyle name="Normal 12 2 5 2 2" xfId="6577"/>
    <cellStyle name="Normal 12 2 5 2 3" xfId="6578"/>
    <cellStyle name="Normal 12 2 5 2 4" xfId="6579"/>
    <cellStyle name="Normal 12 2 5 3" xfId="6580"/>
    <cellStyle name="Normal 12 2 5 4" xfId="6581"/>
    <cellStyle name="Normal 12 2 5 5" xfId="6582"/>
    <cellStyle name="Normal 12 2 6" xfId="6583"/>
    <cellStyle name="Normal 12 2 6 2" xfId="6584"/>
    <cellStyle name="Normal 12 2 6 3" xfId="6585"/>
    <cellStyle name="Normal 12 2 6 4" xfId="6586"/>
    <cellStyle name="Normal 12 2 7" xfId="6587"/>
    <cellStyle name="Normal 12 2 8" xfId="6588"/>
    <cellStyle name="Normal 12 2 9" xfId="6589"/>
    <cellStyle name="Normal 12 20" xfId="6590"/>
    <cellStyle name="Normal 12 20 2" xfId="6591"/>
    <cellStyle name="Normal 12 20 2 2" xfId="6592"/>
    <cellStyle name="Normal 12 20 2 3" xfId="6593"/>
    <cellStyle name="Normal 12 20 3" xfId="6594"/>
    <cellStyle name="Normal 12 20 3 2" xfId="6595"/>
    <cellStyle name="Normal 12 20 4" xfId="6596"/>
    <cellStyle name="Normal 12 21" xfId="6597"/>
    <cellStyle name="Normal 12 21 2" xfId="6598"/>
    <cellStyle name="Normal 12 21 2 2" xfId="6599"/>
    <cellStyle name="Normal 12 21 2 3" xfId="6600"/>
    <cellStyle name="Normal 12 21 3" xfId="6601"/>
    <cellStyle name="Normal 12 21 3 2" xfId="6602"/>
    <cellStyle name="Normal 12 21 4" xfId="6603"/>
    <cellStyle name="Normal 12 22" xfId="6604"/>
    <cellStyle name="Normal 12 22 2" xfId="6605"/>
    <cellStyle name="Normal 12 22 2 2" xfId="6606"/>
    <cellStyle name="Normal 12 22 2 3" xfId="6607"/>
    <cellStyle name="Normal 12 22 3" xfId="6608"/>
    <cellStyle name="Normal 12 22 3 2" xfId="6609"/>
    <cellStyle name="Normal 12 22 4" xfId="6610"/>
    <cellStyle name="Normal 12 23" xfId="6611"/>
    <cellStyle name="Normal 12 23 2" xfId="6612"/>
    <cellStyle name="Normal 12 23 2 2" xfId="6613"/>
    <cellStyle name="Normal 12 23 2 3" xfId="6614"/>
    <cellStyle name="Normal 12 23 3" xfId="6615"/>
    <cellStyle name="Normal 12 23 3 2" xfId="6616"/>
    <cellStyle name="Normal 12 23 4" xfId="6617"/>
    <cellStyle name="Normal 12 24" xfId="6618"/>
    <cellStyle name="Normal 12 24 2" xfId="6619"/>
    <cellStyle name="Normal 12 24 2 2" xfId="6620"/>
    <cellStyle name="Normal 12 24 2 3" xfId="6621"/>
    <cellStyle name="Normal 12 24 3" xfId="6622"/>
    <cellStyle name="Normal 12 24 3 2" xfId="6623"/>
    <cellStyle name="Normal 12 24 4" xfId="6624"/>
    <cellStyle name="Normal 12 25" xfId="6625"/>
    <cellStyle name="Normal 12 25 2" xfId="6626"/>
    <cellStyle name="Normal 12 25 2 2" xfId="6627"/>
    <cellStyle name="Normal 12 25 2 3" xfId="6628"/>
    <cellStyle name="Normal 12 25 3" xfId="6629"/>
    <cellStyle name="Normal 12 25 3 2" xfId="6630"/>
    <cellStyle name="Normal 12 25 4" xfId="6631"/>
    <cellStyle name="Normal 12 26" xfId="6632"/>
    <cellStyle name="Normal 12 26 2" xfId="6633"/>
    <cellStyle name="Normal 12 26 2 2" xfId="6634"/>
    <cellStyle name="Normal 12 26 2 3" xfId="6635"/>
    <cellStyle name="Normal 12 26 3" xfId="6636"/>
    <cellStyle name="Normal 12 26 3 2" xfId="6637"/>
    <cellStyle name="Normal 12 26 4" xfId="6638"/>
    <cellStyle name="Normal 12 27" xfId="6639"/>
    <cellStyle name="Normal 12 27 2" xfId="6640"/>
    <cellStyle name="Normal 12 27 2 2" xfId="6641"/>
    <cellStyle name="Normal 12 27 2 3" xfId="6642"/>
    <cellStyle name="Normal 12 27 3" xfId="6643"/>
    <cellStyle name="Normal 12 27 3 2" xfId="6644"/>
    <cellStyle name="Normal 12 27 4" xfId="6645"/>
    <cellStyle name="Normal 12 28" xfId="6646"/>
    <cellStyle name="Normal 12 28 2" xfId="6647"/>
    <cellStyle name="Normal 12 28 2 2" xfId="6648"/>
    <cellStyle name="Normal 12 28 2 3" xfId="6649"/>
    <cellStyle name="Normal 12 28 3" xfId="6650"/>
    <cellStyle name="Normal 12 28 3 2" xfId="6651"/>
    <cellStyle name="Normal 12 28 4" xfId="6652"/>
    <cellStyle name="Normal 12 29" xfId="6653"/>
    <cellStyle name="Normal 12 29 2" xfId="6654"/>
    <cellStyle name="Normal 12 29 2 2" xfId="6655"/>
    <cellStyle name="Normal 12 29 2 3" xfId="6656"/>
    <cellStyle name="Normal 12 29 3" xfId="6657"/>
    <cellStyle name="Normal 12 29 3 2" xfId="6658"/>
    <cellStyle name="Normal 12 29 4" xfId="6659"/>
    <cellStyle name="Normal 12 3" xfId="6660"/>
    <cellStyle name="Normal 12 3 2" xfId="6661"/>
    <cellStyle name="Normal 12 3 2 2" xfId="6662"/>
    <cellStyle name="Normal 12 3 2 2 2" xfId="6663"/>
    <cellStyle name="Normal 12 3 2 2 3" xfId="6664"/>
    <cellStyle name="Normal 12 3 2 2 4" xfId="6665"/>
    <cellStyle name="Normal 12 3 2 2 5" xfId="6666"/>
    <cellStyle name="Normal 12 3 2 3" xfId="6667"/>
    <cellStyle name="Normal 12 3 2 4" xfId="6668"/>
    <cellStyle name="Normal 12 3 2 5" xfId="6669"/>
    <cellStyle name="Normal 12 3 2 6" xfId="6670"/>
    <cellStyle name="Normal 12 3 2 7" xfId="6671"/>
    <cellStyle name="Normal 12 3 3" xfId="6672"/>
    <cellStyle name="Normal 12 3 3 2" xfId="6673"/>
    <cellStyle name="Normal 12 3 3 3" xfId="6674"/>
    <cellStyle name="Normal 12 3 3 4" xfId="6675"/>
    <cellStyle name="Normal 12 3 3 5" xfId="6676"/>
    <cellStyle name="Normal 12 3 3 6" xfId="6677"/>
    <cellStyle name="Normal 12 3 4" xfId="6678"/>
    <cellStyle name="Normal 12 3 5" xfId="6679"/>
    <cellStyle name="Normal 12 3 6" xfId="6680"/>
    <cellStyle name="Normal 12 3 7" xfId="6681"/>
    <cellStyle name="Normal 12 3 8" xfId="6682"/>
    <cellStyle name="Normal 12 30" xfId="6683"/>
    <cellStyle name="Normal 12 30 2" xfId="6684"/>
    <cellStyle name="Normal 12 30 2 2" xfId="6685"/>
    <cellStyle name="Normal 12 30 2 3" xfId="6686"/>
    <cellStyle name="Normal 12 30 3" xfId="6687"/>
    <cellStyle name="Normal 12 30 3 2" xfId="6688"/>
    <cellStyle name="Normal 12 30 4" xfId="6689"/>
    <cellStyle name="Normal 12 31" xfId="6690"/>
    <cellStyle name="Normal 12 31 2" xfId="6691"/>
    <cellStyle name="Normal 12 31 2 2" xfId="6692"/>
    <cellStyle name="Normal 12 31 2 3" xfId="6693"/>
    <cellStyle name="Normal 12 31 3" xfId="6694"/>
    <cellStyle name="Normal 12 31 3 2" xfId="6695"/>
    <cellStyle name="Normal 12 31 4" xfId="6696"/>
    <cellStyle name="Normal 12 32" xfId="6697"/>
    <cellStyle name="Normal 12 32 2" xfId="6698"/>
    <cellStyle name="Normal 12 32 2 2" xfId="6699"/>
    <cellStyle name="Normal 12 32 2 3" xfId="6700"/>
    <cellStyle name="Normal 12 32 3" xfId="6701"/>
    <cellStyle name="Normal 12 32 3 2" xfId="6702"/>
    <cellStyle name="Normal 12 32 4" xfId="6703"/>
    <cellStyle name="Normal 12 33" xfId="6704"/>
    <cellStyle name="Normal 12 33 2" xfId="6705"/>
    <cellStyle name="Normal 12 33 2 2" xfId="6706"/>
    <cellStyle name="Normal 12 33 2 3" xfId="6707"/>
    <cellStyle name="Normal 12 33 3" xfId="6708"/>
    <cellStyle name="Normal 12 33 3 2" xfId="6709"/>
    <cellStyle name="Normal 12 33 4" xfId="6710"/>
    <cellStyle name="Normal 12 34" xfId="6711"/>
    <cellStyle name="Normal 12 34 2" xfId="6712"/>
    <cellStyle name="Normal 12 34 2 2" xfId="6713"/>
    <cellStyle name="Normal 12 34 2 3" xfId="6714"/>
    <cellStyle name="Normal 12 34 3" xfId="6715"/>
    <cellStyle name="Normal 12 34 3 2" xfId="6716"/>
    <cellStyle name="Normal 12 34 4" xfId="6717"/>
    <cellStyle name="Normal 12 35" xfId="6718"/>
    <cellStyle name="Normal 12 35 2" xfId="6719"/>
    <cellStyle name="Normal 12 35 2 2" xfId="6720"/>
    <cellStyle name="Normal 12 35 2 3" xfId="6721"/>
    <cellStyle name="Normal 12 35 3" xfId="6722"/>
    <cellStyle name="Normal 12 35 3 2" xfId="6723"/>
    <cellStyle name="Normal 12 35 4" xfId="6724"/>
    <cellStyle name="Normal 12 36" xfId="6725"/>
    <cellStyle name="Normal 12 36 2" xfId="6726"/>
    <cellStyle name="Normal 12 36 2 2" xfId="6727"/>
    <cellStyle name="Normal 12 36 2 3" xfId="6728"/>
    <cellStyle name="Normal 12 36 3" xfId="6729"/>
    <cellStyle name="Normal 12 36 3 2" xfId="6730"/>
    <cellStyle name="Normal 12 36 4" xfId="6731"/>
    <cellStyle name="Normal 12 37" xfId="6732"/>
    <cellStyle name="Normal 12 37 2" xfId="6733"/>
    <cellStyle name="Normal 12 37 2 2" xfId="6734"/>
    <cellStyle name="Normal 12 37 2 3" xfId="6735"/>
    <cellStyle name="Normal 12 37 3" xfId="6736"/>
    <cellStyle name="Normal 12 37 3 2" xfId="6737"/>
    <cellStyle name="Normal 12 37 4" xfId="6738"/>
    <cellStyle name="Normal 12 38" xfId="6739"/>
    <cellStyle name="Normal 12 38 2" xfId="6740"/>
    <cellStyle name="Normal 12 38 2 2" xfId="6741"/>
    <cellStyle name="Normal 12 38 2 3" xfId="6742"/>
    <cellStyle name="Normal 12 38 3" xfId="6743"/>
    <cellStyle name="Normal 12 38 3 2" xfId="6744"/>
    <cellStyle name="Normal 12 38 4" xfId="6745"/>
    <cellStyle name="Normal 12 39" xfId="6746"/>
    <cellStyle name="Normal 12 39 2" xfId="6747"/>
    <cellStyle name="Normal 12 39 2 2" xfId="6748"/>
    <cellStyle name="Normal 12 39 2 3" xfId="6749"/>
    <cellStyle name="Normal 12 39 3" xfId="6750"/>
    <cellStyle name="Normal 12 39 3 2" xfId="6751"/>
    <cellStyle name="Normal 12 39 4" xfId="6752"/>
    <cellStyle name="Normal 12 4" xfId="6753"/>
    <cellStyle name="Normal 12 4 2" xfId="6754"/>
    <cellStyle name="Normal 12 4 2 2" xfId="6755"/>
    <cellStyle name="Normal 12 4 2 2 2" xfId="6756"/>
    <cellStyle name="Normal 12 4 2 3" xfId="6757"/>
    <cellStyle name="Normal 12 4 2 4" xfId="6758"/>
    <cellStyle name="Normal 12 4 2 5" xfId="6759"/>
    <cellStyle name="Normal 12 4 2 6" xfId="6760"/>
    <cellStyle name="Normal 12 4 3" xfId="6761"/>
    <cellStyle name="Normal 12 4 3 2" xfId="6762"/>
    <cellStyle name="Normal 12 4 3 3" xfId="6763"/>
    <cellStyle name="Normal 12 4 4" xfId="6764"/>
    <cellStyle name="Normal 12 4 5" xfId="6765"/>
    <cellStyle name="Normal 12 4 6" xfId="6766"/>
    <cellStyle name="Normal 12 4 7" xfId="6767"/>
    <cellStyle name="Normal 12 4 8" xfId="6768"/>
    <cellStyle name="Normal 12 40" xfId="6769"/>
    <cellStyle name="Normal 12 40 2" xfId="6770"/>
    <cellStyle name="Normal 12 40 2 2" xfId="6771"/>
    <cellStyle name="Normal 12 40 2 3" xfId="6772"/>
    <cellStyle name="Normal 12 40 3" xfId="6773"/>
    <cellStyle name="Normal 12 40 3 2" xfId="6774"/>
    <cellStyle name="Normal 12 40 4" xfId="6775"/>
    <cellStyle name="Normal 12 41" xfId="6776"/>
    <cellStyle name="Normal 12 42" xfId="6777"/>
    <cellStyle name="Normal 12 5" xfId="6778"/>
    <cellStyle name="Normal 12 5 2" xfId="6779"/>
    <cellStyle name="Normal 12 5 2 2" xfId="6780"/>
    <cellStyle name="Normal 12 5 2 2 2" xfId="6781"/>
    <cellStyle name="Normal 12 5 2 3" xfId="6782"/>
    <cellStyle name="Normal 12 5 2 4" xfId="6783"/>
    <cellStyle name="Normal 12 5 2 5" xfId="6784"/>
    <cellStyle name="Normal 12 5 2 6" xfId="6785"/>
    <cellStyle name="Normal 12 5 3" xfId="6786"/>
    <cellStyle name="Normal 12 5 3 2" xfId="6787"/>
    <cellStyle name="Normal 12 5 3 3" xfId="6788"/>
    <cellStyle name="Normal 12 5 4" xfId="6789"/>
    <cellStyle name="Normal 12 5 5" xfId="6790"/>
    <cellStyle name="Normal 12 5 6" xfId="6791"/>
    <cellStyle name="Normal 12 5 7" xfId="6792"/>
    <cellStyle name="Normal 12 5 8" xfId="6793"/>
    <cellStyle name="Normal 12 6" xfId="6794"/>
    <cellStyle name="Normal 12 6 2" xfId="6795"/>
    <cellStyle name="Normal 12 6 2 2" xfId="6796"/>
    <cellStyle name="Normal 12 6 2 2 2" xfId="6797"/>
    <cellStyle name="Normal 12 6 2 3" xfId="6798"/>
    <cellStyle name="Normal 12 6 2 4" xfId="6799"/>
    <cellStyle name="Normal 12 6 2 5" xfId="6800"/>
    <cellStyle name="Normal 12 6 2 6" xfId="6801"/>
    <cellStyle name="Normal 12 6 3" xfId="6802"/>
    <cellStyle name="Normal 12 6 3 2" xfId="6803"/>
    <cellStyle name="Normal 12 6 3 3" xfId="6804"/>
    <cellStyle name="Normal 12 6 4" xfId="6805"/>
    <cellStyle name="Normal 12 6 5" xfId="6806"/>
    <cellStyle name="Normal 12 6 6" xfId="6807"/>
    <cellStyle name="Normal 12 6 7" xfId="6808"/>
    <cellStyle name="Normal 12 7" xfId="6809"/>
    <cellStyle name="Normal 12 7 2" xfId="6810"/>
    <cellStyle name="Normal 12 7 2 2" xfId="6811"/>
    <cellStyle name="Normal 12 7 2 2 2" xfId="6812"/>
    <cellStyle name="Normal 12 7 2 3" xfId="6813"/>
    <cellStyle name="Normal 12 7 3" xfId="6814"/>
    <cellStyle name="Normal 12 7 3 2" xfId="6815"/>
    <cellStyle name="Normal 12 7 3 3" xfId="6816"/>
    <cellStyle name="Normal 12 7 4" xfId="6817"/>
    <cellStyle name="Normal 12 7 5" xfId="6818"/>
    <cellStyle name="Normal 12 7 6" xfId="6819"/>
    <cellStyle name="Normal 12 8" xfId="6820"/>
    <cellStyle name="Normal 12 8 2" xfId="6821"/>
    <cellStyle name="Normal 12 8 2 2" xfId="6822"/>
    <cellStyle name="Normal 12 8 2 3" xfId="6823"/>
    <cellStyle name="Normal 12 8 3" xfId="6824"/>
    <cellStyle name="Normal 12 8 3 2" xfId="6825"/>
    <cellStyle name="Normal 12 8 4" xfId="6826"/>
    <cellStyle name="Normal 12 8 5" xfId="6827"/>
    <cellStyle name="Normal 12 9" xfId="6828"/>
    <cellStyle name="Normal 12 9 2" xfId="6829"/>
    <cellStyle name="Normal 12 9 2 2" xfId="6830"/>
    <cellStyle name="Normal 12 9 2 3" xfId="6831"/>
    <cellStyle name="Normal 12 9 3" xfId="6832"/>
    <cellStyle name="Normal 12 9 3 2" xfId="6833"/>
    <cellStyle name="Normal 12 9 4" xfId="6834"/>
    <cellStyle name="Normal 12 9 5" xfId="6835"/>
    <cellStyle name="Normal 120" xfId="6836"/>
    <cellStyle name="Normal 121" xfId="6837"/>
    <cellStyle name="Normal 122" xfId="6838"/>
    <cellStyle name="Normal 123" xfId="6839"/>
    <cellStyle name="Normal 124" xfId="6840"/>
    <cellStyle name="Normal 125" xfId="6841"/>
    <cellStyle name="Normal 126" xfId="6842"/>
    <cellStyle name="Normal 127" xfId="6843"/>
    <cellStyle name="Normal 128" xfId="6844"/>
    <cellStyle name="Normal 129" xfId="6845"/>
    <cellStyle name="Normal 129 2" xfId="6846"/>
    <cellStyle name="Normal 129 3" xfId="6847"/>
    <cellStyle name="Normal 129 4" xfId="6848"/>
    <cellStyle name="Normal 13" xfId="6849"/>
    <cellStyle name="Normal 13 10" xfId="6850"/>
    <cellStyle name="Normal 13 10 2" xfId="6851"/>
    <cellStyle name="Normal 13 10 2 2" xfId="6852"/>
    <cellStyle name="Normal 13 10 2 3" xfId="6853"/>
    <cellStyle name="Normal 13 10 3" xfId="6854"/>
    <cellStyle name="Normal 13 10 3 2" xfId="6855"/>
    <cellStyle name="Normal 13 10 4" xfId="6856"/>
    <cellStyle name="Normal 13 11" xfId="6857"/>
    <cellStyle name="Normal 13 11 2" xfId="6858"/>
    <cellStyle name="Normal 13 11 2 2" xfId="6859"/>
    <cellStyle name="Normal 13 11 2 3" xfId="6860"/>
    <cellStyle name="Normal 13 11 3" xfId="6861"/>
    <cellStyle name="Normal 13 11 3 2" xfId="6862"/>
    <cellStyle name="Normal 13 11 4" xfId="6863"/>
    <cellStyle name="Normal 13 12" xfId="6864"/>
    <cellStyle name="Normal 13 12 2" xfId="6865"/>
    <cellStyle name="Normal 13 12 2 2" xfId="6866"/>
    <cellStyle name="Normal 13 12 2 3" xfId="6867"/>
    <cellStyle name="Normal 13 12 3" xfId="6868"/>
    <cellStyle name="Normal 13 12 3 2" xfId="6869"/>
    <cellStyle name="Normal 13 12 4" xfId="6870"/>
    <cellStyle name="Normal 13 13" xfId="6871"/>
    <cellStyle name="Normal 13 13 2" xfId="6872"/>
    <cellStyle name="Normal 13 13 2 2" xfId="6873"/>
    <cellStyle name="Normal 13 13 2 3" xfId="6874"/>
    <cellStyle name="Normal 13 13 3" xfId="6875"/>
    <cellStyle name="Normal 13 13 3 2" xfId="6876"/>
    <cellStyle name="Normal 13 13 4" xfId="6877"/>
    <cellStyle name="Normal 13 14" xfId="6878"/>
    <cellStyle name="Normal 13 14 2" xfId="6879"/>
    <cellStyle name="Normal 13 14 2 2" xfId="6880"/>
    <cellStyle name="Normal 13 14 2 3" xfId="6881"/>
    <cellStyle name="Normal 13 14 3" xfId="6882"/>
    <cellStyle name="Normal 13 14 3 2" xfId="6883"/>
    <cellStyle name="Normal 13 14 4" xfId="6884"/>
    <cellStyle name="Normal 13 15" xfId="6885"/>
    <cellStyle name="Normal 13 15 2" xfId="6886"/>
    <cellStyle name="Normal 13 15 2 2" xfId="6887"/>
    <cellStyle name="Normal 13 15 2 3" xfId="6888"/>
    <cellStyle name="Normal 13 15 3" xfId="6889"/>
    <cellStyle name="Normal 13 15 3 2" xfId="6890"/>
    <cellStyle name="Normal 13 15 4" xfId="6891"/>
    <cellStyle name="Normal 13 16" xfId="6892"/>
    <cellStyle name="Normal 13 16 2" xfId="6893"/>
    <cellStyle name="Normal 13 16 2 2" xfId="6894"/>
    <cellStyle name="Normal 13 16 2 3" xfId="6895"/>
    <cellStyle name="Normal 13 16 3" xfId="6896"/>
    <cellStyle name="Normal 13 16 3 2" xfId="6897"/>
    <cellStyle name="Normal 13 16 4" xfId="6898"/>
    <cellStyle name="Normal 13 17" xfId="6899"/>
    <cellStyle name="Normal 13 17 2" xfId="6900"/>
    <cellStyle name="Normal 13 17 2 2" xfId="6901"/>
    <cellStyle name="Normal 13 17 2 3" xfId="6902"/>
    <cellStyle name="Normal 13 17 3" xfId="6903"/>
    <cellStyle name="Normal 13 17 3 2" xfId="6904"/>
    <cellStyle name="Normal 13 17 4" xfId="6905"/>
    <cellStyle name="Normal 13 18" xfId="6906"/>
    <cellStyle name="Normal 13 18 2" xfId="6907"/>
    <cellStyle name="Normal 13 18 2 2" xfId="6908"/>
    <cellStyle name="Normal 13 18 2 3" xfId="6909"/>
    <cellStyle name="Normal 13 18 3" xfId="6910"/>
    <cellStyle name="Normal 13 18 3 2" xfId="6911"/>
    <cellStyle name="Normal 13 18 4" xfId="6912"/>
    <cellStyle name="Normal 13 19" xfId="6913"/>
    <cellStyle name="Normal 13 19 2" xfId="6914"/>
    <cellStyle name="Normal 13 19 2 2" xfId="6915"/>
    <cellStyle name="Normal 13 19 2 3" xfId="6916"/>
    <cellStyle name="Normal 13 19 3" xfId="6917"/>
    <cellStyle name="Normal 13 19 3 2" xfId="6918"/>
    <cellStyle name="Normal 13 19 4" xfId="6919"/>
    <cellStyle name="Normal 13 2" xfId="6920"/>
    <cellStyle name="Normal 13 2 2" xfId="6921"/>
    <cellStyle name="Normal 13 2 2 2" xfId="6922"/>
    <cellStyle name="Normal 13 2 2 2 2" xfId="6923"/>
    <cellStyle name="Normal 13 2 2 2 3" xfId="6924"/>
    <cellStyle name="Normal 13 2 2 3" xfId="6925"/>
    <cellStyle name="Normal 13 2 3" xfId="6926"/>
    <cellStyle name="Normal 13 2 3 2" xfId="6927"/>
    <cellStyle name="Normal 13 2 4" xfId="6928"/>
    <cellStyle name="Normal 13 2 5" xfId="6929"/>
    <cellStyle name="Normal 13 20" xfId="6930"/>
    <cellStyle name="Normal 13 20 2" xfId="6931"/>
    <cellStyle name="Normal 13 20 2 2" xfId="6932"/>
    <cellStyle name="Normal 13 20 2 3" xfId="6933"/>
    <cellStyle name="Normal 13 20 3" xfId="6934"/>
    <cellStyle name="Normal 13 20 3 2" xfId="6935"/>
    <cellStyle name="Normal 13 20 4" xfId="6936"/>
    <cellStyle name="Normal 13 21" xfId="6937"/>
    <cellStyle name="Normal 13 21 2" xfId="6938"/>
    <cellStyle name="Normal 13 21 2 2" xfId="6939"/>
    <cellStyle name="Normal 13 21 2 3" xfId="6940"/>
    <cellStyle name="Normal 13 21 3" xfId="6941"/>
    <cellStyle name="Normal 13 21 3 2" xfId="6942"/>
    <cellStyle name="Normal 13 21 4" xfId="6943"/>
    <cellStyle name="Normal 13 22" xfId="6944"/>
    <cellStyle name="Normal 13 22 2" xfId="6945"/>
    <cellStyle name="Normal 13 22 2 2" xfId="6946"/>
    <cellStyle name="Normal 13 22 2 3" xfId="6947"/>
    <cellStyle name="Normal 13 22 3" xfId="6948"/>
    <cellStyle name="Normal 13 22 3 2" xfId="6949"/>
    <cellStyle name="Normal 13 22 4" xfId="6950"/>
    <cellStyle name="Normal 13 23" xfId="6951"/>
    <cellStyle name="Normal 13 23 2" xfId="6952"/>
    <cellStyle name="Normal 13 23 2 2" xfId="6953"/>
    <cellStyle name="Normal 13 23 2 3" xfId="6954"/>
    <cellStyle name="Normal 13 23 3" xfId="6955"/>
    <cellStyle name="Normal 13 23 3 2" xfId="6956"/>
    <cellStyle name="Normal 13 23 4" xfId="6957"/>
    <cellStyle name="Normal 13 24" xfId="6958"/>
    <cellStyle name="Normal 13 24 2" xfId="6959"/>
    <cellStyle name="Normal 13 24 2 2" xfId="6960"/>
    <cellStyle name="Normal 13 24 2 3" xfId="6961"/>
    <cellStyle name="Normal 13 24 3" xfId="6962"/>
    <cellStyle name="Normal 13 24 3 2" xfId="6963"/>
    <cellStyle name="Normal 13 24 4" xfId="6964"/>
    <cellStyle name="Normal 13 25" xfId="6965"/>
    <cellStyle name="Normal 13 25 2" xfId="6966"/>
    <cellStyle name="Normal 13 25 2 2" xfId="6967"/>
    <cellStyle name="Normal 13 25 2 3" xfId="6968"/>
    <cellStyle name="Normal 13 25 3" xfId="6969"/>
    <cellStyle name="Normal 13 25 3 2" xfId="6970"/>
    <cellStyle name="Normal 13 25 4" xfId="6971"/>
    <cellStyle name="Normal 13 26" xfId="6972"/>
    <cellStyle name="Normal 13 26 2" xfId="6973"/>
    <cellStyle name="Normal 13 26 2 2" xfId="6974"/>
    <cellStyle name="Normal 13 26 2 3" xfId="6975"/>
    <cellStyle name="Normal 13 26 3" xfId="6976"/>
    <cellStyle name="Normal 13 26 3 2" xfId="6977"/>
    <cellStyle name="Normal 13 26 4" xfId="6978"/>
    <cellStyle name="Normal 13 27" xfId="6979"/>
    <cellStyle name="Normal 13 27 2" xfId="6980"/>
    <cellStyle name="Normal 13 27 2 2" xfId="6981"/>
    <cellStyle name="Normal 13 27 2 3" xfId="6982"/>
    <cellStyle name="Normal 13 27 3" xfId="6983"/>
    <cellStyle name="Normal 13 27 3 2" xfId="6984"/>
    <cellStyle name="Normal 13 27 4" xfId="6985"/>
    <cellStyle name="Normal 13 28" xfId="6986"/>
    <cellStyle name="Normal 13 28 2" xfId="6987"/>
    <cellStyle name="Normal 13 28 2 2" xfId="6988"/>
    <cellStyle name="Normal 13 28 2 3" xfId="6989"/>
    <cellStyle name="Normal 13 28 3" xfId="6990"/>
    <cellStyle name="Normal 13 28 3 2" xfId="6991"/>
    <cellStyle name="Normal 13 28 4" xfId="6992"/>
    <cellStyle name="Normal 13 29" xfId="6993"/>
    <cellStyle name="Normal 13 29 2" xfId="6994"/>
    <cellStyle name="Normal 13 29 2 2" xfId="6995"/>
    <cellStyle name="Normal 13 29 2 3" xfId="6996"/>
    <cellStyle name="Normal 13 29 3" xfId="6997"/>
    <cellStyle name="Normal 13 29 3 2" xfId="6998"/>
    <cellStyle name="Normal 13 29 4" xfId="6999"/>
    <cellStyle name="Normal 13 3" xfId="7000"/>
    <cellStyle name="Normal 13 3 2" xfId="7001"/>
    <cellStyle name="Normal 13 3 2 2" xfId="7002"/>
    <cellStyle name="Normal 13 3 2 3" xfId="7003"/>
    <cellStyle name="Normal 13 3 3" xfId="7004"/>
    <cellStyle name="Normal 13 3 3 2" xfId="7005"/>
    <cellStyle name="Normal 13 3 4" xfId="7006"/>
    <cellStyle name="Normal 13 3 5" xfId="7007"/>
    <cellStyle name="Normal 13 30" xfId="7008"/>
    <cellStyle name="Normal 13 30 2" xfId="7009"/>
    <cellStyle name="Normal 13 30 2 2" xfId="7010"/>
    <cellStyle name="Normal 13 30 2 3" xfId="7011"/>
    <cellStyle name="Normal 13 30 3" xfId="7012"/>
    <cellStyle name="Normal 13 30 3 2" xfId="7013"/>
    <cellStyle name="Normal 13 30 4" xfId="7014"/>
    <cellStyle name="Normal 13 31" xfId="7015"/>
    <cellStyle name="Normal 13 31 2" xfId="7016"/>
    <cellStyle name="Normal 13 31 2 2" xfId="7017"/>
    <cellStyle name="Normal 13 31 2 3" xfId="7018"/>
    <cellStyle name="Normal 13 31 3" xfId="7019"/>
    <cellStyle name="Normal 13 31 3 2" xfId="7020"/>
    <cellStyle name="Normal 13 31 4" xfId="7021"/>
    <cellStyle name="Normal 13 32" xfId="7022"/>
    <cellStyle name="Normal 13 32 2" xfId="7023"/>
    <cellStyle name="Normal 13 32 2 2" xfId="7024"/>
    <cellStyle name="Normal 13 32 2 3" xfId="7025"/>
    <cellStyle name="Normal 13 32 3" xfId="7026"/>
    <cellStyle name="Normal 13 32 3 2" xfId="7027"/>
    <cellStyle name="Normal 13 32 4" xfId="7028"/>
    <cellStyle name="Normal 13 33" xfId="7029"/>
    <cellStyle name="Normal 13 33 2" xfId="7030"/>
    <cellStyle name="Normal 13 33 2 2" xfId="7031"/>
    <cellStyle name="Normal 13 33 2 3" xfId="7032"/>
    <cellStyle name="Normal 13 33 3" xfId="7033"/>
    <cellStyle name="Normal 13 33 3 2" xfId="7034"/>
    <cellStyle name="Normal 13 33 4" xfId="7035"/>
    <cellStyle name="Normal 13 34" xfId="7036"/>
    <cellStyle name="Normal 13 34 2" xfId="7037"/>
    <cellStyle name="Normal 13 34 2 2" xfId="7038"/>
    <cellStyle name="Normal 13 34 2 3" xfId="7039"/>
    <cellStyle name="Normal 13 34 3" xfId="7040"/>
    <cellStyle name="Normal 13 34 3 2" xfId="7041"/>
    <cellStyle name="Normal 13 34 4" xfId="7042"/>
    <cellStyle name="Normal 13 35" xfId="7043"/>
    <cellStyle name="Normal 13 35 2" xfId="7044"/>
    <cellStyle name="Normal 13 35 2 2" xfId="7045"/>
    <cellStyle name="Normal 13 35 2 3" xfId="7046"/>
    <cellStyle name="Normal 13 35 3" xfId="7047"/>
    <cellStyle name="Normal 13 35 3 2" xfId="7048"/>
    <cellStyle name="Normal 13 35 4" xfId="7049"/>
    <cellStyle name="Normal 13 36" xfId="7050"/>
    <cellStyle name="Normal 13 36 2" xfId="7051"/>
    <cellStyle name="Normal 13 36 2 2" xfId="7052"/>
    <cellStyle name="Normal 13 36 2 3" xfId="7053"/>
    <cellStyle name="Normal 13 36 3" xfId="7054"/>
    <cellStyle name="Normal 13 36 3 2" xfId="7055"/>
    <cellStyle name="Normal 13 36 4" xfId="7056"/>
    <cellStyle name="Normal 13 37" xfId="7057"/>
    <cellStyle name="Normal 13 37 2" xfId="7058"/>
    <cellStyle name="Normal 13 37 2 2" xfId="7059"/>
    <cellStyle name="Normal 13 37 2 3" xfId="7060"/>
    <cellStyle name="Normal 13 37 3" xfId="7061"/>
    <cellStyle name="Normal 13 37 3 2" xfId="7062"/>
    <cellStyle name="Normal 13 37 4" xfId="7063"/>
    <cellStyle name="Normal 13 38" xfId="7064"/>
    <cellStyle name="Normal 13 38 2" xfId="7065"/>
    <cellStyle name="Normal 13 38 2 2" xfId="7066"/>
    <cellStyle name="Normal 13 38 2 3" xfId="7067"/>
    <cellStyle name="Normal 13 38 3" xfId="7068"/>
    <cellStyle name="Normal 13 38 3 2" xfId="7069"/>
    <cellStyle name="Normal 13 38 4" xfId="7070"/>
    <cellStyle name="Normal 13 39" xfId="7071"/>
    <cellStyle name="Normal 13 39 2" xfId="7072"/>
    <cellStyle name="Normal 13 39 2 2" xfId="7073"/>
    <cellStyle name="Normal 13 39 2 3" xfId="7074"/>
    <cellStyle name="Normal 13 39 3" xfId="7075"/>
    <cellStyle name="Normal 13 39 3 2" xfId="7076"/>
    <cellStyle name="Normal 13 39 4" xfId="7077"/>
    <cellStyle name="Normal 13 4" xfId="7078"/>
    <cellStyle name="Normal 13 4 2" xfId="7079"/>
    <cellStyle name="Normal 13 4 2 2" xfId="7080"/>
    <cellStyle name="Normal 13 4 2 3" xfId="7081"/>
    <cellStyle name="Normal 13 4 3" xfId="7082"/>
    <cellStyle name="Normal 13 4 3 2" xfId="7083"/>
    <cellStyle name="Normal 13 4 4" xfId="7084"/>
    <cellStyle name="Normal 13 40" xfId="7085"/>
    <cellStyle name="Normal 13 40 2" xfId="7086"/>
    <cellStyle name="Normal 13 40 2 2" xfId="7087"/>
    <cellStyle name="Normal 13 40 2 3" xfId="7088"/>
    <cellStyle name="Normal 13 40 3" xfId="7089"/>
    <cellStyle name="Normal 13 40 3 2" xfId="7090"/>
    <cellStyle name="Normal 13 40 4" xfId="7091"/>
    <cellStyle name="Normal 13 41" xfId="7092"/>
    <cellStyle name="Normal 13 41 2" xfId="7093"/>
    <cellStyle name="Normal 13 41 3" xfId="7094"/>
    <cellStyle name="Normal 13 42" xfId="7095"/>
    <cellStyle name="Normal 13 42 2" xfId="7096"/>
    <cellStyle name="Normal 13 43" xfId="7097"/>
    <cellStyle name="Normal 13 44" xfId="7098"/>
    <cellStyle name="Normal 13 45" xfId="7099"/>
    <cellStyle name="Normal 13 46" xfId="7100"/>
    <cellStyle name="Normal 13 5" xfId="7101"/>
    <cellStyle name="Normal 13 5 2" xfId="7102"/>
    <cellStyle name="Normal 13 5 2 2" xfId="7103"/>
    <cellStyle name="Normal 13 5 2 3" xfId="7104"/>
    <cellStyle name="Normal 13 5 3" xfId="7105"/>
    <cellStyle name="Normal 13 5 3 2" xfId="7106"/>
    <cellStyle name="Normal 13 5 4" xfId="7107"/>
    <cellStyle name="Normal 13 6" xfId="7108"/>
    <cellStyle name="Normal 13 6 2" xfId="7109"/>
    <cellStyle name="Normal 13 6 2 2" xfId="7110"/>
    <cellStyle name="Normal 13 6 2 3" xfId="7111"/>
    <cellStyle name="Normal 13 6 3" xfId="7112"/>
    <cellStyle name="Normal 13 6 3 2" xfId="7113"/>
    <cellStyle name="Normal 13 6 4" xfId="7114"/>
    <cellStyle name="Normal 13 7" xfId="7115"/>
    <cellStyle name="Normal 13 7 2" xfId="7116"/>
    <cellStyle name="Normal 13 7 2 2" xfId="7117"/>
    <cellStyle name="Normal 13 7 2 3" xfId="7118"/>
    <cellStyle name="Normal 13 7 3" xfId="7119"/>
    <cellStyle name="Normal 13 7 3 2" xfId="7120"/>
    <cellStyle name="Normal 13 7 4" xfId="7121"/>
    <cellStyle name="Normal 13 8" xfId="7122"/>
    <cellStyle name="Normal 13 8 2" xfId="7123"/>
    <cellStyle name="Normal 13 8 2 2" xfId="7124"/>
    <cellStyle name="Normal 13 8 2 3" xfId="7125"/>
    <cellStyle name="Normal 13 8 3" xfId="7126"/>
    <cellStyle name="Normal 13 8 3 2" xfId="7127"/>
    <cellStyle name="Normal 13 8 4" xfId="7128"/>
    <cellStyle name="Normal 13 8 5" xfId="7129"/>
    <cellStyle name="Normal 13 89" xfId="7130"/>
    <cellStyle name="Normal 13 89 2" xfId="7131"/>
    <cellStyle name="Normal 13 89 2 2" xfId="7132"/>
    <cellStyle name="Normal 13 89 2 3" xfId="7133"/>
    <cellStyle name="Normal 13 89 3" xfId="7134"/>
    <cellStyle name="Normal 13 89 3 2" xfId="7135"/>
    <cellStyle name="Normal 13 89 4" xfId="7136"/>
    <cellStyle name="Normal 13 89 5" xfId="7137"/>
    <cellStyle name="Normal 13 9" xfId="7138"/>
    <cellStyle name="Normal 13 9 2" xfId="7139"/>
    <cellStyle name="Normal 13 9 2 2" xfId="7140"/>
    <cellStyle name="Normal 13 9 2 3" xfId="7141"/>
    <cellStyle name="Normal 13 9 3" xfId="7142"/>
    <cellStyle name="Normal 13 9 3 2" xfId="7143"/>
    <cellStyle name="Normal 13 9 4" xfId="7144"/>
    <cellStyle name="Normal 130" xfId="7145"/>
    <cellStyle name="Normal 131" xfId="7146"/>
    <cellStyle name="Normal 132" xfId="7147"/>
    <cellStyle name="Normal 133" xfId="7148"/>
    <cellStyle name="Normal 134" xfId="7149"/>
    <cellStyle name="Normal 135" xfId="7150"/>
    <cellStyle name="Normal 136" xfId="7151"/>
    <cellStyle name="Normal 137" xfId="7152"/>
    <cellStyle name="Normal 138" xfId="7153"/>
    <cellStyle name="Normal 139" xfId="7154"/>
    <cellStyle name="Normal 14" xfId="7155"/>
    <cellStyle name="Normal 14 10" xfId="7156"/>
    <cellStyle name="Normal 14 10 2" xfId="7157"/>
    <cellStyle name="Normal 14 10 2 2" xfId="7158"/>
    <cellStyle name="Normal 14 10 2 3" xfId="7159"/>
    <cellStyle name="Normal 14 10 3" xfId="7160"/>
    <cellStyle name="Normal 14 10 3 2" xfId="7161"/>
    <cellStyle name="Normal 14 10 4" xfId="7162"/>
    <cellStyle name="Normal 14 11" xfId="7163"/>
    <cellStyle name="Normal 14 11 2" xfId="7164"/>
    <cellStyle name="Normal 14 11 2 2" xfId="7165"/>
    <cellStyle name="Normal 14 11 2 3" xfId="7166"/>
    <cellStyle name="Normal 14 11 3" xfId="7167"/>
    <cellStyle name="Normal 14 11 3 2" xfId="7168"/>
    <cellStyle name="Normal 14 11 4" xfId="7169"/>
    <cellStyle name="Normal 14 12" xfId="7170"/>
    <cellStyle name="Normal 14 12 2" xfId="7171"/>
    <cellStyle name="Normal 14 12 2 2" xfId="7172"/>
    <cellStyle name="Normal 14 12 2 3" xfId="7173"/>
    <cellStyle name="Normal 14 12 3" xfId="7174"/>
    <cellStyle name="Normal 14 12 3 2" xfId="7175"/>
    <cellStyle name="Normal 14 12 4" xfId="7176"/>
    <cellStyle name="Normal 14 13" xfId="7177"/>
    <cellStyle name="Normal 14 13 2" xfId="7178"/>
    <cellStyle name="Normal 14 13 2 2" xfId="7179"/>
    <cellStyle name="Normal 14 13 2 3" xfId="7180"/>
    <cellStyle name="Normal 14 13 3" xfId="7181"/>
    <cellStyle name="Normal 14 13 3 2" xfId="7182"/>
    <cellStyle name="Normal 14 13 4" xfId="7183"/>
    <cellStyle name="Normal 14 14" xfId="7184"/>
    <cellStyle name="Normal 14 14 2" xfId="7185"/>
    <cellStyle name="Normal 14 14 2 2" xfId="7186"/>
    <cellStyle name="Normal 14 14 2 3" xfId="7187"/>
    <cellStyle name="Normal 14 14 3" xfId="7188"/>
    <cellStyle name="Normal 14 14 3 2" xfId="7189"/>
    <cellStyle name="Normal 14 14 4" xfId="7190"/>
    <cellStyle name="Normal 14 15" xfId="7191"/>
    <cellStyle name="Normal 14 15 2" xfId="7192"/>
    <cellStyle name="Normal 14 15 2 2" xfId="7193"/>
    <cellStyle name="Normal 14 15 2 3" xfId="7194"/>
    <cellStyle name="Normal 14 15 3" xfId="7195"/>
    <cellStyle name="Normal 14 15 3 2" xfId="7196"/>
    <cellStyle name="Normal 14 15 4" xfId="7197"/>
    <cellStyle name="Normal 14 16" xfId="7198"/>
    <cellStyle name="Normal 14 16 2" xfId="7199"/>
    <cellStyle name="Normal 14 16 2 2" xfId="7200"/>
    <cellStyle name="Normal 14 16 2 3" xfId="7201"/>
    <cellStyle name="Normal 14 16 3" xfId="7202"/>
    <cellStyle name="Normal 14 16 3 2" xfId="7203"/>
    <cellStyle name="Normal 14 16 4" xfId="7204"/>
    <cellStyle name="Normal 14 17" xfId="7205"/>
    <cellStyle name="Normal 14 17 2" xfId="7206"/>
    <cellStyle name="Normal 14 17 2 2" xfId="7207"/>
    <cellStyle name="Normal 14 17 2 3" xfId="7208"/>
    <cellStyle name="Normal 14 17 3" xfId="7209"/>
    <cellStyle name="Normal 14 17 3 2" xfId="7210"/>
    <cellStyle name="Normal 14 17 4" xfId="7211"/>
    <cellStyle name="Normal 14 18" xfId="7212"/>
    <cellStyle name="Normal 14 18 2" xfId="7213"/>
    <cellStyle name="Normal 14 18 2 2" xfId="7214"/>
    <cellStyle name="Normal 14 18 2 3" xfId="7215"/>
    <cellStyle name="Normal 14 18 3" xfId="7216"/>
    <cellStyle name="Normal 14 18 3 2" xfId="7217"/>
    <cellStyle name="Normal 14 18 4" xfId="7218"/>
    <cellStyle name="Normal 14 19" xfId="7219"/>
    <cellStyle name="Normal 14 19 2" xfId="7220"/>
    <cellStyle name="Normal 14 19 2 2" xfId="7221"/>
    <cellStyle name="Normal 14 19 2 3" xfId="7222"/>
    <cellStyle name="Normal 14 19 3" xfId="7223"/>
    <cellStyle name="Normal 14 19 3 2" xfId="7224"/>
    <cellStyle name="Normal 14 19 4" xfId="7225"/>
    <cellStyle name="Normal 14 2" xfId="7226"/>
    <cellStyle name="Normal 14 2 2" xfId="7227"/>
    <cellStyle name="Normal 14 2 2 2" xfId="7228"/>
    <cellStyle name="Normal 14 2 2 2 2" xfId="7229"/>
    <cellStyle name="Normal 14 2 2 3" xfId="7230"/>
    <cellStyle name="Normal 14 2 3" xfId="7231"/>
    <cellStyle name="Normal 14 2 3 2" xfId="7232"/>
    <cellStyle name="Normal 14 2 4" xfId="7233"/>
    <cellStyle name="Normal 14 2 5" xfId="7234"/>
    <cellStyle name="Normal 14 20" xfId="7235"/>
    <cellStyle name="Normal 14 20 2" xfId="7236"/>
    <cellStyle name="Normal 14 20 2 2" xfId="7237"/>
    <cellStyle name="Normal 14 20 2 3" xfId="7238"/>
    <cellStyle name="Normal 14 20 3" xfId="7239"/>
    <cellStyle name="Normal 14 20 3 2" xfId="7240"/>
    <cellStyle name="Normal 14 20 4" xfId="7241"/>
    <cellStyle name="Normal 14 21" xfId="7242"/>
    <cellStyle name="Normal 14 21 2" xfId="7243"/>
    <cellStyle name="Normal 14 21 2 2" xfId="7244"/>
    <cellStyle name="Normal 14 21 2 3" xfId="7245"/>
    <cellStyle name="Normal 14 21 3" xfId="7246"/>
    <cellStyle name="Normal 14 21 3 2" xfId="7247"/>
    <cellStyle name="Normal 14 21 4" xfId="7248"/>
    <cellStyle name="Normal 14 22" xfId="7249"/>
    <cellStyle name="Normal 14 22 2" xfId="7250"/>
    <cellStyle name="Normal 14 22 2 2" xfId="7251"/>
    <cellStyle name="Normal 14 22 2 3" xfId="7252"/>
    <cellStyle name="Normal 14 22 3" xfId="7253"/>
    <cellStyle name="Normal 14 22 3 2" xfId="7254"/>
    <cellStyle name="Normal 14 22 4" xfId="7255"/>
    <cellStyle name="Normal 14 23" xfId="7256"/>
    <cellStyle name="Normal 14 23 2" xfId="7257"/>
    <cellStyle name="Normal 14 23 2 2" xfId="7258"/>
    <cellStyle name="Normal 14 23 2 3" xfId="7259"/>
    <cellStyle name="Normal 14 23 3" xfId="7260"/>
    <cellStyle name="Normal 14 23 3 2" xfId="7261"/>
    <cellStyle name="Normal 14 23 4" xfId="7262"/>
    <cellStyle name="Normal 14 24" xfId="7263"/>
    <cellStyle name="Normal 14 24 2" xfId="7264"/>
    <cellStyle name="Normal 14 24 2 2" xfId="7265"/>
    <cellStyle name="Normal 14 24 2 3" xfId="7266"/>
    <cellStyle name="Normal 14 24 3" xfId="7267"/>
    <cellStyle name="Normal 14 24 3 2" xfId="7268"/>
    <cellStyle name="Normal 14 24 4" xfId="7269"/>
    <cellStyle name="Normal 14 25" xfId="7270"/>
    <cellStyle name="Normal 14 25 2" xfId="7271"/>
    <cellStyle name="Normal 14 25 2 2" xfId="7272"/>
    <cellStyle name="Normal 14 25 2 3" xfId="7273"/>
    <cellStyle name="Normal 14 25 3" xfId="7274"/>
    <cellStyle name="Normal 14 25 3 2" xfId="7275"/>
    <cellStyle name="Normal 14 25 4" xfId="7276"/>
    <cellStyle name="Normal 14 26" xfId="7277"/>
    <cellStyle name="Normal 14 26 2" xfId="7278"/>
    <cellStyle name="Normal 14 26 2 2" xfId="7279"/>
    <cellStyle name="Normal 14 26 2 3" xfId="7280"/>
    <cellStyle name="Normal 14 26 3" xfId="7281"/>
    <cellStyle name="Normal 14 26 3 2" xfId="7282"/>
    <cellStyle name="Normal 14 26 4" xfId="7283"/>
    <cellStyle name="Normal 14 27" xfId="7284"/>
    <cellStyle name="Normal 14 27 2" xfId="7285"/>
    <cellStyle name="Normal 14 27 2 2" xfId="7286"/>
    <cellStyle name="Normal 14 27 2 3" xfId="7287"/>
    <cellStyle name="Normal 14 27 3" xfId="7288"/>
    <cellStyle name="Normal 14 27 3 2" xfId="7289"/>
    <cellStyle name="Normal 14 27 4" xfId="7290"/>
    <cellStyle name="Normal 14 28" xfId="7291"/>
    <cellStyle name="Normal 14 28 2" xfId="7292"/>
    <cellStyle name="Normal 14 28 2 2" xfId="7293"/>
    <cellStyle name="Normal 14 28 2 3" xfId="7294"/>
    <cellStyle name="Normal 14 28 3" xfId="7295"/>
    <cellStyle name="Normal 14 28 3 2" xfId="7296"/>
    <cellStyle name="Normal 14 28 4" xfId="7297"/>
    <cellStyle name="Normal 14 29" xfId="7298"/>
    <cellStyle name="Normal 14 29 2" xfId="7299"/>
    <cellStyle name="Normal 14 29 2 2" xfId="7300"/>
    <cellStyle name="Normal 14 29 2 3" xfId="7301"/>
    <cellStyle name="Normal 14 29 3" xfId="7302"/>
    <cellStyle name="Normal 14 29 3 2" xfId="7303"/>
    <cellStyle name="Normal 14 29 4" xfId="7304"/>
    <cellStyle name="Normal 14 3" xfId="7305"/>
    <cellStyle name="Normal 14 3 2" xfId="7306"/>
    <cellStyle name="Normal 14 3 2 2" xfId="7307"/>
    <cellStyle name="Normal 14 3 2 3" xfId="7308"/>
    <cellStyle name="Normal 14 3 3" xfId="7309"/>
    <cellStyle name="Normal 14 3 3 2" xfId="7310"/>
    <cellStyle name="Normal 14 3 4" xfId="7311"/>
    <cellStyle name="Normal 14 3 5" xfId="7312"/>
    <cellStyle name="Normal 14 30" xfId="7313"/>
    <cellStyle name="Normal 14 30 2" xfId="7314"/>
    <cellStyle name="Normal 14 30 2 2" xfId="7315"/>
    <cellStyle name="Normal 14 30 2 3" xfId="7316"/>
    <cellStyle name="Normal 14 30 3" xfId="7317"/>
    <cellStyle name="Normal 14 30 3 2" xfId="7318"/>
    <cellStyle name="Normal 14 30 4" xfId="7319"/>
    <cellStyle name="Normal 14 31" xfId="7320"/>
    <cellStyle name="Normal 14 31 2" xfId="7321"/>
    <cellStyle name="Normal 14 31 2 2" xfId="7322"/>
    <cellStyle name="Normal 14 31 2 3" xfId="7323"/>
    <cellStyle name="Normal 14 31 3" xfId="7324"/>
    <cellStyle name="Normal 14 31 3 2" xfId="7325"/>
    <cellStyle name="Normal 14 31 4" xfId="7326"/>
    <cellStyle name="Normal 14 32" xfId="7327"/>
    <cellStyle name="Normal 14 32 2" xfId="7328"/>
    <cellStyle name="Normal 14 32 2 2" xfId="7329"/>
    <cellStyle name="Normal 14 32 2 3" xfId="7330"/>
    <cellStyle name="Normal 14 32 3" xfId="7331"/>
    <cellStyle name="Normal 14 32 3 2" xfId="7332"/>
    <cellStyle name="Normal 14 32 4" xfId="7333"/>
    <cellStyle name="Normal 14 33" xfId="7334"/>
    <cellStyle name="Normal 14 33 2" xfId="7335"/>
    <cellStyle name="Normal 14 33 2 2" xfId="7336"/>
    <cellStyle name="Normal 14 33 2 3" xfId="7337"/>
    <cellStyle name="Normal 14 33 3" xfId="7338"/>
    <cellStyle name="Normal 14 33 3 2" xfId="7339"/>
    <cellStyle name="Normal 14 33 4" xfId="7340"/>
    <cellStyle name="Normal 14 34" xfId="7341"/>
    <cellStyle name="Normal 14 34 2" xfId="7342"/>
    <cellStyle name="Normal 14 34 2 2" xfId="7343"/>
    <cellStyle name="Normal 14 34 2 3" xfId="7344"/>
    <cellStyle name="Normal 14 34 3" xfId="7345"/>
    <cellStyle name="Normal 14 34 3 2" xfId="7346"/>
    <cellStyle name="Normal 14 34 4" xfId="7347"/>
    <cellStyle name="Normal 14 35" xfId="7348"/>
    <cellStyle name="Normal 14 35 2" xfId="7349"/>
    <cellStyle name="Normal 14 35 2 2" xfId="7350"/>
    <cellStyle name="Normal 14 35 2 3" xfId="7351"/>
    <cellStyle name="Normal 14 35 3" xfId="7352"/>
    <cellStyle name="Normal 14 35 3 2" xfId="7353"/>
    <cellStyle name="Normal 14 35 4" xfId="7354"/>
    <cellStyle name="Normal 14 36" xfId="7355"/>
    <cellStyle name="Normal 14 36 2" xfId="7356"/>
    <cellStyle name="Normal 14 36 2 2" xfId="7357"/>
    <cellStyle name="Normal 14 36 2 3" xfId="7358"/>
    <cellStyle name="Normal 14 36 3" xfId="7359"/>
    <cellStyle name="Normal 14 36 3 2" xfId="7360"/>
    <cellStyle name="Normal 14 36 4" xfId="7361"/>
    <cellStyle name="Normal 14 37" xfId="7362"/>
    <cellStyle name="Normal 14 37 2" xfId="7363"/>
    <cellStyle name="Normal 14 37 2 2" xfId="7364"/>
    <cellStyle name="Normal 14 37 2 3" xfId="7365"/>
    <cellStyle name="Normal 14 37 3" xfId="7366"/>
    <cellStyle name="Normal 14 37 3 2" xfId="7367"/>
    <cellStyle name="Normal 14 37 4" xfId="7368"/>
    <cellStyle name="Normal 14 38" xfId="7369"/>
    <cellStyle name="Normal 14 38 2" xfId="7370"/>
    <cellStyle name="Normal 14 38 2 2" xfId="7371"/>
    <cellStyle name="Normal 14 38 2 3" xfId="7372"/>
    <cellStyle name="Normal 14 38 3" xfId="7373"/>
    <cellStyle name="Normal 14 38 3 2" xfId="7374"/>
    <cellStyle name="Normal 14 38 4" xfId="7375"/>
    <cellStyle name="Normal 14 39" xfId="7376"/>
    <cellStyle name="Normal 14 39 2" xfId="7377"/>
    <cellStyle name="Normal 14 39 2 2" xfId="7378"/>
    <cellStyle name="Normal 14 39 2 3" xfId="7379"/>
    <cellStyle name="Normal 14 39 3" xfId="7380"/>
    <cellStyle name="Normal 14 39 3 2" xfId="7381"/>
    <cellStyle name="Normal 14 39 4" xfId="7382"/>
    <cellStyle name="Normal 14 4" xfId="7383"/>
    <cellStyle name="Normal 14 4 2" xfId="7384"/>
    <cellStyle name="Normal 14 4 2 2" xfId="7385"/>
    <cellStyle name="Normal 14 4 2 3" xfId="7386"/>
    <cellStyle name="Normal 14 4 3" xfId="7387"/>
    <cellStyle name="Normal 14 4 3 2" xfId="7388"/>
    <cellStyle name="Normal 14 4 4" xfId="7389"/>
    <cellStyle name="Normal 14 4 5" xfId="7390"/>
    <cellStyle name="Normal 14 4 6" xfId="7391"/>
    <cellStyle name="Normal 14 40" xfId="7392"/>
    <cellStyle name="Normal 14 40 2" xfId="7393"/>
    <cellStyle name="Normal 14 40 2 2" xfId="7394"/>
    <cellStyle name="Normal 14 40 2 3" xfId="7395"/>
    <cellStyle name="Normal 14 40 3" xfId="7396"/>
    <cellStyle name="Normal 14 40 3 2" xfId="7397"/>
    <cellStyle name="Normal 14 40 4" xfId="7398"/>
    <cellStyle name="Normal 14 41" xfId="7399"/>
    <cellStyle name="Normal 14 41 2" xfId="7400"/>
    <cellStyle name="Normal 14 41 2 2" xfId="7401"/>
    <cellStyle name="Normal 14 41 3" xfId="7402"/>
    <cellStyle name="Normal 14 42" xfId="7403"/>
    <cellStyle name="Normal 14 42 2" xfId="7404"/>
    <cellStyle name="Normal 14 43" xfId="7405"/>
    <cellStyle name="Normal 14 44" xfId="7406"/>
    <cellStyle name="Normal 14 45" xfId="7407"/>
    <cellStyle name="Normal 14 5" xfId="7408"/>
    <cellStyle name="Normal 14 5 2" xfId="7409"/>
    <cellStyle name="Normal 14 5 2 2" xfId="7410"/>
    <cellStyle name="Normal 14 5 2 3" xfId="7411"/>
    <cellStyle name="Normal 14 5 3" xfId="7412"/>
    <cellStyle name="Normal 14 5 3 2" xfId="7413"/>
    <cellStyle name="Normal 14 5 4" xfId="7414"/>
    <cellStyle name="Normal 14 5 5" xfId="7415"/>
    <cellStyle name="Normal 14 6" xfId="7416"/>
    <cellStyle name="Normal 14 6 2" xfId="7417"/>
    <cellStyle name="Normal 14 6 2 2" xfId="7418"/>
    <cellStyle name="Normal 14 6 2 3" xfId="7419"/>
    <cellStyle name="Normal 14 6 3" xfId="7420"/>
    <cellStyle name="Normal 14 6 3 2" xfId="7421"/>
    <cellStyle name="Normal 14 6 4" xfId="7422"/>
    <cellStyle name="Normal 14 7" xfId="7423"/>
    <cellStyle name="Normal 14 7 2" xfId="7424"/>
    <cellStyle name="Normal 14 7 2 2" xfId="7425"/>
    <cellStyle name="Normal 14 7 2 3" xfId="7426"/>
    <cellStyle name="Normal 14 7 3" xfId="7427"/>
    <cellStyle name="Normal 14 7 3 2" xfId="7428"/>
    <cellStyle name="Normal 14 7 4" xfId="7429"/>
    <cellStyle name="Normal 14 8" xfId="7430"/>
    <cellStyle name="Normal 14 8 2" xfId="7431"/>
    <cellStyle name="Normal 14 8 2 2" xfId="7432"/>
    <cellStyle name="Normal 14 8 2 3" xfId="7433"/>
    <cellStyle name="Normal 14 8 3" xfId="7434"/>
    <cellStyle name="Normal 14 8 3 2" xfId="7435"/>
    <cellStyle name="Normal 14 8 4" xfId="7436"/>
    <cellStyle name="Normal 14 9" xfId="7437"/>
    <cellStyle name="Normal 14 9 2" xfId="7438"/>
    <cellStyle name="Normal 14 9 2 2" xfId="7439"/>
    <cellStyle name="Normal 14 9 2 3" xfId="7440"/>
    <cellStyle name="Normal 14 9 3" xfId="7441"/>
    <cellStyle name="Normal 14 9 3 2" xfId="7442"/>
    <cellStyle name="Normal 14 9 4" xfId="7443"/>
    <cellStyle name="Normal 140" xfId="7444"/>
    <cellStyle name="Normal 141" xfId="7445"/>
    <cellStyle name="Normal 142" xfId="7446"/>
    <cellStyle name="Normal 143" xfId="7447"/>
    <cellStyle name="Normal 144" xfId="7448"/>
    <cellStyle name="Normal 145" xfId="7449"/>
    <cellStyle name="Normal 146" xfId="7450"/>
    <cellStyle name="Normal 147" xfId="7451"/>
    <cellStyle name="Normal 148" xfId="7452"/>
    <cellStyle name="Normal 149" xfId="7453"/>
    <cellStyle name="Normal 15" xfId="7454"/>
    <cellStyle name="Normal 15 10" xfId="7455"/>
    <cellStyle name="Normal 15 10 2" xfId="7456"/>
    <cellStyle name="Normal 15 10 2 2" xfId="7457"/>
    <cellStyle name="Normal 15 10 2 3" xfId="7458"/>
    <cellStyle name="Normal 15 10 3" xfId="7459"/>
    <cellStyle name="Normal 15 10 3 2" xfId="7460"/>
    <cellStyle name="Normal 15 10 4" xfId="7461"/>
    <cellStyle name="Normal 15 11" xfId="7462"/>
    <cellStyle name="Normal 15 11 2" xfId="7463"/>
    <cellStyle name="Normal 15 11 2 2" xfId="7464"/>
    <cellStyle name="Normal 15 11 2 3" xfId="7465"/>
    <cellStyle name="Normal 15 11 3" xfId="7466"/>
    <cellStyle name="Normal 15 11 3 2" xfId="7467"/>
    <cellStyle name="Normal 15 11 4" xfId="7468"/>
    <cellStyle name="Normal 15 12" xfId="7469"/>
    <cellStyle name="Normal 15 12 2" xfId="7470"/>
    <cellStyle name="Normal 15 12 2 2" xfId="7471"/>
    <cellStyle name="Normal 15 12 2 3" xfId="7472"/>
    <cellStyle name="Normal 15 12 3" xfId="7473"/>
    <cellStyle name="Normal 15 12 3 2" xfId="7474"/>
    <cellStyle name="Normal 15 12 4" xfId="7475"/>
    <cellStyle name="Normal 15 13" xfId="7476"/>
    <cellStyle name="Normal 15 13 2" xfId="7477"/>
    <cellStyle name="Normal 15 13 2 2" xfId="7478"/>
    <cellStyle name="Normal 15 13 2 3" xfId="7479"/>
    <cellStyle name="Normal 15 13 3" xfId="7480"/>
    <cellStyle name="Normal 15 13 3 2" xfId="7481"/>
    <cellStyle name="Normal 15 13 4" xfId="7482"/>
    <cellStyle name="Normal 15 14" xfId="7483"/>
    <cellStyle name="Normal 15 14 2" xfId="7484"/>
    <cellStyle name="Normal 15 14 2 2" xfId="7485"/>
    <cellStyle name="Normal 15 14 2 3" xfId="7486"/>
    <cellStyle name="Normal 15 14 3" xfId="7487"/>
    <cellStyle name="Normal 15 14 3 2" xfId="7488"/>
    <cellStyle name="Normal 15 14 4" xfId="7489"/>
    <cellStyle name="Normal 15 15" xfId="7490"/>
    <cellStyle name="Normal 15 15 2" xfId="7491"/>
    <cellStyle name="Normal 15 15 2 2" xfId="7492"/>
    <cellStyle name="Normal 15 15 2 3" xfId="7493"/>
    <cellStyle name="Normal 15 15 3" xfId="7494"/>
    <cellStyle name="Normal 15 15 3 2" xfId="7495"/>
    <cellStyle name="Normal 15 15 4" xfId="7496"/>
    <cellStyle name="Normal 15 16" xfId="7497"/>
    <cellStyle name="Normal 15 16 2" xfId="7498"/>
    <cellStyle name="Normal 15 16 2 2" xfId="7499"/>
    <cellStyle name="Normal 15 16 2 3" xfId="7500"/>
    <cellStyle name="Normal 15 16 3" xfId="7501"/>
    <cellStyle name="Normal 15 16 3 2" xfId="7502"/>
    <cellStyle name="Normal 15 16 4" xfId="7503"/>
    <cellStyle name="Normal 15 17" xfId="7504"/>
    <cellStyle name="Normal 15 17 2" xfId="7505"/>
    <cellStyle name="Normal 15 17 2 2" xfId="7506"/>
    <cellStyle name="Normal 15 17 2 3" xfId="7507"/>
    <cellStyle name="Normal 15 17 3" xfId="7508"/>
    <cellStyle name="Normal 15 17 3 2" xfId="7509"/>
    <cellStyle name="Normal 15 17 4" xfId="7510"/>
    <cellStyle name="Normal 15 18" xfId="7511"/>
    <cellStyle name="Normal 15 18 2" xfId="7512"/>
    <cellStyle name="Normal 15 18 2 2" xfId="7513"/>
    <cellStyle name="Normal 15 18 2 3" xfId="7514"/>
    <cellStyle name="Normal 15 18 3" xfId="7515"/>
    <cellStyle name="Normal 15 18 3 2" xfId="7516"/>
    <cellStyle name="Normal 15 18 4" xfId="7517"/>
    <cellStyle name="Normal 15 19" xfId="7518"/>
    <cellStyle name="Normal 15 19 2" xfId="7519"/>
    <cellStyle name="Normal 15 19 2 2" xfId="7520"/>
    <cellStyle name="Normal 15 19 2 3" xfId="7521"/>
    <cellStyle name="Normal 15 19 3" xfId="7522"/>
    <cellStyle name="Normal 15 19 3 2" xfId="7523"/>
    <cellStyle name="Normal 15 19 4" xfId="7524"/>
    <cellStyle name="Normal 15 2" xfId="7525"/>
    <cellStyle name="Normal 15 2 2" xfId="7526"/>
    <cellStyle name="Normal 15 2 2 2" xfId="7527"/>
    <cellStyle name="Normal 15 2 2 3" xfId="7528"/>
    <cellStyle name="Normal 15 2 3" xfId="7529"/>
    <cellStyle name="Normal 15 2 3 2" xfId="7530"/>
    <cellStyle name="Normal 15 2 4" xfId="7531"/>
    <cellStyle name="Normal 15 2 5" xfId="7532"/>
    <cellStyle name="Normal 15 20" xfId="7533"/>
    <cellStyle name="Normal 15 20 2" xfId="7534"/>
    <cellStyle name="Normal 15 20 2 2" xfId="7535"/>
    <cellStyle name="Normal 15 20 2 3" xfId="7536"/>
    <cellStyle name="Normal 15 20 3" xfId="7537"/>
    <cellStyle name="Normal 15 20 3 2" xfId="7538"/>
    <cellStyle name="Normal 15 20 4" xfId="7539"/>
    <cellStyle name="Normal 15 21" xfId="7540"/>
    <cellStyle name="Normal 15 21 2" xfId="7541"/>
    <cellStyle name="Normal 15 21 2 2" xfId="7542"/>
    <cellStyle name="Normal 15 21 2 3" xfId="7543"/>
    <cellStyle name="Normal 15 21 3" xfId="7544"/>
    <cellStyle name="Normal 15 21 3 2" xfId="7545"/>
    <cellStyle name="Normal 15 21 4" xfId="7546"/>
    <cellStyle name="Normal 15 22" xfId="7547"/>
    <cellStyle name="Normal 15 22 2" xfId="7548"/>
    <cellStyle name="Normal 15 22 2 2" xfId="7549"/>
    <cellStyle name="Normal 15 22 2 3" xfId="7550"/>
    <cellStyle name="Normal 15 22 3" xfId="7551"/>
    <cellStyle name="Normal 15 22 3 2" xfId="7552"/>
    <cellStyle name="Normal 15 22 4" xfId="7553"/>
    <cellStyle name="Normal 15 23" xfId="7554"/>
    <cellStyle name="Normal 15 23 2" xfId="7555"/>
    <cellStyle name="Normal 15 23 2 2" xfId="7556"/>
    <cellStyle name="Normal 15 23 2 3" xfId="7557"/>
    <cellStyle name="Normal 15 23 3" xfId="7558"/>
    <cellStyle name="Normal 15 23 3 2" xfId="7559"/>
    <cellStyle name="Normal 15 23 4" xfId="7560"/>
    <cellStyle name="Normal 15 24" xfId="7561"/>
    <cellStyle name="Normal 15 24 2" xfId="7562"/>
    <cellStyle name="Normal 15 24 2 2" xfId="7563"/>
    <cellStyle name="Normal 15 24 2 3" xfId="7564"/>
    <cellStyle name="Normal 15 24 3" xfId="7565"/>
    <cellStyle name="Normal 15 24 3 2" xfId="7566"/>
    <cellStyle name="Normal 15 24 4" xfId="7567"/>
    <cellStyle name="Normal 15 25" xfId="7568"/>
    <cellStyle name="Normal 15 25 2" xfId="7569"/>
    <cellStyle name="Normal 15 25 2 2" xfId="7570"/>
    <cellStyle name="Normal 15 25 2 3" xfId="7571"/>
    <cellStyle name="Normal 15 25 3" xfId="7572"/>
    <cellStyle name="Normal 15 25 3 2" xfId="7573"/>
    <cellStyle name="Normal 15 25 4" xfId="7574"/>
    <cellStyle name="Normal 15 26" xfId="7575"/>
    <cellStyle name="Normal 15 26 2" xfId="7576"/>
    <cellStyle name="Normal 15 26 2 2" xfId="7577"/>
    <cellStyle name="Normal 15 26 2 3" xfId="7578"/>
    <cellStyle name="Normal 15 26 3" xfId="7579"/>
    <cellStyle name="Normal 15 26 3 2" xfId="7580"/>
    <cellStyle name="Normal 15 26 4" xfId="7581"/>
    <cellStyle name="Normal 15 27" xfId="7582"/>
    <cellStyle name="Normal 15 27 2" xfId="7583"/>
    <cellStyle name="Normal 15 27 2 2" xfId="7584"/>
    <cellStyle name="Normal 15 27 2 3" xfId="7585"/>
    <cellStyle name="Normal 15 27 3" xfId="7586"/>
    <cellStyle name="Normal 15 27 3 2" xfId="7587"/>
    <cellStyle name="Normal 15 27 4" xfId="7588"/>
    <cellStyle name="Normal 15 28" xfId="7589"/>
    <cellStyle name="Normal 15 28 2" xfId="7590"/>
    <cellStyle name="Normal 15 28 2 2" xfId="7591"/>
    <cellStyle name="Normal 15 28 2 3" xfId="7592"/>
    <cellStyle name="Normal 15 28 3" xfId="7593"/>
    <cellStyle name="Normal 15 28 3 2" xfId="7594"/>
    <cellStyle name="Normal 15 28 4" xfId="7595"/>
    <cellStyle name="Normal 15 29" xfId="7596"/>
    <cellStyle name="Normal 15 29 2" xfId="7597"/>
    <cellStyle name="Normal 15 29 2 2" xfId="7598"/>
    <cellStyle name="Normal 15 29 2 3" xfId="7599"/>
    <cellStyle name="Normal 15 29 3" xfId="7600"/>
    <cellStyle name="Normal 15 29 3 2" xfId="7601"/>
    <cellStyle name="Normal 15 29 4" xfId="7602"/>
    <cellStyle name="Normal 15 3" xfId="7603"/>
    <cellStyle name="Normal 15 3 2" xfId="7604"/>
    <cellStyle name="Normal 15 3 2 2" xfId="7605"/>
    <cellStyle name="Normal 15 3 2 3" xfId="7606"/>
    <cellStyle name="Normal 15 3 3" xfId="7607"/>
    <cellStyle name="Normal 15 3 3 2" xfId="7608"/>
    <cellStyle name="Normal 15 3 4" xfId="7609"/>
    <cellStyle name="Normal 15 3 5" xfId="7610"/>
    <cellStyle name="Normal 15 30" xfId="7611"/>
    <cellStyle name="Normal 15 30 2" xfId="7612"/>
    <cellStyle name="Normal 15 30 2 2" xfId="7613"/>
    <cellStyle name="Normal 15 30 2 3" xfId="7614"/>
    <cellStyle name="Normal 15 30 3" xfId="7615"/>
    <cellStyle name="Normal 15 30 3 2" xfId="7616"/>
    <cellStyle name="Normal 15 30 4" xfId="7617"/>
    <cellStyle name="Normal 15 31" xfId="7618"/>
    <cellStyle name="Normal 15 31 2" xfId="7619"/>
    <cellStyle name="Normal 15 31 2 2" xfId="7620"/>
    <cellStyle name="Normal 15 31 2 3" xfId="7621"/>
    <cellStyle name="Normal 15 31 3" xfId="7622"/>
    <cellStyle name="Normal 15 31 3 2" xfId="7623"/>
    <cellStyle name="Normal 15 31 4" xfId="7624"/>
    <cellStyle name="Normal 15 32" xfId="7625"/>
    <cellStyle name="Normal 15 32 2" xfId="7626"/>
    <cellStyle name="Normal 15 32 2 2" xfId="7627"/>
    <cellStyle name="Normal 15 32 2 3" xfId="7628"/>
    <cellStyle name="Normal 15 32 3" xfId="7629"/>
    <cellStyle name="Normal 15 32 3 2" xfId="7630"/>
    <cellStyle name="Normal 15 32 4" xfId="7631"/>
    <cellStyle name="Normal 15 33" xfId="7632"/>
    <cellStyle name="Normal 15 33 2" xfId="7633"/>
    <cellStyle name="Normal 15 33 2 2" xfId="7634"/>
    <cellStyle name="Normal 15 33 2 3" xfId="7635"/>
    <cellStyle name="Normal 15 33 3" xfId="7636"/>
    <cellStyle name="Normal 15 33 3 2" xfId="7637"/>
    <cellStyle name="Normal 15 33 4" xfId="7638"/>
    <cellStyle name="Normal 15 34" xfId="7639"/>
    <cellStyle name="Normal 15 34 2" xfId="7640"/>
    <cellStyle name="Normal 15 34 2 2" xfId="7641"/>
    <cellStyle name="Normal 15 34 2 3" xfId="7642"/>
    <cellStyle name="Normal 15 34 3" xfId="7643"/>
    <cellStyle name="Normal 15 34 3 2" xfId="7644"/>
    <cellStyle name="Normal 15 34 4" xfId="7645"/>
    <cellStyle name="Normal 15 35" xfId="7646"/>
    <cellStyle name="Normal 15 35 2" xfId="7647"/>
    <cellStyle name="Normal 15 35 2 2" xfId="7648"/>
    <cellStyle name="Normal 15 35 2 3" xfId="7649"/>
    <cellStyle name="Normal 15 35 3" xfId="7650"/>
    <cellStyle name="Normal 15 35 3 2" xfId="7651"/>
    <cellStyle name="Normal 15 35 4" xfId="7652"/>
    <cellStyle name="Normal 15 36" xfId="7653"/>
    <cellStyle name="Normal 15 36 2" xfId="7654"/>
    <cellStyle name="Normal 15 36 2 2" xfId="7655"/>
    <cellStyle name="Normal 15 36 2 3" xfId="7656"/>
    <cellStyle name="Normal 15 36 3" xfId="7657"/>
    <cellStyle name="Normal 15 36 3 2" xfId="7658"/>
    <cellStyle name="Normal 15 36 4" xfId="7659"/>
    <cellStyle name="Normal 15 37" xfId="7660"/>
    <cellStyle name="Normal 15 37 2" xfId="7661"/>
    <cellStyle name="Normal 15 37 2 2" xfId="7662"/>
    <cellStyle name="Normal 15 37 2 3" xfId="7663"/>
    <cellStyle name="Normal 15 37 3" xfId="7664"/>
    <cellStyle name="Normal 15 37 3 2" xfId="7665"/>
    <cellStyle name="Normal 15 37 4" xfId="7666"/>
    <cellStyle name="Normal 15 38" xfId="7667"/>
    <cellStyle name="Normal 15 38 2" xfId="7668"/>
    <cellStyle name="Normal 15 38 2 2" xfId="7669"/>
    <cellStyle name="Normal 15 38 2 3" xfId="7670"/>
    <cellStyle name="Normal 15 38 3" xfId="7671"/>
    <cellStyle name="Normal 15 38 3 2" xfId="7672"/>
    <cellStyle name="Normal 15 38 4" xfId="7673"/>
    <cellStyle name="Normal 15 39" xfId="7674"/>
    <cellStyle name="Normal 15 39 2" xfId="7675"/>
    <cellStyle name="Normal 15 39 2 2" xfId="7676"/>
    <cellStyle name="Normal 15 39 2 3" xfId="7677"/>
    <cellStyle name="Normal 15 39 3" xfId="7678"/>
    <cellStyle name="Normal 15 39 3 2" xfId="7679"/>
    <cellStyle name="Normal 15 39 4" xfId="7680"/>
    <cellStyle name="Normal 15 4" xfId="7681"/>
    <cellStyle name="Normal 15 4 2" xfId="7682"/>
    <cellStyle name="Normal 15 4 2 2" xfId="7683"/>
    <cellStyle name="Normal 15 4 2 3" xfId="7684"/>
    <cellStyle name="Normal 15 4 3" xfId="7685"/>
    <cellStyle name="Normal 15 4 3 2" xfId="7686"/>
    <cellStyle name="Normal 15 4 4" xfId="7687"/>
    <cellStyle name="Normal 15 40" xfId="7688"/>
    <cellStyle name="Normal 15 40 2" xfId="7689"/>
    <cellStyle name="Normal 15 40 2 2" xfId="7690"/>
    <cellStyle name="Normal 15 40 2 3" xfId="7691"/>
    <cellStyle name="Normal 15 40 3" xfId="7692"/>
    <cellStyle name="Normal 15 40 3 2" xfId="7693"/>
    <cellStyle name="Normal 15 40 4" xfId="7694"/>
    <cellStyle name="Normal 15 41" xfId="7695"/>
    <cellStyle name="Normal 15 41 2" xfId="7696"/>
    <cellStyle name="Normal 15 41 2 2" xfId="7697"/>
    <cellStyle name="Normal 15 41 3" xfId="7698"/>
    <cellStyle name="Normal 15 42" xfId="7699"/>
    <cellStyle name="Normal 15 42 2" xfId="7700"/>
    <cellStyle name="Normal 15 43" xfId="7701"/>
    <cellStyle name="Normal 15 44" xfId="7702"/>
    <cellStyle name="Normal 15 45" xfId="7703"/>
    <cellStyle name="Normal 15 5" xfId="7704"/>
    <cellStyle name="Normal 15 5 2" xfId="7705"/>
    <cellStyle name="Normal 15 5 2 2" xfId="7706"/>
    <cellStyle name="Normal 15 5 2 3" xfId="7707"/>
    <cellStyle name="Normal 15 5 3" xfId="7708"/>
    <cellStyle name="Normal 15 5 3 2" xfId="7709"/>
    <cellStyle name="Normal 15 5 4" xfId="7710"/>
    <cellStyle name="Normal 15 6" xfId="7711"/>
    <cellStyle name="Normal 15 6 2" xfId="7712"/>
    <cellStyle name="Normal 15 6 2 2" xfId="7713"/>
    <cellStyle name="Normal 15 6 2 3" xfId="7714"/>
    <cellStyle name="Normal 15 6 3" xfId="7715"/>
    <cellStyle name="Normal 15 6 3 2" xfId="7716"/>
    <cellStyle name="Normal 15 6 4" xfId="7717"/>
    <cellStyle name="Normal 15 7" xfId="7718"/>
    <cellStyle name="Normal 15 7 2" xfId="7719"/>
    <cellStyle name="Normal 15 7 2 2" xfId="7720"/>
    <cellStyle name="Normal 15 7 2 3" xfId="7721"/>
    <cellStyle name="Normal 15 7 3" xfId="7722"/>
    <cellStyle name="Normal 15 7 3 2" xfId="7723"/>
    <cellStyle name="Normal 15 7 4" xfId="7724"/>
    <cellStyle name="Normal 15 8" xfId="7725"/>
    <cellStyle name="Normal 15 8 2" xfId="7726"/>
    <cellStyle name="Normal 15 8 2 2" xfId="7727"/>
    <cellStyle name="Normal 15 8 2 3" xfId="7728"/>
    <cellStyle name="Normal 15 8 3" xfId="7729"/>
    <cellStyle name="Normal 15 8 3 2" xfId="7730"/>
    <cellStyle name="Normal 15 8 4" xfId="7731"/>
    <cellStyle name="Normal 15 9" xfId="7732"/>
    <cellStyle name="Normal 15 9 2" xfId="7733"/>
    <cellStyle name="Normal 15 9 2 2" xfId="7734"/>
    <cellStyle name="Normal 15 9 2 3" xfId="7735"/>
    <cellStyle name="Normal 15 9 3" xfId="7736"/>
    <cellStyle name="Normal 15 9 3 2" xfId="7737"/>
    <cellStyle name="Normal 15 9 4" xfId="7738"/>
    <cellStyle name="Normal 150" xfId="7739"/>
    <cellStyle name="Normal 151" xfId="7740"/>
    <cellStyle name="Normal 16" xfId="7741"/>
    <cellStyle name="Normal 16 10" xfId="7742"/>
    <cellStyle name="Normal 16 10 2" xfId="7743"/>
    <cellStyle name="Normal 16 10 2 2" xfId="7744"/>
    <cellStyle name="Normal 16 10 2 2 2" xfId="7745"/>
    <cellStyle name="Normal 16 10 2 3" xfId="7746"/>
    <cellStyle name="Normal 16 10 3" xfId="7747"/>
    <cellStyle name="Normal 16 10 3 2" xfId="7748"/>
    <cellStyle name="Normal 16 10 4" xfId="7749"/>
    <cellStyle name="Normal 16 10 5" xfId="7750"/>
    <cellStyle name="Normal 16 11" xfId="7751"/>
    <cellStyle name="Normal 16 11 2" xfId="7752"/>
    <cellStyle name="Normal 16 11 2 2" xfId="7753"/>
    <cellStyle name="Normal 16 11 2 3" xfId="7754"/>
    <cellStyle name="Normal 16 11 3" xfId="7755"/>
    <cellStyle name="Normal 16 11 3 2" xfId="7756"/>
    <cellStyle name="Normal 16 11 4" xfId="7757"/>
    <cellStyle name="Normal 16 11 5" xfId="7758"/>
    <cellStyle name="Normal 16 12" xfId="7759"/>
    <cellStyle name="Normal 16 12 2" xfId="7760"/>
    <cellStyle name="Normal 16 12 2 2" xfId="7761"/>
    <cellStyle name="Normal 16 12 2 3" xfId="7762"/>
    <cellStyle name="Normal 16 12 3" xfId="7763"/>
    <cellStyle name="Normal 16 12 3 2" xfId="7764"/>
    <cellStyle name="Normal 16 12 4" xfId="7765"/>
    <cellStyle name="Normal 16 13" xfId="7766"/>
    <cellStyle name="Normal 16 13 2" xfId="7767"/>
    <cellStyle name="Normal 16 13 2 2" xfId="7768"/>
    <cellStyle name="Normal 16 13 2 3" xfId="7769"/>
    <cellStyle name="Normal 16 13 3" xfId="7770"/>
    <cellStyle name="Normal 16 13 3 2" xfId="7771"/>
    <cellStyle name="Normal 16 13 4" xfId="7772"/>
    <cellStyle name="Normal 16 14" xfId="7773"/>
    <cellStyle name="Normal 16 14 2" xfId="7774"/>
    <cellStyle name="Normal 16 14 2 2" xfId="7775"/>
    <cellStyle name="Normal 16 14 2 3" xfId="7776"/>
    <cellStyle name="Normal 16 14 3" xfId="7777"/>
    <cellStyle name="Normal 16 14 3 2" xfId="7778"/>
    <cellStyle name="Normal 16 14 4" xfId="7779"/>
    <cellStyle name="Normal 16 15" xfId="7780"/>
    <cellStyle name="Normal 16 15 2" xfId="7781"/>
    <cellStyle name="Normal 16 15 2 2" xfId="7782"/>
    <cellStyle name="Normal 16 15 2 3" xfId="7783"/>
    <cellStyle name="Normal 16 15 3" xfId="7784"/>
    <cellStyle name="Normal 16 15 3 2" xfId="7785"/>
    <cellStyle name="Normal 16 15 4" xfId="7786"/>
    <cellStyle name="Normal 16 16" xfId="7787"/>
    <cellStyle name="Normal 16 16 2" xfId="7788"/>
    <cellStyle name="Normal 16 16 2 2" xfId="7789"/>
    <cellStyle name="Normal 16 16 2 3" xfId="7790"/>
    <cellStyle name="Normal 16 16 3" xfId="7791"/>
    <cellStyle name="Normal 16 16 3 2" xfId="7792"/>
    <cellStyle name="Normal 16 16 4" xfId="7793"/>
    <cellStyle name="Normal 16 17" xfId="7794"/>
    <cellStyle name="Normal 16 17 2" xfId="7795"/>
    <cellStyle name="Normal 16 17 2 2" xfId="7796"/>
    <cellStyle name="Normal 16 17 2 3" xfId="7797"/>
    <cellStyle name="Normal 16 17 3" xfId="7798"/>
    <cellStyle name="Normal 16 17 3 2" xfId="7799"/>
    <cellStyle name="Normal 16 17 4" xfId="7800"/>
    <cellStyle name="Normal 16 18" xfId="7801"/>
    <cellStyle name="Normal 16 18 2" xfId="7802"/>
    <cellStyle name="Normal 16 18 2 2" xfId="7803"/>
    <cellStyle name="Normal 16 18 2 3" xfId="7804"/>
    <cellStyle name="Normal 16 18 3" xfId="7805"/>
    <cellStyle name="Normal 16 18 3 2" xfId="7806"/>
    <cellStyle name="Normal 16 18 4" xfId="7807"/>
    <cellStyle name="Normal 16 19" xfId="7808"/>
    <cellStyle name="Normal 16 19 2" xfId="7809"/>
    <cellStyle name="Normal 16 19 2 2" xfId="7810"/>
    <cellStyle name="Normal 16 19 2 3" xfId="7811"/>
    <cellStyle name="Normal 16 19 3" xfId="7812"/>
    <cellStyle name="Normal 16 19 3 2" xfId="7813"/>
    <cellStyle name="Normal 16 19 4" xfId="7814"/>
    <cellStyle name="Normal 16 2" xfId="7815"/>
    <cellStyle name="Normal 16 2 2" xfId="7816"/>
    <cellStyle name="Normal 16 2 2 2" xfId="7817"/>
    <cellStyle name="Normal 16 2 2 2 2" xfId="7818"/>
    <cellStyle name="Normal 16 2 2 3" xfId="7819"/>
    <cellStyle name="Normal 16 2 3" xfId="7820"/>
    <cellStyle name="Normal 16 2 3 2" xfId="7821"/>
    <cellStyle name="Normal 16 2 4" xfId="7822"/>
    <cellStyle name="Normal 16 2 5" xfId="7823"/>
    <cellStyle name="Normal 16 20" xfId="7824"/>
    <cellStyle name="Normal 16 20 2" xfId="7825"/>
    <cellStyle name="Normal 16 20 2 2" xfId="7826"/>
    <cellStyle name="Normal 16 20 2 3" xfId="7827"/>
    <cellStyle name="Normal 16 20 3" xfId="7828"/>
    <cellStyle name="Normal 16 20 3 2" xfId="7829"/>
    <cellStyle name="Normal 16 20 4" xfId="7830"/>
    <cellStyle name="Normal 16 21" xfId="7831"/>
    <cellStyle name="Normal 16 21 2" xfId="7832"/>
    <cellStyle name="Normal 16 21 2 2" xfId="7833"/>
    <cellStyle name="Normal 16 21 2 3" xfId="7834"/>
    <cellStyle name="Normal 16 21 3" xfId="7835"/>
    <cellStyle name="Normal 16 21 3 2" xfId="7836"/>
    <cellStyle name="Normal 16 21 4" xfId="7837"/>
    <cellStyle name="Normal 16 22" xfId="7838"/>
    <cellStyle name="Normal 16 22 2" xfId="7839"/>
    <cellStyle name="Normal 16 22 2 2" xfId="7840"/>
    <cellStyle name="Normal 16 22 2 3" xfId="7841"/>
    <cellStyle name="Normal 16 22 3" xfId="7842"/>
    <cellStyle name="Normal 16 22 3 2" xfId="7843"/>
    <cellStyle name="Normal 16 22 4" xfId="7844"/>
    <cellStyle name="Normal 16 23" xfId="7845"/>
    <cellStyle name="Normal 16 23 2" xfId="7846"/>
    <cellStyle name="Normal 16 23 2 2" xfId="7847"/>
    <cellStyle name="Normal 16 23 2 3" xfId="7848"/>
    <cellStyle name="Normal 16 23 3" xfId="7849"/>
    <cellStyle name="Normal 16 23 3 2" xfId="7850"/>
    <cellStyle name="Normal 16 23 4" xfId="7851"/>
    <cellStyle name="Normal 16 24" xfId="7852"/>
    <cellStyle name="Normal 16 24 2" xfId="7853"/>
    <cellStyle name="Normal 16 24 2 2" xfId="7854"/>
    <cellStyle name="Normal 16 24 2 3" xfId="7855"/>
    <cellStyle name="Normal 16 24 3" xfId="7856"/>
    <cellStyle name="Normal 16 24 3 2" xfId="7857"/>
    <cellStyle name="Normal 16 24 4" xfId="7858"/>
    <cellStyle name="Normal 16 25" xfId="7859"/>
    <cellStyle name="Normal 16 25 2" xfId="7860"/>
    <cellStyle name="Normal 16 25 2 2" xfId="7861"/>
    <cellStyle name="Normal 16 25 2 3" xfId="7862"/>
    <cellStyle name="Normal 16 25 3" xfId="7863"/>
    <cellStyle name="Normal 16 25 3 2" xfId="7864"/>
    <cellStyle name="Normal 16 25 4" xfId="7865"/>
    <cellStyle name="Normal 16 26" xfId="7866"/>
    <cellStyle name="Normal 16 26 2" xfId="7867"/>
    <cellStyle name="Normal 16 26 2 2" xfId="7868"/>
    <cellStyle name="Normal 16 26 2 3" xfId="7869"/>
    <cellStyle name="Normal 16 26 3" xfId="7870"/>
    <cellStyle name="Normal 16 26 3 2" xfId="7871"/>
    <cellStyle name="Normal 16 26 4" xfId="7872"/>
    <cellStyle name="Normal 16 27" xfId="7873"/>
    <cellStyle name="Normal 16 27 2" xfId="7874"/>
    <cellStyle name="Normal 16 27 2 2" xfId="7875"/>
    <cellStyle name="Normal 16 27 2 3" xfId="7876"/>
    <cellStyle name="Normal 16 27 3" xfId="7877"/>
    <cellStyle name="Normal 16 27 3 2" xfId="7878"/>
    <cellStyle name="Normal 16 27 4" xfId="7879"/>
    <cellStyle name="Normal 16 28" xfId="7880"/>
    <cellStyle name="Normal 16 28 2" xfId="7881"/>
    <cellStyle name="Normal 16 28 2 2" xfId="7882"/>
    <cellStyle name="Normal 16 28 2 3" xfId="7883"/>
    <cellStyle name="Normal 16 28 3" xfId="7884"/>
    <cellStyle name="Normal 16 28 3 2" xfId="7885"/>
    <cellStyle name="Normal 16 28 4" xfId="7886"/>
    <cellStyle name="Normal 16 29" xfId="7887"/>
    <cellStyle name="Normal 16 29 2" xfId="7888"/>
    <cellStyle name="Normal 16 29 2 2" xfId="7889"/>
    <cellStyle name="Normal 16 29 2 3" xfId="7890"/>
    <cellStyle name="Normal 16 29 3" xfId="7891"/>
    <cellStyle name="Normal 16 29 3 2" xfId="7892"/>
    <cellStyle name="Normal 16 29 4" xfId="7893"/>
    <cellStyle name="Normal 16 3" xfId="7894"/>
    <cellStyle name="Normal 16 3 2" xfId="7895"/>
    <cellStyle name="Normal 16 3 2 2" xfId="7896"/>
    <cellStyle name="Normal 16 3 2 2 2" xfId="7897"/>
    <cellStyle name="Normal 16 3 2 3" xfId="7898"/>
    <cellStyle name="Normal 16 3 3" xfId="7899"/>
    <cellStyle name="Normal 16 3 3 2" xfId="7900"/>
    <cellStyle name="Normal 16 3 4" xfId="7901"/>
    <cellStyle name="Normal 16 3 5" xfId="7902"/>
    <cellStyle name="Normal 16 30" xfId="7903"/>
    <cellStyle name="Normal 16 30 2" xfId="7904"/>
    <cellStyle name="Normal 16 30 2 2" xfId="7905"/>
    <cellStyle name="Normal 16 30 2 3" xfId="7906"/>
    <cellStyle name="Normal 16 30 3" xfId="7907"/>
    <cellStyle name="Normal 16 30 3 2" xfId="7908"/>
    <cellStyle name="Normal 16 30 4" xfId="7909"/>
    <cellStyle name="Normal 16 31" xfId="7910"/>
    <cellStyle name="Normal 16 31 2" xfId="7911"/>
    <cellStyle name="Normal 16 31 2 2" xfId="7912"/>
    <cellStyle name="Normal 16 31 2 3" xfId="7913"/>
    <cellStyle name="Normal 16 31 3" xfId="7914"/>
    <cellStyle name="Normal 16 31 3 2" xfId="7915"/>
    <cellStyle name="Normal 16 31 4" xfId="7916"/>
    <cellStyle name="Normal 16 32" xfId="7917"/>
    <cellStyle name="Normal 16 32 2" xfId="7918"/>
    <cellStyle name="Normal 16 32 2 2" xfId="7919"/>
    <cellStyle name="Normal 16 32 2 3" xfId="7920"/>
    <cellStyle name="Normal 16 32 3" xfId="7921"/>
    <cellStyle name="Normal 16 32 3 2" xfId="7922"/>
    <cellStyle name="Normal 16 32 4" xfId="7923"/>
    <cellStyle name="Normal 16 33" xfId="7924"/>
    <cellStyle name="Normal 16 33 2" xfId="7925"/>
    <cellStyle name="Normal 16 33 2 2" xfId="7926"/>
    <cellStyle name="Normal 16 33 2 3" xfId="7927"/>
    <cellStyle name="Normal 16 33 3" xfId="7928"/>
    <cellStyle name="Normal 16 33 3 2" xfId="7929"/>
    <cellStyle name="Normal 16 33 4" xfId="7930"/>
    <cellStyle name="Normal 16 34" xfId="7931"/>
    <cellStyle name="Normal 16 34 2" xfId="7932"/>
    <cellStyle name="Normal 16 34 2 2" xfId="7933"/>
    <cellStyle name="Normal 16 34 2 3" xfId="7934"/>
    <cellStyle name="Normal 16 34 3" xfId="7935"/>
    <cellStyle name="Normal 16 34 3 2" xfId="7936"/>
    <cellStyle name="Normal 16 34 4" xfId="7937"/>
    <cellStyle name="Normal 16 35" xfId="7938"/>
    <cellStyle name="Normal 16 35 2" xfId="7939"/>
    <cellStyle name="Normal 16 35 2 2" xfId="7940"/>
    <cellStyle name="Normal 16 35 2 3" xfId="7941"/>
    <cellStyle name="Normal 16 35 3" xfId="7942"/>
    <cellStyle name="Normal 16 35 3 2" xfId="7943"/>
    <cellStyle name="Normal 16 35 4" xfId="7944"/>
    <cellStyle name="Normal 16 36" xfId="7945"/>
    <cellStyle name="Normal 16 36 2" xfId="7946"/>
    <cellStyle name="Normal 16 36 2 2" xfId="7947"/>
    <cellStyle name="Normal 16 36 2 3" xfId="7948"/>
    <cellStyle name="Normal 16 36 3" xfId="7949"/>
    <cellStyle name="Normal 16 36 3 2" xfId="7950"/>
    <cellStyle name="Normal 16 36 4" xfId="7951"/>
    <cellStyle name="Normal 16 37" xfId="7952"/>
    <cellStyle name="Normal 16 37 2" xfId="7953"/>
    <cellStyle name="Normal 16 37 2 2" xfId="7954"/>
    <cellStyle name="Normal 16 37 2 3" xfId="7955"/>
    <cellStyle name="Normal 16 37 3" xfId="7956"/>
    <cellStyle name="Normal 16 37 3 2" xfId="7957"/>
    <cellStyle name="Normal 16 37 4" xfId="7958"/>
    <cellStyle name="Normal 16 38" xfId="7959"/>
    <cellStyle name="Normal 16 38 2" xfId="7960"/>
    <cellStyle name="Normal 16 38 2 2" xfId="7961"/>
    <cellStyle name="Normal 16 38 2 3" xfId="7962"/>
    <cellStyle name="Normal 16 38 3" xfId="7963"/>
    <cellStyle name="Normal 16 38 3 2" xfId="7964"/>
    <cellStyle name="Normal 16 38 4" xfId="7965"/>
    <cellStyle name="Normal 16 39" xfId="7966"/>
    <cellStyle name="Normal 16 39 2" xfId="7967"/>
    <cellStyle name="Normal 16 39 2 2" xfId="7968"/>
    <cellStyle name="Normal 16 39 2 3" xfId="7969"/>
    <cellStyle name="Normal 16 39 3" xfId="7970"/>
    <cellStyle name="Normal 16 39 3 2" xfId="7971"/>
    <cellStyle name="Normal 16 39 4" xfId="7972"/>
    <cellStyle name="Normal 16 4" xfId="7973"/>
    <cellStyle name="Normal 16 4 2" xfId="7974"/>
    <cellStyle name="Normal 16 4 2 2" xfId="7975"/>
    <cellStyle name="Normal 16 4 2 2 2" xfId="7976"/>
    <cellStyle name="Normal 16 4 2 3" xfId="7977"/>
    <cellStyle name="Normal 16 4 3" xfId="7978"/>
    <cellStyle name="Normal 16 4 3 2" xfId="7979"/>
    <cellStyle name="Normal 16 4 4" xfId="7980"/>
    <cellStyle name="Normal 16 4 5" xfId="7981"/>
    <cellStyle name="Normal 16 4 6" xfId="7982"/>
    <cellStyle name="Normal 16 40" xfId="7983"/>
    <cellStyle name="Normal 16 40 2" xfId="7984"/>
    <cellStyle name="Normal 16 40 2 2" xfId="7985"/>
    <cellStyle name="Normal 16 40 2 3" xfId="7986"/>
    <cellStyle name="Normal 16 40 3" xfId="7987"/>
    <cellStyle name="Normal 16 40 3 2" xfId="7988"/>
    <cellStyle name="Normal 16 40 4" xfId="7989"/>
    <cellStyle name="Normal 16 41" xfId="7990"/>
    <cellStyle name="Normal 16 41 2" xfId="7991"/>
    <cellStyle name="Normal 16 41 3" xfId="7992"/>
    <cellStyle name="Normal 16 42" xfId="7993"/>
    <cellStyle name="Normal 16 42 2" xfId="7994"/>
    <cellStyle name="Normal 16 43" xfId="7995"/>
    <cellStyle name="Normal 16 44" xfId="7996"/>
    <cellStyle name="Normal 16 5" xfId="7997"/>
    <cellStyle name="Normal 16 5 2" xfId="7998"/>
    <cellStyle name="Normal 16 5 2 2" xfId="7999"/>
    <cellStyle name="Normal 16 5 2 2 2" xfId="8000"/>
    <cellStyle name="Normal 16 5 2 3" xfId="8001"/>
    <cellStyle name="Normal 16 5 3" xfId="8002"/>
    <cellStyle name="Normal 16 5 3 2" xfId="8003"/>
    <cellStyle name="Normal 16 5 4" xfId="8004"/>
    <cellStyle name="Normal 16 5 5" xfId="8005"/>
    <cellStyle name="Normal 16 5 6" xfId="8006"/>
    <cellStyle name="Normal 16 6" xfId="8007"/>
    <cellStyle name="Normal 16 6 2" xfId="8008"/>
    <cellStyle name="Normal 16 6 2 2" xfId="8009"/>
    <cellStyle name="Normal 16 6 2 2 2" xfId="8010"/>
    <cellStyle name="Normal 16 6 2 3" xfId="8011"/>
    <cellStyle name="Normal 16 6 3" xfId="8012"/>
    <cellStyle name="Normal 16 6 3 2" xfId="8013"/>
    <cellStyle name="Normal 16 6 4" xfId="8014"/>
    <cellStyle name="Normal 16 6 5" xfId="8015"/>
    <cellStyle name="Normal 16 7" xfId="8016"/>
    <cellStyle name="Normal 16 7 2" xfId="8017"/>
    <cellStyle name="Normal 16 7 2 2" xfId="8018"/>
    <cellStyle name="Normal 16 7 2 2 2" xfId="8019"/>
    <cellStyle name="Normal 16 7 2 3" xfId="8020"/>
    <cellStyle name="Normal 16 7 3" xfId="8021"/>
    <cellStyle name="Normal 16 7 3 2" xfId="8022"/>
    <cellStyle name="Normal 16 7 4" xfId="8023"/>
    <cellStyle name="Normal 16 7 5" xfId="8024"/>
    <cellStyle name="Normal 16 8" xfId="8025"/>
    <cellStyle name="Normal 16 8 2" xfId="8026"/>
    <cellStyle name="Normal 16 8 2 2" xfId="8027"/>
    <cellStyle name="Normal 16 8 2 2 2" xfId="8028"/>
    <cellStyle name="Normal 16 8 2 3" xfId="8029"/>
    <cellStyle name="Normal 16 8 3" xfId="8030"/>
    <cellStyle name="Normal 16 8 3 2" xfId="8031"/>
    <cellStyle name="Normal 16 8 4" xfId="8032"/>
    <cellStyle name="Normal 16 8 5" xfId="8033"/>
    <cellStyle name="Normal 16 9" xfId="8034"/>
    <cellStyle name="Normal 16 9 2" xfId="8035"/>
    <cellStyle name="Normal 16 9 2 2" xfId="8036"/>
    <cellStyle name="Normal 16 9 2 2 2" xfId="8037"/>
    <cellStyle name="Normal 16 9 2 3" xfId="8038"/>
    <cellStyle name="Normal 16 9 3" xfId="8039"/>
    <cellStyle name="Normal 16 9 3 2" xfId="8040"/>
    <cellStyle name="Normal 16 9 4" xfId="8041"/>
    <cellStyle name="Normal 16 9 5" xfId="8042"/>
    <cellStyle name="Normal 16_3097_OM cost model template_100810" xfId="8043"/>
    <cellStyle name="Normal 167" xfId="8044"/>
    <cellStyle name="Normal 17" xfId="8045"/>
    <cellStyle name="Normal 17 10" xfId="8046"/>
    <cellStyle name="Normal 17 10 2" xfId="8047"/>
    <cellStyle name="Normal 17 10 2 2" xfId="8048"/>
    <cellStyle name="Normal 17 10 2 2 2" xfId="8049"/>
    <cellStyle name="Normal 17 10 2 3" xfId="8050"/>
    <cellStyle name="Normal 17 10 3" xfId="8051"/>
    <cellStyle name="Normal 17 10 3 2" xfId="8052"/>
    <cellStyle name="Normal 17 10 4" xfId="8053"/>
    <cellStyle name="Normal 17 10 5" xfId="8054"/>
    <cellStyle name="Normal 17 11" xfId="8055"/>
    <cellStyle name="Normal 17 11 2" xfId="8056"/>
    <cellStyle name="Normal 17 11 2 2" xfId="8057"/>
    <cellStyle name="Normal 17 11 2 3" xfId="8058"/>
    <cellStyle name="Normal 17 11 3" xfId="8059"/>
    <cellStyle name="Normal 17 11 3 2" xfId="8060"/>
    <cellStyle name="Normal 17 11 4" xfId="8061"/>
    <cellStyle name="Normal 17 11 5" xfId="8062"/>
    <cellStyle name="Normal 17 12" xfId="8063"/>
    <cellStyle name="Normal 17 12 2" xfId="8064"/>
    <cellStyle name="Normal 17 12 2 2" xfId="8065"/>
    <cellStyle name="Normal 17 12 2 3" xfId="8066"/>
    <cellStyle name="Normal 17 12 3" xfId="8067"/>
    <cellStyle name="Normal 17 12 3 2" xfId="8068"/>
    <cellStyle name="Normal 17 12 4" xfId="8069"/>
    <cellStyle name="Normal 17 13" xfId="8070"/>
    <cellStyle name="Normal 17 13 2" xfId="8071"/>
    <cellStyle name="Normal 17 13 2 2" xfId="8072"/>
    <cellStyle name="Normal 17 13 2 3" xfId="8073"/>
    <cellStyle name="Normal 17 13 3" xfId="8074"/>
    <cellStyle name="Normal 17 13 3 2" xfId="8075"/>
    <cellStyle name="Normal 17 13 4" xfId="8076"/>
    <cellStyle name="Normal 17 14" xfId="8077"/>
    <cellStyle name="Normal 17 14 2" xfId="8078"/>
    <cellStyle name="Normal 17 14 2 2" xfId="8079"/>
    <cellStyle name="Normal 17 14 2 3" xfId="8080"/>
    <cellStyle name="Normal 17 14 3" xfId="8081"/>
    <cellStyle name="Normal 17 14 3 2" xfId="8082"/>
    <cellStyle name="Normal 17 14 4" xfId="8083"/>
    <cellStyle name="Normal 17 15" xfId="8084"/>
    <cellStyle name="Normal 17 15 2" xfId="8085"/>
    <cellStyle name="Normal 17 15 2 2" xfId="8086"/>
    <cellStyle name="Normal 17 15 2 3" xfId="8087"/>
    <cellStyle name="Normal 17 15 3" xfId="8088"/>
    <cellStyle name="Normal 17 15 3 2" xfId="8089"/>
    <cellStyle name="Normal 17 15 4" xfId="8090"/>
    <cellStyle name="Normal 17 16" xfId="8091"/>
    <cellStyle name="Normal 17 16 2" xfId="8092"/>
    <cellStyle name="Normal 17 16 2 2" xfId="8093"/>
    <cellStyle name="Normal 17 16 2 3" xfId="8094"/>
    <cellStyle name="Normal 17 16 3" xfId="8095"/>
    <cellStyle name="Normal 17 16 3 2" xfId="8096"/>
    <cellStyle name="Normal 17 16 4" xfId="8097"/>
    <cellStyle name="Normal 17 17" xfId="8098"/>
    <cellStyle name="Normal 17 17 2" xfId="8099"/>
    <cellStyle name="Normal 17 17 2 2" xfId="8100"/>
    <cellStyle name="Normal 17 17 2 3" xfId="8101"/>
    <cellStyle name="Normal 17 17 3" xfId="8102"/>
    <cellStyle name="Normal 17 17 3 2" xfId="8103"/>
    <cellStyle name="Normal 17 17 4" xfId="8104"/>
    <cellStyle name="Normal 17 18" xfId="8105"/>
    <cellStyle name="Normal 17 18 2" xfId="8106"/>
    <cellStyle name="Normal 17 18 2 2" xfId="8107"/>
    <cellStyle name="Normal 17 18 2 3" xfId="8108"/>
    <cellStyle name="Normal 17 18 3" xfId="8109"/>
    <cellStyle name="Normal 17 18 3 2" xfId="8110"/>
    <cellStyle name="Normal 17 18 4" xfId="8111"/>
    <cellStyle name="Normal 17 19" xfId="8112"/>
    <cellStyle name="Normal 17 19 2" xfId="8113"/>
    <cellStyle name="Normal 17 19 2 2" xfId="8114"/>
    <cellStyle name="Normal 17 19 2 3" xfId="8115"/>
    <cellStyle name="Normal 17 19 3" xfId="8116"/>
    <cellStyle name="Normal 17 19 3 2" xfId="8117"/>
    <cellStyle name="Normal 17 19 4" xfId="8118"/>
    <cellStyle name="Normal 17 2" xfId="8119"/>
    <cellStyle name="Normal 17 2 2" xfId="8120"/>
    <cellStyle name="Normal 17 2 2 2" xfId="8121"/>
    <cellStyle name="Normal 17 2 2 2 2" xfId="8122"/>
    <cellStyle name="Normal 17 2 2 3" xfId="8123"/>
    <cellStyle name="Normal 17 2 3" xfId="8124"/>
    <cellStyle name="Normal 17 2 3 2" xfId="8125"/>
    <cellStyle name="Normal 17 2 4" xfId="8126"/>
    <cellStyle name="Normal 17 2 5" xfId="8127"/>
    <cellStyle name="Normal 17 20" xfId="8128"/>
    <cellStyle name="Normal 17 20 2" xfId="8129"/>
    <cellStyle name="Normal 17 20 2 2" xfId="8130"/>
    <cellStyle name="Normal 17 20 2 3" xfId="8131"/>
    <cellStyle name="Normal 17 20 3" xfId="8132"/>
    <cellStyle name="Normal 17 20 3 2" xfId="8133"/>
    <cellStyle name="Normal 17 20 4" xfId="8134"/>
    <cellStyle name="Normal 17 21" xfId="8135"/>
    <cellStyle name="Normal 17 21 2" xfId="8136"/>
    <cellStyle name="Normal 17 21 2 2" xfId="8137"/>
    <cellStyle name="Normal 17 21 2 3" xfId="8138"/>
    <cellStyle name="Normal 17 21 3" xfId="8139"/>
    <cellStyle name="Normal 17 21 3 2" xfId="8140"/>
    <cellStyle name="Normal 17 21 4" xfId="8141"/>
    <cellStyle name="Normal 17 22" xfId="8142"/>
    <cellStyle name="Normal 17 22 2" xfId="8143"/>
    <cellStyle name="Normal 17 22 2 2" xfId="8144"/>
    <cellStyle name="Normal 17 22 2 3" xfId="8145"/>
    <cellStyle name="Normal 17 22 3" xfId="8146"/>
    <cellStyle name="Normal 17 22 3 2" xfId="8147"/>
    <cellStyle name="Normal 17 22 4" xfId="8148"/>
    <cellStyle name="Normal 17 23" xfId="8149"/>
    <cellStyle name="Normal 17 23 2" xfId="8150"/>
    <cellStyle name="Normal 17 23 2 2" xfId="8151"/>
    <cellStyle name="Normal 17 23 2 3" xfId="8152"/>
    <cellStyle name="Normal 17 23 3" xfId="8153"/>
    <cellStyle name="Normal 17 23 3 2" xfId="8154"/>
    <cellStyle name="Normal 17 23 4" xfId="8155"/>
    <cellStyle name="Normal 17 24" xfId="8156"/>
    <cellStyle name="Normal 17 24 2" xfId="8157"/>
    <cellStyle name="Normal 17 24 2 2" xfId="8158"/>
    <cellStyle name="Normal 17 24 2 3" xfId="8159"/>
    <cellStyle name="Normal 17 24 3" xfId="8160"/>
    <cellStyle name="Normal 17 24 3 2" xfId="8161"/>
    <cellStyle name="Normal 17 24 4" xfId="8162"/>
    <cellStyle name="Normal 17 25" xfId="8163"/>
    <cellStyle name="Normal 17 25 2" xfId="8164"/>
    <cellStyle name="Normal 17 25 2 2" xfId="8165"/>
    <cellStyle name="Normal 17 25 2 3" xfId="8166"/>
    <cellStyle name="Normal 17 25 3" xfId="8167"/>
    <cellStyle name="Normal 17 25 3 2" xfId="8168"/>
    <cellStyle name="Normal 17 25 4" xfId="8169"/>
    <cellStyle name="Normal 17 26" xfId="8170"/>
    <cellStyle name="Normal 17 26 2" xfId="8171"/>
    <cellStyle name="Normal 17 26 2 2" xfId="8172"/>
    <cellStyle name="Normal 17 26 2 3" xfId="8173"/>
    <cellStyle name="Normal 17 26 3" xfId="8174"/>
    <cellStyle name="Normal 17 26 3 2" xfId="8175"/>
    <cellStyle name="Normal 17 26 4" xfId="8176"/>
    <cellStyle name="Normal 17 27" xfId="8177"/>
    <cellStyle name="Normal 17 27 2" xfId="8178"/>
    <cellStyle name="Normal 17 27 2 2" xfId="8179"/>
    <cellStyle name="Normal 17 27 2 3" xfId="8180"/>
    <cellStyle name="Normal 17 27 3" xfId="8181"/>
    <cellStyle name="Normal 17 27 3 2" xfId="8182"/>
    <cellStyle name="Normal 17 27 4" xfId="8183"/>
    <cellStyle name="Normal 17 28" xfId="8184"/>
    <cellStyle name="Normal 17 28 2" xfId="8185"/>
    <cellStyle name="Normal 17 28 2 2" xfId="8186"/>
    <cellStyle name="Normal 17 28 2 3" xfId="8187"/>
    <cellStyle name="Normal 17 28 3" xfId="8188"/>
    <cellStyle name="Normal 17 28 3 2" xfId="8189"/>
    <cellStyle name="Normal 17 28 4" xfId="8190"/>
    <cellStyle name="Normal 17 29" xfId="8191"/>
    <cellStyle name="Normal 17 29 2" xfId="8192"/>
    <cellStyle name="Normal 17 29 2 2" xfId="8193"/>
    <cellStyle name="Normal 17 29 2 3" xfId="8194"/>
    <cellStyle name="Normal 17 29 3" xfId="8195"/>
    <cellStyle name="Normal 17 29 3 2" xfId="8196"/>
    <cellStyle name="Normal 17 29 4" xfId="8197"/>
    <cellStyle name="Normal 17 3" xfId="8198"/>
    <cellStyle name="Normal 17 3 2" xfId="8199"/>
    <cellStyle name="Normal 17 3 2 2" xfId="8200"/>
    <cellStyle name="Normal 17 3 2 2 2" xfId="8201"/>
    <cellStyle name="Normal 17 3 2 3" xfId="8202"/>
    <cellStyle name="Normal 17 3 3" xfId="8203"/>
    <cellStyle name="Normal 17 3 3 2" xfId="8204"/>
    <cellStyle name="Normal 17 3 4" xfId="8205"/>
    <cellStyle name="Normal 17 3 5" xfId="8206"/>
    <cellStyle name="Normal 17 30" xfId="8207"/>
    <cellStyle name="Normal 17 30 2" xfId="8208"/>
    <cellStyle name="Normal 17 30 2 2" xfId="8209"/>
    <cellStyle name="Normal 17 30 2 3" xfId="8210"/>
    <cellStyle name="Normal 17 30 3" xfId="8211"/>
    <cellStyle name="Normal 17 30 3 2" xfId="8212"/>
    <cellStyle name="Normal 17 30 4" xfId="8213"/>
    <cellStyle name="Normal 17 31" xfId="8214"/>
    <cellStyle name="Normal 17 31 2" xfId="8215"/>
    <cellStyle name="Normal 17 31 2 2" xfId="8216"/>
    <cellStyle name="Normal 17 31 2 3" xfId="8217"/>
    <cellStyle name="Normal 17 31 3" xfId="8218"/>
    <cellStyle name="Normal 17 31 3 2" xfId="8219"/>
    <cellStyle name="Normal 17 31 4" xfId="8220"/>
    <cellStyle name="Normal 17 32" xfId="8221"/>
    <cellStyle name="Normal 17 32 2" xfId="8222"/>
    <cellStyle name="Normal 17 32 2 2" xfId="8223"/>
    <cellStyle name="Normal 17 32 2 3" xfId="8224"/>
    <cellStyle name="Normal 17 32 3" xfId="8225"/>
    <cellStyle name="Normal 17 32 3 2" xfId="8226"/>
    <cellStyle name="Normal 17 32 4" xfId="8227"/>
    <cellStyle name="Normal 17 33" xfId="8228"/>
    <cellStyle name="Normal 17 33 2" xfId="8229"/>
    <cellStyle name="Normal 17 33 2 2" xfId="8230"/>
    <cellStyle name="Normal 17 33 2 3" xfId="8231"/>
    <cellStyle name="Normal 17 33 3" xfId="8232"/>
    <cellStyle name="Normal 17 33 3 2" xfId="8233"/>
    <cellStyle name="Normal 17 33 4" xfId="8234"/>
    <cellStyle name="Normal 17 34" xfId="8235"/>
    <cellStyle name="Normal 17 34 2" xfId="8236"/>
    <cellStyle name="Normal 17 34 2 2" xfId="8237"/>
    <cellStyle name="Normal 17 34 2 3" xfId="8238"/>
    <cellStyle name="Normal 17 34 3" xfId="8239"/>
    <cellStyle name="Normal 17 34 3 2" xfId="8240"/>
    <cellStyle name="Normal 17 34 4" xfId="8241"/>
    <cellStyle name="Normal 17 35" xfId="8242"/>
    <cellStyle name="Normal 17 35 2" xfId="8243"/>
    <cellStyle name="Normal 17 35 2 2" xfId="8244"/>
    <cellStyle name="Normal 17 35 2 3" xfId="8245"/>
    <cellStyle name="Normal 17 35 3" xfId="8246"/>
    <cellStyle name="Normal 17 35 3 2" xfId="8247"/>
    <cellStyle name="Normal 17 35 4" xfId="8248"/>
    <cellStyle name="Normal 17 36" xfId="8249"/>
    <cellStyle name="Normal 17 36 2" xfId="8250"/>
    <cellStyle name="Normal 17 36 2 2" xfId="8251"/>
    <cellStyle name="Normal 17 36 2 3" xfId="8252"/>
    <cellStyle name="Normal 17 36 3" xfId="8253"/>
    <cellStyle name="Normal 17 36 3 2" xfId="8254"/>
    <cellStyle name="Normal 17 36 4" xfId="8255"/>
    <cellStyle name="Normal 17 37" xfId="8256"/>
    <cellStyle name="Normal 17 37 2" xfId="8257"/>
    <cellStyle name="Normal 17 37 2 2" xfId="8258"/>
    <cellStyle name="Normal 17 37 2 3" xfId="8259"/>
    <cellStyle name="Normal 17 37 3" xfId="8260"/>
    <cellStyle name="Normal 17 37 3 2" xfId="8261"/>
    <cellStyle name="Normal 17 37 4" xfId="8262"/>
    <cellStyle name="Normal 17 38" xfId="8263"/>
    <cellStyle name="Normal 17 38 2" xfId="8264"/>
    <cellStyle name="Normal 17 38 2 2" xfId="8265"/>
    <cellStyle name="Normal 17 38 2 3" xfId="8266"/>
    <cellStyle name="Normal 17 38 3" xfId="8267"/>
    <cellStyle name="Normal 17 38 3 2" xfId="8268"/>
    <cellStyle name="Normal 17 38 4" xfId="8269"/>
    <cellStyle name="Normal 17 39" xfId="8270"/>
    <cellStyle name="Normal 17 39 2" xfId="8271"/>
    <cellStyle name="Normal 17 39 2 2" xfId="8272"/>
    <cellStyle name="Normal 17 39 2 3" xfId="8273"/>
    <cellStyle name="Normal 17 39 3" xfId="8274"/>
    <cellStyle name="Normal 17 39 3 2" xfId="8275"/>
    <cellStyle name="Normal 17 39 4" xfId="8276"/>
    <cellStyle name="Normal 17 4" xfId="8277"/>
    <cellStyle name="Normal 17 4 2" xfId="8278"/>
    <cellStyle name="Normal 17 4 2 2" xfId="8279"/>
    <cellStyle name="Normal 17 4 2 2 2" xfId="8280"/>
    <cellStyle name="Normal 17 4 2 3" xfId="8281"/>
    <cellStyle name="Normal 17 4 3" xfId="8282"/>
    <cellStyle name="Normal 17 4 3 2" xfId="8283"/>
    <cellStyle name="Normal 17 4 4" xfId="8284"/>
    <cellStyle name="Normal 17 4 5" xfId="8285"/>
    <cellStyle name="Normal 17 4 6" xfId="8286"/>
    <cellStyle name="Normal 17 40" xfId="8287"/>
    <cellStyle name="Normal 17 40 2" xfId="8288"/>
    <cellStyle name="Normal 17 40 2 2" xfId="8289"/>
    <cellStyle name="Normal 17 40 2 3" xfId="8290"/>
    <cellStyle name="Normal 17 40 3" xfId="8291"/>
    <cellStyle name="Normal 17 40 3 2" xfId="8292"/>
    <cellStyle name="Normal 17 40 4" xfId="8293"/>
    <cellStyle name="Normal 17 41" xfId="8294"/>
    <cellStyle name="Normal 17 41 2" xfId="8295"/>
    <cellStyle name="Normal 17 41 3" xfId="8296"/>
    <cellStyle name="Normal 17 42" xfId="8297"/>
    <cellStyle name="Normal 17 42 2" xfId="8298"/>
    <cellStyle name="Normal 17 43" xfId="8299"/>
    <cellStyle name="Normal 17 44" xfId="8300"/>
    <cellStyle name="Normal 17 5" xfId="8301"/>
    <cellStyle name="Normal 17 5 2" xfId="8302"/>
    <cellStyle name="Normal 17 5 2 2" xfId="8303"/>
    <cellStyle name="Normal 17 5 2 2 2" xfId="8304"/>
    <cellStyle name="Normal 17 5 2 3" xfId="8305"/>
    <cellStyle name="Normal 17 5 3" xfId="8306"/>
    <cellStyle name="Normal 17 5 3 2" xfId="8307"/>
    <cellStyle name="Normal 17 5 4" xfId="8308"/>
    <cellStyle name="Normal 17 5 5" xfId="8309"/>
    <cellStyle name="Normal 17 5 6" xfId="8310"/>
    <cellStyle name="Normal 17 6" xfId="8311"/>
    <cellStyle name="Normal 17 6 2" xfId="8312"/>
    <cellStyle name="Normal 17 6 2 2" xfId="8313"/>
    <cellStyle name="Normal 17 6 2 2 2" xfId="8314"/>
    <cellStyle name="Normal 17 6 2 3" xfId="8315"/>
    <cellStyle name="Normal 17 6 3" xfId="8316"/>
    <cellStyle name="Normal 17 6 3 2" xfId="8317"/>
    <cellStyle name="Normal 17 6 4" xfId="8318"/>
    <cellStyle name="Normal 17 6 5" xfId="8319"/>
    <cellStyle name="Normal 17 7" xfId="8320"/>
    <cellStyle name="Normal 17 7 2" xfId="8321"/>
    <cellStyle name="Normal 17 7 2 2" xfId="8322"/>
    <cellStyle name="Normal 17 7 2 2 2" xfId="8323"/>
    <cellStyle name="Normal 17 7 2 3" xfId="8324"/>
    <cellStyle name="Normal 17 7 3" xfId="8325"/>
    <cellStyle name="Normal 17 7 3 2" xfId="8326"/>
    <cellStyle name="Normal 17 7 4" xfId="8327"/>
    <cellStyle name="Normal 17 7 5" xfId="8328"/>
    <cellStyle name="Normal 17 8" xfId="8329"/>
    <cellStyle name="Normal 17 8 2" xfId="8330"/>
    <cellStyle name="Normal 17 8 2 2" xfId="8331"/>
    <cellStyle name="Normal 17 8 2 2 2" xfId="8332"/>
    <cellStyle name="Normal 17 8 2 3" xfId="8333"/>
    <cellStyle name="Normal 17 8 3" xfId="8334"/>
    <cellStyle name="Normal 17 8 3 2" xfId="8335"/>
    <cellStyle name="Normal 17 8 4" xfId="8336"/>
    <cellStyle name="Normal 17 8 5" xfId="8337"/>
    <cellStyle name="Normal 17 9" xfId="8338"/>
    <cellStyle name="Normal 17 9 2" xfId="8339"/>
    <cellStyle name="Normal 17 9 2 2" xfId="8340"/>
    <cellStyle name="Normal 17 9 2 2 2" xfId="8341"/>
    <cellStyle name="Normal 17 9 2 3" xfId="8342"/>
    <cellStyle name="Normal 17 9 3" xfId="8343"/>
    <cellStyle name="Normal 17 9 3 2" xfId="8344"/>
    <cellStyle name="Normal 17 9 4" xfId="8345"/>
    <cellStyle name="Normal 17 9 5" xfId="8346"/>
    <cellStyle name="Normal 17_3097_OM cost model template_100810" xfId="8347"/>
    <cellStyle name="Normal 18" xfId="8348"/>
    <cellStyle name="Normal 18 10" xfId="8349"/>
    <cellStyle name="Normal 18 10 2" xfId="8350"/>
    <cellStyle name="Normal 18 10 2 2" xfId="8351"/>
    <cellStyle name="Normal 18 10 2 3" xfId="8352"/>
    <cellStyle name="Normal 18 10 3" xfId="8353"/>
    <cellStyle name="Normal 18 10 3 2" xfId="8354"/>
    <cellStyle name="Normal 18 10 4" xfId="8355"/>
    <cellStyle name="Normal 18 11" xfId="8356"/>
    <cellStyle name="Normal 18 11 2" xfId="8357"/>
    <cellStyle name="Normal 18 11 2 2" xfId="8358"/>
    <cellStyle name="Normal 18 11 2 3" xfId="8359"/>
    <cellStyle name="Normal 18 11 3" xfId="8360"/>
    <cellStyle name="Normal 18 11 3 2" xfId="8361"/>
    <cellStyle name="Normal 18 11 4" xfId="8362"/>
    <cellStyle name="Normal 18 12" xfId="8363"/>
    <cellStyle name="Normal 18 12 2" xfId="8364"/>
    <cellStyle name="Normal 18 12 2 2" xfId="8365"/>
    <cellStyle name="Normal 18 12 2 3" xfId="8366"/>
    <cellStyle name="Normal 18 12 3" xfId="8367"/>
    <cellStyle name="Normal 18 12 3 2" xfId="8368"/>
    <cellStyle name="Normal 18 12 4" xfId="8369"/>
    <cellStyle name="Normal 18 13" xfId="8370"/>
    <cellStyle name="Normal 18 13 2" xfId="8371"/>
    <cellStyle name="Normal 18 13 2 2" xfId="8372"/>
    <cellStyle name="Normal 18 13 2 3" xfId="8373"/>
    <cellStyle name="Normal 18 13 3" xfId="8374"/>
    <cellStyle name="Normal 18 13 3 2" xfId="8375"/>
    <cellStyle name="Normal 18 13 4" xfId="8376"/>
    <cellStyle name="Normal 18 14" xfId="8377"/>
    <cellStyle name="Normal 18 14 2" xfId="8378"/>
    <cellStyle name="Normal 18 14 2 2" xfId="8379"/>
    <cellStyle name="Normal 18 14 2 3" xfId="8380"/>
    <cellStyle name="Normal 18 14 3" xfId="8381"/>
    <cellStyle name="Normal 18 14 3 2" xfId="8382"/>
    <cellStyle name="Normal 18 14 4" xfId="8383"/>
    <cellStyle name="Normal 18 15" xfId="8384"/>
    <cellStyle name="Normal 18 15 2" xfId="8385"/>
    <cellStyle name="Normal 18 15 2 2" xfId="8386"/>
    <cellStyle name="Normal 18 15 2 3" xfId="8387"/>
    <cellStyle name="Normal 18 15 3" xfId="8388"/>
    <cellStyle name="Normal 18 15 3 2" xfId="8389"/>
    <cellStyle name="Normal 18 15 4" xfId="8390"/>
    <cellStyle name="Normal 18 16" xfId="8391"/>
    <cellStyle name="Normal 18 16 2" xfId="8392"/>
    <cellStyle name="Normal 18 16 2 2" xfId="8393"/>
    <cellStyle name="Normal 18 16 2 3" xfId="8394"/>
    <cellStyle name="Normal 18 16 3" xfId="8395"/>
    <cellStyle name="Normal 18 16 3 2" xfId="8396"/>
    <cellStyle name="Normal 18 16 4" xfId="8397"/>
    <cellStyle name="Normal 18 17" xfId="8398"/>
    <cellStyle name="Normal 18 17 2" xfId="8399"/>
    <cellStyle name="Normal 18 17 2 2" xfId="8400"/>
    <cellStyle name="Normal 18 17 2 3" xfId="8401"/>
    <cellStyle name="Normal 18 17 3" xfId="8402"/>
    <cellStyle name="Normal 18 17 3 2" xfId="8403"/>
    <cellStyle name="Normal 18 17 4" xfId="8404"/>
    <cellStyle name="Normal 18 18" xfId="8405"/>
    <cellStyle name="Normal 18 18 2" xfId="8406"/>
    <cellStyle name="Normal 18 18 2 2" xfId="8407"/>
    <cellStyle name="Normal 18 18 2 3" xfId="8408"/>
    <cellStyle name="Normal 18 18 3" xfId="8409"/>
    <cellStyle name="Normal 18 18 3 2" xfId="8410"/>
    <cellStyle name="Normal 18 18 4" xfId="8411"/>
    <cellStyle name="Normal 18 19" xfId="8412"/>
    <cellStyle name="Normal 18 19 2" xfId="8413"/>
    <cellStyle name="Normal 18 19 2 2" xfId="8414"/>
    <cellStyle name="Normal 18 19 2 3" xfId="8415"/>
    <cellStyle name="Normal 18 19 3" xfId="8416"/>
    <cellStyle name="Normal 18 19 3 2" xfId="8417"/>
    <cellStyle name="Normal 18 19 4" xfId="8418"/>
    <cellStyle name="Normal 18 2" xfId="8419"/>
    <cellStyle name="Normal 18 2 2" xfId="8420"/>
    <cellStyle name="Normal 18 2 2 2" xfId="8421"/>
    <cellStyle name="Normal 18 2 2 3" xfId="8422"/>
    <cellStyle name="Normal 18 2 3" xfId="8423"/>
    <cellStyle name="Normal 18 2 3 2" xfId="8424"/>
    <cellStyle name="Normal 18 2 4" xfId="8425"/>
    <cellStyle name="Normal 18 2 5" xfId="8426"/>
    <cellStyle name="Normal 18 2 6" xfId="8427"/>
    <cellStyle name="Normal 18 20" xfId="8428"/>
    <cellStyle name="Normal 18 20 2" xfId="8429"/>
    <cellStyle name="Normal 18 20 2 2" xfId="8430"/>
    <cellStyle name="Normal 18 20 2 3" xfId="8431"/>
    <cellStyle name="Normal 18 20 3" xfId="8432"/>
    <cellStyle name="Normal 18 20 3 2" xfId="8433"/>
    <cellStyle name="Normal 18 20 4" xfId="8434"/>
    <cellStyle name="Normal 18 21" xfId="8435"/>
    <cellStyle name="Normal 18 21 2" xfId="8436"/>
    <cellStyle name="Normal 18 21 2 2" xfId="8437"/>
    <cellStyle name="Normal 18 21 2 3" xfId="8438"/>
    <cellStyle name="Normal 18 21 3" xfId="8439"/>
    <cellStyle name="Normal 18 21 3 2" xfId="8440"/>
    <cellStyle name="Normal 18 21 4" xfId="8441"/>
    <cellStyle name="Normal 18 22" xfId="8442"/>
    <cellStyle name="Normal 18 22 2" xfId="8443"/>
    <cellStyle name="Normal 18 22 2 2" xfId="8444"/>
    <cellStyle name="Normal 18 22 2 3" xfId="8445"/>
    <cellStyle name="Normal 18 22 3" xfId="8446"/>
    <cellStyle name="Normal 18 22 3 2" xfId="8447"/>
    <cellStyle name="Normal 18 22 4" xfId="8448"/>
    <cellStyle name="Normal 18 23" xfId="8449"/>
    <cellStyle name="Normal 18 23 2" xfId="8450"/>
    <cellStyle name="Normal 18 23 2 2" xfId="8451"/>
    <cellStyle name="Normal 18 23 2 3" xfId="8452"/>
    <cellStyle name="Normal 18 23 3" xfId="8453"/>
    <cellStyle name="Normal 18 23 3 2" xfId="8454"/>
    <cellStyle name="Normal 18 23 4" xfId="8455"/>
    <cellStyle name="Normal 18 24" xfId="8456"/>
    <cellStyle name="Normal 18 24 2" xfId="8457"/>
    <cellStyle name="Normal 18 24 2 2" xfId="8458"/>
    <cellStyle name="Normal 18 24 2 3" xfId="8459"/>
    <cellStyle name="Normal 18 24 3" xfId="8460"/>
    <cellStyle name="Normal 18 24 3 2" xfId="8461"/>
    <cellStyle name="Normal 18 24 4" xfId="8462"/>
    <cellStyle name="Normal 18 25" xfId="8463"/>
    <cellStyle name="Normal 18 25 2" xfId="8464"/>
    <cellStyle name="Normal 18 25 2 2" xfId="8465"/>
    <cellStyle name="Normal 18 25 2 3" xfId="8466"/>
    <cellStyle name="Normal 18 25 3" xfId="8467"/>
    <cellStyle name="Normal 18 25 3 2" xfId="8468"/>
    <cellStyle name="Normal 18 25 4" xfId="8469"/>
    <cellStyle name="Normal 18 26" xfId="8470"/>
    <cellStyle name="Normal 18 26 2" xfId="8471"/>
    <cellStyle name="Normal 18 26 2 2" xfId="8472"/>
    <cellStyle name="Normal 18 26 2 3" xfId="8473"/>
    <cellStyle name="Normal 18 26 3" xfId="8474"/>
    <cellStyle name="Normal 18 26 3 2" xfId="8475"/>
    <cellStyle name="Normal 18 26 4" xfId="8476"/>
    <cellStyle name="Normal 18 27" xfId="8477"/>
    <cellStyle name="Normal 18 27 2" xfId="8478"/>
    <cellStyle name="Normal 18 27 2 2" xfId="8479"/>
    <cellStyle name="Normal 18 27 2 3" xfId="8480"/>
    <cellStyle name="Normal 18 27 3" xfId="8481"/>
    <cellStyle name="Normal 18 27 3 2" xfId="8482"/>
    <cellStyle name="Normal 18 27 4" xfId="8483"/>
    <cellStyle name="Normal 18 28" xfId="8484"/>
    <cellStyle name="Normal 18 28 2" xfId="8485"/>
    <cellStyle name="Normal 18 28 2 2" xfId="8486"/>
    <cellStyle name="Normal 18 28 2 3" xfId="8487"/>
    <cellStyle name="Normal 18 28 3" xfId="8488"/>
    <cellStyle name="Normal 18 28 3 2" xfId="8489"/>
    <cellStyle name="Normal 18 28 4" xfId="8490"/>
    <cellStyle name="Normal 18 29" xfId="8491"/>
    <cellStyle name="Normal 18 29 2" xfId="8492"/>
    <cellStyle name="Normal 18 29 2 2" xfId="8493"/>
    <cellStyle name="Normal 18 29 2 3" xfId="8494"/>
    <cellStyle name="Normal 18 29 3" xfId="8495"/>
    <cellStyle name="Normal 18 29 3 2" xfId="8496"/>
    <cellStyle name="Normal 18 29 4" xfId="8497"/>
    <cellStyle name="Normal 18 3" xfId="8498"/>
    <cellStyle name="Normal 18 3 2" xfId="8499"/>
    <cellStyle name="Normal 18 3 2 2" xfId="8500"/>
    <cellStyle name="Normal 18 3 2 3" xfId="8501"/>
    <cellStyle name="Normal 18 3 3" xfId="8502"/>
    <cellStyle name="Normal 18 3 3 2" xfId="8503"/>
    <cellStyle name="Normal 18 3 4" xfId="8504"/>
    <cellStyle name="Normal 18 3 5" xfId="8505"/>
    <cellStyle name="Normal 18 3 6" xfId="8506"/>
    <cellStyle name="Normal 18 30" xfId="8507"/>
    <cellStyle name="Normal 18 30 2" xfId="8508"/>
    <cellStyle name="Normal 18 30 2 2" xfId="8509"/>
    <cellStyle name="Normal 18 30 2 3" xfId="8510"/>
    <cellStyle name="Normal 18 30 3" xfId="8511"/>
    <cellStyle name="Normal 18 30 3 2" xfId="8512"/>
    <cellStyle name="Normal 18 30 4" xfId="8513"/>
    <cellStyle name="Normal 18 31" xfId="8514"/>
    <cellStyle name="Normal 18 31 2" xfId="8515"/>
    <cellStyle name="Normal 18 31 2 2" xfId="8516"/>
    <cellStyle name="Normal 18 31 2 3" xfId="8517"/>
    <cellStyle name="Normal 18 31 3" xfId="8518"/>
    <cellStyle name="Normal 18 31 3 2" xfId="8519"/>
    <cellStyle name="Normal 18 31 4" xfId="8520"/>
    <cellStyle name="Normal 18 32" xfId="8521"/>
    <cellStyle name="Normal 18 32 2" xfId="8522"/>
    <cellStyle name="Normal 18 32 2 2" xfId="8523"/>
    <cellStyle name="Normal 18 32 2 3" xfId="8524"/>
    <cellStyle name="Normal 18 32 3" xfId="8525"/>
    <cellStyle name="Normal 18 32 3 2" xfId="8526"/>
    <cellStyle name="Normal 18 32 4" xfId="8527"/>
    <cellStyle name="Normal 18 33" xfId="8528"/>
    <cellStyle name="Normal 18 33 2" xfId="8529"/>
    <cellStyle name="Normal 18 33 2 2" xfId="8530"/>
    <cellStyle name="Normal 18 33 2 3" xfId="8531"/>
    <cellStyle name="Normal 18 33 3" xfId="8532"/>
    <cellStyle name="Normal 18 33 3 2" xfId="8533"/>
    <cellStyle name="Normal 18 33 4" xfId="8534"/>
    <cellStyle name="Normal 18 34" xfId="8535"/>
    <cellStyle name="Normal 18 34 2" xfId="8536"/>
    <cellStyle name="Normal 18 34 2 2" xfId="8537"/>
    <cellStyle name="Normal 18 34 2 3" xfId="8538"/>
    <cellStyle name="Normal 18 34 3" xfId="8539"/>
    <cellStyle name="Normal 18 34 3 2" xfId="8540"/>
    <cellStyle name="Normal 18 34 4" xfId="8541"/>
    <cellStyle name="Normal 18 35" xfId="8542"/>
    <cellStyle name="Normal 18 35 2" xfId="8543"/>
    <cellStyle name="Normal 18 35 2 2" xfId="8544"/>
    <cellStyle name="Normal 18 35 2 3" xfId="8545"/>
    <cellStyle name="Normal 18 35 3" xfId="8546"/>
    <cellStyle name="Normal 18 35 3 2" xfId="8547"/>
    <cellStyle name="Normal 18 35 4" xfId="8548"/>
    <cellStyle name="Normal 18 36" xfId="8549"/>
    <cellStyle name="Normal 18 36 2" xfId="8550"/>
    <cellStyle name="Normal 18 36 2 2" xfId="8551"/>
    <cellStyle name="Normal 18 36 2 3" xfId="8552"/>
    <cellStyle name="Normal 18 36 3" xfId="8553"/>
    <cellStyle name="Normal 18 36 3 2" xfId="8554"/>
    <cellStyle name="Normal 18 36 4" xfId="8555"/>
    <cellStyle name="Normal 18 37" xfId="8556"/>
    <cellStyle name="Normal 18 37 2" xfId="8557"/>
    <cellStyle name="Normal 18 37 2 2" xfId="8558"/>
    <cellStyle name="Normal 18 37 2 3" xfId="8559"/>
    <cellStyle name="Normal 18 37 3" xfId="8560"/>
    <cellStyle name="Normal 18 37 3 2" xfId="8561"/>
    <cellStyle name="Normal 18 37 4" xfId="8562"/>
    <cellStyle name="Normal 18 38" xfId="8563"/>
    <cellStyle name="Normal 18 38 2" xfId="8564"/>
    <cellStyle name="Normal 18 38 2 2" xfId="8565"/>
    <cellStyle name="Normal 18 38 2 3" xfId="8566"/>
    <cellStyle name="Normal 18 38 3" xfId="8567"/>
    <cellStyle name="Normal 18 38 3 2" xfId="8568"/>
    <cellStyle name="Normal 18 38 4" xfId="8569"/>
    <cellStyle name="Normal 18 39" xfId="8570"/>
    <cellStyle name="Normal 18 39 2" xfId="8571"/>
    <cellStyle name="Normal 18 39 2 2" xfId="8572"/>
    <cellStyle name="Normal 18 39 2 3" xfId="8573"/>
    <cellStyle name="Normal 18 39 3" xfId="8574"/>
    <cellStyle name="Normal 18 39 3 2" xfId="8575"/>
    <cellStyle name="Normal 18 39 4" xfId="8576"/>
    <cellStyle name="Normal 18 4" xfId="8577"/>
    <cellStyle name="Normal 18 4 2" xfId="8578"/>
    <cellStyle name="Normal 18 4 2 2" xfId="8579"/>
    <cellStyle name="Normal 18 4 2 3" xfId="8580"/>
    <cellStyle name="Normal 18 4 3" xfId="8581"/>
    <cellStyle name="Normal 18 4 3 2" xfId="8582"/>
    <cellStyle name="Normal 18 4 4" xfId="8583"/>
    <cellStyle name="Normal 18 4 5" xfId="8584"/>
    <cellStyle name="Normal 18 40" xfId="8585"/>
    <cellStyle name="Normal 18 40 2" xfId="8586"/>
    <cellStyle name="Normal 18 40 2 2" xfId="8587"/>
    <cellStyle name="Normal 18 40 2 3" xfId="8588"/>
    <cellStyle name="Normal 18 40 3" xfId="8589"/>
    <cellStyle name="Normal 18 40 3 2" xfId="8590"/>
    <cellStyle name="Normal 18 40 4" xfId="8591"/>
    <cellStyle name="Normal 18 41" xfId="8592"/>
    <cellStyle name="Normal 18 41 2" xfId="8593"/>
    <cellStyle name="Normal 18 41 3" xfId="8594"/>
    <cellStyle name="Normal 18 42" xfId="8595"/>
    <cellStyle name="Normal 18 42 2" xfId="8596"/>
    <cellStyle name="Normal 18 43" xfId="8597"/>
    <cellStyle name="Normal 18 44" xfId="8598"/>
    <cellStyle name="Normal 18 5" xfId="8599"/>
    <cellStyle name="Normal 18 5 2" xfId="8600"/>
    <cellStyle name="Normal 18 5 2 2" xfId="8601"/>
    <cellStyle name="Normal 18 5 2 3" xfId="8602"/>
    <cellStyle name="Normal 18 5 3" xfId="8603"/>
    <cellStyle name="Normal 18 5 3 2" xfId="8604"/>
    <cellStyle name="Normal 18 5 4" xfId="8605"/>
    <cellStyle name="Normal 18 5 5" xfId="8606"/>
    <cellStyle name="Normal 18 6" xfId="8607"/>
    <cellStyle name="Normal 18 6 2" xfId="8608"/>
    <cellStyle name="Normal 18 6 2 2" xfId="8609"/>
    <cellStyle name="Normal 18 6 2 3" xfId="8610"/>
    <cellStyle name="Normal 18 6 3" xfId="8611"/>
    <cellStyle name="Normal 18 6 3 2" xfId="8612"/>
    <cellStyle name="Normal 18 6 4" xfId="8613"/>
    <cellStyle name="Normal 18 7" xfId="8614"/>
    <cellStyle name="Normal 18 7 2" xfId="8615"/>
    <cellStyle name="Normal 18 7 2 2" xfId="8616"/>
    <cellStyle name="Normal 18 7 2 3" xfId="8617"/>
    <cellStyle name="Normal 18 7 3" xfId="8618"/>
    <cellStyle name="Normal 18 7 3 2" xfId="8619"/>
    <cellStyle name="Normal 18 7 4" xfId="8620"/>
    <cellStyle name="Normal 18 8" xfId="8621"/>
    <cellStyle name="Normal 18 8 2" xfId="8622"/>
    <cellStyle name="Normal 18 8 2 2" xfId="8623"/>
    <cellStyle name="Normal 18 8 2 3" xfId="8624"/>
    <cellStyle name="Normal 18 8 3" xfId="8625"/>
    <cellStyle name="Normal 18 8 3 2" xfId="8626"/>
    <cellStyle name="Normal 18 8 4" xfId="8627"/>
    <cellStyle name="Normal 18 9" xfId="8628"/>
    <cellStyle name="Normal 18 9 2" xfId="8629"/>
    <cellStyle name="Normal 18 9 2 2" xfId="8630"/>
    <cellStyle name="Normal 18 9 2 3" xfId="8631"/>
    <cellStyle name="Normal 18 9 3" xfId="8632"/>
    <cellStyle name="Normal 18 9 3 2" xfId="8633"/>
    <cellStyle name="Normal 18 9 4" xfId="8634"/>
    <cellStyle name="Normal 184" xfId="8635"/>
    <cellStyle name="Normal 19" xfId="8636"/>
    <cellStyle name="Normal 19 10" xfId="8637"/>
    <cellStyle name="Normal 19 10 2" xfId="8638"/>
    <cellStyle name="Normal 19 10 2 2" xfId="8639"/>
    <cellStyle name="Normal 19 10 2 3" xfId="8640"/>
    <cellStyle name="Normal 19 10 3" xfId="8641"/>
    <cellStyle name="Normal 19 10 3 2" xfId="8642"/>
    <cellStyle name="Normal 19 10 4" xfId="8643"/>
    <cellStyle name="Normal 19 11" xfId="8644"/>
    <cellStyle name="Normal 19 11 2" xfId="8645"/>
    <cellStyle name="Normal 19 11 2 2" xfId="8646"/>
    <cellStyle name="Normal 19 11 2 3" xfId="8647"/>
    <cellStyle name="Normal 19 11 3" xfId="8648"/>
    <cellStyle name="Normal 19 11 3 2" xfId="8649"/>
    <cellStyle name="Normal 19 11 4" xfId="8650"/>
    <cellStyle name="Normal 19 12" xfId="8651"/>
    <cellStyle name="Normal 19 12 2" xfId="8652"/>
    <cellStyle name="Normal 19 12 2 2" xfId="8653"/>
    <cellStyle name="Normal 19 12 2 3" xfId="8654"/>
    <cellStyle name="Normal 19 12 3" xfId="8655"/>
    <cellStyle name="Normal 19 12 3 2" xfId="8656"/>
    <cellStyle name="Normal 19 12 4" xfId="8657"/>
    <cellStyle name="Normal 19 13" xfId="8658"/>
    <cellStyle name="Normal 19 13 2" xfId="8659"/>
    <cellStyle name="Normal 19 13 2 2" xfId="8660"/>
    <cellStyle name="Normal 19 13 2 3" xfId="8661"/>
    <cellStyle name="Normal 19 13 3" xfId="8662"/>
    <cellStyle name="Normal 19 13 3 2" xfId="8663"/>
    <cellStyle name="Normal 19 13 4" xfId="8664"/>
    <cellStyle name="Normal 19 14" xfId="8665"/>
    <cellStyle name="Normal 19 14 2" xfId="8666"/>
    <cellStyle name="Normal 19 14 2 2" xfId="8667"/>
    <cellStyle name="Normal 19 14 2 3" xfId="8668"/>
    <cellStyle name="Normal 19 14 3" xfId="8669"/>
    <cellStyle name="Normal 19 14 3 2" xfId="8670"/>
    <cellStyle name="Normal 19 14 4" xfId="8671"/>
    <cellStyle name="Normal 19 15" xfId="8672"/>
    <cellStyle name="Normal 19 15 2" xfId="8673"/>
    <cellStyle name="Normal 19 15 2 2" xfId="8674"/>
    <cellStyle name="Normal 19 15 2 3" xfId="8675"/>
    <cellStyle name="Normal 19 15 3" xfId="8676"/>
    <cellStyle name="Normal 19 15 3 2" xfId="8677"/>
    <cellStyle name="Normal 19 15 4" xfId="8678"/>
    <cellStyle name="Normal 19 16" xfId="8679"/>
    <cellStyle name="Normal 19 16 2" xfId="8680"/>
    <cellStyle name="Normal 19 16 2 2" xfId="8681"/>
    <cellStyle name="Normal 19 16 2 3" xfId="8682"/>
    <cellStyle name="Normal 19 16 3" xfId="8683"/>
    <cellStyle name="Normal 19 16 3 2" xfId="8684"/>
    <cellStyle name="Normal 19 16 4" xfId="8685"/>
    <cellStyle name="Normal 19 17" xfId="8686"/>
    <cellStyle name="Normal 19 17 2" xfId="8687"/>
    <cellStyle name="Normal 19 17 2 2" xfId="8688"/>
    <cellStyle name="Normal 19 17 2 3" xfId="8689"/>
    <cellStyle name="Normal 19 17 3" xfId="8690"/>
    <cellStyle name="Normal 19 17 3 2" xfId="8691"/>
    <cellStyle name="Normal 19 17 4" xfId="8692"/>
    <cellStyle name="Normal 19 18" xfId="8693"/>
    <cellStyle name="Normal 19 18 2" xfId="8694"/>
    <cellStyle name="Normal 19 18 2 2" xfId="8695"/>
    <cellStyle name="Normal 19 18 2 3" xfId="8696"/>
    <cellStyle name="Normal 19 18 3" xfId="8697"/>
    <cellStyle name="Normal 19 18 3 2" xfId="8698"/>
    <cellStyle name="Normal 19 18 4" xfId="8699"/>
    <cellStyle name="Normal 19 19" xfId="8700"/>
    <cellStyle name="Normal 19 19 2" xfId="8701"/>
    <cellStyle name="Normal 19 19 2 2" xfId="8702"/>
    <cellStyle name="Normal 19 19 2 3" xfId="8703"/>
    <cellStyle name="Normal 19 19 3" xfId="8704"/>
    <cellStyle name="Normal 19 19 3 2" xfId="8705"/>
    <cellStyle name="Normal 19 19 4" xfId="8706"/>
    <cellStyle name="Normal 19 2" xfId="8707"/>
    <cellStyle name="Normal 19 2 2" xfId="8708"/>
    <cellStyle name="Normal 19 2 2 2" xfId="8709"/>
    <cellStyle name="Normal 19 2 2 3" xfId="8710"/>
    <cellStyle name="Normal 19 2 3" xfId="8711"/>
    <cellStyle name="Normal 19 2 3 2" xfId="8712"/>
    <cellStyle name="Normal 19 2 4" xfId="8713"/>
    <cellStyle name="Normal 19 2 5" xfId="8714"/>
    <cellStyle name="Normal 19 2 6" xfId="8715"/>
    <cellStyle name="Normal 19 20" xfId="8716"/>
    <cellStyle name="Normal 19 20 2" xfId="8717"/>
    <cellStyle name="Normal 19 20 2 2" xfId="8718"/>
    <cellStyle name="Normal 19 20 2 3" xfId="8719"/>
    <cellStyle name="Normal 19 20 3" xfId="8720"/>
    <cellStyle name="Normal 19 20 3 2" xfId="8721"/>
    <cellStyle name="Normal 19 20 4" xfId="8722"/>
    <cellStyle name="Normal 19 21" xfId="8723"/>
    <cellStyle name="Normal 19 21 2" xfId="8724"/>
    <cellStyle name="Normal 19 21 2 2" xfId="8725"/>
    <cellStyle name="Normal 19 21 2 3" xfId="8726"/>
    <cellStyle name="Normal 19 21 3" xfId="8727"/>
    <cellStyle name="Normal 19 21 3 2" xfId="8728"/>
    <cellStyle name="Normal 19 21 4" xfId="8729"/>
    <cellStyle name="Normal 19 22" xfId="8730"/>
    <cellStyle name="Normal 19 22 2" xfId="8731"/>
    <cellStyle name="Normal 19 22 2 2" xfId="8732"/>
    <cellStyle name="Normal 19 22 2 3" xfId="8733"/>
    <cellStyle name="Normal 19 22 3" xfId="8734"/>
    <cellStyle name="Normal 19 22 3 2" xfId="8735"/>
    <cellStyle name="Normal 19 22 4" xfId="8736"/>
    <cellStyle name="Normal 19 23" xfId="8737"/>
    <cellStyle name="Normal 19 23 2" xfId="8738"/>
    <cellStyle name="Normal 19 23 2 2" xfId="8739"/>
    <cellStyle name="Normal 19 23 2 3" xfId="8740"/>
    <cellStyle name="Normal 19 23 3" xfId="8741"/>
    <cellStyle name="Normal 19 23 3 2" xfId="8742"/>
    <cellStyle name="Normal 19 23 4" xfId="8743"/>
    <cellStyle name="Normal 19 24" xfId="8744"/>
    <cellStyle name="Normal 19 24 2" xfId="8745"/>
    <cellStyle name="Normal 19 24 2 2" xfId="8746"/>
    <cellStyle name="Normal 19 24 2 3" xfId="8747"/>
    <cellStyle name="Normal 19 24 3" xfId="8748"/>
    <cellStyle name="Normal 19 24 3 2" xfId="8749"/>
    <cellStyle name="Normal 19 24 4" xfId="8750"/>
    <cellStyle name="Normal 19 25" xfId="8751"/>
    <cellStyle name="Normal 19 25 2" xfId="8752"/>
    <cellStyle name="Normal 19 25 2 2" xfId="8753"/>
    <cellStyle name="Normal 19 25 2 3" xfId="8754"/>
    <cellStyle name="Normal 19 25 3" xfId="8755"/>
    <cellStyle name="Normal 19 25 3 2" xfId="8756"/>
    <cellStyle name="Normal 19 25 4" xfId="8757"/>
    <cellStyle name="Normal 19 26" xfId="8758"/>
    <cellStyle name="Normal 19 26 2" xfId="8759"/>
    <cellStyle name="Normal 19 26 2 2" xfId="8760"/>
    <cellStyle name="Normal 19 26 2 3" xfId="8761"/>
    <cellStyle name="Normal 19 26 3" xfId="8762"/>
    <cellStyle name="Normal 19 26 3 2" xfId="8763"/>
    <cellStyle name="Normal 19 26 4" xfId="8764"/>
    <cellStyle name="Normal 19 27" xfId="8765"/>
    <cellStyle name="Normal 19 27 2" xfId="8766"/>
    <cellStyle name="Normal 19 27 2 2" xfId="8767"/>
    <cellStyle name="Normal 19 27 2 3" xfId="8768"/>
    <cellStyle name="Normal 19 27 3" xfId="8769"/>
    <cellStyle name="Normal 19 27 3 2" xfId="8770"/>
    <cellStyle name="Normal 19 27 4" xfId="8771"/>
    <cellStyle name="Normal 19 28" xfId="8772"/>
    <cellStyle name="Normal 19 28 2" xfId="8773"/>
    <cellStyle name="Normal 19 28 2 2" xfId="8774"/>
    <cellStyle name="Normal 19 28 2 3" xfId="8775"/>
    <cellStyle name="Normal 19 28 3" xfId="8776"/>
    <cellStyle name="Normal 19 28 3 2" xfId="8777"/>
    <cellStyle name="Normal 19 28 4" xfId="8778"/>
    <cellStyle name="Normal 19 29" xfId="8779"/>
    <cellStyle name="Normal 19 29 2" xfId="8780"/>
    <cellStyle name="Normal 19 29 2 2" xfId="8781"/>
    <cellStyle name="Normal 19 29 2 3" xfId="8782"/>
    <cellStyle name="Normal 19 29 3" xfId="8783"/>
    <cellStyle name="Normal 19 29 3 2" xfId="8784"/>
    <cellStyle name="Normal 19 29 4" xfId="8785"/>
    <cellStyle name="Normal 19 3" xfId="8786"/>
    <cellStyle name="Normal 19 3 2" xfId="8787"/>
    <cellStyle name="Normal 19 3 2 2" xfId="8788"/>
    <cellStyle name="Normal 19 3 2 3" xfId="8789"/>
    <cellStyle name="Normal 19 3 3" xfId="8790"/>
    <cellStyle name="Normal 19 3 3 2" xfId="8791"/>
    <cellStyle name="Normal 19 3 4" xfId="8792"/>
    <cellStyle name="Normal 19 3 5" xfId="8793"/>
    <cellStyle name="Normal 19 30" xfId="8794"/>
    <cellStyle name="Normal 19 30 2" xfId="8795"/>
    <cellStyle name="Normal 19 30 2 2" xfId="8796"/>
    <cellStyle name="Normal 19 30 2 3" xfId="8797"/>
    <cellStyle name="Normal 19 30 3" xfId="8798"/>
    <cellStyle name="Normal 19 30 3 2" xfId="8799"/>
    <cellStyle name="Normal 19 30 4" xfId="8800"/>
    <cellStyle name="Normal 19 31" xfId="8801"/>
    <cellStyle name="Normal 19 31 2" xfId="8802"/>
    <cellStyle name="Normal 19 31 2 2" xfId="8803"/>
    <cellStyle name="Normal 19 31 2 3" xfId="8804"/>
    <cellStyle name="Normal 19 31 3" xfId="8805"/>
    <cellStyle name="Normal 19 31 3 2" xfId="8806"/>
    <cellStyle name="Normal 19 31 4" xfId="8807"/>
    <cellStyle name="Normal 19 32" xfId="8808"/>
    <cellStyle name="Normal 19 32 2" xfId="8809"/>
    <cellStyle name="Normal 19 32 2 2" xfId="8810"/>
    <cellStyle name="Normal 19 32 2 3" xfId="8811"/>
    <cellStyle name="Normal 19 32 3" xfId="8812"/>
    <cellStyle name="Normal 19 32 3 2" xfId="8813"/>
    <cellStyle name="Normal 19 32 4" xfId="8814"/>
    <cellStyle name="Normal 19 33" xfId="8815"/>
    <cellStyle name="Normal 19 33 2" xfId="8816"/>
    <cellStyle name="Normal 19 33 2 2" xfId="8817"/>
    <cellStyle name="Normal 19 33 2 3" xfId="8818"/>
    <cellStyle name="Normal 19 33 3" xfId="8819"/>
    <cellStyle name="Normal 19 33 3 2" xfId="8820"/>
    <cellStyle name="Normal 19 33 4" xfId="8821"/>
    <cellStyle name="Normal 19 34" xfId="8822"/>
    <cellStyle name="Normal 19 34 2" xfId="8823"/>
    <cellStyle name="Normal 19 34 2 2" xfId="8824"/>
    <cellStyle name="Normal 19 34 2 3" xfId="8825"/>
    <cellStyle name="Normal 19 34 3" xfId="8826"/>
    <cellStyle name="Normal 19 34 3 2" xfId="8827"/>
    <cellStyle name="Normal 19 34 4" xfId="8828"/>
    <cellStyle name="Normal 19 35" xfId="8829"/>
    <cellStyle name="Normal 19 35 2" xfId="8830"/>
    <cellStyle name="Normal 19 35 2 2" xfId="8831"/>
    <cellStyle name="Normal 19 35 2 3" xfId="8832"/>
    <cellStyle name="Normal 19 35 3" xfId="8833"/>
    <cellStyle name="Normal 19 35 3 2" xfId="8834"/>
    <cellStyle name="Normal 19 35 4" xfId="8835"/>
    <cellStyle name="Normal 19 36" xfId="8836"/>
    <cellStyle name="Normal 19 36 2" xfId="8837"/>
    <cellStyle name="Normal 19 36 2 2" xfId="8838"/>
    <cellStyle name="Normal 19 36 2 3" xfId="8839"/>
    <cellStyle name="Normal 19 36 3" xfId="8840"/>
    <cellStyle name="Normal 19 36 3 2" xfId="8841"/>
    <cellStyle name="Normal 19 36 4" xfId="8842"/>
    <cellStyle name="Normal 19 37" xfId="8843"/>
    <cellStyle name="Normal 19 37 2" xfId="8844"/>
    <cellStyle name="Normal 19 37 2 2" xfId="8845"/>
    <cellStyle name="Normal 19 37 2 3" xfId="8846"/>
    <cellStyle name="Normal 19 37 3" xfId="8847"/>
    <cellStyle name="Normal 19 37 3 2" xfId="8848"/>
    <cellStyle name="Normal 19 37 4" xfId="8849"/>
    <cellStyle name="Normal 19 38" xfId="8850"/>
    <cellStyle name="Normal 19 38 2" xfId="8851"/>
    <cellStyle name="Normal 19 38 2 2" xfId="8852"/>
    <cellStyle name="Normal 19 38 2 3" xfId="8853"/>
    <cellStyle name="Normal 19 38 3" xfId="8854"/>
    <cellStyle name="Normal 19 38 3 2" xfId="8855"/>
    <cellStyle name="Normal 19 38 4" xfId="8856"/>
    <cellStyle name="Normal 19 39" xfId="8857"/>
    <cellStyle name="Normal 19 39 2" xfId="8858"/>
    <cellStyle name="Normal 19 39 2 2" xfId="8859"/>
    <cellStyle name="Normal 19 39 2 3" xfId="8860"/>
    <cellStyle name="Normal 19 39 3" xfId="8861"/>
    <cellStyle name="Normal 19 39 3 2" xfId="8862"/>
    <cellStyle name="Normal 19 39 4" xfId="8863"/>
    <cellStyle name="Normal 19 4" xfId="8864"/>
    <cellStyle name="Normal 19 4 2" xfId="8865"/>
    <cellStyle name="Normal 19 4 2 2" xfId="8866"/>
    <cellStyle name="Normal 19 4 2 3" xfId="8867"/>
    <cellStyle name="Normal 19 4 3" xfId="8868"/>
    <cellStyle name="Normal 19 4 3 2" xfId="8869"/>
    <cellStyle name="Normal 19 4 4" xfId="8870"/>
    <cellStyle name="Normal 19 4 5" xfId="8871"/>
    <cellStyle name="Normal 19 40" xfId="8872"/>
    <cellStyle name="Normal 19 40 2" xfId="8873"/>
    <cellStyle name="Normal 19 40 2 2" xfId="8874"/>
    <cellStyle name="Normal 19 40 2 3" xfId="8875"/>
    <cellStyle name="Normal 19 40 3" xfId="8876"/>
    <cellStyle name="Normal 19 40 3 2" xfId="8877"/>
    <cellStyle name="Normal 19 40 4" xfId="8878"/>
    <cellStyle name="Normal 19 41" xfId="8879"/>
    <cellStyle name="Normal 19 41 2" xfId="8880"/>
    <cellStyle name="Normal 19 41 3" xfId="8881"/>
    <cellStyle name="Normal 19 42" xfId="8882"/>
    <cellStyle name="Normal 19 42 2" xfId="8883"/>
    <cellStyle name="Normal 19 43" xfId="8884"/>
    <cellStyle name="Normal 19 44" xfId="8885"/>
    <cellStyle name="Normal 19 5" xfId="8886"/>
    <cellStyle name="Normal 19 5 2" xfId="8887"/>
    <cellStyle name="Normal 19 5 2 2" xfId="8888"/>
    <cellStyle name="Normal 19 5 2 3" xfId="8889"/>
    <cellStyle name="Normal 19 5 3" xfId="8890"/>
    <cellStyle name="Normal 19 5 3 2" xfId="8891"/>
    <cellStyle name="Normal 19 5 4" xfId="8892"/>
    <cellStyle name="Normal 19 5 5" xfId="8893"/>
    <cellStyle name="Normal 19 6" xfId="8894"/>
    <cellStyle name="Normal 19 6 2" xfId="8895"/>
    <cellStyle name="Normal 19 6 2 2" xfId="8896"/>
    <cellStyle name="Normal 19 6 2 3" xfId="8897"/>
    <cellStyle name="Normal 19 6 3" xfId="8898"/>
    <cellStyle name="Normal 19 6 3 2" xfId="8899"/>
    <cellStyle name="Normal 19 6 4" xfId="8900"/>
    <cellStyle name="Normal 19 7" xfId="8901"/>
    <cellStyle name="Normal 19 7 2" xfId="8902"/>
    <cellStyle name="Normal 19 7 2 2" xfId="8903"/>
    <cellStyle name="Normal 19 7 2 3" xfId="8904"/>
    <cellStyle name="Normal 19 7 3" xfId="8905"/>
    <cellStyle name="Normal 19 7 3 2" xfId="8906"/>
    <cellStyle name="Normal 19 7 4" xfId="8907"/>
    <cellStyle name="Normal 19 8" xfId="8908"/>
    <cellStyle name="Normal 19 8 2" xfId="8909"/>
    <cellStyle name="Normal 19 8 2 2" xfId="8910"/>
    <cellStyle name="Normal 19 8 2 3" xfId="8911"/>
    <cellStyle name="Normal 19 8 3" xfId="8912"/>
    <cellStyle name="Normal 19 8 3 2" xfId="8913"/>
    <cellStyle name="Normal 19 8 4" xfId="8914"/>
    <cellStyle name="Normal 19 9" xfId="8915"/>
    <cellStyle name="Normal 19 9 2" xfId="8916"/>
    <cellStyle name="Normal 19 9 2 2" xfId="8917"/>
    <cellStyle name="Normal 19 9 2 3" xfId="8918"/>
    <cellStyle name="Normal 19 9 3" xfId="8919"/>
    <cellStyle name="Normal 19 9 3 2" xfId="8920"/>
    <cellStyle name="Normal 19 9 4" xfId="8921"/>
    <cellStyle name="Normal 2" xfId="2"/>
    <cellStyle name="Normal 2 10" xfId="8923"/>
    <cellStyle name="Normal 2 10 10" xfId="8924"/>
    <cellStyle name="Normal 2 10 2" xfId="6"/>
    <cellStyle name="Normal 2 10 2 10" xfId="8925"/>
    <cellStyle name="Normal 2 10 2 2" xfId="8926"/>
    <cellStyle name="Normal 2 10 2 3" xfId="8927"/>
    <cellStyle name="Normal 2 10 2 4" xfId="8928"/>
    <cellStyle name="Normal 2 10 2 5" xfId="8929"/>
    <cellStyle name="Normal 2 10 2 6" xfId="8930"/>
    <cellStyle name="Normal 2 10 2 7" xfId="8931"/>
    <cellStyle name="Normal 2 10 2 8" xfId="8932"/>
    <cellStyle name="Normal 2 10 2 9" xfId="8933"/>
    <cellStyle name="Normal 2 10 3" xfId="8934"/>
    <cellStyle name="Normal 2 10 3 2" xfId="8935"/>
    <cellStyle name="Normal 2 10 4" xfId="8936"/>
    <cellStyle name="Normal 2 10 4 2" xfId="8937"/>
    <cellStyle name="Normal 2 10 4 3" xfId="8938"/>
    <cellStyle name="Normal 2 10 5" xfId="8939"/>
    <cellStyle name="Normal 2 10 6" xfId="8940"/>
    <cellStyle name="Normal 2 10 7" xfId="8941"/>
    <cellStyle name="Normal 2 10 8" xfId="8942"/>
    <cellStyle name="Normal 2 10 9" xfId="8943"/>
    <cellStyle name="Normal 2 100" xfId="8944"/>
    <cellStyle name="Normal 2 101" xfId="8945"/>
    <cellStyle name="Normal 2 102" xfId="8946"/>
    <cellStyle name="Normal 2 103" xfId="8947"/>
    <cellStyle name="Normal 2 104" xfId="8948"/>
    <cellStyle name="Normal 2 105" xfId="8949"/>
    <cellStyle name="Normal 2 106" xfId="8950"/>
    <cellStyle name="Normal 2 107" xfId="8951"/>
    <cellStyle name="Normal 2 108" xfId="8952"/>
    <cellStyle name="Normal 2 109" xfId="8953"/>
    <cellStyle name="Normal 2 11" xfId="8954"/>
    <cellStyle name="Normal 2 11 2" xfId="8955"/>
    <cellStyle name="Normal 2 11 2 2" xfId="8956"/>
    <cellStyle name="Normal 2 11 2 3" xfId="8957"/>
    <cellStyle name="Normal 2 11 3" xfId="8958"/>
    <cellStyle name="Normal 2 11 4" xfId="8959"/>
    <cellStyle name="Normal 2 11 5" xfId="8960"/>
    <cellStyle name="Normal 2 11 6" xfId="8961"/>
    <cellStyle name="Normal 2 110" xfId="8962"/>
    <cellStyle name="Normal 2 111" xfId="8963"/>
    <cellStyle name="Normal 2 112" xfId="8964"/>
    <cellStyle name="Normal 2 113" xfId="8965"/>
    <cellStyle name="Normal 2 114" xfId="8966"/>
    <cellStyle name="Normal 2 115" xfId="8967"/>
    <cellStyle name="Normal 2 116" xfId="8968"/>
    <cellStyle name="Normal 2 117" xfId="8969"/>
    <cellStyle name="Normal 2 118" xfId="8970"/>
    <cellStyle name="Normal 2 119" xfId="8971"/>
    <cellStyle name="Normal 2 12" xfId="8972"/>
    <cellStyle name="Normal 2 12 2" xfId="8973"/>
    <cellStyle name="Normal 2 12 2 2" xfId="8974"/>
    <cellStyle name="Normal 2 12 2 3" xfId="8975"/>
    <cellStyle name="Normal 2 12 3" xfId="8976"/>
    <cellStyle name="Normal 2 12 4" xfId="8977"/>
    <cellStyle name="Normal 2 12 5" xfId="8978"/>
    <cellStyle name="Normal 2 12 6" xfId="8979"/>
    <cellStyle name="Normal 2 120" xfId="8980"/>
    <cellStyle name="Normal 2 121" xfId="8981"/>
    <cellStyle name="Normal 2 122" xfId="8982"/>
    <cellStyle name="Normal 2 123" xfId="8983"/>
    <cellStyle name="Normal 2 124" xfId="8984"/>
    <cellStyle name="Normal 2 125" xfId="8985"/>
    <cellStyle name="Normal 2 126" xfId="8986"/>
    <cellStyle name="Normal 2 127" xfId="8987"/>
    <cellStyle name="Normal 2 128" xfId="8988"/>
    <cellStyle name="Normal 2 129" xfId="8989"/>
    <cellStyle name="Normal 2 13" xfId="8990"/>
    <cellStyle name="Normal 2 13 2" xfId="8991"/>
    <cellStyle name="Normal 2 13 2 2" xfId="8992"/>
    <cellStyle name="Normal 2 13 2 3" xfId="8993"/>
    <cellStyle name="Normal 2 13 3" xfId="8994"/>
    <cellStyle name="Normal 2 13 4" xfId="8995"/>
    <cellStyle name="Normal 2 13 5" xfId="8996"/>
    <cellStyle name="Normal 2 13 6" xfId="8997"/>
    <cellStyle name="Normal 2 130" xfId="8998"/>
    <cellStyle name="Normal 2 131" xfId="8999"/>
    <cellStyle name="Normal 2 132" xfId="9000"/>
    <cellStyle name="Normal 2 133" xfId="9001"/>
    <cellStyle name="Normal 2 134" xfId="9002"/>
    <cellStyle name="Normal 2 135" xfId="9003"/>
    <cellStyle name="Normal 2 136" xfId="9004"/>
    <cellStyle name="Normal 2 137" xfId="9005"/>
    <cellStyle name="Normal 2 138" xfId="9006"/>
    <cellStyle name="Normal 2 139" xfId="9007"/>
    <cellStyle name="Normal 2 14" xfId="9008"/>
    <cellStyle name="Normal 2 14 2" xfId="9009"/>
    <cellStyle name="Normal 2 14 2 2" xfId="9010"/>
    <cellStyle name="Normal 2 14 2 2 2" xfId="9011"/>
    <cellStyle name="Normal 2 14 2 3" xfId="9012"/>
    <cellStyle name="Normal 2 14 3" xfId="9013"/>
    <cellStyle name="Normal 2 14 3 2" xfId="9014"/>
    <cellStyle name="Normal 2 14 4" xfId="9015"/>
    <cellStyle name="Normal 2 14 5" xfId="9016"/>
    <cellStyle name="Normal 2 140" xfId="9017"/>
    <cellStyle name="Normal 2 141" xfId="9018"/>
    <cellStyle name="Normal 2 142" xfId="9019"/>
    <cellStyle name="Normal 2 143" xfId="9020"/>
    <cellStyle name="Normal 2 144" xfId="9021"/>
    <cellStyle name="Normal 2 145" xfId="9022"/>
    <cellStyle name="Normal 2 146" xfId="9023"/>
    <cellStyle name="Normal 2 147" xfId="9024"/>
    <cellStyle name="Normal 2 148" xfId="9025"/>
    <cellStyle name="Normal 2 149" xfId="9026"/>
    <cellStyle name="Normal 2 149 2" xfId="9027"/>
    <cellStyle name="Normal 2 15" xfId="9028"/>
    <cellStyle name="Normal 2 15 2" xfId="9029"/>
    <cellStyle name="Normal 2 15 2 2" xfId="9030"/>
    <cellStyle name="Normal 2 15 3" xfId="9031"/>
    <cellStyle name="Normal 2 15 4" xfId="9032"/>
    <cellStyle name="Normal 2 15 5" xfId="9033"/>
    <cellStyle name="Normal 2 150" xfId="9034"/>
    <cellStyle name="Normal 2 151" xfId="9035"/>
    <cellStyle name="Normal 2 152" xfId="9036"/>
    <cellStyle name="Normal 2 153" xfId="9037"/>
    <cellStyle name="Normal 2 154" xfId="9038"/>
    <cellStyle name="Normal 2 155" xfId="9039"/>
    <cellStyle name="Normal 2 156" xfId="9040"/>
    <cellStyle name="Normal 2 157" xfId="9041"/>
    <cellStyle name="Normal 2 158" xfId="9042"/>
    <cellStyle name="Normal 2 159" xfId="9043"/>
    <cellStyle name="Normal 2 16" xfId="9044"/>
    <cellStyle name="Normal 2 16 2" xfId="9045"/>
    <cellStyle name="Normal 2 16 2 2" xfId="9046"/>
    <cellStyle name="Normal 2 16 3" xfId="9047"/>
    <cellStyle name="Normal 2 16 3 2" xfId="9048"/>
    <cellStyle name="Normal 2 16 4" xfId="9049"/>
    <cellStyle name="Normal 2 16 5" xfId="9050"/>
    <cellStyle name="Normal 2 160" xfId="9051"/>
    <cellStyle name="Normal 2 161" xfId="9052"/>
    <cellStyle name="Normal 2 162" xfId="9053"/>
    <cellStyle name="Normal 2 163" xfId="9054"/>
    <cellStyle name="Normal 2 164" xfId="9055"/>
    <cellStyle name="Normal 2 165" xfId="9056"/>
    <cellStyle name="Normal 2 166" xfId="9057"/>
    <cellStyle name="Normal 2 167" xfId="9058"/>
    <cellStyle name="Normal 2 168" xfId="9059"/>
    <cellStyle name="Normal 2 169" xfId="9060"/>
    <cellStyle name="Normal 2 17" xfId="9061"/>
    <cellStyle name="Normal 2 17 2" xfId="9062"/>
    <cellStyle name="Normal 2 17 2 2" xfId="9063"/>
    <cellStyle name="Normal 2 17 3" xfId="9064"/>
    <cellStyle name="Normal 2 170" xfId="9065"/>
    <cellStyle name="Normal 2 171" xfId="9066"/>
    <cellStyle name="Normal 2 172" xfId="9067"/>
    <cellStyle name="Normal 2 172 2" xfId="9068"/>
    <cellStyle name="Normal 2 172 2 2" xfId="9069"/>
    <cellStyle name="Normal 2 172 2 3" xfId="9070"/>
    <cellStyle name="Normal 2 172 2 4" xfId="9071"/>
    <cellStyle name="Normal 2 172 3" xfId="9072"/>
    <cellStyle name="Normal 2 172 4" xfId="9073"/>
    <cellStyle name="Normal 2 172 5" xfId="9074"/>
    <cellStyle name="Normal 2 173" xfId="9075"/>
    <cellStyle name="Normal 2 174" xfId="9076"/>
    <cellStyle name="Normal 2 174 2" xfId="9077"/>
    <cellStyle name="Normal 2 174 3" xfId="9078"/>
    <cellStyle name="Normal 2 174 4" xfId="9079"/>
    <cellStyle name="Normal 2 175" xfId="9080"/>
    <cellStyle name="Normal 2 176" xfId="9081"/>
    <cellStyle name="Normal 2 177" xfId="9082"/>
    <cellStyle name="Normal 2 178" xfId="9083"/>
    <cellStyle name="Normal 2 179" xfId="9084"/>
    <cellStyle name="Normal 2 18" xfId="9085"/>
    <cellStyle name="Normal 2 18 2" xfId="9086"/>
    <cellStyle name="Normal 2 18 3" xfId="9087"/>
    <cellStyle name="Normal 2 180" xfId="9088"/>
    <cellStyle name="Normal 2 181" xfId="9089"/>
    <cellStyle name="Normal 2 182" xfId="8922"/>
    <cellStyle name="Normal 2 19" xfId="9090"/>
    <cellStyle name="Normal 2 19 2" xfId="9091"/>
    <cellStyle name="Normal 2 2" xfId="9092"/>
    <cellStyle name="Normal 2 2 10" xfId="9093"/>
    <cellStyle name="Normal 2 2 10 2" xfId="9094"/>
    <cellStyle name="Normal 2 2 10 2 2" xfId="9095"/>
    <cellStyle name="Normal 2 2 10 2 3" xfId="9096"/>
    <cellStyle name="Normal 2 2 10 3" xfId="9097"/>
    <cellStyle name="Normal 2 2 10 3 2" xfId="9098"/>
    <cellStyle name="Normal 2 2 10 4" xfId="9099"/>
    <cellStyle name="Normal 2 2 10 5" xfId="9100"/>
    <cellStyle name="Normal 2 2 11" xfId="9101"/>
    <cellStyle name="Normal 2 2 11 2" xfId="9102"/>
    <cellStyle name="Normal 2 2 11 2 2" xfId="9103"/>
    <cellStyle name="Normal 2 2 11 2 3" xfId="9104"/>
    <cellStyle name="Normal 2 2 11 3" xfId="9105"/>
    <cellStyle name="Normal 2 2 11 3 2" xfId="9106"/>
    <cellStyle name="Normal 2 2 11 4" xfId="9107"/>
    <cellStyle name="Normal 2 2 11 5" xfId="9108"/>
    <cellStyle name="Normal 2 2 12" xfId="9109"/>
    <cellStyle name="Normal 2 2 12 2" xfId="9110"/>
    <cellStyle name="Normal 2 2 12 2 2" xfId="9111"/>
    <cellStyle name="Normal 2 2 12 2 3" xfId="9112"/>
    <cellStyle name="Normal 2 2 12 3" xfId="9113"/>
    <cellStyle name="Normal 2 2 12 3 2" xfId="9114"/>
    <cellStyle name="Normal 2 2 12 4" xfId="9115"/>
    <cellStyle name="Normal 2 2 12 5" xfId="9116"/>
    <cellStyle name="Normal 2 2 13" xfId="9117"/>
    <cellStyle name="Normal 2 2 13 2" xfId="9118"/>
    <cellStyle name="Normal 2 2 13 2 2" xfId="9119"/>
    <cellStyle name="Normal 2 2 13 2 3" xfId="9120"/>
    <cellStyle name="Normal 2 2 13 3" xfId="9121"/>
    <cellStyle name="Normal 2 2 13 3 2" xfId="9122"/>
    <cellStyle name="Normal 2 2 13 4" xfId="9123"/>
    <cellStyle name="Normal 2 2 13 5" xfId="9124"/>
    <cellStyle name="Normal 2 2 14" xfId="9125"/>
    <cellStyle name="Normal 2 2 14 2" xfId="9126"/>
    <cellStyle name="Normal 2 2 14 2 2" xfId="9127"/>
    <cellStyle name="Normal 2 2 14 2 3" xfId="9128"/>
    <cellStyle name="Normal 2 2 14 3" xfId="9129"/>
    <cellStyle name="Normal 2 2 14 3 2" xfId="9130"/>
    <cellStyle name="Normal 2 2 14 4" xfId="9131"/>
    <cellStyle name="Normal 2 2 14 5" xfId="9132"/>
    <cellStyle name="Normal 2 2 15" xfId="9133"/>
    <cellStyle name="Normal 2 2 15 2" xfId="9134"/>
    <cellStyle name="Normal 2 2 15 2 2" xfId="9135"/>
    <cellStyle name="Normal 2 2 15 2 3" xfId="9136"/>
    <cellStyle name="Normal 2 2 15 3" xfId="9137"/>
    <cellStyle name="Normal 2 2 15 3 2" xfId="9138"/>
    <cellStyle name="Normal 2 2 15 4" xfId="9139"/>
    <cellStyle name="Normal 2 2 15 5" xfId="9140"/>
    <cellStyle name="Normal 2 2 16" xfId="9141"/>
    <cellStyle name="Normal 2 2 16 2" xfId="9142"/>
    <cellStyle name="Normal 2 2 16 2 2" xfId="9143"/>
    <cellStyle name="Normal 2 2 16 2 3" xfId="9144"/>
    <cellStyle name="Normal 2 2 16 3" xfId="9145"/>
    <cellStyle name="Normal 2 2 16 3 2" xfId="9146"/>
    <cellStyle name="Normal 2 2 16 4" xfId="9147"/>
    <cellStyle name="Normal 2 2 16 5" xfId="9148"/>
    <cellStyle name="Normal 2 2 17" xfId="9149"/>
    <cellStyle name="Normal 2 2 17 2" xfId="9150"/>
    <cellStyle name="Normal 2 2 17 2 2" xfId="9151"/>
    <cellStyle name="Normal 2 2 17 2 3" xfId="9152"/>
    <cellStyle name="Normal 2 2 17 3" xfId="9153"/>
    <cellStyle name="Normal 2 2 17 3 2" xfId="9154"/>
    <cellStyle name="Normal 2 2 17 4" xfId="9155"/>
    <cellStyle name="Normal 2 2 17 5" xfId="9156"/>
    <cellStyle name="Normal 2 2 18" xfId="9157"/>
    <cellStyle name="Normal 2 2 18 2" xfId="9158"/>
    <cellStyle name="Normal 2 2 18 2 2" xfId="9159"/>
    <cellStyle name="Normal 2 2 18 2 3" xfId="9160"/>
    <cellStyle name="Normal 2 2 18 3" xfId="9161"/>
    <cellStyle name="Normal 2 2 18 3 2" xfId="9162"/>
    <cellStyle name="Normal 2 2 18 4" xfId="9163"/>
    <cellStyle name="Normal 2 2 19" xfId="9164"/>
    <cellStyle name="Normal 2 2 19 2" xfId="9165"/>
    <cellStyle name="Normal 2 2 19 2 2" xfId="9166"/>
    <cellStyle name="Normal 2 2 19 2 3" xfId="9167"/>
    <cellStyle name="Normal 2 2 19 3" xfId="9168"/>
    <cellStyle name="Normal 2 2 19 3 2" xfId="9169"/>
    <cellStyle name="Normal 2 2 19 4" xfId="9170"/>
    <cellStyle name="Normal 2 2 2" xfId="9171"/>
    <cellStyle name="Normal 2 2 2 10" xfId="9172"/>
    <cellStyle name="Normal 2 2 2 10 2" xfId="9173"/>
    <cellStyle name="Normal 2 2 2 11" xfId="9174"/>
    <cellStyle name="Normal 2 2 2 11 2" xfId="9175"/>
    <cellStyle name="Normal 2 2 2 12" xfId="9176"/>
    <cellStyle name="Normal 2 2 2 12 2" xfId="9177"/>
    <cellStyle name="Normal 2 2 2 13" xfId="9178"/>
    <cellStyle name="Normal 2 2 2 13 2" xfId="9179"/>
    <cellStyle name="Normal 2 2 2 14" xfId="9180"/>
    <cellStyle name="Normal 2 2 2 14 2" xfId="9181"/>
    <cellStyle name="Normal 2 2 2 15" xfId="9182"/>
    <cellStyle name="Normal 2 2 2 15 2" xfId="9183"/>
    <cellStyle name="Normal 2 2 2 16" xfId="9184"/>
    <cellStyle name="Normal 2 2 2 16 2" xfId="9185"/>
    <cellStyle name="Normal 2 2 2 17" xfId="9186"/>
    <cellStyle name="Normal 2 2 2 17 2" xfId="9187"/>
    <cellStyle name="Normal 2 2 2 18" xfId="9188"/>
    <cellStyle name="Normal 2 2 2 18 2" xfId="9189"/>
    <cellStyle name="Normal 2 2 2 19" xfId="9190"/>
    <cellStyle name="Normal 2 2 2 19 2" xfId="9191"/>
    <cellStyle name="Normal 2 2 2 2" xfId="9192"/>
    <cellStyle name="Normal 2 2 2 2 10" xfId="9193"/>
    <cellStyle name="Normal 2 2 2 2 10 2" xfId="9194"/>
    <cellStyle name="Normal 2 2 2 2 10 2 2" xfId="9195"/>
    <cellStyle name="Normal 2 2 2 2 10 2 3" xfId="9196"/>
    <cellStyle name="Normal 2 2 2 2 10 3" xfId="9197"/>
    <cellStyle name="Normal 2 2 2 2 10 3 2" xfId="9198"/>
    <cellStyle name="Normal 2 2 2 2 10 4" xfId="9199"/>
    <cellStyle name="Normal 2 2 2 2 11" xfId="9200"/>
    <cellStyle name="Normal 2 2 2 2 11 2" xfId="9201"/>
    <cellStyle name="Normal 2 2 2 2 11 2 2" xfId="9202"/>
    <cellStyle name="Normal 2 2 2 2 11 2 3" xfId="9203"/>
    <cellStyle name="Normal 2 2 2 2 11 3" xfId="9204"/>
    <cellStyle name="Normal 2 2 2 2 11 3 2" xfId="9205"/>
    <cellStyle name="Normal 2 2 2 2 11 4" xfId="9206"/>
    <cellStyle name="Normal 2 2 2 2 12" xfId="9207"/>
    <cellStyle name="Normal 2 2 2 2 12 2" xfId="9208"/>
    <cellStyle name="Normal 2 2 2 2 12 2 2" xfId="9209"/>
    <cellStyle name="Normal 2 2 2 2 12 2 3" xfId="9210"/>
    <cellStyle name="Normal 2 2 2 2 12 3" xfId="9211"/>
    <cellStyle name="Normal 2 2 2 2 12 3 2" xfId="9212"/>
    <cellStyle name="Normal 2 2 2 2 12 4" xfId="9213"/>
    <cellStyle name="Normal 2 2 2 2 13" xfId="9214"/>
    <cellStyle name="Normal 2 2 2 2 13 2" xfId="9215"/>
    <cellStyle name="Normal 2 2 2 2 13 2 2" xfId="9216"/>
    <cellStyle name="Normal 2 2 2 2 13 2 3" xfId="9217"/>
    <cellStyle name="Normal 2 2 2 2 13 3" xfId="9218"/>
    <cellStyle name="Normal 2 2 2 2 13 3 2" xfId="9219"/>
    <cellStyle name="Normal 2 2 2 2 13 4" xfId="9220"/>
    <cellStyle name="Normal 2 2 2 2 14" xfId="9221"/>
    <cellStyle name="Normal 2 2 2 2 14 2" xfId="9222"/>
    <cellStyle name="Normal 2 2 2 2 14 2 2" xfId="9223"/>
    <cellStyle name="Normal 2 2 2 2 14 2 3" xfId="9224"/>
    <cellStyle name="Normal 2 2 2 2 14 3" xfId="9225"/>
    <cellStyle name="Normal 2 2 2 2 14 3 2" xfId="9226"/>
    <cellStyle name="Normal 2 2 2 2 14 4" xfId="9227"/>
    <cellStyle name="Normal 2 2 2 2 15" xfId="9228"/>
    <cellStyle name="Normal 2 2 2 2 15 2" xfId="9229"/>
    <cellStyle name="Normal 2 2 2 2 15 2 2" xfId="9230"/>
    <cellStyle name="Normal 2 2 2 2 15 2 3" xfId="9231"/>
    <cellStyle name="Normal 2 2 2 2 15 3" xfId="9232"/>
    <cellStyle name="Normal 2 2 2 2 15 3 2" xfId="9233"/>
    <cellStyle name="Normal 2 2 2 2 15 4" xfId="9234"/>
    <cellStyle name="Normal 2 2 2 2 16" xfId="9235"/>
    <cellStyle name="Normal 2 2 2 2 16 2" xfId="9236"/>
    <cellStyle name="Normal 2 2 2 2 16 2 2" xfId="9237"/>
    <cellStyle name="Normal 2 2 2 2 16 2 3" xfId="9238"/>
    <cellStyle name="Normal 2 2 2 2 16 3" xfId="9239"/>
    <cellStyle name="Normal 2 2 2 2 16 3 2" xfId="9240"/>
    <cellStyle name="Normal 2 2 2 2 16 4" xfId="9241"/>
    <cellStyle name="Normal 2 2 2 2 17" xfId="9242"/>
    <cellStyle name="Normal 2 2 2 2 17 2" xfId="9243"/>
    <cellStyle name="Normal 2 2 2 2 17 2 2" xfId="9244"/>
    <cellStyle name="Normal 2 2 2 2 17 2 3" xfId="9245"/>
    <cellStyle name="Normal 2 2 2 2 17 3" xfId="9246"/>
    <cellStyle name="Normal 2 2 2 2 17 3 2" xfId="9247"/>
    <cellStyle name="Normal 2 2 2 2 17 4" xfId="9248"/>
    <cellStyle name="Normal 2 2 2 2 18" xfId="9249"/>
    <cellStyle name="Normal 2 2 2 2 18 2" xfId="9250"/>
    <cellStyle name="Normal 2 2 2 2 18 2 2" xfId="9251"/>
    <cellStyle name="Normal 2 2 2 2 18 2 3" xfId="9252"/>
    <cellStyle name="Normal 2 2 2 2 18 3" xfId="9253"/>
    <cellStyle name="Normal 2 2 2 2 18 3 2" xfId="9254"/>
    <cellStyle name="Normal 2 2 2 2 18 4" xfId="9255"/>
    <cellStyle name="Normal 2 2 2 2 19" xfId="9256"/>
    <cellStyle name="Normal 2 2 2 2 19 2" xfId="9257"/>
    <cellStyle name="Normal 2 2 2 2 19 2 2" xfId="9258"/>
    <cellStyle name="Normal 2 2 2 2 19 2 3" xfId="9259"/>
    <cellStyle name="Normal 2 2 2 2 19 3" xfId="9260"/>
    <cellStyle name="Normal 2 2 2 2 19 3 2" xfId="9261"/>
    <cellStyle name="Normal 2 2 2 2 19 4" xfId="9262"/>
    <cellStyle name="Normal 2 2 2 2 2" xfId="9263"/>
    <cellStyle name="Normal 2 2 2 2 2 10" xfId="9264"/>
    <cellStyle name="Normal 2 2 2 2 2 10 2" xfId="9265"/>
    <cellStyle name="Normal 2 2 2 2 2 11" xfId="9266"/>
    <cellStyle name="Normal 2 2 2 2 2 11 2" xfId="9267"/>
    <cellStyle name="Normal 2 2 2 2 2 12" xfId="9268"/>
    <cellStyle name="Normal 2 2 2 2 2 12 2" xfId="9269"/>
    <cellStyle name="Normal 2 2 2 2 2 13" xfId="9270"/>
    <cellStyle name="Normal 2 2 2 2 2 13 2" xfId="9271"/>
    <cellStyle name="Normal 2 2 2 2 2 14" xfId="9272"/>
    <cellStyle name="Normal 2 2 2 2 2 14 2" xfId="9273"/>
    <cellStyle name="Normal 2 2 2 2 2 15" xfId="9274"/>
    <cellStyle name="Normal 2 2 2 2 2 15 2" xfId="9275"/>
    <cellStyle name="Normal 2 2 2 2 2 16" xfId="9276"/>
    <cellStyle name="Normal 2 2 2 2 2 16 2" xfId="9277"/>
    <cellStyle name="Normal 2 2 2 2 2 17" xfId="9278"/>
    <cellStyle name="Normal 2 2 2 2 2 17 2" xfId="9279"/>
    <cellStyle name="Normal 2 2 2 2 2 18" xfId="9280"/>
    <cellStyle name="Normal 2 2 2 2 2 18 2" xfId="9281"/>
    <cellStyle name="Normal 2 2 2 2 2 19" xfId="9282"/>
    <cellStyle name="Normal 2 2 2 2 2 19 2" xfId="9283"/>
    <cellStyle name="Normal 2 2 2 2 2 2" xfId="9284"/>
    <cellStyle name="Normal 2 2 2 2 2 2 10" xfId="9285"/>
    <cellStyle name="Normal 2 2 2 2 2 2 10 2" xfId="9286"/>
    <cellStyle name="Normal 2 2 2 2 2 2 10 2 2" xfId="9287"/>
    <cellStyle name="Normal 2 2 2 2 2 2 10 2 3" xfId="9288"/>
    <cellStyle name="Normal 2 2 2 2 2 2 10 3" xfId="9289"/>
    <cellStyle name="Normal 2 2 2 2 2 2 10 3 2" xfId="9290"/>
    <cellStyle name="Normal 2 2 2 2 2 2 10 4" xfId="9291"/>
    <cellStyle name="Normal 2 2 2 2 2 2 11" xfId="9292"/>
    <cellStyle name="Normal 2 2 2 2 2 2 11 2" xfId="9293"/>
    <cellStyle name="Normal 2 2 2 2 2 2 11 2 2" xfId="9294"/>
    <cellStyle name="Normal 2 2 2 2 2 2 11 2 3" xfId="9295"/>
    <cellStyle name="Normal 2 2 2 2 2 2 11 3" xfId="9296"/>
    <cellStyle name="Normal 2 2 2 2 2 2 11 3 2" xfId="9297"/>
    <cellStyle name="Normal 2 2 2 2 2 2 11 4" xfId="9298"/>
    <cellStyle name="Normal 2 2 2 2 2 2 12" xfId="9299"/>
    <cellStyle name="Normal 2 2 2 2 2 2 12 10" xfId="9300"/>
    <cellStyle name="Normal 2 2 2 2 2 2 12 10 2" xfId="9301"/>
    <cellStyle name="Normal 2 2 2 2 2 2 12 11" xfId="9302"/>
    <cellStyle name="Normal 2 2 2 2 2 2 12 11 2" xfId="9303"/>
    <cellStyle name="Normal 2 2 2 2 2 2 12 12" xfId="9304"/>
    <cellStyle name="Normal 2 2 2 2 2 2 12 12 2" xfId="9305"/>
    <cellStyle name="Normal 2 2 2 2 2 2 12 13" xfId="9306"/>
    <cellStyle name="Normal 2 2 2 2 2 2 12 13 2" xfId="9307"/>
    <cellStyle name="Normal 2 2 2 2 2 2 12 14" xfId="9308"/>
    <cellStyle name="Normal 2 2 2 2 2 2 12 14 2" xfId="9309"/>
    <cellStyle name="Normal 2 2 2 2 2 2 12 15" xfId="9310"/>
    <cellStyle name="Normal 2 2 2 2 2 2 12 15 2" xfId="9311"/>
    <cellStyle name="Normal 2 2 2 2 2 2 12 16" xfId="9312"/>
    <cellStyle name="Normal 2 2 2 2 2 2 12 16 2" xfId="9313"/>
    <cellStyle name="Normal 2 2 2 2 2 2 12 17" xfId="9314"/>
    <cellStyle name="Normal 2 2 2 2 2 2 12 17 2" xfId="9315"/>
    <cellStyle name="Normal 2 2 2 2 2 2 12 18" xfId="9316"/>
    <cellStyle name="Normal 2 2 2 2 2 2 12 18 2" xfId="9317"/>
    <cellStyle name="Normal 2 2 2 2 2 2 12 18 3" xfId="9318"/>
    <cellStyle name="Normal 2 2 2 2 2 2 12 19" xfId="9319"/>
    <cellStyle name="Normal 2 2 2 2 2 2 12 19 2" xfId="9320"/>
    <cellStyle name="Normal 2 2 2 2 2 2 12 2" xfId="9321"/>
    <cellStyle name="Normal 2 2 2 2 2 2 12 2 10" xfId="9322"/>
    <cellStyle name="Normal 2 2 2 2 2 2 12 2 10 2" xfId="9323"/>
    <cellStyle name="Normal 2 2 2 2 2 2 12 2 10 2 2" xfId="9324"/>
    <cellStyle name="Normal 2 2 2 2 2 2 12 2 10 2 3" xfId="9325"/>
    <cellStyle name="Normal 2 2 2 2 2 2 12 2 10 3" xfId="9326"/>
    <cellStyle name="Normal 2 2 2 2 2 2 12 2 10 3 2" xfId="9327"/>
    <cellStyle name="Normal 2 2 2 2 2 2 12 2 10 4" xfId="9328"/>
    <cellStyle name="Normal 2 2 2 2 2 2 12 2 11" xfId="9329"/>
    <cellStyle name="Normal 2 2 2 2 2 2 12 2 11 2" xfId="9330"/>
    <cellStyle name="Normal 2 2 2 2 2 2 12 2 11 2 2" xfId="9331"/>
    <cellStyle name="Normal 2 2 2 2 2 2 12 2 11 2 3" xfId="9332"/>
    <cellStyle name="Normal 2 2 2 2 2 2 12 2 11 3" xfId="9333"/>
    <cellStyle name="Normal 2 2 2 2 2 2 12 2 11 3 2" xfId="9334"/>
    <cellStyle name="Normal 2 2 2 2 2 2 12 2 11 4" xfId="9335"/>
    <cellStyle name="Normal 2 2 2 2 2 2 12 2 12" xfId="9336"/>
    <cellStyle name="Normal 2 2 2 2 2 2 12 2 12 2" xfId="9337"/>
    <cellStyle name="Normal 2 2 2 2 2 2 12 2 12 2 2" xfId="9338"/>
    <cellStyle name="Normal 2 2 2 2 2 2 12 2 12 2 3" xfId="9339"/>
    <cellStyle name="Normal 2 2 2 2 2 2 12 2 12 3" xfId="9340"/>
    <cellStyle name="Normal 2 2 2 2 2 2 12 2 12 3 2" xfId="9341"/>
    <cellStyle name="Normal 2 2 2 2 2 2 12 2 12 4" xfId="9342"/>
    <cellStyle name="Normal 2 2 2 2 2 2 12 2 13" xfId="9343"/>
    <cellStyle name="Normal 2 2 2 2 2 2 12 2 13 2" xfId="9344"/>
    <cellStyle name="Normal 2 2 2 2 2 2 12 2 13 2 2" xfId="9345"/>
    <cellStyle name="Normal 2 2 2 2 2 2 12 2 13 2 3" xfId="9346"/>
    <cellStyle name="Normal 2 2 2 2 2 2 12 2 13 3" xfId="9347"/>
    <cellStyle name="Normal 2 2 2 2 2 2 12 2 13 3 2" xfId="9348"/>
    <cellStyle name="Normal 2 2 2 2 2 2 12 2 13 4" xfId="9349"/>
    <cellStyle name="Normal 2 2 2 2 2 2 12 2 14" xfId="9350"/>
    <cellStyle name="Normal 2 2 2 2 2 2 12 2 14 2" xfId="9351"/>
    <cellStyle name="Normal 2 2 2 2 2 2 12 2 14 2 2" xfId="9352"/>
    <cellStyle name="Normal 2 2 2 2 2 2 12 2 14 2 3" xfId="9353"/>
    <cellStyle name="Normal 2 2 2 2 2 2 12 2 14 3" xfId="9354"/>
    <cellStyle name="Normal 2 2 2 2 2 2 12 2 14 3 2" xfId="9355"/>
    <cellStyle name="Normal 2 2 2 2 2 2 12 2 14 4" xfId="9356"/>
    <cellStyle name="Normal 2 2 2 2 2 2 12 2 15" xfId="9357"/>
    <cellStyle name="Normal 2 2 2 2 2 2 12 2 15 2" xfId="9358"/>
    <cellStyle name="Normal 2 2 2 2 2 2 12 2 15 2 2" xfId="9359"/>
    <cellStyle name="Normal 2 2 2 2 2 2 12 2 15 2 3" xfId="9360"/>
    <cellStyle name="Normal 2 2 2 2 2 2 12 2 15 3" xfId="9361"/>
    <cellStyle name="Normal 2 2 2 2 2 2 12 2 15 3 2" xfId="9362"/>
    <cellStyle name="Normal 2 2 2 2 2 2 12 2 15 4" xfId="9363"/>
    <cellStyle name="Normal 2 2 2 2 2 2 12 2 16" xfId="9364"/>
    <cellStyle name="Normal 2 2 2 2 2 2 12 2 16 2" xfId="9365"/>
    <cellStyle name="Normal 2 2 2 2 2 2 12 2 16 2 2" xfId="9366"/>
    <cellStyle name="Normal 2 2 2 2 2 2 12 2 16 2 3" xfId="9367"/>
    <cellStyle name="Normal 2 2 2 2 2 2 12 2 16 3" xfId="9368"/>
    <cellStyle name="Normal 2 2 2 2 2 2 12 2 16 3 2" xfId="9369"/>
    <cellStyle name="Normal 2 2 2 2 2 2 12 2 16 4" xfId="9370"/>
    <cellStyle name="Normal 2 2 2 2 2 2 12 2 17" xfId="9371"/>
    <cellStyle name="Normal 2 2 2 2 2 2 12 2 17 2" xfId="9372"/>
    <cellStyle name="Normal 2 2 2 2 2 2 12 2 17 2 2" xfId="9373"/>
    <cellStyle name="Normal 2 2 2 2 2 2 12 2 17 2 3" xfId="9374"/>
    <cellStyle name="Normal 2 2 2 2 2 2 12 2 17 3" xfId="9375"/>
    <cellStyle name="Normal 2 2 2 2 2 2 12 2 17 3 2" xfId="9376"/>
    <cellStyle name="Normal 2 2 2 2 2 2 12 2 17 4" xfId="9377"/>
    <cellStyle name="Normal 2 2 2 2 2 2 12 2 18" xfId="9378"/>
    <cellStyle name="Normal 2 2 2 2 2 2 12 2 2" xfId="9379"/>
    <cellStyle name="Normal 2 2 2 2 2 2 12 2 2 2" xfId="9380"/>
    <cellStyle name="Normal 2 2 2 2 2 2 12 2 2 2 2" xfId="9381"/>
    <cellStyle name="Normal 2 2 2 2 2 2 12 2 2 2 3" xfId="9382"/>
    <cellStyle name="Normal 2 2 2 2 2 2 12 2 2 3" xfId="9383"/>
    <cellStyle name="Normal 2 2 2 2 2 2 12 2 2 3 2" xfId="9384"/>
    <cellStyle name="Normal 2 2 2 2 2 2 12 2 2 4" xfId="9385"/>
    <cellStyle name="Normal 2 2 2 2 2 2 12 2 3" xfId="9386"/>
    <cellStyle name="Normal 2 2 2 2 2 2 12 2 3 2" xfId="9387"/>
    <cellStyle name="Normal 2 2 2 2 2 2 12 2 3 2 2" xfId="9388"/>
    <cellStyle name="Normal 2 2 2 2 2 2 12 2 3 2 3" xfId="9389"/>
    <cellStyle name="Normal 2 2 2 2 2 2 12 2 3 3" xfId="9390"/>
    <cellStyle name="Normal 2 2 2 2 2 2 12 2 3 3 2" xfId="9391"/>
    <cellStyle name="Normal 2 2 2 2 2 2 12 2 3 4" xfId="9392"/>
    <cellStyle name="Normal 2 2 2 2 2 2 12 2 4" xfId="9393"/>
    <cellStyle name="Normal 2 2 2 2 2 2 12 2 4 2" xfId="9394"/>
    <cellStyle name="Normal 2 2 2 2 2 2 12 2 4 2 2" xfId="9395"/>
    <cellStyle name="Normal 2 2 2 2 2 2 12 2 4 2 3" xfId="9396"/>
    <cellStyle name="Normal 2 2 2 2 2 2 12 2 4 3" xfId="9397"/>
    <cellStyle name="Normal 2 2 2 2 2 2 12 2 4 3 2" xfId="9398"/>
    <cellStyle name="Normal 2 2 2 2 2 2 12 2 4 4" xfId="9399"/>
    <cellStyle name="Normal 2 2 2 2 2 2 12 2 5" xfId="9400"/>
    <cellStyle name="Normal 2 2 2 2 2 2 12 2 5 2" xfId="9401"/>
    <cellStyle name="Normal 2 2 2 2 2 2 12 2 5 2 2" xfId="9402"/>
    <cellStyle name="Normal 2 2 2 2 2 2 12 2 5 2 3" xfId="9403"/>
    <cellStyle name="Normal 2 2 2 2 2 2 12 2 5 3" xfId="9404"/>
    <cellStyle name="Normal 2 2 2 2 2 2 12 2 5 3 2" xfId="9405"/>
    <cellStyle name="Normal 2 2 2 2 2 2 12 2 5 4" xfId="9406"/>
    <cellStyle name="Normal 2 2 2 2 2 2 12 2 6" xfId="9407"/>
    <cellStyle name="Normal 2 2 2 2 2 2 12 2 6 2" xfId="9408"/>
    <cellStyle name="Normal 2 2 2 2 2 2 12 2 6 2 2" xfId="9409"/>
    <cellStyle name="Normal 2 2 2 2 2 2 12 2 6 2 3" xfId="9410"/>
    <cellStyle name="Normal 2 2 2 2 2 2 12 2 6 3" xfId="9411"/>
    <cellStyle name="Normal 2 2 2 2 2 2 12 2 6 3 2" xfId="9412"/>
    <cellStyle name="Normal 2 2 2 2 2 2 12 2 6 4" xfId="9413"/>
    <cellStyle name="Normal 2 2 2 2 2 2 12 2 7" xfId="9414"/>
    <cellStyle name="Normal 2 2 2 2 2 2 12 2 7 2" xfId="9415"/>
    <cellStyle name="Normal 2 2 2 2 2 2 12 2 7 2 2" xfId="9416"/>
    <cellStyle name="Normal 2 2 2 2 2 2 12 2 7 2 3" xfId="9417"/>
    <cellStyle name="Normal 2 2 2 2 2 2 12 2 7 3" xfId="9418"/>
    <cellStyle name="Normal 2 2 2 2 2 2 12 2 7 3 2" xfId="9419"/>
    <cellStyle name="Normal 2 2 2 2 2 2 12 2 7 4" xfId="9420"/>
    <cellStyle name="Normal 2 2 2 2 2 2 12 2 8" xfId="9421"/>
    <cellStyle name="Normal 2 2 2 2 2 2 12 2 8 2" xfId="9422"/>
    <cellStyle name="Normal 2 2 2 2 2 2 12 2 8 2 2" xfId="9423"/>
    <cellStyle name="Normal 2 2 2 2 2 2 12 2 8 2 3" xfId="9424"/>
    <cellStyle name="Normal 2 2 2 2 2 2 12 2 8 3" xfId="9425"/>
    <cellStyle name="Normal 2 2 2 2 2 2 12 2 8 3 2" xfId="9426"/>
    <cellStyle name="Normal 2 2 2 2 2 2 12 2 8 4" xfId="9427"/>
    <cellStyle name="Normal 2 2 2 2 2 2 12 2 9" xfId="9428"/>
    <cellStyle name="Normal 2 2 2 2 2 2 12 2 9 2" xfId="9429"/>
    <cellStyle name="Normal 2 2 2 2 2 2 12 2 9 2 2" xfId="9430"/>
    <cellStyle name="Normal 2 2 2 2 2 2 12 2 9 2 3" xfId="9431"/>
    <cellStyle name="Normal 2 2 2 2 2 2 12 2 9 3" xfId="9432"/>
    <cellStyle name="Normal 2 2 2 2 2 2 12 2 9 3 2" xfId="9433"/>
    <cellStyle name="Normal 2 2 2 2 2 2 12 2 9 4" xfId="9434"/>
    <cellStyle name="Normal 2 2 2 2 2 2 12 20" xfId="9435"/>
    <cellStyle name="Normal 2 2 2 2 2 2 12 3" xfId="9436"/>
    <cellStyle name="Normal 2 2 2 2 2 2 12 3 2" xfId="9437"/>
    <cellStyle name="Normal 2 2 2 2 2 2 12 4" xfId="9438"/>
    <cellStyle name="Normal 2 2 2 2 2 2 12 4 2" xfId="9439"/>
    <cellStyle name="Normal 2 2 2 2 2 2 12 5" xfId="9440"/>
    <cellStyle name="Normal 2 2 2 2 2 2 12 5 2" xfId="9441"/>
    <cellStyle name="Normal 2 2 2 2 2 2 12 6" xfId="9442"/>
    <cellStyle name="Normal 2 2 2 2 2 2 12 6 2" xfId="9443"/>
    <cellStyle name="Normal 2 2 2 2 2 2 12 7" xfId="9444"/>
    <cellStyle name="Normal 2 2 2 2 2 2 12 7 2" xfId="9445"/>
    <cellStyle name="Normal 2 2 2 2 2 2 12 8" xfId="9446"/>
    <cellStyle name="Normal 2 2 2 2 2 2 12 8 2" xfId="9447"/>
    <cellStyle name="Normal 2 2 2 2 2 2 12 9" xfId="9448"/>
    <cellStyle name="Normal 2 2 2 2 2 2 12 9 2" xfId="9449"/>
    <cellStyle name="Normal 2 2 2 2 2 2 13" xfId="9450"/>
    <cellStyle name="Normal 2 2 2 2 2 2 13 2" xfId="9451"/>
    <cellStyle name="Normal 2 2 2 2 2 2 13 2 2" xfId="9452"/>
    <cellStyle name="Normal 2 2 2 2 2 2 13 2 3" xfId="9453"/>
    <cellStyle name="Normal 2 2 2 2 2 2 13 3" xfId="9454"/>
    <cellStyle name="Normal 2 2 2 2 2 2 13 3 2" xfId="9455"/>
    <cellStyle name="Normal 2 2 2 2 2 2 13 4" xfId="9456"/>
    <cellStyle name="Normal 2 2 2 2 2 2 14" xfId="9457"/>
    <cellStyle name="Normal 2 2 2 2 2 2 14 2" xfId="9458"/>
    <cellStyle name="Normal 2 2 2 2 2 2 14 2 2" xfId="9459"/>
    <cellStyle name="Normal 2 2 2 2 2 2 14 2 3" xfId="9460"/>
    <cellStyle name="Normal 2 2 2 2 2 2 14 3" xfId="9461"/>
    <cellStyle name="Normal 2 2 2 2 2 2 14 3 2" xfId="9462"/>
    <cellStyle name="Normal 2 2 2 2 2 2 14 4" xfId="9463"/>
    <cellStyle name="Normal 2 2 2 2 2 2 15" xfId="9464"/>
    <cellStyle name="Normal 2 2 2 2 2 2 15 2" xfId="9465"/>
    <cellStyle name="Normal 2 2 2 2 2 2 15 2 2" xfId="9466"/>
    <cellStyle name="Normal 2 2 2 2 2 2 15 2 3" xfId="9467"/>
    <cellStyle name="Normal 2 2 2 2 2 2 15 3" xfId="9468"/>
    <cellStyle name="Normal 2 2 2 2 2 2 15 3 2" xfId="9469"/>
    <cellStyle name="Normal 2 2 2 2 2 2 15 4" xfId="9470"/>
    <cellStyle name="Normal 2 2 2 2 2 2 16" xfId="9471"/>
    <cellStyle name="Normal 2 2 2 2 2 2 16 2" xfId="9472"/>
    <cellStyle name="Normal 2 2 2 2 2 2 16 2 2" xfId="9473"/>
    <cellStyle name="Normal 2 2 2 2 2 2 16 2 3" xfId="9474"/>
    <cellStyle name="Normal 2 2 2 2 2 2 16 3" xfId="9475"/>
    <cellStyle name="Normal 2 2 2 2 2 2 16 3 2" xfId="9476"/>
    <cellStyle name="Normal 2 2 2 2 2 2 16 4" xfId="9477"/>
    <cellStyle name="Normal 2 2 2 2 2 2 17" xfId="9478"/>
    <cellStyle name="Normal 2 2 2 2 2 2 17 2" xfId="9479"/>
    <cellStyle name="Normal 2 2 2 2 2 2 17 2 2" xfId="9480"/>
    <cellStyle name="Normal 2 2 2 2 2 2 17 2 3" xfId="9481"/>
    <cellStyle name="Normal 2 2 2 2 2 2 17 3" xfId="9482"/>
    <cellStyle name="Normal 2 2 2 2 2 2 17 3 2" xfId="9483"/>
    <cellStyle name="Normal 2 2 2 2 2 2 17 4" xfId="9484"/>
    <cellStyle name="Normal 2 2 2 2 2 2 18" xfId="9485"/>
    <cellStyle name="Normal 2 2 2 2 2 2 18 2" xfId="9486"/>
    <cellStyle name="Normal 2 2 2 2 2 2 18 2 2" xfId="9487"/>
    <cellStyle name="Normal 2 2 2 2 2 2 18 2 3" xfId="9488"/>
    <cellStyle name="Normal 2 2 2 2 2 2 18 3" xfId="9489"/>
    <cellStyle name="Normal 2 2 2 2 2 2 18 3 2" xfId="9490"/>
    <cellStyle name="Normal 2 2 2 2 2 2 18 4" xfId="9491"/>
    <cellStyle name="Normal 2 2 2 2 2 2 19" xfId="9492"/>
    <cellStyle name="Normal 2 2 2 2 2 2 19 2" xfId="9493"/>
    <cellStyle name="Normal 2 2 2 2 2 2 19 2 2" xfId="9494"/>
    <cellStyle name="Normal 2 2 2 2 2 2 19 2 3" xfId="9495"/>
    <cellStyle name="Normal 2 2 2 2 2 2 19 3" xfId="9496"/>
    <cellStyle name="Normal 2 2 2 2 2 2 19 3 2" xfId="9497"/>
    <cellStyle name="Normal 2 2 2 2 2 2 19 4" xfId="9498"/>
    <cellStyle name="Normal 2 2 2 2 2 2 2" xfId="9499"/>
    <cellStyle name="Normal 2 2 2 2 2 2 2 10" xfId="9500"/>
    <cellStyle name="Normal 2 2 2 2 2 2 2 10 2" xfId="9501"/>
    <cellStyle name="Normal 2 2 2 2 2 2 2 11" xfId="9502"/>
    <cellStyle name="Normal 2 2 2 2 2 2 2 11 10" xfId="9503"/>
    <cellStyle name="Normal 2 2 2 2 2 2 2 11 10 2" xfId="9504"/>
    <cellStyle name="Normal 2 2 2 2 2 2 2 11 10 2 2" xfId="9505"/>
    <cellStyle name="Normal 2 2 2 2 2 2 2 11 10 2 3" xfId="9506"/>
    <cellStyle name="Normal 2 2 2 2 2 2 2 11 10 3" xfId="9507"/>
    <cellStyle name="Normal 2 2 2 2 2 2 2 11 10 3 2" xfId="9508"/>
    <cellStyle name="Normal 2 2 2 2 2 2 2 11 10 4" xfId="9509"/>
    <cellStyle name="Normal 2 2 2 2 2 2 2 11 11" xfId="9510"/>
    <cellStyle name="Normal 2 2 2 2 2 2 2 11 11 2" xfId="9511"/>
    <cellStyle name="Normal 2 2 2 2 2 2 2 11 11 2 2" xfId="9512"/>
    <cellStyle name="Normal 2 2 2 2 2 2 2 11 11 2 3" xfId="9513"/>
    <cellStyle name="Normal 2 2 2 2 2 2 2 11 11 3" xfId="9514"/>
    <cellStyle name="Normal 2 2 2 2 2 2 2 11 11 3 2" xfId="9515"/>
    <cellStyle name="Normal 2 2 2 2 2 2 2 11 11 4" xfId="9516"/>
    <cellStyle name="Normal 2 2 2 2 2 2 2 11 12" xfId="9517"/>
    <cellStyle name="Normal 2 2 2 2 2 2 2 11 12 2" xfId="9518"/>
    <cellStyle name="Normal 2 2 2 2 2 2 2 11 12 2 2" xfId="9519"/>
    <cellStyle name="Normal 2 2 2 2 2 2 2 11 12 2 3" xfId="9520"/>
    <cellStyle name="Normal 2 2 2 2 2 2 2 11 12 3" xfId="9521"/>
    <cellStyle name="Normal 2 2 2 2 2 2 2 11 12 3 2" xfId="9522"/>
    <cellStyle name="Normal 2 2 2 2 2 2 2 11 12 4" xfId="9523"/>
    <cellStyle name="Normal 2 2 2 2 2 2 2 11 13" xfId="9524"/>
    <cellStyle name="Normal 2 2 2 2 2 2 2 11 13 2" xfId="9525"/>
    <cellStyle name="Normal 2 2 2 2 2 2 2 11 13 2 2" xfId="9526"/>
    <cellStyle name="Normal 2 2 2 2 2 2 2 11 13 2 3" xfId="9527"/>
    <cellStyle name="Normal 2 2 2 2 2 2 2 11 13 3" xfId="9528"/>
    <cellStyle name="Normal 2 2 2 2 2 2 2 11 13 3 2" xfId="9529"/>
    <cellStyle name="Normal 2 2 2 2 2 2 2 11 13 4" xfId="9530"/>
    <cellStyle name="Normal 2 2 2 2 2 2 2 11 14" xfId="9531"/>
    <cellStyle name="Normal 2 2 2 2 2 2 2 11 14 2" xfId="9532"/>
    <cellStyle name="Normal 2 2 2 2 2 2 2 11 14 2 2" xfId="9533"/>
    <cellStyle name="Normal 2 2 2 2 2 2 2 11 14 2 3" xfId="9534"/>
    <cellStyle name="Normal 2 2 2 2 2 2 2 11 14 3" xfId="9535"/>
    <cellStyle name="Normal 2 2 2 2 2 2 2 11 14 3 2" xfId="9536"/>
    <cellStyle name="Normal 2 2 2 2 2 2 2 11 14 4" xfId="9537"/>
    <cellStyle name="Normal 2 2 2 2 2 2 2 11 15" xfId="9538"/>
    <cellStyle name="Normal 2 2 2 2 2 2 2 11 15 2" xfId="9539"/>
    <cellStyle name="Normal 2 2 2 2 2 2 2 11 15 2 2" xfId="9540"/>
    <cellStyle name="Normal 2 2 2 2 2 2 2 11 15 2 3" xfId="9541"/>
    <cellStyle name="Normal 2 2 2 2 2 2 2 11 15 3" xfId="9542"/>
    <cellStyle name="Normal 2 2 2 2 2 2 2 11 15 3 2" xfId="9543"/>
    <cellStyle name="Normal 2 2 2 2 2 2 2 11 15 4" xfId="9544"/>
    <cellStyle name="Normal 2 2 2 2 2 2 2 11 16" xfId="9545"/>
    <cellStyle name="Normal 2 2 2 2 2 2 2 11 16 2" xfId="9546"/>
    <cellStyle name="Normal 2 2 2 2 2 2 2 11 16 2 2" xfId="9547"/>
    <cellStyle name="Normal 2 2 2 2 2 2 2 11 16 2 3" xfId="9548"/>
    <cellStyle name="Normal 2 2 2 2 2 2 2 11 16 3" xfId="9549"/>
    <cellStyle name="Normal 2 2 2 2 2 2 2 11 16 3 2" xfId="9550"/>
    <cellStyle name="Normal 2 2 2 2 2 2 2 11 16 4" xfId="9551"/>
    <cellStyle name="Normal 2 2 2 2 2 2 2 11 17" xfId="9552"/>
    <cellStyle name="Normal 2 2 2 2 2 2 2 11 17 2" xfId="9553"/>
    <cellStyle name="Normal 2 2 2 2 2 2 2 11 17 2 2" xfId="9554"/>
    <cellStyle name="Normal 2 2 2 2 2 2 2 11 17 2 3" xfId="9555"/>
    <cellStyle name="Normal 2 2 2 2 2 2 2 11 17 3" xfId="9556"/>
    <cellStyle name="Normal 2 2 2 2 2 2 2 11 17 3 2" xfId="9557"/>
    <cellStyle name="Normal 2 2 2 2 2 2 2 11 17 4" xfId="9558"/>
    <cellStyle name="Normal 2 2 2 2 2 2 2 11 18" xfId="9559"/>
    <cellStyle name="Normal 2 2 2 2 2 2 2 11 2" xfId="9560"/>
    <cellStyle name="Normal 2 2 2 2 2 2 2 11 2 10" xfId="9561"/>
    <cellStyle name="Normal 2 2 2 2 2 2 2 11 2 10 2" xfId="9562"/>
    <cellStyle name="Normal 2 2 2 2 2 2 2 11 2 11" xfId="9563"/>
    <cellStyle name="Normal 2 2 2 2 2 2 2 11 2 11 2" xfId="9564"/>
    <cellStyle name="Normal 2 2 2 2 2 2 2 11 2 12" xfId="9565"/>
    <cellStyle name="Normal 2 2 2 2 2 2 2 11 2 12 2" xfId="9566"/>
    <cellStyle name="Normal 2 2 2 2 2 2 2 11 2 13" xfId="9567"/>
    <cellStyle name="Normal 2 2 2 2 2 2 2 11 2 13 2" xfId="9568"/>
    <cellStyle name="Normal 2 2 2 2 2 2 2 11 2 14" xfId="9569"/>
    <cellStyle name="Normal 2 2 2 2 2 2 2 11 2 14 2" xfId="9570"/>
    <cellStyle name="Normal 2 2 2 2 2 2 2 11 2 15" xfId="9571"/>
    <cellStyle name="Normal 2 2 2 2 2 2 2 11 2 15 2" xfId="9572"/>
    <cellStyle name="Normal 2 2 2 2 2 2 2 11 2 16" xfId="9573"/>
    <cellStyle name="Normal 2 2 2 2 2 2 2 11 2 16 2" xfId="9574"/>
    <cellStyle name="Normal 2 2 2 2 2 2 2 11 2 17" xfId="9575"/>
    <cellStyle name="Normal 2 2 2 2 2 2 2 11 2 17 2" xfId="9576"/>
    <cellStyle name="Normal 2 2 2 2 2 2 2 11 2 18" xfId="9577"/>
    <cellStyle name="Normal 2 2 2 2 2 2 2 11 2 18 2" xfId="9578"/>
    <cellStyle name="Normal 2 2 2 2 2 2 2 11 2 18 3" xfId="9579"/>
    <cellStyle name="Normal 2 2 2 2 2 2 2 11 2 19" xfId="9580"/>
    <cellStyle name="Normal 2 2 2 2 2 2 2 11 2 19 2" xfId="9581"/>
    <cellStyle name="Normal 2 2 2 2 2 2 2 11 2 2" xfId="9582"/>
    <cellStyle name="Normal 2 2 2 2 2 2 2 11 2 2 2" xfId="9583"/>
    <cellStyle name="Normal 2 2 2 2 2 2 2 11 2 20" xfId="9584"/>
    <cellStyle name="Normal 2 2 2 2 2 2 2 11 2 3" xfId="9585"/>
    <cellStyle name="Normal 2 2 2 2 2 2 2 11 2 3 2" xfId="9586"/>
    <cellStyle name="Normal 2 2 2 2 2 2 2 11 2 4" xfId="9587"/>
    <cellStyle name="Normal 2 2 2 2 2 2 2 11 2 4 2" xfId="9588"/>
    <cellStyle name="Normal 2 2 2 2 2 2 2 11 2 5" xfId="9589"/>
    <cellStyle name="Normal 2 2 2 2 2 2 2 11 2 5 2" xfId="9590"/>
    <cellStyle name="Normal 2 2 2 2 2 2 2 11 2 6" xfId="9591"/>
    <cellStyle name="Normal 2 2 2 2 2 2 2 11 2 6 2" xfId="9592"/>
    <cellStyle name="Normal 2 2 2 2 2 2 2 11 2 7" xfId="9593"/>
    <cellStyle name="Normal 2 2 2 2 2 2 2 11 2 7 2" xfId="9594"/>
    <cellStyle name="Normal 2 2 2 2 2 2 2 11 2 8" xfId="9595"/>
    <cellStyle name="Normal 2 2 2 2 2 2 2 11 2 8 2" xfId="9596"/>
    <cellStyle name="Normal 2 2 2 2 2 2 2 11 2 9" xfId="9597"/>
    <cellStyle name="Normal 2 2 2 2 2 2 2 11 2 9 2" xfId="9598"/>
    <cellStyle name="Normal 2 2 2 2 2 2 2 11 3" xfId="9599"/>
    <cellStyle name="Normal 2 2 2 2 2 2 2 11 3 2" xfId="9600"/>
    <cellStyle name="Normal 2 2 2 2 2 2 2 11 3 2 2" xfId="9601"/>
    <cellStyle name="Normal 2 2 2 2 2 2 2 11 3 2 3" xfId="9602"/>
    <cellStyle name="Normal 2 2 2 2 2 2 2 11 3 3" xfId="9603"/>
    <cellStyle name="Normal 2 2 2 2 2 2 2 11 3 3 2" xfId="9604"/>
    <cellStyle name="Normal 2 2 2 2 2 2 2 11 3 4" xfId="9605"/>
    <cellStyle name="Normal 2 2 2 2 2 2 2 11 4" xfId="9606"/>
    <cellStyle name="Normal 2 2 2 2 2 2 2 11 4 2" xfId="9607"/>
    <cellStyle name="Normal 2 2 2 2 2 2 2 11 4 2 2" xfId="9608"/>
    <cellStyle name="Normal 2 2 2 2 2 2 2 11 4 2 3" xfId="9609"/>
    <cellStyle name="Normal 2 2 2 2 2 2 2 11 4 3" xfId="9610"/>
    <cellStyle name="Normal 2 2 2 2 2 2 2 11 4 3 2" xfId="9611"/>
    <cellStyle name="Normal 2 2 2 2 2 2 2 11 4 4" xfId="9612"/>
    <cellStyle name="Normal 2 2 2 2 2 2 2 11 5" xfId="9613"/>
    <cellStyle name="Normal 2 2 2 2 2 2 2 11 5 2" xfId="9614"/>
    <cellStyle name="Normal 2 2 2 2 2 2 2 11 5 2 2" xfId="9615"/>
    <cellStyle name="Normal 2 2 2 2 2 2 2 11 5 2 3" xfId="9616"/>
    <cellStyle name="Normal 2 2 2 2 2 2 2 11 5 3" xfId="9617"/>
    <cellStyle name="Normal 2 2 2 2 2 2 2 11 5 3 2" xfId="9618"/>
    <cellStyle name="Normal 2 2 2 2 2 2 2 11 5 4" xfId="9619"/>
    <cellStyle name="Normal 2 2 2 2 2 2 2 11 6" xfId="9620"/>
    <cellStyle name="Normal 2 2 2 2 2 2 2 11 6 2" xfId="9621"/>
    <cellStyle name="Normal 2 2 2 2 2 2 2 11 6 2 2" xfId="9622"/>
    <cellStyle name="Normal 2 2 2 2 2 2 2 11 6 2 3" xfId="9623"/>
    <cellStyle name="Normal 2 2 2 2 2 2 2 11 6 3" xfId="9624"/>
    <cellStyle name="Normal 2 2 2 2 2 2 2 11 6 3 2" xfId="9625"/>
    <cellStyle name="Normal 2 2 2 2 2 2 2 11 6 4" xfId="9626"/>
    <cellStyle name="Normal 2 2 2 2 2 2 2 11 7" xfId="9627"/>
    <cellStyle name="Normal 2 2 2 2 2 2 2 11 7 2" xfId="9628"/>
    <cellStyle name="Normal 2 2 2 2 2 2 2 11 7 2 2" xfId="9629"/>
    <cellStyle name="Normal 2 2 2 2 2 2 2 11 7 2 3" xfId="9630"/>
    <cellStyle name="Normal 2 2 2 2 2 2 2 11 7 3" xfId="9631"/>
    <cellStyle name="Normal 2 2 2 2 2 2 2 11 7 3 2" xfId="9632"/>
    <cellStyle name="Normal 2 2 2 2 2 2 2 11 7 4" xfId="9633"/>
    <cellStyle name="Normal 2 2 2 2 2 2 2 11 8" xfId="9634"/>
    <cellStyle name="Normal 2 2 2 2 2 2 2 11 8 2" xfId="9635"/>
    <cellStyle name="Normal 2 2 2 2 2 2 2 11 8 2 2" xfId="9636"/>
    <cellStyle name="Normal 2 2 2 2 2 2 2 11 8 2 3" xfId="9637"/>
    <cellStyle name="Normal 2 2 2 2 2 2 2 11 8 3" xfId="9638"/>
    <cellStyle name="Normal 2 2 2 2 2 2 2 11 8 3 2" xfId="9639"/>
    <cellStyle name="Normal 2 2 2 2 2 2 2 11 8 4" xfId="9640"/>
    <cellStyle name="Normal 2 2 2 2 2 2 2 11 9" xfId="9641"/>
    <cellStyle name="Normal 2 2 2 2 2 2 2 11 9 2" xfId="9642"/>
    <cellStyle name="Normal 2 2 2 2 2 2 2 11 9 2 2" xfId="9643"/>
    <cellStyle name="Normal 2 2 2 2 2 2 2 11 9 2 3" xfId="9644"/>
    <cellStyle name="Normal 2 2 2 2 2 2 2 11 9 3" xfId="9645"/>
    <cellStyle name="Normal 2 2 2 2 2 2 2 11 9 3 2" xfId="9646"/>
    <cellStyle name="Normal 2 2 2 2 2 2 2 11 9 4" xfId="9647"/>
    <cellStyle name="Normal 2 2 2 2 2 2 2 12" xfId="9648"/>
    <cellStyle name="Normal 2 2 2 2 2 2 2 12 2" xfId="9649"/>
    <cellStyle name="Normal 2 2 2 2 2 2 2 13" xfId="9650"/>
    <cellStyle name="Normal 2 2 2 2 2 2 2 13 2" xfId="9651"/>
    <cellStyle name="Normal 2 2 2 2 2 2 2 14" xfId="9652"/>
    <cellStyle name="Normal 2 2 2 2 2 2 2 14 2" xfId="9653"/>
    <cellStyle name="Normal 2 2 2 2 2 2 2 15" xfId="9654"/>
    <cellStyle name="Normal 2 2 2 2 2 2 2 15 2" xfId="9655"/>
    <cellStyle name="Normal 2 2 2 2 2 2 2 16" xfId="9656"/>
    <cellStyle name="Normal 2 2 2 2 2 2 2 16 2" xfId="9657"/>
    <cellStyle name="Normal 2 2 2 2 2 2 2 17" xfId="9658"/>
    <cellStyle name="Normal 2 2 2 2 2 2 2 17 2" xfId="9659"/>
    <cellStyle name="Normal 2 2 2 2 2 2 2 18" xfId="9660"/>
    <cellStyle name="Normal 2 2 2 2 2 2 2 18 2" xfId="9661"/>
    <cellStyle name="Normal 2 2 2 2 2 2 2 19" xfId="9662"/>
    <cellStyle name="Normal 2 2 2 2 2 2 2 19 2" xfId="9663"/>
    <cellStyle name="Normal 2 2 2 2 2 2 2 2" xfId="9664"/>
    <cellStyle name="Normal 2 2 2 2 2 2 2 2 10" xfId="9665"/>
    <cellStyle name="Normal 2 2 2 2 2 2 2 2 10 2" xfId="9666"/>
    <cellStyle name="Normal 2 2 2 2 2 2 2 2 10 2 2" xfId="9667"/>
    <cellStyle name="Normal 2 2 2 2 2 2 2 2 10 2 3" xfId="9668"/>
    <cellStyle name="Normal 2 2 2 2 2 2 2 2 10 3" xfId="9669"/>
    <cellStyle name="Normal 2 2 2 2 2 2 2 2 10 3 2" xfId="9670"/>
    <cellStyle name="Normal 2 2 2 2 2 2 2 2 10 4" xfId="9671"/>
    <cellStyle name="Normal 2 2 2 2 2 2 2 2 11" xfId="9672"/>
    <cellStyle name="Normal 2 2 2 2 2 2 2 2 11 2" xfId="9673"/>
    <cellStyle name="Normal 2 2 2 2 2 2 2 2 11 2 2" xfId="9674"/>
    <cellStyle name="Normal 2 2 2 2 2 2 2 2 11 2 3" xfId="9675"/>
    <cellStyle name="Normal 2 2 2 2 2 2 2 2 11 3" xfId="9676"/>
    <cellStyle name="Normal 2 2 2 2 2 2 2 2 11 3 2" xfId="9677"/>
    <cellStyle name="Normal 2 2 2 2 2 2 2 2 11 4" xfId="9678"/>
    <cellStyle name="Normal 2 2 2 2 2 2 2 2 12" xfId="9679"/>
    <cellStyle name="Normal 2 2 2 2 2 2 2 2 12 2" xfId="9680"/>
    <cellStyle name="Normal 2 2 2 2 2 2 2 2 12 2 2" xfId="9681"/>
    <cellStyle name="Normal 2 2 2 2 2 2 2 2 12 2 3" xfId="9682"/>
    <cellStyle name="Normal 2 2 2 2 2 2 2 2 12 3" xfId="9683"/>
    <cellStyle name="Normal 2 2 2 2 2 2 2 2 12 3 2" xfId="9684"/>
    <cellStyle name="Normal 2 2 2 2 2 2 2 2 12 4" xfId="9685"/>
    <cellStyle name="Normal 2 2 2 2 2 2 2 2 13" xfId="9686"/>
    <cellStyle name="Normal 2 2 2 2 2 2 2 2 13 2" xfId="9687"/>
    <cellStyle name="Normal 2 2 2 2 2 2 2 2 13 2 2" xfId="9688"/>
    <cellStyle name="Normal 2 2 2 2 2 2 2 2 13 2 3" xfId="9689"/>
    <cellStyle name="Normal 2 2 2 2 2 2 2 2 13 3" xfId="9690"/>
    <cellStyle name="Normal 2 2 2 2 2 2 2 2 13 3 2" xfId="9691"/>
    <cellStyle name="Normal 2 2 2 2 2 2 2 2 13 4" xfId="9692"/>
    <cellStyle name="Normal 2 2 2 2 2 2 2 2 14" xfId="9693"/>
    <cellStyle name="Normal 2 2 2 2 2 2 2 2 14 2" xfId="9694"/>
    <cellStyle name="Normal 2 2 2 2 2 2 2 2 14 2 2" xfId="9695"/>
    <cellStyle name="Normal 2 2 2 2 2 2 2 2 14 2 3" xfId="9696"/>
    <cellStyle name="Normal 2 2 2 2 2 2 2 2 14 3" xfId="9697"/>
    <cellStyle name="Normal 2 2 2 2 2 2 2 2 14 3 2" xfId="9698"/>
    <cellStyle name="Normal 2 2 2 2 2 2 2 2 14 4" xfId="9699"/>
    <cellStyle name="Normal 2 2 2 2 2 2 2 2 15" xfId="9700"/>
    <cellStyle name="Normal 2 2 2 2 2 2 2 2 15 2" xfId="9701"/>
    <cellStyle name="Normal 2 2 2 2 2 2 2 2 15 2 2" xfId="9702"/>
    <cellStyle name="Normal 2 2 2 2 2 2 2 2 15 2 3" xfId="9703"/>
    <cellStyle name="Normal 2 2 2 2 2 2 2 2 15 3" xfId="9704"/>
    <cellStyle name="Normal 2 2 2 2 2 2 2 2 15 3 2" xfId="9705"/>
    <cellStyle name="Normal 2 2 2 2 2 2 2 2 15 4" xfId="9706"/>
    <cellStyle name="Normal 2 2 2 2 2 2 2 2 16" xfId="9707"/>
    <cellStyle name="Normal 2 2 2 2 2 2 2 2 16 2" xfId="9708"/>
    <cellStyle name="Normal 2 2 2 2 2 2 2 2 16 2 2" xfId="9709"/>
    <cellStyle name="Normal 2 2 2 2 2 2 2 2 16 2 3" xfId="9710"/>
    <cellStyle name="Normal 2 2 2 2 2 2 2 2 16 3" xfId="9711"/>
    <cellStyle name="Normal 2 2 2 2 2 2 2 2 16 3 2" xfId="9712"/>
    <cellStyle name="Normal 2 2 2 2 2 2 2 2 16 4" xfId="9713"/>
    <cellStyle name="Normal 2 2 2 2 2 2 2 2 17" xfId="9714"/>
    <cellStyle name="Normal 2 2 2 2 2 2 2 2 17 2" xfId="9715"/>
    <cellStyle name="Normal 2 2 2 2 2 2 2 2 17 2 2" xfId="9716"/>
    <cellStyle name="Normal 2 2 2 2 2 2 2 2 17 2 3" xfId="9717"/>
    <cellStyle name="Normal 2 2 2 2 2 2 2 2 17 3" xfId="9718"/>
    <cellStyle name="Normal 2 2 2 2 2 2 2 2 17 3 2" xfId="9719"/>
    <cellStyle name="Normal 2 2 2 2 2 2 2 2 17 4" xfId="9720"/>
    <cellStyle name="Normal 2 2 2 2 2 2 2 2 18" xfId="9721"/>
    <cellStyle name="Normal 2 2 2 2 2 2 2 2 18 2" xfId="9722"/>
    <cellStyle name="Normal 2 2 2 2 2 2 2 2 18 2 2" xfId="9723"/>
    <cellStyle name="Normal 2 2 2 2 2 2 2 2 18 2 3" xfId="9724"/>
    <cellStyle name="Normal 2 2 2 2 2 2 2 2 18 3" xfId="9725"/>
    <cellStyle name="Normal 2 2 2 2 2 2 2 2 18 3 2" xfId="9726"/>
    <cellStyle name="Normal 2 2 2 2 2 2 2 2 18 4" xfId="9727"/>
    <cellStyle name="Normal 2 2 2 2 2 2 2 2 19" xfId="9728"/>
    <cellStyle name="Normal 2 2 2 2 2 2 2 2 19 2" xfId="9729"/>
    <cellStyle name="Normal 2 2 2 2 2 2 2 2 19 2 2" xfId="9730"/>
    <cellStyle name="Normal 2 2 2 2 2 2 2 2 19 2 3" xfId="9731"/>
    <cellStyle name="Normal 2 2 2 2 2 2 2 2 19 3" xfId="9732"/>
    <cellStyle name="Normal 2 2 2 2 2 2 2 2 19 3 2" xfId="9733"/>
    <cellStyle name="Normal 2 2 2 2 2 2 2 2 19 4" xfId="9734"/>
    <cellStyle name="Normal 2 2 2 2 2 2 2 2 2" xfId="9735"/>
    <cellStyle name="Normal 2 2 2 2 2 2 2 2 2 10" xfId="9736"/>
    <cellStyle name="Normal 2 2 2 2 2 2 2 2 2 10 2" xfId="9737"/>
    <cellStyle name="Normal 2 2 2 2 2 2 2 2 2 11" xfId="9738"/>
    <cellStyle name="Normal 2 2 2 2 2 2 2 2 2 11 2" xfId="9739"/>
    <cellStyle name="Normal 2 2 2 2 2 2 2 2 2 12" xfId="9740"/>
    <cellStyle name="Normal 2 2 2 2 2 2 2 2 2 12 2" xfId="9741"/>
    <cellStyle name="Normal 2 2 2 2 2 2 2 2 2 13" xfId="9742"/>
    <cellStyle name="Normal 2 2 2 2 2 2 2 2 2 13 2" xfId="9743"/>
    <cellStyle name="Normal 2 2 2 2 2 2 2 2 2 14" xfId="9744"/>
    <cellStyle name="Normal 2 2 2 2 2 2 2 2 2 14 2" xfId="9745"/>
    <cellStyle name="Normal 2 2 2 2 2 2 2 2 2 15" xfId="9746"/>
    <cellStyle name="Normal 2 2 2 2 2 2 2 2 2 15 2" xfId="9747"/>
    <cellStyle name="Normal 2 2 2 2 2 2 2 2 2 16" xfId="9748"/>
    <cellStyle name="Normal 2 2 2 2 2 2 2 2 2 16 2" xfId="9749"/>
    <cellStyle name="Normal 2 2 2 2 2 2 2 2 2 17" xfId="9750"/>
    <cellStyle name="Normal 2 2 2 2 2 2 2 2 2 17 2" xfId="9751"/>
    <cellStyle name="Normal 2 2 2 2 2 2 2 2 2 18" xfId="9752"/>
    <cellStyle name="Normal 2 2 2 2 2 2 2 2 2 18 2" xfId="9753"/>
    <cellStyle name="Normal 2 2 2 2 2 2 2 2 2 19" xfId="9754"/>
    <cellStyle name="Normal 2 2 2 2 2 2 2 2 2 19 2" xfId="9755"/>
    <cellStyle name="Normal 2 2 2 2 2 2 2 2 2 2" xfId="9756"/>
    <cellStyle name="Normal 2 2 2 2 2 2 2 2 2 2 10" xfId="9757"/>
    <cellStyle name="Normal 2 2 2 2 2 2 2 2 2 2 10 2" xfId="9758"/>
    <cellStyle name="Normal 2 2 2 2 2 2 2 2 2 2 10 2 2" xfId="9759"/>
    <cellStyle name="Normal 2 2 2 2 2 2 2 2 2 2 10 2 3" xfId="9760"/>
    <cellStyle name="Normal 2 2 2 2 2 2 2 2 2 2 10 3" xfId="9761"/>
    <cellStyle name="Normal 2 2 2 2 2 2 2 2 2 2 10 3 2" xfId="9762"/>
    <cellStyle name="Normal 2 2 2 2 2 2 2 2 2 2 10 4" xfId="9763"/>
    <cellStyle name="Normal 2 2 2 2 2 2 2 2 2 2 11" xfId="9764"/>
    <cellStyle name="Normal 2 2 2 2 2 2 2 2 2 2 11 2" xfId="9765"/>
    <cellStyle name="Normal 2 2 2 2 2 2 2 2 2 2 11 2 2" xfId="9766"/>
    <cellStyle name="Normal 2 2 2 2 2 2 2 2 2 2 11 2 3" xfId="9767"/>
    <cellStyle name="Normal 2 2 2 2 2 2 2 2 2 2 11 3" xfId="9768"/>
    <cellStyle name="Normal 2 2 2 2 2 2 2 2 2 2 11 3 2" xfId="9769"/>
    <cellStyle name="Normal 2 2 2 2 2 2 2 2 2 2 11 4" xfId="9770"/>
    <cellStyle name="Normal 2 2 2 2 2 2 2 2 2 2 12" xfId="9771"/>
    <cellStyle name="Normal 2 2 2 2 2 2 2 2 2 2 12 2" xfId="9772"/>
    <cellStyle name="Normal 2 2 2 2 2 2 2 2 2 2 12 2 2" xfId="9773"/>
    <cellStyle name="Normal 2 2 2 2 2 2 2 2 2 2 12 2 3" xfId="9774"/>
    <cellStyle name="Normal 2 2 2 2 2 2 2 2 2 2 12 3" xfId="9775"/>
    <cellStyle name="Normal 2 2 2 2 2 2 2 2 2 2 12 3 2" xfId="9776"/>
    <cellStyle name="Normal 2 2 2 2 2 2 2 2 2 2 12 4" xfId="9777"/>
    <cellStyle name="Normal 2 2 2 2 2 2 2 2 2 2 13" xfId="9778"/>
    <cellStyle name="Normal 2 2 2 2 2 2 2 2 2 2 13 2" xfId="9779"/>
    <cellStyle name="Normal 2 2 2 2 2 2 2 2 2 2 13 2 2" xfId="9780"/>
    <cellStyle name="Normal 2 2 2 2 2 2 2 2 2 2 13 2 3" xfId="9781"/>
    <cellStyle name="Normal 2 2 2 2 2 2 2 2 2 2 13 3" xfId="9782"/>
    <cellStyle name="Normal 2 2 2 2 2 2 2 2 2 2 13 3 2" xfId="9783"/>
    <cellStyle name="Normal 2 2 2 2 2 2 2 2 2 2 13 4" xfId="9784"/>
    <cellStyle name="Normal 2 2 2 2 2 2 2 2 2 2 14" xfId="9785"/>
    <cellStyle name="Normal 2 2 2 2 2 2 2 2 2 2 14 2" xfId="9786"/>
    <cellStyle name="Normal 2 2 2 2 2 2 2 2 2 2 14 2 2" xfId="9787"/>
    <cellStyle name="Normal 2 2 2 2 2 2 2 2 2 2 14 2 3" xfId="9788"/>
    <cellStyle name="Normal 2 2 2 2 2 2 2 2 2 2 14 3" xfId="9789"/>
    <cellStyle name="Normal 2 2 2 2 2 2 2 2 2 2 14 3 2" xfId="9790"/>
    <cellStyle name="Normal 2 2 2 2 2 2 2 2 2 2 14 4" xfId="9791"/>
    <cellStyle name="Normal 2 2 2 2 2 2 2 2 2 2 15" xfId="9792"/>
    <cellStyle name="Normal 2 2 2 2 2 2 2 2 2 2 15 2" xfId="9793"/>
    <cellStyle name="Normal 2 2 2 2 2 2 2 2 2 2 15 2 2" xfId="9794"/>
    <cellStyle name="Normal 2 2 2 2 2 2 2 2 2 2 15 2 3" xfId="9795"/>
    <cellStyle name="Normal 2 2 2 2 2 2 2 2 2 2 15 3" xfId="9796"/>
    <cellStyle name="Normal 2 2 2 2 2 2 2 2 2 2 15 3 2" xfId="9797"/>
    <cellStyle name="Normal 2 2 2 2 2 2 2 2 2 2 15 4" xfId="9798"/>
    <cellStyle name="Normal 2 2 2 2 2 2 2 2 2 2 16" xfId="9799"/>
    <cellStyle name="Normal 2 2 2 2 2 2 2 2 2 2 16 2" xfId="9800"/>
    <cellStyle name="Normal 2 2 2 2 2 2 2 2 2 2 16 2 2" xfId="9801"/>
    <cellStyle name="Normal 2 2 2 2 2 2 2 2 2 2 16 2 3" xfId="9802"/>
    <cellStyle name="Normal 2 2 2 2 2 2 2 2 2 2 16 3" xfId="9803"/>
    <cellStyle name="Normal 2 2 2 2 2 2 2 2 2 2 16 3 2" xfId="9804"/>
    <cellStyle name="Normal 2 2 2 2 2 2 2 2 2 2 16 4" xfId="9805"/>
    <cellStyle name="Normal 2 2 2 2 2 2 2 2 2 2 17" xfId="9806"/>
    <cellStyle name="Normal 2 2 2 2 2 2 2 2 2 2 17 2" xfId="9807"/>
    <cellStyle name="Normal 2 2 2 2 2 2 2 2 2 2 17 2 2" xfId="9808"/>
    <cellStyle name="Normal 2 2 2 2 2 2 2 2 2 2 17 2 3" xfId="9809"/>
    <cellStyle name="Normal 2 2 2 2 2 2 2 2 2 2 17 3" xfId="9810"/>
    <cellStyle name="Normal 2 2 2 2 2 2 2 2 2 2 17 3 2" xfId="9811"/>
    <cellStyle name="Normal 2 2 2 2 2 2 2 2 2 2 17 4" xfId="9812"/>
    <cellStyle name="Normal 2 2 2 2 2 2 2 2 2 2 18" xfId="9813"/>
    <cellStyle name="Normal 2 2 2 2 2 2 2 2 2 2 2" xfId="9814"/>
    <cellStyle name="Normal 2 2 2 2 2 2 2 2 2 2 2 10" xfId="9815"/>
    <cellStyle name="Normal 2 2 2 2 2 2 2 2 2 2 2 10 2" xfId="9816"/>
    <cellStyle name="Normal 2 2 2 2 2 2 2 2 2 2 2 11" xfId="9817"/>
    <cellStyle name="Normal 2 2 2 2 2 2 2 2 2 2 2 11 2" xfId="9818"/>
    <cellStyle name="Normal 2 2 2 2 2 2 2 2 2 2 2 12" xfId="9819"/>
    <cellStyle name="Normal 2 2 2 2 2 2 2 2 2 2 2 12 2" xfId="9820"/>
    <cellStyle name="Normal 2 2 2 2 2 2 2 2 2 2 2 13" xfId="9821"/>
    <cellStyle name="Normal 2 2 2 2 2 2 2 2 2 2 2 13 2" xfId="9822"/>
    <cellStyle name="Normal 2 2 2 2 2 2 2 2 2 2 2 14" xfId="9823"/>
    <cellStyle name="Normal 2 2 2 2 2 2 2 2 2 2 2 14 2" xfId="9824"/>
    <cellStyle name="Normal 2 2 2 2 2 2 2 2 2 2 2 15" xfId="9825"/>
    <cellStyle name="Normal 2 2 2 2 2 2 2 2 2 2 2 15 2" xfId="9826"/>
    <cellStyle name="Normal 2 2 2 2 2 2 2 2 2 2 2 16" xfId="9827"/>
    <cellStyle name="Normal 2 2 2 2 2 2 2 2 2 2 2 16 2" xfId="9828"/>
    <cellStyle name="Normal 2 2 2 2 2 2 2 2 2 2 2 17" xfId="9829"/>
    <cellStyle name="Normal 2 2 2 2 2 2 2 2 2 2 2 17 2" xfId="9830"/>
    <cellStyle name="Normal 2 2 2 2 2 2 2 2 2 2 2 18" xfId="9831"/>
    <cellStyle name="Normal 2 2 2 2 2 2 2 2 2 2 2 18 2" xfId="9832"/>
    <cellStyle name="Normal 2 2 2 2 2 2 2 2 2 2 2 18 3" xfId="9833"/>
    <cellStyle name="Normal 2 2 2 2 2 2 2 2 2 2 2 19" xfId="9834"/>
    <cellStyle name="Normal 2 2 2 2 2 2 2 2 2 2 2 19 2" xfId="9835"/>
    <cellStyle name="Normal 2 2 2 2 2 2 2 2 2 2 2 2" xfId="9836"/>
    <cellStyle name="Normal 2 2 2 2 2 2 2 2 2 2 2 2 2" xfId="9837"/>
    <cellStyle name="Normal 2 2 2 2 2 2 2 2 2 2 2 20" xfId="9838"/>
    <cellStyle name="Normal 2 2 2 2 2 2 2 2 2 2 2 3" xfId="9839"/>
    <cellStyle name="Normal 2 2 2 2 2 2 2 2 2 2 2 3 2" xfId="9840"/>
    <cellStyle name="Normal 2 2 2 2 2 2 2 2 2 2 2 4" xfId="9841"/>
    <cellStyle name="Normal 2 2 2 2 2 2 2 2 2 2 2 4 2" xfId="9842"/>
    <cellStyle name="Normal 2 2 2 2 2 2 2 2 2 2 2 5" xfId="9843"/>
    <cellStyle name="Normal 2 2 2 2 2 2 2 2 2 2 2 5 2" xfId="9844"/>
    <cellStyle name="Normal 2 2 2 2 2 2 2 2 2 2 2 6" xfId="9845"/>
    <cellStyle name="Normal 2 2 2 2 2 2 2 2 2 2 2 6 2" xfId="9846"/>
    <cellStyle name="Normal 2 2 2 2 2 2 2 2 2 2 2 7" xfId="9847"/>
    <cellStyle name="Normal 2 2 2 2 2 2 2 2 2 2 2 7 2" xfId="9848"/>
    <cellStyle name="Normal 2 2 2 2 2 2 2 2 2 2 2 8" xfId="9849"/>
    <cellStyle name="Normal 2 2 2 2 2 2 2 2 2 2 2 8 2" xfId="9850"/>
    <cellStyle name="Normal 2 2 2 2 2 2 2 2 2 2 2 9" xfId="9851"/>
    <cellStyle name="Normal 2 2 2 2 2 2 2 2 2 2 2 9 2" xfId="9852"/>
    <cellStyle name="Normal 2 2 2 2 2 2 2 2 2 2 3" xfId="9853"/>
    <cellStyle name="Normal 2 2 2 2 2 2 2 2 2 2 3 2" xfId="9854"/>
    <cellStyle name="Normal 2 2 2 2 2 2 2 2 2 2 3 2 2" xfId="9855"/>
    <cellStyle name="Normal 2 2 2 2 2 2 2 2 2 2 3 2 3" xfId="9856"/>
    <cellStyle name="Normal 2 2 2 2 2 2 2 2 2 2 3 3" xfId="9857"/>
    <cellStyle name="Normal 2 2 2 2 2 2 2 2 2 2 3 3 2" xfId="9858"/>
    <cellStyle name="Normal 2 2 2 2 2 2 2 2 2 2 3 4" xfId="9859"/>
    <cellStyle name="Normal 2 2 2 2 2 2 2 2 2 2 4" xfId="9860"/>
    <cellStyle name="Normal 2 2 2 2 2 2 2 2 2 2 4 2" xfId="9861"/>
    <cellStyle name="Normal 2 2 2 2 2 2 2 2 2 2 4 2 2" xfId="9862"/>
    <cellStyle name="Normal 2 2 2 2 2 2 2 2 2 2 4 2 3" xfId="9863"/>
    <cellStyle name="Normal 2 2 2 2 2 2 2 2 2 2 4 3" xfId="9864"/>
    <cellStyle name="Normal 2 2 2 2 2 2 2 2 2 2 4 3 2" xfId="9865"/>
    <cellStyle name="Normal 2 2 2 2 2 2 2 2 2 2 4 4" xfId="9866"/>
    <cellStyle name="Normal 2 2 2 2 2 2 2 2 2 2 5" xfId="9867"/>
    <cellStyle name="Normal 2 2 2 2 2 2 2 2 2 2 5 2" xfId="9868"/>
    <cellStyle name="Normal 2 2 2 2 2 2 2 2 2 2 5 2 2" xfId="9869"/>
    <cellStyle name="Normal 2 2 2 2 2 2 2 2 2 2 5 2 3" xfId="9870"/>
    <cellStyle name="Normal 2 2 2 2 2 2 2 2 2 2 5 3" xfId="9871"/>
    <cellStyle name="Normal 2 2 2 2 2 2 2 2 2 2 5 3 2" xfId="9872"/>
    <cellStyle name="Normal 2 2 2 2 2 2 2 2 2 2 5 4" xfId="9873"/>
    <cellStyle name="Normal 2 2 2 2 2 2 2 2 2 2 6" xfId="9874"/>
    <cellStyle name="Normal 2 2 2 2 2 2 2 2 2 2 6 2" xfId="9875"/>
    <cellStyle name="Normal 2 2 2 2 2 2 2 2 2 2 6 2 2" xfId="9876"/>
    <cellStyle name="Normal 2 2 2 2 2 2 2 2 2 2 6 2 3" xfId="9877"/>
    <cellStyle name="Normal 2 2 2 2 2 2 2 2 2 2 6 3" xfId="9878"/>
    <cellStyle name="Normal 2 2 2 2 2 2 2 2 2 2 6 3 2" xfId="9879"/>
    <cellStyle name="Normal 2 2 2 2 2 2 2 2 2 2 6 4" xfId="9880"/>
    <cellStyle name="Normal 2 2 2 2 2 2 2 2 2 2 7" xfId="9881"/>
    <cellStyle name="Normal 2 2 2 2 2 2 2 2 2 2 7 2" xfId="9882"/>
    <cellStyle name="Normal 2 2 2 2 2 2 2 2 2 2 7 2 2" xfId="9883"/>
    <cellStyle name="Normal 2 2 2 2 2 2 2 2 2 2 7 2 3" xfId="9884"/>
    <cellStyle name="Normal 2 2 2 2 2 2 2 2 2 2 7 3" xfId="9885"/>
    <cellStyle name="Normal 2 2 2 2 2 2 2 2 2 2 7 3 2" xfId="9886"/>
    <cellStyle name="Normal 2 2 2 2 2 2 2 2 2 2 7 4" xfId="9887"/>
    <cellStyle name="Normal 2 2 2 2 2 2 2 2 2 2 8" xfId="9888"/>
    <cellStyle name="Normal 2 2 2 2 2 2 2 2 2 2 8 2" xfId="9889"/>
    <cellStyle name="Normal 2 2 2 2 2 2 2 2 2 2 8 2 2" xfId="9890"/>
    <cellStyle name="Normal 2 2 2 2 2 2 2 2 2 2 8 2 3" xfId="9891"/>
    <cellStyle name="Normal 2 2 2 2 2 2 2 2 2 2 8 3" xfId="9892"/>
    <cellStyle name="Normal 2 2 2 2 2 2 2 2 2 2 8 3 2" xfId="9893"/>
    <cellStyle name="Normal 2 2 2 2 2 2 2 2 2 2 8 4" xfId="9894"/>
    <cellStyle name="Normal 2 2 2 2 2 2 2 2 2 2 9" xfId="9895"/>
    <cellStyle name="Normal 2 2 2 2 2 2 2 2 2 2 9 2" xfId="9896"/>
    <cellStyle name="Normal 2 2 2 2 2 2 2 2 2 2 9 2 2" xfId="9897"/>
    <cellStyle name="Normal 2 2 2 2 2 2 2 2 2 2 9 2 3" xfId="9898"/>
    <cellStyle name="Normal 2 2 2 2 2 2 2 2 2 2 9 3" xfId="9899"/>
    <cellStyle name="Normal 2 2 2 2 2 2 2 2 2 2 9 3 2" xfId="9900"/>
    <cellStyle name="Normal 2 2 2 2 2 2 2 2 2 2 9 4" xfId="9901"/>
    <cellStyle name="Normal 2 2 2 2 2 2 2 2 2 20" xfId="9902"/>
    <cellStyle name="Normal 2 2 2 2 2 2 2 2 2 20 2" xfId="9903"/>
    <cellStyle name="Normal 2 2 2 2 2 2 2 2 2 20 3" xfId="9904"/>
    <cellStyle name="Normal 2 2 2 2 2 2 2 2 2 21" xfId="9905"/>
    <cellStyle name="Normal 2 2 2 2 2 2 2 2 2 21 2" xfId="9906"/>
    <cellStyle name="Normal 2 2 2 2 2 2 2 2 2 22" xfId="9907"/>
    <cellStyle name="Normal 2 2 2 2 2 2 2 2 2 3" xfId="9908"/>
    <cellStyle name="Normal 2 2 2 2 2 2 2 2 2 3 2" xfId="9909"/>
    <cellStyle name="Normal 2 2 2 2 2 2 2 2 2 4" xfId="9910"/>
    <cellStyle name="Normal 2 2 2 2 2 2 2 2 2 4 2" xfId="9911"/>
    <cellStyle name="Normal 2 2 2 2 2 2 2 2 2 5" xfId="9912"/>
    <cellStyle name="Normal 2 2 2 2 2 2 2 2 2 5 2" xfId="9913"/>
    <cellStyle name="Normal 2 2 2 2 2 2 2 2 2 6" xfId="9914"/>
    <cellStyle name="Normal 2 2 2 2 2 2 2 2 2 6 2" xfId="9915"/>
    <cellStyle name="Normal 2 2 2 2 2 2 2 2 2 7" xfId="9916"/>
    <cellStyle name="Normal 2 2 2 2 2 2 2 2 2 7 2" xfId="9917"/>
    <cellStyle name="Normal 2 2 2 2 2 2 2 2 2 8" xfId="9918"/>
    <cellStyle name="Normal 2 2 2 2 2 2 2 2 2 8 2" xfId="9919"/>
    <cellStyle name="Normal 2 2 2 2 2 2 2 2 2 9" xfId="9920"/>
    <cellStyle name="Normal 2 2 2 2 2 2 2 2 2 9 2" xfId="9921"/>
    <cellStyle name="Normal 2 2 2 2 2 2 2 2 20" xfId="9922"/>
    <cellStyle name="Normal 2 2 2 2 2 2 2 2 3" xfId="9923"/>
    <cellStyle name="Normal 2 2 2 2 2 2 2 2 3 10" xfId="9924"/>
    <cellStyle name="Normal 2 2 2 2 2 2 2 2 3 10 2" xfId="9925"/>
    <cellStyle name="Normal 2 2 2 2 2 2 2 2 3 11" xfId="9926"/>
    <cellStyle name="Normal 2 2 2 2 2 2 2 2 3 11 2" xfId="9927"/>
    <cellStyle name="Normal 2 2 2 2 2 2 2 2 3 12" xfId="9928"/>
    <cellStyle name="Normal 2 2 2 2 2 2 2 2 3 12 2" xfId="9929"/>
    <cellStyle name="Normal 2 2 2 2 2 2 2 2 3 13" xfId="9930"/>
    <cellStyle name="Normal 2 2 2 2 2 2 2 2 3 13 2" xfId="9931"/>
    <cellStyle name="Normal 2 2 2 2 2 2 2 2 3 14" xfId="9932"/>
    <cellStyle name="Normal 2 2 2 2 2 2 2 2 3 14 2" xfId="9933"/>
    <cellStyle name="Normal 2 2 2 2 2 2 2 2 3 15" xfId="9934"/>
    <cellStyle name="Normal 2 2 2 2 2 2 2 2 3 15 2" xfId="9935"/>
    <cellStyle name="Normal 2 2 2 2 2 2 2 2 3 16" xfId="9936"/>
    <cellStyle name="Normal 2 2 2 2 2 2 2 2 3 16 2" xfId="9937"/>
    <cellStyle name="Normal 2 2 2 2 2 2 2 2 3 17" xfId="9938"/>
    <cellStyle name="Normal 2 2 2 2 2 2 2 2 3 17 2" xfId="9939"/>
    <cellStyle name="Normal 2 2 2 2 2 2 2 2 3 18" xfId="9940"/>
    <cellStyle name="Normal 2 2 2 2 2 2 2 2 3 18 2" xfId="9941"/>
    <cellStyle name="Normal 2 2 2 2 2 2 2 2 3 18 3" xfId="9942"/>
    <cellStyle name="Normal 2 2 2 2 2 2 2 2 3 19" xfId="9943"/>
    <cellStyle name="Normal 2 2 2 2 2 2 2 2 3 19 2" xfId="9944"/>
    <cellStyle name="Normal 2 2 2 2 2 2 2 2 3 2" xfId="9945"/>
    <cellStyle name="Normal 2 2 2 2 2 2 2 2 3 2 10" xfId="9946"/>
    <cellStyle name="Normal 2 2 2 2 2 2 2 2 3 2 10 2" xfId="9947"/>
    <cellStyle name="Normal 2 2 2 2 2 2 2 2 3 2 10 2 2" xfId="9948"/>
    <cellStyle name="Normal 2 2 2 2 2 2 2 2 3 2 10 2 3" xfId="9949"/>
    <cellStyle name="Normal 2 2 2 2 2 2 2 2 3 2 10 3" xfId="9950"/>
    <cellStyle name="Normal 2 2 2 2 2 2 2 2 3 2 10 3 2" xfId="9951"/>
    <cellStyle name="Normal 2 2 2 2 2 2 2 2 3 2 10 4" xfId="9952"/>
    <cellStyle name="Normal 2 2 2 2 2 2 2 2 3 2 11" xfId="9953"/>
    <cellStyle name="Normal 2 2 2 2 2 2 2 2 3 2 11 2" xfId="9954"/>
    <cellStyle name="Normal 2 2 2 2 2 2 2 2 3 2 11 2 2" xfId="9955"/>
    <cellStyle name="Normal 2 2 2 2 2 2 2 2 3 2 11 2 3" xfId="9956"/>
    <cellStyle name="Normal 2 2 2 2 2 2 2 2 3 2 11 3" xfId="9957"/>
    <cellStyle name="Normal 2 2 2 2 2 2 2 2 3 2 11 3 2" xfId="9958"/>
    <cellStyle name="Normal 2 2 2 2 2 2 2 2 3 2 11 4" xfId="9959"/>
    <cellStyle name="Normal 2 2 2 2 2 2 2 2 3 2 12" xfId="9960"/>
    <cellStyle name="Normal 2 2 2 2 2 2 2 2 3 2 12 2" xfId="9961"/>
    <cellStyle name="Normal 2 2 2 2 2 2 2 2 3 2 12 2 2" xfId="9962"/>
    <cellStyle name="Normal 2 2 2 2 2 2 2 2 3 2 12 2 3" xfId="9963"/>
    <cellStyle name="Normal 2 2 2 2 2 2 2 2 3 2 12 3" xfId="9964"/>
    <cellStyle name="Normal 2 2 2 2 2 2 2 2 3 2 12 3 2" xfId="9965"/>
    <cellStyle name="Normal 2 2 2 2 2 2 2 2 3 2 12 4" xfId="9966"/>
    <cellStyle name="Normal 2 2 2 2 2 2 2 2 3 2 13" xfId="9967"/>
    <cellStyle name="Normal 2 2 2 2 2 2 2 2 3 2 13 2" xfId="9968"/>
    <cellStyle name="Normal 2 2 2 2 2 2 2 2 3 2 13 2 2" xfId="9969"/>
    <cellStyle name="Normal 2 2 2 2 2 2 2 2 3 2 13 2 3" xfId="9970"/>
    <cellStyle name="Normal 2 2 2 2 2 2 2 2 3 2 13 3" xfId="9971"/>
    <cellStyle name="Normal 2 2 2 2 2 2 2 2 3 2 13 3 2" xfId="9972"/>
    <cellStyle name="Normal 2 2 2 2 2 2 2 2 3 2 13 4" xfId="9973"/>
    <cellStyle name="Normal 2 2 2 2 2 2 2 2 3 2 14" xfId="9974"/>
    <cellStyle name="Normal 2 2 2 2 2 2 2 2 3 2 14 2" xfId="9975"/>
    <cellStyle name="Normal 2 2 2 2 2 2 2 2 3 2 14 2 2" xfId="9976"/>
    <cellStyle name="Normal 2 2 2 2 2 2 2 2 3 2 14 2 3" xfId="9977"/>
    <cellStyle name="Normal 2 2 2 2 2 2 2 2 3 2 14 3" xfId="9978"/>
    <cellStyle name="Normal 2 2 2 2 2 2 2 2 3 2 14 3 2" xfId="9979"/>
    <cellStyle name="Normal 2 2 2 2 2 2 2 2 3 2 14 4" xfId="9980"/>
    <cellStyle name="Normal 2 2 2 2 2 2 2 2 3 2 15" xfId="9981"/>
    <cellStyle name="Normal 2 2 2 2 2 2 2 2 3 2 15 2" xfId="9982"/>
    <cellStyle name="Normal 2 2 2 2 2 2 2 2 3 2 15 2 2" xfId="9983"/>
    <cellStyle name="Normal 2 2 2 2 2 2 2 2 3 2 15 2 3" xfId="9984"/>
    <cellStyle name="Normal 2 2 2 2 2 2 2 2 3 2 15 3" xfId="9985"/>
    <cellStyle name="Normal 2 2 2 2 2 2 2 2 3 2 15 3 2" xfId="9986"/>
    <cellStyle name="Normal 2 2 2 2 2 2 2 2 3 2 15 4" xfId="9987"/>
    <cellStyle name="Normal 2 2 2 2 2 2 2 2 3 2 16" xfId="9988"/>
    <cellStyle name="Normal 2 2 2 2 2 2 2 2 3 2 16 2" xfId="9989"/>
    <cellStyle name="Normal 2 2 2 2 2 2 2 2 3 2 16 2 2" xfId="9990"/>
    <cellStyle name="Normal 2 2 2 2 2 2 2 2 3 2 16 2 3" xfId="9991"/>
    <cellStyle name="Normal 2 2 2 2 2 2 2 2 3 2 16 3" xfId="9992"/>
    <cellStyle name="Normal 2 2 2 2 2 2 2 2 3 2 16 3 2" xfId="9993"/>
    <cellStyle name="Normal 2 2 2 2 2 2 2 2 3 2 16 4" xfId="9994"/>
    <cellStyle name="Normal 2 2 2 2 2 2 2 2 3 2 17" xfId="9995"/>
    <cellStyle name="Normal 2 2 2 2 2 2 2 2 3 2 17 2" xfId="9996"/>
    <cellStyle name="Normal 2 2 2 2 2 2 2 2 3 2 17 2 2" xfId="9997"/>
    <cellStyle name="Normal 2 2 2 2 2 2 2 2 3 2 17 2 3" xfId="9998"/>
    <cellStyle name="Normal 2 2 2 2 2 2 2 2 3 2 17 3" xfId="9999"/>
    <cellStyle name="Normal 2 2 2 2 2 2 2 2 3 2 17 3 2" xfId="10000"/>
    <cellStyle name="Normal 2 2 2 2 2 2 2 2 3 2 17 4" xfId="10001"/>
    <cellStyle name="Normal 2 2 2 2 2 2 2 2 3 2 18" xfId="10002"/>
    <cellStyle name="Normal 2 2 2 2 2 2 2 2 3 2 2" xfId="10003"/>
    <cellStyle name="Normal 2 2 2 2 2 2 2 2 3 2 2 2" xfId="10004"/>
    <cellStyle name="Normal 2 2 2 2 2 2 2 2 3 2 2 2 2" xfId="10005"/>
    <cellStyle name="Normal 2 2 2 2 2 2 2 2 3 2 2 2 3" xfId="10006"/>
    <cellStyle name="Normal 2 2 2 2 2 2 2 2 3 2 2 3" xfId="10007"/>
    <cellStyle name="Normal 2 2 2 2 2 2 2 2 3 2 2 3 2" xfId="10008"/>
    <cellStyle name="Normal 2 2 2 2 2 2 2 2 3 2 2 4" xfId="10009"/>
    <cellStyle name="Normal 2 2 2 2 2 2 2 2 3 2 3" xfId="10010"/>
    <cellStyle name="Normal 2 2 2 2 2 2 2 2 3 2 3 2" xfId="10011"/>
    <cellStyle name="Normal 2 2 2 2 2 2 2 2 3 2 3 2 2" xfId="10012"/>
    <cellStyle name="Normal 2 2 2 2 2 2 2 2 3 2 3 2 3" xfId="10013"/>
    <cellStyle name="Normal 2 2 2 2 2 2 2 2 3 2 3 3" xfId="10014"/>
    <cellStyle name="Normal 2 2 2 2 2 2 2 2 3 2 3 3 2" xfId="10015"/>
    <cellStyle name="Normal 2 2 2 2 2 2 2 2 3 2 3 4" xfId="10016"/>
    <cellStyle name="Normal 2 2 2 2 2 2 2 2 3 2 4" xfId="10017"/>
    <cellStyle name="Normal 2 2 2 2 2 2 2 2 3 2 4 2" xfId="10018"/>
    <cellStyle name="Normal 2 2 2 2 2 2 2 2 3 2 4 2 2" xfId="10019"/>
    <cellStyle name="Normal 2 2 2 2 2 2 2 2 3 2 4 2 3" xfId="10020"/>
    <cellStyle name="Normal 2 2 2 2 2 2 2 2 3 2 4 3" xfId="10021"/>
    <cellStyle name="Normal 2 2 2 2 2 2 2 2 3 2 4 3 2" xfId="10022"/>
    <cellStyle name="Normal 2 2 2 2 2 2 2 2 3 2 4 4" xfId="10023"/>
    <cellStyle name="Normal 2 2 2 2 2 2 2 2 3 2 5" xfId="10024"/>
    <cellStyle name="Normal 2 2 2 2 2 2 2 2 3 2 5 2" xfId="10025"/>
    <cellStyle name="Normal 2 2 2 2 2 2 2 2 3 2 5 2 2" xfId="10026"/>
    <cellStyle name="Normal 2 2 2 2 2 2 2 2 3 2 5 2 3" xfId="10027"/>
    <cellStyle name="Normal 2 2 2 2 2 2 2 2 3 2 5 3" xfId="10028"/>
    <cellStyle name="Normal 2 2 2 2 2 2 2 2 3 2 5 3 2" xfId="10029"/>
    <cellStyle name="Normal 2 2 2 2 2 2 2 2 3 2 5 4" xfId="10030"/>
    <cellStyle name="Normal 2 2 2 2 2 2 2 2 3 2 6" xfId="10031"/>
    <cellStyle name="Normal 2 2 2 2 2 2 2 2 3 2 6 2" xfId="10032"/>
    <cellStyle name="Normal 2 2 2 2 2 2 2 2 3 2 6 2 2" xfId="10033"/>
    <cellStyle name="Normal 2 2 2 2 2 2 2 2 3 2 6 2 3" xfId="10034"/>
    <cellStyle name="Normal 2 2 2 2 2 2 2 2 3 2 6 3" xfId="10035"/>
    <cellStyle name="Normal 2 2 2 2 2 2 2 2 3 2 6 3 2" xfId="10036"/>
    <cellStyle name="Normal 2 2 2 2 2 2 2 2 3 2 6 4" xfId="10037"/>
    <cellStyle name="Normal 2 2 2 2 2 2 2 2 3 2 7" xfId="10038"/>
    <cellStyle name="Normal 2 2 2 2 2 2 2 2 3 2 7 2" xfId="10039"/>
    <cellStyle name="Normal 2 2 2 2 2 2 2 2 3 2 7 2 2" xfId="10040"/>
    <cellStyle name="Normal 2 2 2 2 2 2 2 2 3 2 7 2 3" xfId="10041"/>
    <cellStyle name="Normal 2 2 2 2 2 2 2 2 3 2 7 3" xfId="10042"/>
    <cellStyle name="Normal 2 2 2 2 2 2 2 2 3 2 7 3 2" xfId="10043"/>
    <cellStyle name="Normal 2 2 2 2 2 2 2 2 3 2 7 4" xfId="10044"/>
    <cellStyle name="Normal 2 2 2 2 2 2 2 2 3 2 8" xfId="10045"/>
    <cellStyle name="Normal 2 2 2 2 2 2 2 2 3 2 8 2" xfId="10046"/>
    <cellStyle name="Normal 2 2 2 2 2 2 2 2 3 2 8 2 2" xfId="10047"/>
    <cellStyle name="Normal 2 2 2 2 2 2 2 2 3 2 8 2 3" xfId="10048"/>
    <cellStyle name="Normal 2 2 2 2 2 2 2 2 3 2 8 3" xfId="10049"/>
    <cellStyle name="Normal 2 2 2 2 2 2 2 2 3 2 8 3 2" xfId="10050"/>
    <cellStyle name="Normal 2 2 2 2 2 2 2 2 3 2 8 4" xfId="10051"/>
    <cellStyle name="Normal 2 2 2 2 2 2 2 2 3 2 9" xfId="10052"/>
    <cellStyle name="Normal 2 2 2 2 2 2 2 2 3 2 9 2" xfId="10053"/>
    <cellStyle name="Normal 2 2 2 2 2 2 2 2 3 2 9 2 2" xfId="10054"/>
    <cellStyle name="Normal 2 2 2 2 2 2 2 2 3 2 9 2 3" xfId="10055"/>
    <cellStyle name="Normal 2 2 2 2 2 2 2 2 3 2 9 3" xfId="10056"/>
    <cellStyle name="Normal 2 2 2 2 2 2 2 2 3 2 9 3 2" xfId="10057"/>
    <cellStyle name="Normal 2 2 2 2 2 2 2 2 3 2 9 4" xfId="10058"/>
    <cellStyle name="Normal 2 2 2 2 2 2 2 2 3 20" xfId="10059"/>
    <cellStyle name="Normal 2 2 2 2 2 2 2 2 3 3" xfId="10060"/>
    <cellStyle name="Normal 2 2 2 2 2 2 2 2 3 3 2" xfId="10061"/>
    <cellStyle name="Normal 2 2 2 2 2 2 2 2 3 4" xfId="10062"/>
    <cellStyle name="Normal 2 2 2 2 2 2 2 2 3 4 2" xfId="10063"/>
    <cellStyle name="Normal 2 2 2 2 2 2 2 2 3 5" xfId="10064"/>
    <cellStyle name="Normal 2 2 2 2 2 2 2 2 3 5 2" xfId="10065"/>
    <cellStyle name="Normal 2 2 2 2 2 2 2 2 3 6" xfId="10066"/>
    <cellStyle name="Normal 2 2 2 2 2 2 2 2 3 6 2" xfId="10067"/>
    <cellStyle name="Normal 2 2 2 2 2 2 2 2 3 7" xfId="10068"/>
    <cellStyle name="Normal 2 2 2 2 2 2 2 2 3 7 2" xfId="10069"/>
    <cellStyle name="Normal 2 2 2 2 2 2 2 2 3 8" xfId="10070"/>
    <cellStyle name="Normal 2 2 2 2 2 2 2 2 3 8 2" xfId="10071"/>
    <cellStyle name="Normal 2 2 2 2 2 2 2 2 3 9" xfId="10072"/>
    <cellStyle name="Normal 2 2 2 2 2 2 2 2 3 9 2" xfId="10073"/>
    <cellStyle name="Normal 2 2 2 2 2 2 2 2 4" xfId="10074"/>
    <cellStyle name="Normal 2 2 2 2 2 2 2 2 4 2" xfId="10075"/>
    <cellStyle name="Normal 2 2 2 2 2 2 2 2 4 2 2" xfId="10076"/>
    <cellStyle name="Normal 2 2 2 2 2 2 2 2 4 2 3" xfId="10077"/>
    <cellStyle name="Normal 2 2 2 2 2 2 2 2 4 3" xfId="10078"/>
    <cellStyle name="Normal 2 2 2 2 2 2 2 2 4 3 2" xfId="10079"/>
    <cellStyle name="Normal 2 2 2 2 2 2 2 2 4 4" xfId="10080"/>
    <cellStyle name="Normal 2 2 2 2 2 2 2 2 5" xfId="10081"/>
    <cellStyle name="Normal 2 2 2 2 2 2 2 2 5 2" xfId="10082"/>
    <cellStyle name="Normal 2 2 2 2 2 2 2 2 5 2 2" xfId="10083"/>
    <cellStyle name="Normal 2 2 2 2 2 2 2 2 5 2 3" xfId="10084"/>
    <cellStyle name="Normal 2 2 2 2 2 2 2 2 5 3" xfId="10085"/>
    <cellStyle name="Normal 2 2 2 2 2 2 2 2 5 3 2" xfId="10086"/>
    <cellStyle name="Normal 2 2 2 2 2 2 2 2 5 4" xfId="10087"/>
    <cellStyle name="Normal 2 2 2 2 2 2 2 2 6" xfId="10088"/>
    <cellStyle name="Normal 2 2 2 2 2 2 2 2 6 2" xfId="10089"/>
    <cellStyle name="Normal 2 2 2 2 2 2 2 2 6 2 2" xfId="10090"/>
    <cellStyle name="Normal 2 2 2 2 2 2 2 2 6 2 3" xfId="10091"/>
    <cellStyle name="Normal 2 2 2 2 2 2 2 2 6 3" xfId="10092"/>
    <cellStyle name="Normal 2 2 2 2 2 2 2 2 6 3 2" xfId="10093"/>
    <cellStyle name="Normal 2 2 2 2 2 2 2 2 6 4" xfId="10094"/>
    <cellStyle name="Normal 2 2 2 2 2 2 2 2 7" xfId="10095"/>
    <cellStyle name="Normal 2 2 2 2 2 2 2 2 7 2" xfId="10096"/>
    <cellStyle name="Normal 2 2 2 2 2 2 2 2 7 2 2" xfId="10097"/>
    <cellStyle name="Normal 2 2 2 2 2 2 2 2 7 2 3" xfId="10098"/>
    <cellStyle name="Normal 2 2 2 2 2 2 2 2 7 3" xfId="10099"/>
    <cellStyle name="Normal 2 2 2 2 2 2 2 2 7 3 2" xfId="10100"/>
    <cellStyle name="Normal 2 2 2 2 2 2 2 2 7 4" xfId="10101"/>
    <cellStyle name="Normal 2 2 2 2 2 2 2 2 8" xfId="10102"/>
    <cellStyle name="Normal 2 2 2 2 2 2 2 2 8 2" xfId="10103"/>
    <cellStyle name="Normal 2 2 2 2 2 2 2 2 8 2 2" xfId="10104"/>
    <cellStyle name="Normal 2 2 2 2 2 2 2 2 8 2 3" xfId="10105"/>
    <cellStyle name="Normal 2 2 2 2 2 2 2 2 8 3" xfId="10106"/>
    <cellStyle name="Normal 2 2 2 2 2 2 2 2 8 3 2" xfId="10107"/>
    <cellStyle name="Normal 2 2 2 2 2 2 2 2 8 4" xfId="10108"/>
    <cellStyle name="Normal 2 2 2 2 2 2 2 2 9" xfId="10109"/>
    <cellStyle name="Normal 2 2 2 2 2 2 2 2 9 2" xfId="10110"/>
    <cellStyle name="Normal 2 2 2 2 2 2 2 2 9 2 2" xfId="10111"/>
    <cellStyle name="Normal 2 2 2 2 2 2 2 2 9 2 3" xfId="10112"/>
    <cellStyle name="Normal 2 2 2 2 2 2 2 2 9 3" xfId="10113"/>
    <cellStyle name="Normal 2 2 2 2 2 2 2 2 9 3 2" xfId="10114"/>
    <cellStyle name="Normal 2 2 2 2 2 2 2 2 9 4" xfId="10115"/>
    <cellStyle name="Normal 2 2 2 2 2 2 2 20" xfId="10116"/>
    <cellStyle name="Normal 2 2 2 2 2 2 2 20 2" xfId="10117"/>
    <cellStyle name="Normal 2 2 2 2 2 2 2 21" xfId="10118"/>
    <cellStyle name="Normal 2 2 2 2 2 2 2 21 2" xfId="10119"/>
    <cellStyle name="Normal 2 2 2 2 2 2 2 22" xfId="10120"/>
    <cellStyle name="Normal 2 2 2 2 2 2 2 22 2" xfId="10121"/>
    <cellStyle name="Normal 2 2 2 2 2 2 2 23" xfId="10122"/>
    <cellStyle name="Normal 2 2 2 2 2 2 2 23 2" xfId="10123"/>
    <cellStyle name="Normal 2 2 2 2 2 2 2 24" xfId="10124"/>
    <cellStyle name="Normal 2 2 2 2 2 2 2 24 2" xfId="10125"/>
    <cellStyle name="Normal 2 2 2 2 2 2 2 25" xfId="10126"/>
    <cellStyle name="Normal 2 2 2 2 2 2 2 25 2" xfId="10127"/>
    <cellStyle name="Normal 2 2 2 2 2 2 2 26" xfId="10128"/>
    <cellStyle name="Normal 2 2 2 2 2 2 2 26 2" xfId="10129"/>
    <cellStyle name="Normal 2 2 2 2 2 2 2 27" xfId="10130"/>
    <cellStyle name="Normal 2 2 2 2 2 2 2 27 2" xfId="10131"/>
    <cellStyle name="Normal 2 2 2 2 2 2 2 28" xfId="10132"/>
    <cellStyle name="Normal 2 2 2 2 2 2 2 28 2" xfId="10133"/>
    <cellStyle name="Normal 2 2 2 2 2 2 2 29" xfId="10134"/>
    <cellStyle name="Normal 2 2 2 2 2 2 2 29 2" xfId="10135"/>
    <cellStyle name="Normal 2 2 2 2 2 2 2 29 3" xfId="10136"/>
    <cellStyle name="Normal 2 2 2 2 2 2 2 3" xfId="10137"/>
    <cellStyle name="Normal 2 2 2 2 2 2 2 3 2" xfId="10138"/>
    <cellStyle name="Normal 2 2 2 2 2 2 2 30" xfId="10139"/>
    <cellStyle name="Normal 2 2 2 2 2 2 2 30 2" xfId="10140"/>
    <cellStyle name="Normal 2 2 2 2 2 2 2 31" xfId="10141"/>
    <cellStyle name="Normal 2 2 2 2 2 2 2 4" xfId="10142"/>
    <cellStyle name="Normal 2 2 2 2 2 2 2 4 2" xfId="10143"/>
    <cellStyle name="Normal 2 2 2 2 2 2 2 5" xfId="10144"/>
    <cellStyle name="Normal 2 2 2 2 2 2 2 5 2" xfId="10145"/>
    <cellStyle name="Normal 2 2 2 2 2 2 2 6" xfId="10146"/>
    <cellStyle name="Normal 2 2 2 2 2 2 2 6 2" xfId="10147"/>
    <cellStyle name="Normal 2 2 2 2 2 2 2 7" xfId="10148"/>
    <cellStyle name="Normal 2 2 2 2 2 2 2 7 2" xfId="10149"/>
    <cellStyle name="Normal 2 2 2 2 2 2 2 8" xfId="10150"/>
    <cellStyle name="Normal 2 2 2 2 2 2 2 8 2" xfId="10151"/>
    <cellStyle name="Normal 2 2 2 2 2 2 2 9" xfId="10152"/>
    <cellStyle name="Normal 2 2 2 2 2 2 2 9 2" xfId="10153"/>
    <cellStyle name="Normal 2 2 2 2 2 2 20" xfId="10154"/>
    <cellStyle name="Normal 2 2 2 2 2 2 20 2" xfId="10155"/>
    <cellStyle name="Normal 2 2 2 2 2 2 20 2 2" xfId="10156"/>
    <cellStyle name="Normal 2 2 2 2 2 2 20 2 3" xfId="10157"/>
    <cellStyle name="Normal 2 2 2 2 2 2 20 3" xfId="10158"/>
    <cellStyle name="Normal 2 2 2 2 2 2 20 3 2" xfId="10159"/>
    <cellStyle name="Normal 2 2 2 2 2 2 20 4" xfId="10160"/>
    <cellStyle name="Normal 2 2 2 2 2 2 21" xfId="10161"/>
    <cellStyle name="Normal 2 2 2 2 2 2 21 2" xfId="10162"/>
    <cellStyle name="Normal 2 2 2 2 2 2 21 2 2" xfId="10163"/>
    <cellStyle name="Normal 2 2 2 2 2 2 21 2 3" xfId="10164"/>
    <cellStyle name="Normal 2 2 2 2 2 2 21 3" xfId="10165"/>
    <cellStyle name="Normal 2 2 2 2 2 2 21 3 2" xfId="10166"/>
    <cellStyle name="Normal 2 2 2 2 2 2 21 4" xfId="10167"/>
    <cellStyle name="Normal 2 2 2 2 2 2 22" xfId="10168"/>
    <cellStyle name="Normal 2 2 2 2 2 2 22 2" xfId="10169"/>
    <cellStyle name="Normal 2 2 2 2 2 2 22 2 2" xfId="10170"/>
    <cellStyle name="Normal 2 2 2 2 2 2 22 2 3" xfId="10171"/>
    <cellStyle name="Normal 2 2 2 2 2 2 22 3" xfId="10172"/>
    <cellStyle name="Normal 2 2 2 2 2 2 22 3 2" xfId="10173"/>
    <cellStyle name="Normal 2 2 2 2 2 2 22 4" xfId="10174"/>
    <cellStyle name="Normal 2 2 2 2 2 2 23" xfId="10175"/>
    <cellStyle name="Normal 2 2 2 2 2 2 23 2" xfId="10176"/>
    <cellStyle name="Normal 2 2 2 2 2 2 23 2 2" xfId="10177"/>
    <cellStyle name="Normal 2 2 2 2 2 2 23 2 3" xfId="10178"/>
    <cellStyle name="Normal 2 2 2 2 2 2 23 3" xfId="10179"/>
    <cellStyle name="Normal 2 2 2 2 2 2 23 3 2" xfId="10180"/>
    <cellStyle name="Normal 2 2 2 2 2 2 23 4" xfId="10181"/>
    <cellStyle name="Normal 2 2 2 2 2 2 24" xfId="10182"/>
    <cellStyle name="Normal 2 2 2 2 2 2 24 2" xfId="10183"/>
    <cellStyle name="Normal 2 2 2 2 2 2 24 2 2" xfId="10184"/>
    <cellStyle name="Normal 2 2 2 2 2 2 24 2 3" xfId="10185"/>
    <cellStyle name="Normal 2 2 2 2 2 2 24 3" xfId="10186"/>
    <cellStyle name="Normal 2 2 2 2 2 2 24 3 2" xfId="10187"/>
    <cellStyle name="Normal 2 2 2 2 2 2 24 4" xfId="10188"/>
    <cellStyle name="Normal 2 2 2 2 2 2 25" xfId="10189"/>
    <cellStyle name="Normal 2 2 2 2 2 2 25 2" xfId="10190"/>
    <cellStyle name="Normal 2 2 2 2 2 2 25 2 2" xfId="10191"/>
    <cellStyle name="Normal 2 2 2 2 2 2 25 2 3" xfId="10192"/>
    <cellStyle name="Normal 2 2 2 2 2 2 25 3" xfId="10193"/>
    <cellStyle name="Normal 2 2 2 2 2 2 25 3 2" xfId="10194"/>
    <cellStyle name="Normal 2 2 2 2 2 2 25 4" xfId="10195"/>
    <cellStyle name="Normal 2 2 2 2 2 2 26" xfId="10196"/>
    <cellStyle name="Normal 2 2 2 2 2 2 26 2" xfId="10197"/>
    <cellStyle name="Normal 2 2 2 2 2 2 26 2 2" xfId="10198"/>
    <cellStyle name="Normal 2 2 2 2 2 2 26 2 3" xfId="10199"/>
    <cellStyle name="Normal 2 2 2 2 2 2 26 3" xfId="10200"/>
    <cellStyle name="Normal 2 2 2 2 2 2 26 3 2" xfId="10201"/>
    <cellStyle name="Normal 2 2 2 2 2 2 26 4" xfId="10202"/>
    <cellStyle name="Normal 2 2 2 2 2 2 27" xfId="10203"/>
    <cellStyle name="Normal 2 2 2 2 2 2 27 2" xfId="10204"/>
    <cellStyle name="Normal 2 2 2 2 2 2 27 2 2" xfId="10205"/>
    <cellStyle name="Normal 2 2 2 2 2 2 27 2 3" xfId="10206"/>
    <cellStyle name="Normal 2 2 2 2 2 2 27 3" xfId="10207"/>
    <cellStyle name="Normal 2 2 2 2 2 2 27 3 2" xfId="10208"/>
    <cellStyle name="Normal 2 2 2 2 2 2 27 4" xfId="10209"/>
    <cellStyle name="Normal 2 2 2 2 2 2 28" xfId="10210"/>
    <cellStyle name="Normal 2 2 2 2 2 2 28 2" xfId="10211"/>
    <cellStyle name="Normal 2 2 2 2 2 2 28 2 2" xfId="10212"/>
    <cellStyle name="Normal 2 2 2 2 2 2 28 2 3" xfId="10213"/>
    <cellStyle name="Normal 2 2 2 2 2 2 28 3" xfId="10214"/>
    <cellStyle name="Normal 2 2 2 2 2 2 28 3 2" xfId="10215"/>
    <cellStyle name="Normal 2 2 2 2 2 2 28 4" xfId="10216"/>
    <cellStyle name="Normal 2 2 2 2 2 2 29" xfId="10217"/>
    <cellStyle name="Normal 2 2 2 2 2 2 29 2" xfId="10218"/>
    <cellStyle name="Normal 2 2 2 2 2 2 29 2 2" xfId="10219"/>
    <cellStyle name="Normal 2 2 2 2 2 2 29 2 3" xfId="10220"/>
    <cellStyle name="Normal 2 2 2 2 2 2 29 3" xfId="10221"/>
    <cellStyle name="Normal 2 2 2 2 2 2 29 3 2" xfId="10222"/>
    <cellStyle name="Normal 2 2 2 2 2 2 29 4" xfId="10223"/>
    <cellStyle name="Normal 2 2 2 2 2 2 3" xfId="10224"/>
    <cellStyle name="Normal 2 2 2 2 2 2 3 2" xfId="10225"/>
    <cellStyle name="Normal 2 2 2 2 2 2 30" xfId="10226"/>
    <cellStyle name="Normal 2 2 2 2 2 2 4" xfId="10227"/>
    <cellStyle name="Normal 2 2 2 2 2 2 4 2" xfId="10228"/>
    <cellStyle name="Normal 2 2 2 2 2 2 4 2 2" xfId="10229"/>
    <cellStyle name="Normal 2 2 2 2 2 2 4 2 3" xfId="10230"/>
    <cellStyle name="Normal 2 2 2 2 2 2 4 3" xfId="10231"/>
    <cellStyle name="Normal 2 2 2 2 2 2 4 3 2" xfId="10232"/>
    <cellStyle name="Normal 2 2 2 2 2 2 4 4" xfId="10233"/>
    <cellStyle name="Normal 2 2 2 2 2 2 5" xfId="10234"/>
    <cellStyle name="Normal 2 2 2 2 2 2 5 2" xfId="10235"/>
    <cellStyle name="Normal 2 2 2 2 2 2 5 2 2" xfId="10236"/>
    <cellStyle name="Normal 2 2 2 2 2 2 5 2 3" xfId="10237"/>
    <cellStyle name="Normal 2 2 2 2 2 2 5 3" xfId="10238"/>
    <cellStyle name="Normal 2 2 2 2 2 2 5 3 2" xfId="10239"/>
    <cellStyle name="Normal 2 2 2 2 2 2 5 4" xfId="10240"/>
    <cellStyle name="Normal 2 2 2 2 2 2 6" xfId="10241"/>
    <cellStyle name="Normal 2 2 2 2 2 2 6 2" xfId="10242"/>
    <cellStyle name="Normal 2 2 2 2 2 2 6 2 2" xfId="10243"/>
    <cellStyle name="Normal 2 2 2 2 2 2 6 2 3" xfId="10244"/>
    <cellStyle name="Normal 2 2 2 2 2 2 6 3" xfId="10245"/>
    <cellStyle name="Normal 2 2 2 2 2 2 6 3 2" xfId="10246"/>
    <cellStyle name="Normal 2 2 2 2 2 2 6 4" xfId="10247"/>
    <cellStyle name="Normal 2 2 2 2 2 2 7" xfId="10248"/>
    <cellStyle name="Normal 2 2 2 2 2 2 7 2" xfId="10249"/>
    <cellStyle name="Normal 2 2 2 2 2 2 7 2 2" xfId="10250"/>
    <cellStyle name="Normal 2 2 2 2 2 2 7 2 3" xfId="10251"/>
    <cellStyle name="Normal 2 2 2 2 2 2 7 3" xfId="10252"/>
    <cellStyle name="Normal 2 2 2 2 2 2 7 3 2" xfId="10253"/>
    <cellStyle name="Normal 2 2 2 2 2 2 7 4" xfId="10254"/>
    <cellStyle name="Normal 2 2 2 2 2 2 8" xfId="10255"/>
    <cellStyle name="Normal 2 2 2 2 2 2 8 2" xfId="10256"/>
    <cellStyle name="Normal 2 2 2 2 2 2 8 2 2" xfId="10257"/>
    <cellStyle name="Normal 2 2 2 2 2 2 8 2 3" xfId="10258"/>
    <cellStyle name="Normal 2 2 2 2 2 2 8 3" xfId="10259"/>
    <cellStyle name="Normal 2 2 2 2 2 2 8 3 2" xfId="10260"/>
    <cellStyle name="Normal 2 2 2 2 2 2 8 4" xfId="10261"/>
    <cellStyle name="Normal 2 2 2 2 2 2 9" xfId="10262"/>
    <cellStyle name="Normal 2 2 2 2 2 2 9 2" xfId="10263"/>
    <cellStyle name="Normal 2 2 2 2 2 2 9 2 2" xfId="10264"/>
    <cellStyle name="Normal 2 2 2 2 2 2 9 2 3" xfId="10265"/>
    <cellStyle name="Normal 2 2 2 2 2 2 9 3" xfId="10266"/>
    <cellStyle name="Normal 2 2 2 2 2 2 9 3 2" xfId="10267"/>
    <cellStyle name="Normal 2 2 2 2 2 2 9 4" xfId="10268"/>
    <cellStyle name="Normal 2 2 2 2 2 20" xfId="10269"/>
    <cellStyle name="Normal 2 2 2 2 2 20 2" xfId="10270"/>
    <cellStyle name="Normal 2 2 2 2 2 21" xfId="10271"/>
    <cellStyle name="Normal 2 2 2 2 2 21 2" xfId="10272"/>
    <cellStyle name="Normal 2 2 2 2 2 22" xfId="10273"/>
    <cellStyle name="Normal 2 2 2 2 2 22 2" xfId="10274"/>
    <cellStyle name="Normal 2 2 2 2 2 23" xfId="10275"/>
    <cellStyle name="Normal 2 2 2 2 2 23 2" xfId="10276"/>
    <cellStyle name="Normal 2 2 2 2 2 24" xfId="10277"/>
    <cellStyle name="Normal 2 2 2 2 2 24 2" xfId="10278"/>
    <cellStyle name="Normal 2 2 2 2 2 25" xfId="10279"/>
    <cellStyle name="Normal 2 2 2 2 2 25 2" xfId="10280"/>
    <cellStyle name="Normal 2 2 2 2 2 26" xfId="10281"/>
    <cellStyle name="Normal 2 2 2 2 2 26 2" xfId="10282"/>
    <cellStyle name="Normal 2 2 2 2 2 27" xfId="10283"/>
    <cellStyle name="Normal 2 2 2 2 2 27 2" xfId="10284"/>
    <cellStyle name="Normal 2 2 2 2 2 28" xfId="10285"/>
    <cellStyle name="Normal 2 2 2 2 2 28 2" xfId="10286"/>
    <cellStyle name="Normal 2 2 2 2 2 29" xfId="10287"/>
    <cellStyle name="Normal 2 2 2 2 2 29 2" xfId="10288"/>
    <cellStyle name="Normal 2 2 2 2 2 3" xfId="10289"/>
    <cellStyle name="Normal 2 2 2 2 2 3 2" xfId="10290"/>
    <cellStyle name="Normal 2 2 2 2 2 30" xfId="10291"/>
    <cellStyle name="Normal 2 2 2 2 2 30 10" xfId="10292"/>
    <cellStyle name="Normal 2 2 2 2 2 30 10 2" xfId="10293"/>
    <cellStyle name="Normal 2 2 2 2 2 30 10 2 2" xfId="10294"/>
    <cellStyle name="Normal 2 2 2 2 2 30 10 2 3" xfId="10295"/>
    <cellStyle name="Normal 2 2 2 2 2 30 10 3" xfId="10296"/>
    <cellStyle name="Normal 2 2 2 2 2 30 10 3 2" xfId="10297"/>
    <cellStyle name="Normal 2 2 2 2 2 30 10 4" xfId="10298"/>
    <cellStyle name="Normal 2 2 2 2 2 30 11" xfId="10299"/>
    <cellStyle name="Normal 2 2 2 2 2 30 2" xfId="10300"/>
    <cellStyle name="Normal 2 2 2 2 2 30 2 2" xfId="10301"/>
    <cellStyle name="Normal 2 2 2 2 2 30 2 2 2" xfId="10302"/>
    <cellStyle name="Normal 2 2 2 2 2 30 2 2 3" xfId="10303"/>
    <cellStyle name="Normal 2 2 2 2 2 30 2 3" xfId="10304"/>
    <cellStyle name="Normal 2 2 2 2 2 30 2 3 2" xfId="10305"/>
    <cellStyle name="Normal 2 2 2 2 2 30 2 4" xfId="10306"/>
    <cellStyle name="Normal 2 2 2 2 2 30 3" xfId="10307"/>
    <cellStyle name="Normal 2 2 2 2 2 30 3 2" xfId="10308"/>
    <cellStyle name="Normal 2 2 2 2 2 30 3 2 2" xfId="10309"/>
    <cellStyle name="Normal 2 2 2 2 2 30 3 2 3" xfId="10310"/>
    <cellStyle name="Normal 2 2 2 2 2 30 3 3" xfId="10311"/>
    <cellStyle name="Normal 2 2 2 2 2 30 3 3 2" xfId="10312"/>
    <cellStyle name="Normal 2 2 2 2 2 30 3 4" xfId="10313"/>
    <cellStyle name="Normal 2 2 2 2 2 30 4" xfId="10314"/>
    <cellStyle name="Normal 2 2 2 2 2 30 4 2" xfId="10315"/>
    <cellStyle name="Normal 2 2 2 2 2 30 4 2 2" xfId="10316"/>
    <cellStyle name="Normal 2 2 2 2 2 30 4 2 3" xfId="10317"/>
    <cellStyle name="Normal 2 2 2 2 2 30 4 3" xfId="10318"/>
    <cellStyle name="Normal 2 2 2 2 2 30 4 3 2" xfId="10319"/>
    <cellStyle name="Normal 2 2 2 2 2 30 4 4" xfId="10320"/>
    <cellStyle name="Normal 2 2 2 2 2 30 5" xfId="10321"/>
    <cellStyle name="Normal 2 2 2 2 2 30 5 2" xfId="10322"/>
    <cellStyle name="Normal 2 2 2 2 2 30 5 2 2" xfId="10323"/>
    <cellStyle name="Normal 2 2 2 2 2 30 5 2 3" xfId="10324"/>
    <cellStyle name="Normal 2 2 2 2 2 30 5 3" xfId="10325"/>
    <cellStyle name="Normal 2 2 2 2 2 30 5 3 2" xfId="10326"/>
    <cellStyle name="Normal 2 2 2 2 2 30 5 4" xfId="10327"/>
    <cellStyle name="Normal 2 2 2 2 2 30 6" xfId="10328"/>
    <cellStyle name="Normal 2 2 2 2 2 30 6 2" xfId="10329"/>
    <cellStyle name="Normal 2 2 2 2 2 30 6 2 2" xfId="10330"/>
    <cellStyle name="Normal 2 2 2 2 2 30 6 2 3" xfId="10331"/>
    <cellStyle name="Normal 2 2 2 2 2 30 6 3" xfId="10332"/>
    <cellStyle name="Normal 2 2 2 2 2 30 6 3 2" xfId="10333"/>
    <cellStyle name="Normal 2 2 2 2 2 30 6 4" xfId="10334"/>
    <cellStyle name="Normal 2 2 2 2 2 30 7" xfId="10335"/>
    <cellStyle name="Normal 2 2 2 2 2 30 7 2" xfId="10336"/>
    <cellStyle name="Normal 2 2 2 2 2 30 7 2 2" xfId="10337"/>
    <cellStyle name="Normal 2 2 2 2 2 30 7 2 3" xfId="10338"/>
    <cellStyle name="Normal 2 2 2 2 2 30 7 3" xfId="10339"/>
    <cellStyle name="Normal 2 2 2 2 2 30 7 3 2" xfId="10340"/>
    <cellStyle name="Normal 2 2 2 2 2 30 7 4" xfId="10341"/>
    <cellStyle name="Normal 2 2 2 2 2 30 8" xfId="10342"/>
    <cellStyle name="Normal 2 2 2 2 2 30 8 2" xfId="10343"/>
    <cellStyle name="Normal 2 2 2 2 2 30 8 2 2" xfId="10344"/>
    <cellStyle name="Normal 2 2 2 2 2 30 8 2 3" xfId="10345"/>
    <cellStyle name="Normal 2 2 2 2 2 30 8 3" xfId="10346"/>
    <cellStyle name="Normal 2 2 2 2 2 30 8 3 2" xfId="10347"/>
    <cellStyle name="Normal 2 2 2 2 2 30 8 4" xfId="10348"/>
    <cellStyle name="Normal 2 2 2 2 2 30 9" xfId="10349"/>
    <cellStyle name="Normal 2 2 2 2 2 30 9 2" xfId="10350"/>
    <cellStyle name="Normal 2 2 2 2 2 30 9 2 2" xfId="10351"/>
    <cellStyle name="Normal 2 2 2 2 2 30 9 2 3" xfId="10352"/>
    <cellStyle name="Normal 2 2 2 2 2 30 9 3" xfId="10353"/>
    <cellStyle name="Normal 2 2 2 2 2 30 9 3 2" xfId="10354"/>
    <cellStyle name="Normal 2 2 2 2 2 30 9 4" xfId="10355"/>
    <cellStyle name="Normal 2 2 2 2 2 31" xfId="10356"/>
    <cellStyle name="Normal 2 2 2 2 2 31 2" xfId="10357"/>
    <cellStyle name="Normal 2 2 2 2 2 32" xfId="10358"/>
    <cellStyle name="Normal 2 2 2 2 2 32 2" xfId="10359"/>
    <cellStyle name="Normal 2 2 2 2 2 33" xfId="10360"/>
    <cellStyle name="Normal 2 2 2 2 2 33 2" xfId="10361"/>
    <cellStyle name="Normal 2 2 2 2 2 34" xfId="10362"/>
    <cellStyle name="Normal 2 2 2 2 2 34 2" xfId="10363"/>
    <cellStyle name="Normal 2 2 2 2 2 35" xfId="10364"/>
    <cellStyle name="Normal 2 2 2 2 2 35 2" xfId="10365"/>
    <cellStyle name="Normal 2 2 2 2 2 36" xfId="10366"/>
    <cellStyle name="Normal 2 2 2 2 2 36 2" xfId="10367"/>
    <cellStyle name="Normal 2 2 2 2 2 37" xfId="10368"/>
    <cellStyle name="Normal 2 2 2 2 2 37 2" xfId="10369"/>
    <cellStyle name="Normal 2 2 2 2 2 38" xfId="10370"/>
    <cellStyle name="Normal 2 2 2 2 2 38 2" xfId="10371"/>
    <cellStyle name="Normal 2 2 2 2 2 39" xfId="10372"/>
    <cellStyle name="Normal 2 2 2 2 2 39 10" xfId="10373"/>
    <cellStyle name="Normal 2 2 2 2 2 39 10 2" xfId="10374"/>
    <cellStyle name="Normal 2 2 2 2 2 39 10 2 2" xfId="10375"/>
    <cellStyle name="Normal 2 2 2 2 2 39 10 2 3" xfId="10376"/>
    <cellStyle name="Normal 2 2 2 2 2 39 10 3" xfId="10377"/>
    <cellStyle name="Normal 2 2 2 2 2 39 10 3 2" xfId="10378"/>
    <cellStyle name="Normal 2 2 2 2 2 39 10 4" xfId="10379"/>
    <cellStyle name="Normal 2 2 2 2 2 39 11" xfId="10380"/>
    <cellStyle name="Normal 2 2 2 2 2 39 11 2" xfId="10381"/>
    <cellStyle name="Normal 2 2 2 2 2 39 11 2 2" xfId="10382"/>
    <cellStyle name="Normal 2 2 2 2 2 39 11 2 3" xfId="10383"/>
    <cellStyle name="Normal 2 2 2 2 2 39 11 3" xfId="10384"/>
    <cellStyle name="Normal 2 2 2 2 2 39 11 3 2" xfId="10385"/>
    <cellStyle name="Normal 2 2 2 2 2 39 11 4" xfId="10386"/>
    <cellStyle name="Normal 2 2 2 2 2 39 12" xfId="10387"/>
    <cellStyle name="Normal 2 2 2 2 2 39 12 2" xfId="10388"/>
    <cellStyle name="Normal 2 2 2 2 2 39 12 2 2" xfId="10389"/>
    <cellStyle name="Normal 2 2 2 2 2 39 12 2 3" xfId="10390"/>
    <cellStyle name="Normal 2 2 2 2 2 39 12 3" xfId="10391"/>
    <cellStyle name="Normal 2 2 2 2 2 39 12 3 2" xfId="10392"/>
    <cellStyle name="Normal 2 2 2 2 2 39 12 4" xfId="10393"/>
    <cellStyle name="Normal 2 2 2 2 2 39 13" xfId="10394"/>
    <cellStyle name="Normal 2 2 2 2 2 39 13 2" xfId="10395"/>
    <cellStyle name="Normal 2 2 2 2 2 39 13 2 2" xfId="10396"/>
    <cellStyle name="Normal 2 2 2 2 2 39 13 2 3" xfId="10397"/>
    <cellStyle name="Normal 2 2 2 2 2 39 13 3" xfId="10398"/>
    <cellStyle name="Normal 2 2 2 2 2 39 13 3 2" xfId="10399"/>
    <cellStyle name="Normal 2 2 2 2 2 39 13 4" xfId="10400"/>
    <cellStyle name="Normal 2 2 2 2 2 39 14" xfId="10401"/>
    <cellStyle name="Normal 2 2 2 2 2 39 14 2" xfId="10402"/>
    <cellStyle name="Normal 2 2 2 2 2 39 14 2 2" xfId="10403"/>
    <cellStyle name="Normal 2 2 2 2 2 39 14 2 3" xfId="10404"/>
    <cellStyle name="Normal 2 2 2 2 2 39 14 3" xfId="10405"/>
    <cellStyle name="Normal 2 2 2 2 2 39 14 3 2" xfId="10406"/>
    <cellStyle name="Normal 2 2 2 2 2 39 14 4" xfId="10407"/>
    <cellStyle name="Normal 2 2 2 2 2 39 15" xfId="10408"/>
    <cellStyle name="Normal 2 2 2 2 2 39 15 2" xfId="10409"/>
    <cellStyle name="Normal 2 2 2 2 2 39 15 2 2" xfId="10410"/>
    <cellStyle name="Normal 2 2 2 2 2 39 15 2 3" xfId="10411"/>
    <cellStyle name="Normal 2 2 2 2 2 39 15 3" xfId="10412"/>
    <cellStyle name="Normal 2 2 2 2 2 39 15 3 2" xfId="10413"/>
    <cellStyle name="Normal 2 2 2 2 2 39 15 4" xfId="10414"/>
    <cellStyle name="Normal 2 2 2 2 2 39 16" xfId="10415"/>
    <cellStyle name="Normal 2 2 2 2 2 39 16 2" xfId="10416"/>
    <cellStyle name="Normal 2 2 2 2 2 39 16 2 2" xfId="10417"/>
    <cellStyle name="Normal 2 2 2 2 2 39 16 2 3" xfId="10418"/>
    <cellStyle name="Normal 2 2 2 2 2 39 16 3" xfId="10419"/>
    <cellStyle name="Normal 2 2 2 2 2 39 16 3 2" xfId="10420"/>
    <cellStyle name="Normal 2 2 2 2 2 39 16 4" xfId="10421"/>
    <cellStyle name="Normal 2 2 2 2 2 39 17" xfId="10422"/>
    <cellStyle name="Normal 2 2 2 2 2 39 17 2" xfId="10423"/>
    <cellStyle name="Normal 2 2 2 2 2 39 17 2 2" xfId="10424"/>
    <cellStyle name="Normal 2 2 2 2 2 39 17 2 3" xfId="10425"/>
    <cellStyle name="Normal 2 2 2 2 2 39 17 3" xfId="10426"/>
    <cellStyle name="Normal 2 2 2 2 2 39 17 3 2" xfId="10427"/>
    <cellStyle name="Normal 2 2 2 2 2 39 17 4" xfId="10428"/>
    <cellStyle name="Normal 2 2 2 2 2 39 18" xfId="10429"/>
    <cellStyle name="Normal 2 2 2 2 2 39 2" xfId="10430"/>
    <cellStyle name="Normal 2 2 2 2 2 39 2 10" xfId="10431"/>
    <cellStyle name="Normal 2 2 2 2 2 39 2 10 2" xfId="10432"/>
    <cellStyle name="Normal 2 2 2 2 2 39 2 11" xfId="10433"/>
    <cellStyle name="Normal 2 2 2 2 2 39 2 11 2" xfId="10434"/>
    <cellStyle name="Normal 2 2 2 2 2 39 2 12" xfId="10435"/>
    <cellStyle name="Normal 2 2 2 2 2 39 2 12 2" xfId="10436"/>
    <cellStyle name="Normal 2 2 2 2 2 39 2 13" xfId="10437"/>
    <cellStyle name="Normal 2 2 2 2 2 39 2 13 2" xfId="10438"/>
    <cellStyle name="Normal 2 2 2 2 2 39 2 14" xfId="10439"/>
    <cellStyle name="Normal 2 2 2 2 2 39 2 14 2" xfId="10440"/>
    <cellStyle name="Normal 2 2 2 2 2 39 2 15" xfId="10441"/>
    <cellStyle name="Normal 2 2 2 2 2 39 2 15 2" xfId="10442"/>
    <cellStyle name="Normal 2 2 2 2 2 39 2 16" xfId="10443"/>
    <cellStyle name="Normal 2 2 2 2 2 39 2 16 2" xfId="10444"/>
    <cellStyle name="Normal 2 2 2 2 2 39 2 17" xfId="10445"/>
    <cellStyle name="Normal 2 2 2 2 2 39 2 17 2" xfId="10446"/>
    <cellStyle name="Normal 2 2 2 2 2 39 2 18" xfId="10447"/>
    <cellStyle name="Normal 2 2 2 2 2 39 2 18 2" xfId="10448"/>
    <cellStyle name="Normal 2 2 2 2 2 39 2 18 3" xfId="10449"/>
    <cellStyle name="Normal 2 2 2 2 2 39 2 19" xfId="10450"/>
    <cellStyle name="Normal 2 2 2 2 2 39 2 19 2" xfId="10451"/>
    <cellStyle name="Normal 2 2 2 2 2 39 2 2" xfId="10452"/>
    <cellStyle name="Normal 2 2 2 2 2 39 2 2 2" xfId="10453"/>
    <cellStyle name="Normal 2 2 2 2 2 39 2 20" xfId="10454"/>
    <cellStyle name="Normal 2 2 2 2 2 39 2 3" xfId="10455"/>
    <cellStyle name="Normal 2 2 2 2 2 39 2 3 2" xfId="10456"/>
    <cellStyle name="Normal 2 2 2 2 2 39 2 4" xfId="10457"/>
    <cellStyle name="Normal 2 2 2 2 2 39 2 4 2" xfId="10458"/>
    <cellStyle name="Normal 2 2 2 2 2 39 2 5" xfId="10459"/>
    <cellStyle name="Normal 2 2 2 2 2 39 2 5 2" xfId="10460"/>
    <cellStyle name="Normal 2 2 2 2 2 39 2 6" xfId="10461"/>
    <cellStyle name="Normal 2 2 2 2 2 39 2 6 2" xfId="10462"/>
    <cellStyle name="Normal 2 2 2 2 2 39 2 7" xfId="10463"/>
    <cellStyle name="Normal 2 2 2 2 2 39 2 7 2" xfId="10464"/>
    <cellStyle name="Normal 2 2 2 2 2 39 2 8" xfId="10465"/>
    <cellStyle name="Normal 2 2 2 2 2 39 2 8 2" xfId="10466"/>
    <cellStyle name="Normal 2 2 2 2 2 39 2 9" xfId="10467"/>
    <cellStyle name="Normal 2 2 2 2 2 39 2 9 2" xfId="10468"/>
    <cellStyle name="Normal 2 2 2 2 2 39 3" xfId="10469"/>
    <cellStyle name="Normal 2 2 2 2 2 39 3 2" xfId="10470"/>
    <cellStyle name="Normal 2 2 2 2 2 39 3 2 2" xfId="10471"/>
    <cellStyle name="Normal 2 2 2 2 2 39 3 2 3" xfId="10472"/>
    <cellStyle name="Normal 2 2 2 2 2 39 3 3" xfId="10473"/>
    <cellStyle name="Normal 2 2 2 2 2 39 3 3 2" xfId="10474"/>
    <cellStyle name="Normal 2 2 2 2 2 39 3 4" xfId="10475"/>
    <cellStyle name="Normal 2 2 2 2 2 39 4" xfId="10476"/>
    <cellStyle name="Normal 2 2 2 2 2 39 4 2" xfId="10477"/>
    <cellStyle name="Normal 2 2 2 2 2 39 4 2 2" xfId="10478"/>
    <cellStyle name="Normal 2 2 2 2 2 39 4 2 3" xfId="10479"/>
    <cellStyle name="Normal 2 2 2 2 2 39 4 3" xfId="10480"/>
    <cellStyle name="Normal 2 2 2 2 2 39 4 3 2" xfId="10481"/>
    <cellStyle name="Normal 2 2 2 2 2 39 4 4" xfId="10482"/>
    <cellStyle name="Normal 2 2 2 2 2 39 5" xfId="10483"/>
    <cellStyle name="Normal 2 2 2 2 2 39 5 2" xfId="10484"/>
    <cellStyle name="Normal 2 2 2 2 2 39 5 2 2" xfId="10485"/>
    <cellStyle name="Normal 2 2 2 2 2 39 5 2 3" xfId="10486"/>
    <cellStyle name="Normal 2 2 2 2 2 39 5 3" xfId="10487"/>
    <cellStyle name="Normal 2 2 2 2 2 39 5 3 2" xfId="10488"/>
    <cellStyle name="Normal 2 2 2 2 2 39 5 4" xfId="10489"/>
    <cellStyle name="Normal 2 2 2 2 2 39 6" xfId="10490"/>
    <cellStyle name="Normal 2 2 2 2 2 39 6 2" xfId="10491"/>
    <cellStyle name="Normal 2 2 2 2 2 39 6 2 2" xfId="10492"/>
    <cellStyle name="Normal 2 2 2 2 2 39 6 2 3" xfId="10493"/>
    <cellStyle name="Normal 2 2 2 2 2 39 6 3" xfId="10494"/>
    <cellStyle name="Normal 2 2 2 2 2 39 6 3 2" xfId="10495"/>
    <cellStyle name="Normal 2 2 2 2 2 39 6 4" xfId="10496"/>
    <cellStyle name="Normal 2 2 2 2 2 39 7" xfId="10497"/>
    <cellStyle name="Normal 2 2 2 2 2 39 7 2" xfId="10498"/>
    <cellStyle name="Normal 2 2 2 2 2 39 7 2 2" xfId="10499"/>
    <cellStyle name="Normal 2 2 2 2 2 39 7 2 3" xfId="10500"/>
    <cellStyle name="Normal 2 2 2 2 2 39 7 3" xfId="10501"/>
    <cellStyle name="Normal 2 2 2 2 2 39 7 3 2" xfId="10502"/>
    <cellStyle name="Normal 2 2 2 2 2 39 7 4" xfId="10503"/>
    <cellStyle name="Normal 2 2 2 2 2 39 8" xfId="10504"/>
    <cellStyle name="Normal 2 2 2 2 2 39 8 2" xfId="10505"/>
    <cellStyle name="Normal 2 2 2 2 2 39 8 2 2" xfId="10506"/>
    <cellStyle name="Normal 2 2 2 2 2 39 8 2 3" xfId="10507"/>
    <cellStyle name="Normal 2 2 2 2 2 39 8 3" xfId="10508"/>
    <cellStyle name="Normal 2 2 2 2 2 39 8 3 2" xfId="10509"/>
    <cellStyle name="Normal 2 2 2 2 2 39 8 4" xfId="10510"/>
    <cellStyle name="Normal 2 2 2 2 2 39 9" xfId="10511"/>
    <cellStyle name="Normal 2 2 2 2 2 39 9 2" xfId="10512"/>
    <cellStyle name="Normal 2 2 2 2 2 39 9 2 2" xfId="10513"/>
    <cellStyle name="Normal 2 2 2 2 2 39 9 2 3" xfId="10514"/>
    <cellStyle name="Normal 2 2 2 2 2 39 9 3" xfId="10515"/>
    <cellStyle name="Normal 2 2 2 2 2 39 9 3 2" xfId="10516"/>
    <cellStyle name="Normal 2 2 2 2 2 39 9 4" xfId="10517"/>
    <cellStyle name="Normal 2 2 2 2 2 4" xfId="10518"/>
    <cellStyle name="Normal 2 2 2 2 2 4 2" xfId="10519"/>
    <cellStyle name="Normal 2 2 2 2 2 40" xfId="10520"/>
    <cellStyle name="Normal 2 2 2 2 2 40 2" xfId="10521"/>
    <cellStyle name="Normal 2 2 2 2 2 41" xfId="10522"/>
    <cellStyle name="Normal 2 2 2 2 2 41 2" xfId="10523"/>
    <cellStyle name="Normal 2 2 2 2 2 42" xfId="10524"/>
    <cellStyle name="Normal 2 2 2 2 2 42 2" xfId="10525"/>
    <cellStyle name="Normal 2 2 2 2 2 43" xfId="10526"/>
    <cellStyle name="Normal 2 2 2 2 2 43 2" xfId="10527"/>
    <cellStyle name="Normal 2 2 2 2 2 44" xfId="10528"/>
    <cellStyle name="Normal 2 2 2 2 2 44 2" xfId="10529"/>
    <cellStyle name="Normal 2 2 2 2 2 45" xfId="10530"/>
    <cellStyle name="Normal 2 2 2 2 2 45 2" xfId="10531"/>
    <cellStyle name="Normal 2 2 2 2 2 46" xfId="10532"/>
    <cellStyle name="Normal 2 2 2 2 2 46 2" xfId="10533"/>
    <cellStyle name="Normal 2 2 2 2 2 47" xfId="10534"/>
    <cellStyle name="Normal 2 2 2 2 2 47 2" xfId="10535"/>
    <cellStyle name="Normal 2 2 2 2 2 48" xfId="10536"/>
    <cellStyle name="Normal 2 2 2 2 2 48 2" xfId="10537"/>
    <cellStyle name="Normal 2 2 2 2 2 49" xfId="10538"/>
    <cellStyle name="Normal 2 2 2 2 2 49 2" xfId="10539"/>
    <cellStyle name="Normal 2 2 2 2 2 5" xfId="10540"/>
    <cellStyle name="Normal 2 2 2 2 2 5 2" xfId="10541"/>
    <cellStyle name="Normal 2 2 2 2 2 50" xfId="10542"/>
    <cellStyle name="Normal 2 2 2 2 2 50 2" xfId="10543"/>
    <cellStyle name="Normal 2 2 2 2 2 51" xfId="10544"/>
    <cellStyle name="Normal 2 2 2 2 2 51 2" xfId="10545"/>
    <cellStyle name="Normal 2 2 2 2 2 52" xfId="10546"/>
    <cellStyle name="Normal 2 2 2 2 2 52 2" xfId="10547"/>
    <cellStyle name="Normal 2 2 2 2 2 53" xfId="10548"/>
    <cellStyle name="Normal 2 2 2 2 2 53 2" xfId="10549"/>
    <cellStyle name="Normal 2 2 2 2 2 54" xfId="10550"/>
    <cellStyle name="Normal 2 2 2 2 2 54 2" xfId="10551"/>
    <cellStyle name="Normal 2 2 2 2 2 55" xfId="10552"/>
    <cellStyle name="Normal 2 2 2 2 2 55 2" xfId="10553"/>
    <cellStyle name="Normal 2 2 2 2 2 56" xfId="10554"/>
    <cellStyle name="Normal 2 2 2 2 2 56 2" xfId="10555"/>
    <cellStyle name="Normal 2 2 2 2 2 57" xfId="10556"/>
    <cellStyle name="Normal 2 2 2 2 2 57 2" xfId="10557"/>
    <cellStyle name="Normal 2 2 2 2 2 57 3" xfId="10558"/>
    <cellStyle name="Normal 2 2 2 2 2 58" xfId="10559"/>
    <cellStyle name="Normal 2 2 2 2 2 58 2" xfId="10560"/>
    <cellStyle name="Normal 2 2 2 2 2 59" xfId="10561"/>
    <cellStyle name="Normal 2 2 2 2 2 6" xfId="10562"/>
    <cellStyle name="Normal 2 2 2 2 2 6 2" xfId="10563"/>
    <cellStyle name="Normal 2 2 2 2 2 7" xfId="10564"/>
    <cellStyle name="Normal 2 2 2 2 2 7 2" xfId="10565"/>
    <cellStyle name="Normal 2 2 2 2 2 8" xfId="10566"/>
    <cellStyle name="Normal 2 2 2 2 2 8 2" xfId="10567"/>
    <cellStyle name="Normal 2 2 2 2 2 9" xfId="10568"/>
    <cellStyle name="Normal 2 2 2 2 2 9 2" xfId="10569"/>
    <cellStyle name="Normal 2 2 2 2 20" xfId="10570"/>
    <cellStyle name="Normal 2 2 2 2 20 2" xfId="10571"/>
    <cellStyle name="Normal 2 2 2 2 20 2 2" xfId="10572"/>
    <cellStyle name="Normal 2 2 2 2 20 2 3" xfId="10573"/>
    <cellStyle name="Normal 2 2 2 2 20 3" xfId="10574"/>
    <cellStyle name="Normal 2 2 2 2 20 3 2" xfId="10575"/>
    <cellStyle name="Normal 2 2 2 2 20 4" xfId="10576"/>
    <cellStyle name="Normal 2 2 2 2 21" xfId="10577"/>
    <cellStyle name="Normal 2 2 2 2 21 2" xfId="10578"/>
    <cellStyle name="Normal 2 2 2 2 21 2 2" xfId="10579"/>
    <cellStyle name="Normal 2 2 2 2 21 2 3" xfId="10580"/>
    <cellStyle name="Normal 2 2 2 2 21 3" xfId="10581"/>
    <cellStyle name="Normal 2 2 2 2 21 3 2" xfId="10582"/>
    <cellStyle name="Normal 2 2 2 2 21 4" xfId="10583"/>
    <cellStyle name="Normal 2 2 2 2 22" xfId="10584"/>
    <cellStyle name="Normal 2 2 2 2 22 2" xfId="10585"/>
    <cellStyle name="Normal 2 2 2 2 22 2 2" xfId="10586"/>
    <cellStyle name="Normal 2 2 2 2 22 2 3" xfId="10587"/>
    <cellStyle name="Normal 2 2 2 2 22 3" xfId="10588"/>
    <cellStyle name="Normal 2 2 2 2 22 3 2" xfId="10589"/>
    <cellStyle name="Normal 2 2 2 2 22 4" xfId="10590"/>
    <cellStyle name="Normal 2 2 2 2 23" xfId="10591"/>
    <cellStyle name="Normal 2 2 2 2 23 2" xfId="10592"/>
    <cellStyle name="Normal 2 2 2 2 23 2 2" xfId="10593"/>
    <cellStyle name="Normal 2 2 2 2 23 2 3" xfId="10594"/>
    <cellStyle name="Normal 2 2 2 2 23 3" xfId="10595"/>
    <cellStyle name="Normal 2 2 2 2 23 3 2" xfId="10596"/>
    <cellStyle name="Normal 2 2 2 2 23 4" xfId="10597"/>
    <cellStyle name="Normal 2 2 2 2 24" xfId="10598"/>
    <cellStyle name="Normal 2 2 2 2 24 2" xfId="10599"/>
    <cellStyle name="Normal 2 2 2 2 24 2 2" xfId="10600"/>
    <cellStyle name="Normal 2 2 2 2 24 2 3" xfId="10601"/>
    <cellStyle name="Normal 2 2 2 2 24 3" xfId="10602"/>
    <cellStyle name="Normal 2 2 2 2 24 3 2" xfId="10603"/>
    <cellStyle name="Normal 2 2 2 2 24 4" xfId="10604"/>
    <cellStyle name="Normal 2 2 2 2 25" xfId="10605"/>
    <cellStyle name="Normal 2 2 2 2 25 2" xfId="10606"/>
    <cellStyle name="Normal 2 2 2 2 25 2 2" xfId="10607"/>
    <cellStyle name="Normal 2 2 2 2 25 2 3" xfId="10608"/>
    <cellStyle name="Normal 2 2 2 2 25 3" xfId="10609"/>
    <cellStyle name="Normal 2 2 2 2 25 3 2" xfId="10610"/>
    <cellStyle name="Normal 2 2 2 2 25 4" xfId="10611"/>
    <cellStyle name="Normal 2 2 2 2 26" xfId="10612"/>
    <cellStyle name="Normal 2 2 2 2 26 2" xfId="10613"/>
    <cellStyle name="Normal 2 2 2 2 26 2 2" xfId="10614"/>
    <cellStyle name="Normal 2 2 2 2 26 2 3" xfId="10615"/>
    <cellStyle name="Normal 2 2 2 2 26 3" xfId="10616"/>
    <cellStyle name="Normal 2 2 2 2 26 3 2" xfId="10617"/>
    <cellStyle name="Normal 2 2 2 2 26 4" xfId="10618"/>
    <cellStyle name="Normal 2 2 2 2 27" xfId="10619"/>
    <cellStyle name="Normal 2 2 2 2 27 2" xfId="10620"/>
    <cellStyle name="Normal 2 2 2 2 27 2 2" xfId="10621"/>
    <cellStyle name="Normal 2 2 2 2 27 2 3" xfId="10622"/>
    <cellStyle name="Normal 2 2 2 2 27 3" xfId="10623"/>
    <cellStyle name="Normal 2 2 2 2 27 3 2" xfId="10624"/>
    <cellStyle name="Normal 2 2 2 2 27 4" xfId="10625"/>
    <cellStyle name="Normal 2 2 2 2 28" xfId="10626"/>
    <cellStyle name="Normal 2 2 2 2 28 2" xfId="10627"/>
    <cellStyle name="Normal 2 2 2 2 28 2 2" xfId="10628"/>
    <cellStyle name="Normal 2 2 2 2 28 2 3" xfId="10629"/>
    <cellStyle name="Normal 2 2 2 2 28 3" xfId="10630"/>
    <cellStyle name="Normal 2 2 2 2 28 3 2" xfId="10631"/>
    <cellStyle name="Normal 2 2 2 2 28 4" xfId="10632"/>
    <cellStyle name="Normal 2 2 2 2 29" xfId="10633"/>
    <cellStyle name="Normal 2 2 2 2 29 2" xfId="10634"/>
    <cellStyle name="Normal 2 2 2 2 29 2 2" xfId="10635"/>
    <cellStyle name="Normal 2 2 2 2 29 2 3" xfId="10636"/>
    <cellStyle name="Normal 2 2 2 2 29 3" xfId="10637"/>
    <cellStyle name="Normal 2 2 2 2 29 3 2" xfId="10638"/>
    <cellStyle name="Normal 2 2 2 2 29 4" xfId="10639"/>
    <cellStyle name="Normal 2 2 2 2 3" xfId="10640"/>
    <cellStyle name="Normal 2 2 2 2 3 10" xfId="10641"/>
    <cellStyle name="Normal 2 2 2 2 3 10 2" xfId="10642"/>
    <cellStyle name="Normal 2 2 2 2 3 11" xfId="10643"/>
    <cellStyle name="Normal 2 2 2 2 3 11 2" xfId="10644"/>
    <cellStyle name="Normal 2 2 2 2 3 12" xfId="10645"/>
    <cellStyle name="Normal 2 2 2 2 3 12 2" xfId="10646"/>
    <cellStyle name="Normal 2 2 2 2 3 12 3" xfId="10647"/>
    <cellStyle name="Normal 2 2 2 2 3 13" xfId="10648"/>
    <cellStyle name="Normal 2 2 2 2 3 13 2" xfId="10649"/>
    <cellStyle name="Normal 2 2 2 2 3 14" xfId="10650"/>
    <cellStyle name="Normal 2 2 2 2 3 2" xfId="10651"/>
    <cellStyle name="Normal 2 2 2 2 3 2 10" xfId="10652"/>
    <cellStyle name="Normal 2 2 2 2 3 2 10 2" xfId="10653"/>
    <cellStyle name="Normal 2 2 2 2 3 2 10 2 2" xfId="10654"/>
    <cellStyle name="Normal 2 2 2 2 3 2 10 2 3" xfId="10655"/>
    <cellStyle name="Normal 2 2 2 2 3 2 10 3" xfId="10656"/>
    <cellStyle name="Normal 2 2 2 2 3 2 10 3 2" xfId="10657"/>
    <cellStyle name="Normal 2 2 2 2 3 2 10 4" xfId="10658"/>
    <cellStyle name="Normal 2 2 2 2 3 2 11" xfId="10659"/>
    <cellStyle name="Normal 2 2 2 2 3 2 2" xfId="10660"/>
    <cellStyle name="Normal 2 2 2 2 3 2 2 2" xfId="10661"/>
    <cellStyle name="Normal 2 2 2 2 3 2 2 2 2" xfId="10662"/>
    <cellStyle name="Normal 2 2 2 2 3 2 2 2 3" xfId="10663"/>
    <cellStyle name="Normal 2 2 2 2 3 2 2 3" xfId="10664"/>
    <cellStyle name="Normal 2 2 2 2 3 2 2 3 2" xfId="10665"/>
    <cellStyle name="Normal 2 2 2 2 3 2 2 4" xfId="10666"/>
    <cellStyle name="Normal 2 2 2 2 3 2 3" xfId="10667"/>
    <cellStyle name="Normal 2 2 2 2 3 2 3 2" xfId="10668"/>
    <cellStyle name="Normal 2 2 2 2 3 2 3 2 2" xfId="10669"/>
    <cellStyle name="Normal 2 2 2 2 3 2 3 2 3" xfId="10670"/>
    <cellStyle name="Normal 2 2 2 2 3 2 3 3" xfId="10671"/>
    <cellStyle name="Normal 2 2 2 2 3 2 3 3 2" xfId="10672"/>
    <cellStyle name="Normal 2 2 2 2 3 2 3 4" xfId="10673"/>
    <cellStyle name="Normal 2 2 2 2 3 2 4" xfId="10674"/>
    <cellStyle name="Normal 2 2 2 2 3 2 4 2" xfId="10675"/>
    <cellStyle name="Normal 2 2 2 2 3 2 4 2 2" xfId="10676"/>
    <cellStyle name="Normal 2 2 2 2 3 2 4 2 3" xfId="10677"/>
    <cellStyle name="Normal 2 2 2 2 3 2 4 3" xfId="10678"/>
    <cellStyle name="Normal 2 2 2 2 3 2 4 3 2" xfId="10679"/>
    <cellStyle name="Normal 2 2 2 2 3 2 4 4" xfId="10680"/>
    <cellStyle name="Normal 2 2 2 2 3 2 5" xfId="10681"/>
    <cellStyle name="Normal 2 2 2 2 3 2 5 2" xfId="10682"/>
    <cellStyle name="Normal 2 2 2 2 3 2 5 2 2" xfId="10683"/>
    <cellStyle name="Normal 2 2 2 2 3 2 5 2 3" xfId="10684"/>
    <cellStyle name="Normal 2 2 2 2 3 2 5 3" xfId="10685"/>
    <cellStyle name="Normal 2 2 2 2 3 2 5 3 2" xfId="10686"/>
    <cellStyle name="Normal 2 2 2 2 3 2 5 4" xfId="10687"/>
    <cellStyle name="Normal 2 2 2 2 3 2 6" xfId="10688"/>
    <cellStyle name="Normal 2 2 2 2 3 2 6 2" xfId="10689"/>
    <cellStyle name="Normal 2 2 2 2 3 2 6 2 2" xfId="10690"/>
    <cellStyle name="Normal 2 2 2 2 3 2 6 2 3" xfId="10691"/>
    <cellStyle name="Normal 2 2 2 2 3 2 6 3" xfId="10692"/>
    <cellStyle name="Normal 2 2 2 2 3 2 6 3 2" xfId="10693"/>
    <cellStyle name="Normal 2 2 2 2 3 2 6 4" xfId="10694"/>
    <cellStyle name="Normal 2 2 2 2 3 2 7" xfId="10695"/>
    <cellStyle name="Normal 2 2 2 2 3 2 7 2" xfId="10696"/>
    <cellStyle name="Normal 2 2 2 2 3 2 7 2 2" xfId="10697"/>
    <cellStyle name="Normal 2 2 2 2 3 2 7 2 3" xfId="10698"/>
    <cellStyle name="Normal 2 2 2 2 3 2 7 3" xfId="10699"/>
    <cellStyle name="Normal 2 2 2 2 3 2 7 3 2" xfId="10700"/>
    <cellStyle name="Normal 2 2 2 2 3 2 7 4" xfId="10701"/>
    <cellStyle name="Normal 2 2 2 2 3 2 8" xfId="10702"/>
    <cellStyle name="Normal 2 2 2 2 3 2 8 2" xfId="10703"/>
    <cellStyle name="Normal 2 2 2 2 3 2 8 2 2" xfId="10704"/>
    <cellStyle name="Normal 2 2 2 2 3 2 8 2 3" xfId="10705"/>
    <cellStyle name="Normal 2 2 2 2 3 2 8 3" xfId="10706"/>
    <cellStyle name="Normal 2 2 2 2 3 2 8 3 2" xfId="10707"/>
    <cellStyle name="Normal 2 2 2 2 3 2 8 4" xfId="10708"/>
    <cellStyle name="Normal 2 2 2 2 3 2 9" xfId="10709"/>
    <cellStyle name="Normal 2 2 2 2 3 2 9 2" xfId="10710"/>
    <cellStyle name="Normal 2 2 2 2 3 2 9 2 2" xfId="10711"/>
    <cellStyle name="Normal 2 2 2 2 3 2 9 2 3" xfId="10712"/>
    <cellStyle name="Normal 2 2 2 2 3 2 9 3" xfId="10713"/>
    <cellStyle name="Normal 2 2 2 2 3 2 9 3 2" xfId="10714"/>
    <cellStyle name="Normal 2 2 2 2 3 2 9 4" xfId="10715"/>
    <cellStyle name="Normal 2 2 2 2 3 3" xfId="10716"/>
    <cellStyle name="Normal 2 2 2 2 3 3 2" xfId="10717"/>
    <cellStyle name="Normal 2 2 2 2 3 3 2 2" xfId="10718"/>
    <cellStyle name="Normal 2 2 2 2 3 3 2 3" xfId="10719"/>
    <cellStyle name="Normal 2 2 2 2 3 3 3" xfId="10720"/>
    <cellStyle name="Normal 2 2 2 2 3 3 3 2" xfId="10721"/>
    <cellStyle name="Normal 2 2 2 2 3 3 4" xfId="10722"/>
    <cellStyle name="Normal 2 2 2 2 3 4" xfId="10723"/>
    <cellStyle name="Normal 2 2 2 2 3 4 2" xfId="10724"/>
    <cellStyle name="Normal 2 2 2 2 3 5" xfId="10725"/>
    <cellStyle name="Normal 2 2 2 2 3 5 2" xfId="10726"/>
    <cellStyle name="Normal 2 2 2 2 3 6" xfId="10727"/>
    <cellStyle name="Normal 2 2 2 2 3 6 2" xfId="10728"/>
    <cellStyle name="Normal 2 2 2 2 3 7" xfId="10729"/>
    <cellStyle name="Normal 2 2 2 2 3 7 2" xfId="10730"/>
    <cellStyle name="Normal 2 2 2 2 3 8" xfId="10731"/>
    <cellStyle name="Normal 2 2 2 2 3 8 2" xfId="10732"/>
    <cellStyle name="Normal 2 2 2 2 3 9" xfId="10733"/>
    <cellStyle name="Normal 2 2 2 2 3 9 2" xfId="10734"/>
    <cellStyle name="Normal 2 2 2 2 30" xfId="10735"/>
    <cellStyle name="Normal 2 2 2 2 30 10" xfId="10736"/>
    <cellStyle name="Normal 2 2 2 2 30 10 2" xfId="10737"/>
    <cellStyle name="Normal 2 2 2 2 30 11" xfId="10738"/>
    <cellStyle name="Normal 2 2 2 2 30 11 2" xfId="10739"/>
    <cellStyle name="Normal 2 2 2 2 30 11 3" xfId="10740"/>
    <cellStyle name="Normal 2 2 2 2 30 12" xfId="10741"/>
    <cellStyle name="Normal 2 2 2 2 30 12 2" xfId="10742"/>
    <cellStyle name="Normal 2 2 2 2 30 13" xfId="10743"/>
    <cellStyle name="Normal 2 2 2 2 30 2" xfId="10744"/>
    <cellStyle name="Normal 2 2 2 2 30 2 2" xfId="10745"/>
    <cellStyle name="Normal 2 2 2 2 30 3" xfId="10746"/>
    <cellStyle name="Normal 2 2 2 2 30 3 2" xfId="10747"/>
    <cellStyle name="Normal 2 2 2 2 30 4" xfId="10748"/>
    <cellStyle name="Normal 2 2 2 2 30 4 2" xfId="10749"/>
    <cellStyle name="Normal 2 2 2 2 30 5" xfId="10750"/>
    <cellStyle name="Normal 2 2 2 2 30 5 2" xfId="10751"/>
    <cellStyle name="Normal 2 2 2 2 30 6" xfId="10752"/>
    <cellStyle name="Normal 2 2 2 2 30 6 2" xfId="10753"/>
    <cellStyle name="Normal 2 2 2 2 30 7" xfId="10754"/>
    <cellStyle name="Normal 2 2 2 2 30 7 2" xfId="10755"/>
    <cellStyle name="Normal 2 2 2 2 30 8" xfId="10756"/>
    <cellStyle name="Normal 2 2 2 2 30 8 2" xfId="10757"/>
    <cellStyle name="Normal 2 2 2 2 30 9" xfId="10758"/>
    <cellStyle name="Normal 2 2 2 2 30 9 2" xfId="10759"/>
    <cellStyle name="Normal 2 2 2 2 31" xfId="10760"/>
    <cellStyle name="Normal 2 2 2 2 31 2" xfId="10761"/>
    <cellStyle name="Normal 2 2 2 2 31 2 2" xfId="10762"/>
    <cellStyle name="Normal 2 2 2 2 31 2 3" xfId="10763"/>
    <cellStyle name="Normal 2 2 2 2 31 3" xfId="10764"/>
    <cellStyle name="Normal 2 2 2 2 31 3 2" xfId="10765"/>
    <cellStyle name="Normal 2 2 2 2 31 4" xfId="10766"/>
    <cellStyle name="Normal 2 2 2 2 32" xfId="10767"/>
    <cellStyle name="Normal 2 2 2 2 32 2" xfId="10768"/>
    <cellStyle name="Normal 2 2 2 2 32 2 2" xfId="10769"/>
    <cellStyle name="Normal 2 2 2 2 32 2 3" xfId="10770"/>
    <cellStyle name="Normal 2 2 2 2 32 3" xfId="10771"/>
    <cellStyle name="Normal 2 2 2 2 32 3 2" xfId="10772"/>
    <cellStyle name="Normal 2 2 2 2 32 4" xfId="10773"/>
    <cellStyle name="Normal 2 2 2 2 33" xfId="10774"/>
    <cellStyle name="Normal 2 2 2 2 33 2" xfId="10775"/>
    <cellStyle name="Normal 2 2 2 2 33 2 2" xfId="10776"/>
    <cellStyle name="Normal 2 2 2 2 33 2 3" xfId="10777"/>
    <cellStyle name="Normal 2 2 2 2 33 3" xfId="10778"/>
    <cellStyle name="Normal 2 2 2 2 33 3 2" xfId="10779"/>
    <cellStyle name="Normal 2 2 2 2 33 4" xfId="10780"/>
    <cellStyle name="Normal 2 2 2 2 34" xfId="10781"/>
    <cellStyle name="Normal 2 2 2 2 34 2" xfId="10782"/>
    <cellStyle name="Normal 2 2 2 2 34 2 2" xfId="10783"/>
    <cellStyle name="Normal 2 2 2 2 34 2 3" xfId="10784"/>
    <cellStyle name="Normal 2 2 2 2 34 3" xfId="10785"/>
    <cellStyle name="Normal 2 2 2 2 34 3 2" xfId="10786"/>
    <cellStyle name="Normal 2 2 2 2 34 4" xfId="10787"/>
    <cellStyle name="Normal 2 2 2 2 35" xfId="10788"/>
    <cellStyle name="Normal 2 2 2 2 35 2" xfId="10789"/>
    <cellStyle name="Normal 2 2 2 2 35 2 2" xfId="10790"/>
    <cellStyle name="Normal 2 2 2 2 35 2 3" xfId="10791"/>
    <cellStyle name="Normal 2 2 2 2 35 3" xfId="10792"/>
    <cellStyle name="Normal 2 2 2 2 35 3 2" xfId="10793"/>
    <cellStyle name="Normal 2 2 2 2 35 4" xfId="10794"/>
    <cellStyle name="Normal 2 2 2 2 36" xfId="10795"/>
    <cellStyle name="Normal 2 2 2 2 36 2" xfId="10796"/>
    <cellStyle name="Normal 2 2 2 2 36 2 2" xfId="10797"/>
    <cellStyle name="Normal 2 2 2 2 36 2 3" xfId="10798"/>
    <cellStyle name="Normal 2 2 2 2 36 3" xfId="10799"/>
    <cellStyle name="Normal 2 2 2 2 36 3 2" xfId="10800"/>
    <cellStyle name="Normal 2 2 2 2 36 4" xfId="10801"/>
    <cellStyle name="Normal 2 2 2 2 37" xfId="10802"/>
    <cellStyle name="Normal 2 2 2 2 37 2" xfId="10803"/>
    <cellStyle name="Normal 2 2 2 2 37 2 2" xfId="10804"/>
    <cellStyle name="Normal 2 2 2 2 37 2 3" xfId="10805"/>
    <cellStyle name="Normal 2 2 2 2 37 3" xfId="10806"/>
    <cellStyle name="Normal 2 2 2 2 37 3 2" xfId="10807"/>
    <cellStyle name="Normal 2 2 2 2 37 4" xfId="10808"/>
    <cellStyle name="Normal 2 2 2 2 38" xfId="10809"/>
    <cellStyle name="Normal 2 2 2 2 38 2" xfId="10810"/>
    <cellStyle name="Normal 2 2 2 2 38 2 2" xfId="10811"/>
    <cellStyle name="Normal 2 2 2 2 38 2 3" xfId="10812"/>
    <cellStyle name="Normal 2 2 2 2 38 3" xfId="10813"/>
    <cellStyle name="Normal 2 2 2 2 38 3 2" xfId="10814"/>
    <cellStyle name="Normal 2 2 2 2 38 4" xfId="10815"/>
    <cellStyle name="Normal 2 2 2 2 39" xfId="10816"/>
    <cellStyle name="Normal 2 2 2 2 39 10" xfId="10817"/>
    <cellStyle name="Normal 2 2 2 2 39 10 2" xfId="10818"/>
    <cellStyle name="Normal 2 2 2 2 39 11" xfId="10819"/>
    <cellStyle name="Normal 2 2 2 2 39 11 2" xfId="10820"/>
    <cellStyle name="Normal 2 2 2 2 39 12" xfId="10821"/>
    <cellStyle name="Normal 2 2 2 2 39 12 2" xfId="10822"/>
    <cellStyle name="Normal 2 2 2 2 39 13" xfId="10823"/>
    <cellStyle name="Normal 2 2 2 2 39 13 2" xfId="10824"/>
    <cellStyle name="Normal 2 2 2 2 39 14" xfId="10825"/>
    <cellStyle name="Normal 2 2 2 2 39 14 2" xfId="10826"/>
    <cellStyle name="Normal 2 2 2 2 39 15" xfId="10827"/>
    <cellStyle name="Normal 2 2 2 2 39 15 2" xfId="10828"/>
    <cellStyle name="Normal 2 2 2 2 39 16" xfId="10829"/>
    <cellStyle name="Normal 2 2 2 2 39 16 2" xfId="10830"/>
    <cellStyle name="Normal 2 2 2 2 39 17" xfId="10831"/>
    <cellStyle name="Normal 2 2 2 2 39 17 2" xfId="10832"/>
    <cellStyle name="Normal 2 2 2 2 39 18" xfId="10833"/>
    <cellStyle name="Normal 2 2 2 2 39 18 2" xfId="10834"/>
    <cellStyle name="Normal 2 2 2 2 39 18 3" xfId="10835"/>
    <cellStyle name="Normal 2 2 2 2 39 19" xfId="10836"/>
    <cellStyle name="Normal 2 2 2 2 39 19 2" xfId="10837"/>
    <cellStyle name="Normal 2 2 2 2 39 2" xfId="10838"/>
    <cellStyle name="Normal 2 2 2 2 39 2 10" xfId="10839"/>
    <cellStyle name="Normal 2 2 2 2 39 2 10 2" xfId="10840"/>
    <cellStyle name="Normal 2 2 2 2 39 2 10 2 2" xfId="10841"/>
    <cellStyle name="Normal 2 2 2 2 39 2 10 2 3" xfId="10842"/>
    <cellStyle name="Normal 2 2 2 2 39 2 10 3" xfId="10843"/>
    <cellStyle name="Normal 2 2 2 2 39 2 10 3 2" xfId="10844"/>
    <cellStyle name="Normal 2 2 2 2 39 2 10 4" xfId="10845"/>
    <cellStyle name="Normal 2 2 2 2 39 2 11" xfId="10846"/>
    <cellStyle name="Normal 2 2 2 2 39 2 11 2" xfId="10847"/>
    <cellStyle name="Normal 2 2 2 2 39 2 11 2 2" xfId="10848"/>
    <cellStyle name="Normal 2 2 2 2 39 2 11 2 3" xfId="10849"/>
    <cellStyle name="Normal 2 2 2 2 39 2 11 3" xfId="10850"/>
    <cellStyle name="Normal 2 2 2 2 39 2 11 3 2" xfId="10851"/>
    <cellStyle name="Normal 2 2 2 2 39 2 11 4" xfId="10852"/>
    <cellStyle name="Normal 2 2 2 2 39 2 12" xfId="10853"/>
    <cellStyle name="Normal 2 2 2 2 39 2 12 2" xfId="10854"/>
    <cellStyle name="Normal 2 2 2 2 39 2 12 2 2" xfId="10855"/>
    <cellStyle name="Normal 2 2 2 2 39 2 12 2 3" xfId="10856"/>
    <cellStyle name="Normal 2 2 2 2 39 2 12 3" xfId="10857"/>
    <cellStyle name="Normal 2 2 2 2 39 2 12 3 2" xfId="10858"/>
    <cellStyle name="Normal 2 2 2 2 39 2 12 4" xfId="10859"/>
    <cellStyle name="Normal 2 2 2 2 39 2 13" xfId="10860"/>
    <cellStyle name="Normal 2 2 2 2 39 2 13 2" xfId="10861"/>
    <cellStyle name="Normal 2 2 2 2 39 2 13 2 2" xfId="10862"/>
    <cellStyle name="Normal 2 2 2 2 39 2 13 2 3" xfId="10863"/>
    <cellStyle name="Normal 2 2 2 2 39 2 13 3" xfId="10864"/>
    <cellStyle name="Normal 2 2 2 2 39 2 13 3 2" xfId="10865"/>
    <cellStyle name="Normal 2 2 2 2 39 2 13 4" xfId="10866"/>
    <cellStyle name="Normal 2 2 2 2 39 2 14" xfId="10867"/>
    <cellStyle name="Normal 2 2 2 2 39 2 14 2" xfId="10868"/>
    <cellStyle name="Normal 2 2 2 2 39 2 14 2 2" xfId="10869"/>
    <cellStyle name="Normal 2 2 2 2 39 2 14 2 3" xfId="10870"/>
    <cellStyle name="Normal 2 2 2 2 39 2 14 3" xfId="10871"/>
    <cellStyle name="Normal 2 2 2 2 39 2 14 3 2" xfId="10872"/>
    <cellStyle name="Normal 2 2 2 2 39 2 14 4" xfId="10873"/>
    <cellStyle name="Normal 2 2 2 2 39 2 15" xfId="10874"/>
    <cellStyle name="Normal 2 2 2 2 39 2 15 2" xfId="10875"/>
    <cellStyle name="Normal 2 2 2 2 39 2 15 2 2" xfId="10876"/>
    <cellStyle name="Normal 2 2 2 2 39 2 15 2 3" xfId="10877"/>
    <cellStyle name="Normal 2 2 2 2 39 2 15 3" xfId="10878"/>
    <cellStyle name="Normal 2 2 2 2 39 2 15 3 2" xfId="10879"/>
    <cellStyle name="Normal 2 2 2 2 39 2 15 4" xfId="10880"/>
    <cellStyle name="Normal 2 2 2 2 39 2 16" xfId="10881"/>
    <cellStyle name="Normal 2 2 2 2 39 2 16 2" xfId="10882"/>
    <cellStyle name="Normal 2 2 2 2 39 2 16 2 2" xfId="10883"/>
    <cellStyle name="Normal 2 2 2 2 39 2 16 2 3" xfId="10884"/>
    <cellStyle name="Normal 2 2 2 2 39 2 16 3" xfId="10885"/>
    <cellStyle name="Normal 2 2 2 2 39 2 16 3 2" xfId="10886"/>
    <cellStyle name="Normal 2 2 2 2 39 2 16 4" xfId="10887"/>
    <cellStyle name="Normal 2 2 2 2 39 2 17" xfId="10888"/>
    <cellStyle name="Normal 2 2 2 2 39 2 17 2" xfId="10889"/>
    <cellStyle name="Normal 2 2 2 2 39 2 17 2 2" xfId="10890"/>
    <cellStyle name="Normal 2 2 2 2 39 2 17 2 3" xfId="10891"/>
    <cellStyle name="Normal 2 2 2 2 39 2 17 3" xfId="10892"/>
    <cellStyle name="Normal 2 2 2 2 39 2 17 3 2" xfId="10893"/>
    <cellStyle name="Normal 2 2 2 2 39 2 17 4" xfId="10894"/>
    <cellStyle name="Normal 2 2 2 2 39 2 18" xfId="10895"/>
    <cellStyle name="Normal 2 2 2 2 39 2 2" xfId="10896"/>
    <cellStyle name="Normal 2 2 2 2 39 2 2 2" xfId="10897"/>
    <cellStyle name="Normal 2 2 2 2 39 2 2 2 2" xfId="10898"/>
    <cellStyle name="Normal 2 2 2 2 39 2 2 2 3" xfId="10899"/>
    <cellStyle name="Normal 2 2 2 2 39 2 2 3" xfId="10900"/>
    <cellStyle name="Normal 2 2 2 2 39 2 2 3 2" xfId="10901"/>
    <cellStyle name="Normal 2 2 2 2 39 2 2 4" xfId="10902"/>
    <cellStyle name="Normal 2 2 2 2 39 2 3" xfId="10903"/>
    <cellStyle name="Normal 2 2 2 2 39 2 3 2" xfId="10904"/>
    <cellStyle name="Normal 2 2 2 2 39 2 3 2 2" xfId="10905"/>
    <cellStyle name="Normal 2 2 2 2 39 2 3 2 3" xfId="10906"/>
    <cellStyle name="Normal 2 2 2 2 39 2 3 3" xfId="10907"/>
    <cellStyle name="Normal 2 2 2 2 39 2 3 3 2" xfId="10908"/>
    <cellStyle name="Normal 2 2 2 2 39 2 3 4" xfId="10909"/>
    <cellStyle name="Normal 2 2 2 2 39 2 4" xfId="10910"/>
    <cellStyle name="Normal 2 2 2 2 39 2 4 2" xfId="10911"/>
    <cellStyle name="Normal 2 2 2 2 39 2 4 2 2" xfId="10912"/>
    <cellStyle name="Normal 2 2 2 2 39 2 4 2 3" xfId="10913"/>
    <cellStyle name="Normal 2 2 2 2 39 2 4 3" xfId="10914"/>
    <cellStyle name="Normal 2 2 2 2 39 2 4 3 2" xfId="10915"/>
    <cellStyle name="Normal 2 2 2 2 39 2 4 4" xfId="10916"/>
    <cellStyle name="Normal 2 2 2 2 39 2 5" xfId="10917"/>
    <cellStyle name="Normal 2 2 2 2 39 2 5 2" xfId="10918"/>
    <cellStyle name="Normal 2 2 2 2 39 2 5 2 2" xfId="10919"/>
    <cellStyle name="Normal 2 2 2 2 39 2 5 2 3" xfId="10920"/>
    <cellStyle name="Normal 2 2 2 2 39 2 5 3" xfId="10921"/>
    <cellStyle name="Normal 2 2 2 2 39 2 5 3 2" xfId="10922"/>
    <cellStyle name="Normal 2 2 2 2 39 2 5 4" xfId="10923"/>
    <cellStyle name="Normal 2 2 2 2 39 2 6" xfId="10924"/>
    <cellStyle name="Normal 2 2 2 2 39 2 6 2" xfId="10925"/>
    <cellStyle name="Normal 2 2 2 2 39 2 6 2 2" xfId="10926"/>
    <cellStyle name="Normal 2 2 2 2 39 2 6 2 3" xfId="10927"/>
    <cellStyle name="Normal 2 2 2 2 39 2 6 3" xfId="10928"/>
    <cellStyle name="Normal 2 2 2 2 39 2 6 3 2" xfId="10929"/>
    <cellStyle name="Normal 2 2 2 2 39 2 6 4" xfId="10930"/>
    <cellStyle name="Normal 2 2 2 2 39 2 7" xfId="10931"/>
    <cellStyle name="Normal 2 2 2 2 39 2 7 2" xfId="10932"/>
    <cellStyle name="Normal 2 2 2 2 39 2 7 2 2" xfId="10933"/>
    <cellStyle name="Normal 2 2 2 2 39 2 7 2 3" xfId="10934"/>
    <cellStyle name="Normal 2 2 2 2 39 2 7 3" xfId="10935"/>
    <cellStyle name="Normal 2 2 2 2 39 2 7 3 2" xfId="10936"/>
    <cellStyle name="Normal 2 2 2 2 39 2 7 4" xfId="10937"/>
    <cellStyle name="Normal 2 2 2 2 39 2 8" xfId="10938"/>
    <cellStyle name="Normal 2 2 2 2 39 2 8 2" xfId="10939"/>
    <cellStyle name="Normal 2 2 2 2 39 2 8 2 2" xfId="10940"/>
    <cellStyle name="Normal 2 2 2 2 39 2 8 2 3" xfId="10941"/>
    <cellStyle name="Normal 2 2 2 2 39 2 8 3" xfId="10942"/>
    <cellStyle name="Normal 2 2 2 2 39 2 8 3 2" xfId="10943"/>
    <cellStyle name="Normal 2 2 2 2 39 2 8 4" xfId="10944"/>
    <cellStyle name="Normal 2 2 2 2 39 2 9" xfId="10945"/>
    <cellStyle name="Normal 2 2 2 2 39 2 9 2" xfId="10946"/>
    <cellStyle name="Normal 2 2 2 2 39 2 9 2 2" xfId="10947"/>
    <cellStyle name="Normal 2 2 2 2 39 2 9 2 3" xfId="10948"/>
    <cellStyle name="Normal 2 2 2 2 39 2 9 3" xfId="10949"/>
    <cellStyle name="Normal 2 2 2 2 39 2 9 3 2" xfId="10950"/>
    <cellStyle name="Normal 2 2 2 2 39 2 9 4" xfId="10951"/>
    <cellStyle name="Normal 2 2 2 2 39 20" xfId="10952"/>
    <cellStyle name="Normal 2 2 2 2 39 3" xfId="10953"/>
    <cellStyle name="Normal 2 2 2 2 39 3 2" xfId="10954"/>
    <cellStyle name="Normal 2 2 2 2 39 4" xfId="10955"/>
    <cellStyle name="Normal 2 2 2 2 39 4 2" xfId="10956"/>
    <cellStyle name="Normal 2 2 2 2 39 5" xfId="10957"/>
    <cellStyle name="Normal 2 2 2 2 39 5 2" xfId="10958"/>
    <cellStyle name="Normal 2 2 2 2 39 6" xfId="10959"/>
    <cellStyle name="Normal 2 2 2 2 39 6 2" xfId="10960"/>
    <cellStyle name="Normal 2 2 2 2 39 7" xfId="10961"/>
    <cellStyle name="Normal 2 2 2 2 39 7 2" xfId="10962"/>
    <cellStyle name="Normal 2 2 2 2 39 8" xfId="10963"/>
    <cellStyle name="Normal 2 2 2 2 39 8 2" xfId="10964"/>
    <cellStyle name="Normal 2 2 2 2 39 9" xfId="10965"/>
    <cellStyle name="Normal 2 2 2 2 39 9 2" xfId="10966"/>
    <cellStyle name="Normal 2 2 2 2 4" xfId="10967"/>
    <cellStyle name="Normal 2 2 2 2 4 2" xfId="10968"/>
    <cellStyle name="Normal 2 2 2 2 4 2 2" xfId="10969"/>
    <cellStyle name="Normal 2 2 2 2 4 2 3" xfId="10970"/>
    <cellStyle name="Normal 2 2 2 2 4 3" xfId="10971"/>
    <cellStyle name="Normal 2 2 2 2 4 3 2" xfId="10972"/>
    <cellStyle name="Normal 2 2 2 2 4 4" xfId="10973"/>
    <cellStyle name="Normal 2 2 2 2 40" xfId="10974"/>
    <cellStyle name="Normal 2 2 2 2 40 2" xfId="10975"/>
    <cellStyle name="Normal 2 2 2 2 40 2 2" xfId="10976"/>
    <cellStyle name="Normal 2 2 2 2 40 2 3" xfId="10977"/>
    <cellStyle name="Normal 2 2 2 2 40 3" xfId="10978"/>
    <cellStyle name="Normal 2 2 2 2 40 3 2" xfId="10979"/>
    <cellStyle name="Normal 2 2 2 2 40 4" xfId="10980"/>
    <cellStyle name="Normal 2 2 2 2 41" xfId="10981"/>
    <cellStyle name="Normal 2 2 2 2 41 2" xfId="10982"/>
    <cellStyle name="Normal 2 2 2 2 41 2 2" xfId="10983"/>
    <cellStyle name="Normal 2 2 2 2 41 2 3" xfId="10984"/>
    <cellStyle name="Normal 2 2 2 2 41 3" xfId="10985"/>
    <cellStyle name="Normal 2 2 2 2 41 3 2" xfId="10986"/>
    <cellStyle name="Normal 2 2 2 2 41 4" xfId="10987"/>
    <cellStyle name="Normal 2 2 2 2 42" xfId="10988"/>
    <cellStyle name="Normal 2 2 2 2 42 2" xfId="10989"/>
    <cellStyle name="Normal 2 2 2 2 42 2 2" xfId="10990"/>
    <cellStyle name="Normal 2 2 2 2 42 2 3" xfId="10991"/>
    <cellStyle name="Normal 2 2 2 2 42 3" xfId="10992"/>
    <cellStyle name="Normal 2 2 2 2 42 3 2" xfId="10993"/>
    <cellStyle name="Normal 2 2 2 2 42 4" xfId="10994"/>
    <cellStyle name="Normal 2 2 2 2 43" xfId="10995"/>
    <cellStyle name="Normal 2 2 2 2 43 2" xfId="10996"/>
    <cellStyle name="Normal 2 2 2 2 43 2 2" xfId="10997"/>
    <cellStyle name="Normal 2 2 2 2 43 2 3" xfId="10998"/>
    <cellStyle name="Normal 2 2 2 2 43 3" xfId="10999"/>
    <cellStyle name="Normal 2 2 2 2 43 3 2" xfId="11000"/>
    <cellStyle name="Normal 2 2 2 2 43 4" xfId="11001"/>
    <cellStyle name="Normal 2 2 2 2 44" xfId="11002"/>
    <cellStyle name="Normal 2 2 2 2 44 2" xfId="11003"/>
    <cellStyle name="Normal 2 2 2 2 44 2 2" xfId="11004"/>
    <cellStyle name="Normal 2 2 2 2 44 2 3" xfId="11005"/>
    <cellStyle name="Normal 2 2 2 2 44 3" xfId="11006"/>
    <cellStyle name="Normal 2 2 2 2 44 3 2" xfId="11007"/>
    <cellStyle name="Normal 2 2 2 2 44 4" xfId="11008"/>
    <cellStyle name="Normal 2 2 2 2 45" xfId="11009"/>
    <cellStyle name="Normal 2 2 2 2 45 2" xfId="11010"/>
    <cellStyle name="Normal 2 2 2 2 45 2 2" xfId="11011"/>
    <cellStyle name="Normal 2 2 2 2 45 2 3" xfId="11012"/>
    <cellStyle name="Normal 2 2 2 2 45 3" xfId="11013"/>
    <cellStyle name="Normal 2 2 2 2 45 3 2" xfId="11014"/>
    <cellStyle name="Normal 2 2 2 2 45 4" xfId="11015"/>
    <cellStyle name="Normal 2 2 2 2 46" xfId="11016"/>
    <cellStyle name="Normal 2 2 2 2 46 2" xfId="11017"/>
    <cellStyle name="Normal 2 2 2 2 46 2 2" xfId="11018"/>
    <cellStyle name="Normal 2 2 2 2 46 2 3" xfId="11019"/>
    <cellStyle name="Normal 2 2 2 2 46 3" xfId="11020"/>
    <cellStyle name="Normal 2 2 2 2 46 3 2" xfId="11021"/>
    <cellStyle name="Normal 2 2 2 2 46 4" xfId="11022"/>
    <cellStyle name="Normal 2 2 2 2 47" xfId="11023"/>
    <cellStyle name="Normal 2 2 2 2 47 2" xfId="11024"/>
    <cellStyle name="Normal 2 2 2 2 47 2 2" xfId="11025"/>
    <cellStyle name="Normal 2 2 2 2 47 2 3" xfId="11026"/>
    <cellStyle name="Normal 2 2 2 2 47 3" xfId="11027"/>
    <cellStyle name="Normal 2 2 2 2 47 3 2" xfId="11028"/>
    <cellStyle name="Normal 2 2 2 2 47 4" xfId="11029"/>
    <cellStyle name="Normal 2 2 2 2 48" xfId="11030"/>
    <cellStyle name="Normal 2 2 2 2 48 2" xfId="11031"/>
    <cellStyle name="Normal 2 2 2 2 48 2 2" xfId="11032"/>
    <cellStyle name="Normal 2 2 2 2 48 2 3" xfId="11033"/>
    <cellStyle name="Normal 2 2 2 2 48 3" xfId="11034"/>
    <cellStyle name="Normal 2 2 2 2 48 3 2" xfId="11035"/>
    <cellStyle name="Normal 2 2 2 2 48 4" xfId="11036"/>
    <cellStyle name="Normal 2 2 2 2 49" xfId="11037"/>
    <cellStyle name="Normal 2 2 2 2 49 2" xfId="11038"/>
    <cellStyle name="Normal 2 2 2 2 49 2 2" xfId="11039"/>
    <cellStyle name="Normal 2 2 2 2 49 2 3" xfId="11040"/>
    <cellStyle name="Normal 2 2 2 2 49 3" xfId="11041"/>
    <cellStyle name="Normal 2 2 2 2 49 3 2" xfId="11042"/>
    <cellStyle name="Normal 2 2 2 2 49 4" xfId="11043"/>
    <cellStyle name="Normal 2 2 2 2 5" xfId="11044"/>
    <cellStyle name="Normal 2 2 2 2 5 2" xfId="11045"/>
    <cellStyle name="Normal 2 2 2 2 5 2 2" xfId="11046"/>
    <cellStyle name="Normal 2 2 2 2 5 2 3" xfId="11047"/>
    <cellStyle name="Normal 2 2 2 2 5 3" xfId="11048"/>
    <cellStyle name="Normal 2 2 2 2 5 3 2" xfId="11049"/>
    <cellStyle name="Normal 2 2 2 2 5 4" xfId="11050"/>
    <cellStyle name="Normal 2 2 2 2 50" xfId="11051"/>
    <cellStyle name="Normal 2 2 2 2 50 2" xfId="11052"/>
    <cellStyle name="Normal 2 2 2 2 50 2 2" xfId="11053"/>
    <cellStyle name="Normal 2 2 2 2 50 2 3" xfId="11054"/>
    <cellStyle name="Normal 2 2 2 2 50 3" xfId="11055"/>
    <cellStyle name="Normal 2 2 2 2 50 3 2" xfId="11056"/>
    <cellStyle name="Normal 2 2 2 2 50 4" xfId="11057"/>
    <cellStyle name="Normal 2 2 2 2 51" xfId="11058"/>
    <cellStyle name="Normal 2 2 2 2 51 2" xfId="11059"/>
    <cellStyle name="Normal 2 2 2 2 51 2 2" xfId="11060"/>
    <cellStyle name="Normal 2 2 2 2 51 2 3" xfId="11061"/>
    <cellStyle name="Normal 2 2 2 2 51 3" xfId="11062"/>
    <cellStyle name="Normal 2 2 2 2 51 3 2" xfId="11063"/>
    <cellStyle name="Normal 2 2 2 2 51 4" xfId="11064"/>
    <cellStyle name="Normal 2 2 2 2 52" xfId="11065"/>
    <cellStyle name="Normal 2 2 2 2 52 2" xfId="11066"/>
    <cellStyle name="Normal 2 2 2 2 52 2 2" xfId="11067"/>
    <cellStyle name="Normal 2 2 2 2 52 2 3" xfId="11068"/>
    <cellStyle name="Normal 2 2 2 2 52 3" xfId="11069"/>
    <cellStyle name="Normal 2 2 2 2 52 3 2" xfId="11070"/>
    <cellStyle name="Normal 2 2 2 2 52 4" xfId="11071"/>
    <cellStyle name="Normal 2 2 2 2 53" xfId="11072"/>
    <cellStyle name="Normal 2 2 2 2 53 2" xfId="11073"/>
    <cellStyle name="Normal 2 2 2 2 53 2 2" xfId="11074"/>
    <cellStyle name="Normal 2 2 2 2 53 2 3" xfId="11075"/>
    <cellStyle name="Normal 2 2 2 2 53 3" xfId="11076"/>
    <cellStyle name="Normal 2 2 2 2 53 3 2" xfId="11077"/>
    <cellStyle name="Normal 2 2 2 2 53 4" xfId="11078"/>
    <cellStyle name="Normal 2 2 2 2 54" xfId="11079"/>
    <cellStyle name="Normal 2 2 2 2 54 2" xfId="11080"/>
    <cellStyle name="Normal 2 2 2 2 54 2 2" xfId="11081"/>
    <cellStyle name="Normal 2 2 2 2 54 2 3" xfId="11082"/>
    <cellStyle name="Normal 2 2 2 2 54 3" xfId="11083"/>
    <cellStyle name="Normal 2 2 2 2 54 3 2" xfId="11084"/>
    <cellStyle name="Normal 2 2 2 2 54 4" xfId="11085"/>
    <cellStyle name="Normal 2 2 2 2 55" xfId="11086"/>
    <cellStyle name="Normal 2 2 2 2 55 2" xfId="11087"/>
    <cellStyle name="Normal 2 2 2 2 55 2 2" xfId="11088"/>
    <cellStyle name="Normal 2 2 2 2 55 2 3" xfId="11089"/>
    <cellStyle name="Normal 2 2 2 2 55 3" xfId="11090"/>
    <cellStyle name="Normal 2 2 2 2 55 3 2" xfId="11091"/>
    <cellStyle name="Normal 2 2 2 2 55 4" xfId="11092"/>
    <cellStyle name="Normal 2 2 2 2 56" xfId="11093"/>
    <cellStyle name="Normal 2 2 2 2 56 2" xfId="11094"/>
    <cellStyle name="Normal 2 2 2 2 56 2 2" xfId="11095"/>
    <cellStyle name="Normal 2 2 2 2 56 2 3" xfId="11096"/>
    <cellStyle name="Normal 2 2 2 2 56 3" xfId="11097"/>
    <cellStyle name="Normal 2 2 2 2 56 3 2" xfId="11098"/>
    <cellStyle name="Normal 2 2 2 2 56 4" xfId="11099"/>
    <cellStyle name="Normal 2 2 2 2 57" xfId="11100"/>
    <cellStyle name="Normal 2 2 2 2 58" xfId="11101"/>
    <cellStyle name="Normal 2 2 2 2 59" xfId="11102"/>
    <cellStyle name="Normal 2 2 2 2 6" xfId="11103"/>
    <cellStyle name="Normal 2 2 2 2 6 2" xfId="11104"/>
    <cellStyle name="Normal 2 2 2 2 6 2 2" xfId="11105"/>
    <cellStyle name="Normal 2 2 2 2 6 2 3" xfId="11106"/>
    <cellStyle name="Normal 2 2 2 2 6 3" xfId="11107"/>
    <cellStyle name="Normal 2 2 2 2 6 3 2" xfId="11108"/>
    <cellStyle name="Normal 2 2 2 2 6 4" xfId="11109"/>
    <cellStyle name="Normal 2 2 2 2 7" xfId="11110"/>
    <cellStyle name="Normal 2 2 2 2 7 2" xfId="11111"/>
    <cellStyle name="Normal 2 2 2 2 7 2 2" xfId="11112"/>
    <cellStyle name="Normal 2 2 2 2 7 2 3" xfId="11113"/>
    <cellStyle name="Normal 2 2 2 2 7 3" xfId="11114"/>
    <cellStyle name="Normal 2 2 2 2 7 3 2" xfId="11115"/>
    <cellStyle name="Normal 2 2 2 2 7 4" xfId="11116"/>
    <cellStyle name="Normal 2 2 2 2 8" xfId="11117"/>
    <cellStyle name="Normal 2 2 2 2 8 2" xfId="11118"/>
    <cellStyle name="Normal 2 2 2 2 8 2 2" xfId="11119"/>
    <cellStyle name="Normal 2 2 2 2 8 2 3" xfId="11120"/>
    <cellStyle name="Normal 2 2 2 2 8 3" xfId="11121"/>
    <cellStyle name="Normal 2 2 2 2 8 3 2" xfId="11122"/>
    <cellStyle name="Normal 2 2 2 2 8 4" xfId="11123"/>
    <cellStyle name="Normal 2 2 2 2 9" xfId="11124"/>
    <cellStyle name="Normal 2 2 2 2 9 2" xfId="11125"/>
    <cellStyle name="Normal 2 2 2 2 9 2 2" xfId="11126"/>
    <cellStyle name="Normal 2 2 2 2 9 2 3" xfId="11127"/>
    <cellStyle name="Normal 2 2 2 2 9 3" xfId="11128"/>
    <cellStyle name="Normal 2 2 2 2 9 3 2" xfId="11129"/>
    <cellStyle name="Normal 2 2 2 2 9 4" xfId="11130"/>
    <cellStyle name="Normal 2 2 2 20" xfId="11131"/>
    <cellStyle name="Normal 2 2 2 20 2" xfId="11132"/>
    <cellStyle name="Normal 2 2 2 21" xfId="11133"/>
    <cellStyle name="Normal 2 2 2 21 2" xfId="11134"/>
    <cellStyle name="Normal 2 2 2 22" xfId="11135"/>
    <cellStyle name="Normal 2 2 2 22 2" xfId="11136"/>
    <cellStyle name="Normal 2 2 2 23" xfId="11137"/>
    <cellStyle name="Normal 2 2 2 23 2" xfId="11138"/>
    <cellStyle name="Normal 2 2 2 24" xfId="11139"/>
    <cellStyle name="Normal 2 2 2 24 2" xfId="11140"/>
    <cellStyle name="Normal 2 2 2 25" xfId="11141"/>
    <cellStyle name="Normal 2 2 2 25 2" xfId="11142"/>
    <cellStyle name="Normal 2 2 2 26" xfId="11143"/>
    <cellStyle name="Normal 2 2 2 26 2" xfId="11144"/>
    <cellStyle name="Normal 2 2 2 27" xfId="11145"/>
    <cellStyle name="Normal 2 2 2 27 2" xfId="11146"/>
    <cellStyle name="Normal 2 2 2 28" xfId="11147"/>
    <cellStyle name="Normal 2 2 2 28 2" xfId="11148"/>
    <cellStyle name="Normal 2 2 2 29" xfId="11149"/>
    <cellStyle name="Normal 2 2 2 29 2" xfId="11150"/>
    <cellStyle name="Normal 2 2 2 3" xfId="11151"/>
    <cellStyle name="Normal 2 2 2 3 2" xfId="11152"/>
    <cellStyle name="Normal 2 2 2 3 2 2" xfId="11153"/>
    <cellStyle name="Normal 2 2 2 3 2 3" xfId="11154"/>
    <cellStyle name="Normal 2 2 2 3 2 4" xfId="11155"/>
    <cellStyle name="Normal 2 2 2 3 2 5" xfId="11156"/>
    <cellStyle name="Normal 2 2 2 3 3" xfId="11157"/>
    <cellStyle name="Normal 2 2 2 3 4" xfId="11158"/>
    <cellStyle name="Normal 2 2 2 3 5" xfId="11159"/>
    <cellStyle name="Normal 2 2 2 3 6" xfId="11160"/>
    <cellStyle name="Normal 2 2 2 30" xfId="11161"/>
    <cellStyle name="Normal 2 2 2 30 2" xfId="11162"/>
    <cellStyle name="Normal 2 2 2 31" xfId="11163"/>
    <cellStyle name="Normal 2 2 2 31 2" xfId="11164"/>
    <cellStyle name="Normal 2 2 2 32" xfId="11165"/>
    <cellStyle name="Normal 2 2 2 32 10" xfId="11166"/>
    <cellStyle name="Normal 2 2 2 32 10 2" xfId="11167"/>
    <cellStyle name="Normal 2 2 2 32 10 2 2" xfId="11168"/>
    <cellStyle name="Normal 2 2 2 32 10 2 3" xfId="11169"/>
    <cellStyle name="Normal 2 2 2 32 10 3" xfId="11170"/>
    <cellStyle name="Normal 2 2 2 32 10 3 2" xfId="11171"/>
    <cellStyle name="Normal 2 2 2 32 10 4" xfId="11172"/>
    <cellStyle name="Normal 2 2 2 32 11" xfId="11173"/>
    <cellStyle name="Normal 2 2 2 32 2" xfId="11174"/>
    <cellStyle name="Normal 2 2 2 32 2 2" xfId="11175"/>
    <cellStyle name="Normal 2 2 2 32 2 2 2" xfId="11176"/>
    <cellStyle name="Normal 2 2 2 32 2 2 3" xfId="11177"/>
    <cellStyle name="Normal 2 2 2 32 2 3" xfId="11178"/>
    <cellStyle name="Normal 2 2 2 32 2 3 2" xfId="11179"/>
    <cellStyle name="Normal 2 2 2 32 2 4" xfId="11180"/>
    <cellStyle name="Normal 2 2 2 32 3" xfId="11181"/>
    <cellStyle name="Normal 2 2 2 32 3 2" xfId="11182"/>
    <cellStyle name="Normal 2 2 2 32 3 2 2" xfId="11183"/>
    <cellStyle name="Normal 2 2 2 32 3 2 3" xfId="11184"/>
    <cellStyle name="Normal 2 2 2 32 3 3" xfId="11185"/>
    <cellStyle name="Normal 2 2 2 32 3 3 2" xfId="11186"/>
    <cellStyle name="Normal 2 2 2 32 3 4" xfId="11187"/>
    <cellStyle name="Normal 2 2 2 32 4" xfId="11188"/>
    <cellStyle name="Normal 2 2 2 32 4 2" xfId="11189"/>
    <cellStyle name="Normal 2 2 2 32 4 2 2" xfId="11190"/>
    <cellStyle name="Normal 2 2 2 32 4 2 3" xfId="11191"/>
    <cellStyle name="Normal 2 2 2 32 4 3" xfId="11192"/>
    <cellStyle name="Normal 2 2 2 32 4 3 2" xfId="11193"/>
    <cellStyle name="Normal 2 2 2 32 4 4" xfId="11194"/>
    <cellStyle name="Normal 2 2 2 32 5" xfId="11195"/>
    <cellStyle name="Normal 2 2 2 32 5 2" xfId="11196"/>
    <cellStyle name="Normal 2 2 2 32 5 2 2" xfId="11197"/>
    <cellStyle name="Normal 2 2 2 32 5 2 3" xfId="11198"/>
    <cellStyle name="Normal 2 2 2 32 5 3" xfId="11199"/>
    <cellStyle name="Normal 2 2 2 32 5 3 2" xfId="11200"/>
    <cellStyle name="Normal 2 2 2 32 5 4" xfId="11201"/>
    <cellStyle name="Normal 2 2 2 32 6" xfId="11202"/>
    <cellStyle name="Normal 2 2 2 32 6 2" xfId="11203"/>
    <cellStyle name="Normal 2 2 2 32 6 2 2" xfId="11204"/>
    <cellStyle name="Normal 2 2 2 32 6 2 3" xfId="11205"/>
    <cellStyle name="Normal 2 2 2 32 6 3" xfId="11206"/>
    <cellStyle name="Normal 2 2 2 32 6 3 2" xfId="11207"/>
    <cellStyle name="Normal 2 2 2 32 6 4" xfId="11208"/>
    <cellStyle name="Normal 2 2 2 32 7" xfId="11209"/>
    <cellStyle name="Normal 2 2 2 32 7 2" xfId="11210"/>
    <cellStyle name="Normal 2 2 2 32 7 2 2" xfId="11211"/>
    <cellStyle name="Normal 2 2 2 32 7 2 3" xfId="11212"/>
    <cellStyle name="Normal 2 2 2 32 7 3" xfId="11213"/>
    <cellStyle name="Normal 2 2 2 32 7 3 2" xfId="11214"/>
    <cellStyle name="Normal 2 2 2 32 7 4" xfId="11215"/>
    <cellStyle name="Normal 2 2 2 32 8" xfId="11216"/>
    <cellStyle name="Normal 2 2 2 32 8 2" xfId="11217"/>
    <cellStyle name="Normal 2 2 2 32 8 2 2" xfId="11218"/>
    <cellStyle name="Normal 2 2 2 32 8 2 3" xfId="11219"/>
    <cellStyle name="Normal 2 2 2 32 8 3" xfId="11220"/>
    <cellStyle name="Normal 2 2 2 32 8 3 2" xfId="11221"/>
    <cellStyle name="Normal 2 2 2 32 8 4" xfId="11222"/>
    <cellStyle name="Normal 2 2 2 32 9" xfId="11223"/>
    <cellStyle name="Normal 2 2 2 32 9 2" xfId="11224"/>
    <cellStyle name="Normal 2 2 2 32 9 2 2" xfId="11225"/>
    <cellStyle name="Normal 2 2 2 32 9 2 3" xfId="11226"/>
    <cellStyle name="Normal 2 2 2 32 9 3" xfId="11227"/>
    <cellStyle name="Normal 2 2 2 32 9 3 2" xfId="11228"/>
    <cellStyle name="Normal 2 2 2 32 9 4" xfId="11229"/>
    <cellStyle name="Normal 2 2 2 33" xfId="11230"/>
    <cellStyle name="Normal 2 2 2 33 2" xfId="11231"/>
    <cellStyle name="Normal 2 2 2 34" xfId="11232"/>
    <cellStyle name="Normal 2 2 2 34 2" xfId="11233"/>
    <cellStyle name="Normal 2 2 2 35" xfId="11234"/>
    <cellStyle name="Normal 2 2 2 35 2" xfId="11235"/>
    <cellStyle name="Normal 2 2 2 36" xfId="11236"/>
    <cellStyle name="Normal 2 2 2 36 2" xfId="11237"/>
    <cellStyle name="Normal 2 2 2 37" xfId="11238"/>
    <cellStyle name="Normal 2 2 2 37 2" xfId="11239"/>
    <cellStyle name="Normal 2 2 2 38" xfId="11240"/>
    <cellStyle name="Normal 2 2 2 38 2" xfId="11241"/>
    <cellStyle name="Normal 2 2 2 39" xfId="11242"/>
    <cellStyle name="Normal 2 2 2 39 2" xfId="11243"/>
    <cellStyle name="Normal 2 2 2 4" xfId="11244"/>
    <cellStyle name="Normal 2 2 2 4 10" xfId="11245"/>
    <cellStyle name="Normal 2 2 2 4 10 2" xfId="11246"/>
    <cellStyle name="Normal 2 2 2 4 10 2 2" xfId="11247"/>
    <cellStyle name="Normal 2 2 2 4 10 2 3" xfId="11248"/>
    <cellStyle name="Normal 2 2 2 4 10 3" xfId="11249"/>
    <cellStyle name="Normal 2 2 2 4 10 3 2" xfId="11250"/>
    <cellStyle name="Normal 2 2 2 4 10 4" xfId="11251"/>
    <cellStyle name="Normal 2 2 2 4 11" xfId="11252"/>
    <cellStyle name="Normal 2 2 2 4 11 2" xfId="11253"/>
    <cellStyle name="Normal 2 2 2 4 11 2 2" xfId="11254"/>
    <cellStyle name="Normal 2 2 2 4 11 2 3" xfId="11255"/>
    <cellStyle name="Normal 2 2 2 4 11 3" xfId="11256"/>
    <cellStyle name="Normal 2 2 2 4 11 3 2" xfId="11257"/>
    <cellStyle name="Normal 2 2 2 4 11 4" xfId="11258"/>
    <cellStyle name="Normal 2 2 2 4 12" xfId="11259"/>
    <cellStyle name="Normal 2 2 2 4 13" xfId="11260"/>
    <cellStyle name="Normal 2 2 2 4 2" xfId="11261"/>
    <cellStyle name="Normal 2 2 2 4 2 10" xfId="11262"/>
    <cellStyle name="Normal 2 2 2 4 2 10 2" xfId="11263"/>
    <cellStyle name="Normal 2 2 2 4 2 11" xfId="11264"/>
    <cellStyle name="Normal 2 2 2 4 2 11 2" xfId="11265"/>
    <cellStyle name="Normal 2 2 2 4 2 11 3" xfId="11266"/>
    <cellStyle name="Normal 2 2 2 4 2 12" xfId="11267"/>
    <cellStyle name="Normal 2 2 2 4 2 12 2" xfId="11268"/>
    <cellStyle name="Normal 2 2 2 4 2 13" xfId="11269"/>
    <cellStyle name="Normal 2 2 2 4 2 14" xfId="11270"/>
    <cellStyle name="Normal 2 2 2 4 2 2" xfId="11271"/>
    <cellStyle name="Normal 2 2 2 4 2 2 2" xfId="11272"/>
    <cellStyle name="Normal 2 2 2 4 2 3" xfId="11273"/>
    <cellStyle name="Normal 2 2 2 4 2 3 2" xfId="11274"/>
    <cellStyle name="Normal 2 2 2 4 2 4" xfId="11275"/>
    <cellStyle name="Normal 2 2 2 4 2 4 2" xfId="11276"/>
    <cellStyle name="Normal 2 2 2 4 2 5" xfId="11277"/>
    <cellStyle name="Normal 2 2 2 4 2 5 2" xfId="11278"/>
    <cellStyle name="Normal 2 2 2 4 2 6" xfId="11279"/>
    <cellStyle name="Normal 2 2 2 4 2 6 2" xfId="11280"/>
    <cellStyle name="Normal 2 2 2 4 2 7" xfId="11281"/>
    <cellStyle name="Normal 2 2 2 4 2 7 2" xfId="11282"/>
    <cellStyle name="Normal 2 2 2 4 2 8" xfId="11283"/>
    <cellStyle name="Normal 2 2 2 4 2 8 2" xfId="11284"/>
    <cellStyle name="Normal 2 2 2 4 2 9" xfId="11285"/>
    <cellStyle name="Normal 2 2 2 4 2 9 2" xfId="11286"/>
    <cellStyle name="Normal 2 2 2 4 3" xfId="11287"/>
    <cellStyle name="Normal 2 2 2 4 3 2" xfId="11288"/>
    <cellStyle name="Normal 2 2 2 4 3 3" xfId="11289"/>
    <cellStyle name="Normal 2 2 2 4 4" xfId="11290"/>
    <cellStyle name="Normal 2 2 2 4 4 2" xfId="11291"/>
    <cellStyle name="Normal 2 2 2 4 4 2 2" xfId="11292"/>
    <cellStyle name="Normal 2 2 2 4 4 2 3" xfId="11293"/>
    <cellStyle name="Normal 2 2 2 4 4 3" xfId="11294"/>
    <cellStyle name="Normal 2 2 2 4 4 3 2" xfId="11295"/>
    <cellStyle name="Normal 2 2 2 4 4 4" xfId="11296"/>
    <cellStyle name="Normal 2 2 2 4 4 5" xfId="11297"/>
    <cellStyle name="Normal 2 2 2 4 5" xfId="11298"/>
    <cellStyle name="Normal 2 2 2 4 5 2" xfId="11299"/>
    <cellStyle name="Normal 2 2 2 4 5 2 2" xfId="11300"/>
    <cellStyle name="Normal 2 2 2 4 5 2 3" xfId="11301"/>
    <cellStyle name="Normal 2 2 2 4 5 3" xfId="11302"/>
    <cellStyle name="Normal 2 2 2 4 5 3 2" xfId="11303"/>
    <cellStyle name="Normal 2 2 2 4 5 4" xfId="11304"/>
    <cellStyle name="Normal 2 2 2 4 6" xfId="11305"/>
    <cellStyle name="Normal 2 2 2 4 6 2" xfId="11306"/>
    <cellStyle name="Normal 2 2 2 4 6 2 2" xfId="11307"/>
    <cellStyle name="Normal 2 2 2 4 6 2 3" xfId="11308"/>
    <cellStyle name="Normal 2 2 2 4 6 3" xfId="11309"/>
    <cellStyle name="Normal 2 2 2 4 6 3 2" xfId="11310"/>
    <cellStyle name="Normal 2 2 2 4 6 4" xfId="11311"/>
    <cellStyle name="Normal 2 2 2 4 7" xfId="11312"/>
    <cellStyle name="Normal 2 2 2 4 7 2" xfId="11313"/>
    <cellStyle name="Normal 2 2 2 4 7 2 2" xfId="11314"/>
    <cellStyle name="Normal 2 2 2 4 7 2 3" xfId="11315"/>
    <cellStyle name="Normal 2 2 2 4 7 3" xfId="11316"/>
    <cellStyle name="Normal 2 2 2 4 7 3 2" xfId="11317"/>
    <cellStyle name="Normal 2 2 2 4 7 4" xfId="11318"/>
    <cellStyle name="Normal 2 2 2 4 8" xfId="11319"/>
    <cellStyle name="Normal 2 2 2 4 8 2" xfId="11320"/>
    <cellStyle name="Normal 2 2 2 4 8 2 2" xfId="11321"/>
    <cellStyle name="Normal 2 2 2 4 8 2 3" xfId="11322"/>
    <cellStyle name="Normal 2 2 2 4 8 3" xfId="11323"/>
    <cellStyle name="Normal 2 2 2 4 8 3 2" xfId="11324"/>
    <cellStyle name="Normal 2 2 2 4 8 4" xfId="11325"/>
    <cellStyle name="Normal 2 2 2 4 9" xfId="11326"/>
    <cellStyle name="Normal 2 2 2 4 9 2" xfId="11327"/>
    <cellStyle name="Normal 2 2 2 4 9 2 2" xfId="11328"/>
    <cellStyle name="Normal 2 2 2 4 9 2 3" xfId="11329"/>
    <cellStyle name="Normal 2 2 2 4 9 3" xfId="11330"/>
    <cellStyle name="Normal 2 2 2 4 9 3 2" xfId="11331"/>
    <cellStyle name="Normal 2 2 2 4 9 4" xfId="11332"/>
    <cellStyle name="Normal 2 2 2 40" xfId="11333"/>
    <cellStyle name="Normal 2 2 2 40 2" xfId="11334"/>
    <cellStyle name="Normal 2 2 2 41" xfId="11335"/>
    <cellStyle name="Normal 2 2 2 41 10" xfId="11336"/>
    <cellStyle name="Normal 2 2 2 41 10 2" xfId="11337"/>
    <cellStyle name="Normal 2 2 2 41 10 2 2" xfId="11338"/>
    <cellStyle name="Normal 2 2 2 41 10 2 3" xfId="11339"/>
    <cellStyle name="Normal 2 2 2 41 10 3" xfId="11340"/>
    <cellStyle name="Normal 2 2 2 41 10 3 2" xfId="11341"/>
    <cellStyle name="Normal 2 2 2 41 10 4" xfId="11342"/>
    <cellStyle name="Normal 2 2 2 41 11" xfId="11343"/>
    <cellStyle name="Normal 2 2 2 41 11 2" xfId="11344"/>
    <cellStyle name="Normal 2 2 2 41 11 2 2" xfId="11345"/>
    <cellStyle name="Normal 2 2 2 41 11 2 3" xfId="11346"/>
    <cellStyle name="Normal 2 2 2 41 11 3" xfId="11347"/>
    <cellStyle name="Normal 2 2 2 41 11 3 2" xfId="11348"/>
    <cellStyle name="Normal 2 2 2 41 11 4" xfId="11349"/>
    <cellStyle name="Normal 2 2 2 41 12" xfId="11350"/>
    <cellStyle name="Normal 2 2 2 41 12 2" xfId="11351"/>
    <cellStyle name="Normal 2 2 2 41 12 2 2" xfId="11352"/>
    <cellStyle name="Normal 2 2 2 41 12 2 3" xfId="11353"/>
    <cellStyle name="Normal 2 2 2 41 12 3" xfId="11354"/>
    <cellStyle name="Normal 2 2 2 41 12 3 2" xfId="11355"/>
    <cellStyle name="Normal 2 2 2 41 12 4" xfId="11356"/>
    <cellStyle name="Normal 2 2 2 41 13" xfId="11357"/>
    <cellStyle name="Normal 2 2 2 41 13 2" xfId="11358"/>
    <cellStyle name="Normal 2 2 2 41 13 2 2" xfId="11359"/>
    <cellStyle name="Normal 2 2 2 41 13 2 3" xfId="11360"/>
    <cellStyle name="Normal 2 2 2 41 13 3" xfId="11361"/>
    <cellStyle name="Normal 2 2 2 41 13 3 2" xfId="11362"/>
    <cellStyle name="Normal 2 2 2 41 13 4" xfId="11363"/>
    <cellStyle name="Normal 2 2 2 41 14" xfId="11364"/>
    <cellStyle name="Normal 2 2 2 41 14 2" xfId="11365"/>
    <cellStyle name="Normal 2 2 2 41 14 2 2" xfId="11366"/>
    <cellStyle name="Normal 2 2 2 41 14 2 3" xfId="11367"/>
    <cellStyle name="Normal 2 2 2 41 14 3" xfId="11368"/>
    <cellStyle name="Normal 2 2 2 41 14 3 2" xfId="11369"/>
    <cellStyle name="Normal 2 2 2 41 14 4" xfId="11370"/>
    <cellStyle name="Normal 2 2 2 41 15" xfId="11371"/>
    <cellStyle name="Normal 2 2 2 41 15 2" xfId="11372"/>
    <cellStyle name="Normal 2 2 2 41 15 2 2" xfId="11373"/>
    <cellStyle name="Normal 2 2 2 41 15 2 3" xfId="11374"/>
    <cellStyle name="Normal 2 2 2 41 15 3" xfId="11375"/>
    <cellStyle name="Normal 2 2 2 41 15 3 2" xfId="11376"/>
    <cellStyle name="Normal 2 2 2 41 15 4" xfId="11377"/>
    <cellStyle name="Normal 2 2 2 41 16" xfId="11378"/>
    <cellStyle name="Normal 2 2 2 41 16 2" xfId="11379"/>
    <cellStyle name="Normal 2 2 2 41 16 2 2" xfId="11380"/>
    <cellStyle name="Normal 2 2 2 41 16 2 3" xfId="11381"/>
    <cellStyle name="Normal 2 2 2 41 16 3" xfId="11382"/>
    <cellStyle name="Normal 2 2 2 41 16 3 2" xfId="11383"/>
    <cellStyle name="Normal 2 2 2 41 16 4" xfId="11384"/>
    <cellStyle name="Normal 2 2 2 41 17" xfId="11385"/>
    <cellStyle name="Normal 2 2 2 41 17 2" xfId="11386"/>
    <cellStyle name="Normal 2 2 2 41 17 2 2" xfId="11387"/>
    <cellStyle name="Normal 2 2 2 41 17 2 3" xfId="11388"/>
    <cellStyle name="Normal 2 2 2 41 17 3" xfId="11389"/>
    <cellStyle name="Normal 2 2 2 41 17 3 2" xfId="11390"/>
    <cellStyle name="Normal 2 2 2 41 17 4" xfId="11391"/>
    <cellStyle name="Normal 2 2 2 41 18" xfId="11392"/>
    <cellStyle name="Normal 2 2 2 41 2" xfId="11393"/>
    <cellStyle name="Normal 2 2 2 41 2 10" xfId="11394"/>
    <cellStyle name="Normal 2 2 2 41 2 10 2" xfId="11395"/>
    <cellStyle name="Normal 2 2 2 41 2 11" xfId="11396"/>
    <cellStyle name="Normal 2 2 2 41 2 11 2" xfId="11397"/>
    <cellStyle name="Normal 2 2 2 41 2 12" xfId="11398"/>
    <cellStyle name="Normal 2 2 2 41 2 12 2" xfId="11399"/>
    <cellStyle name="Normal 2 2 2 41 2 13" xfId="11400"/>
    <cellStyle name="Normal 2 2 2 41 2 13 2" xfId="11401"/>
    <cellStyle name="Normal 2 2 2 41 2 14" xfId="11402"/>
    <cellStyle name="Normal 2 2 2 41 2 14 2" xfId="11403"/>
    <cellStyle name="Normal 2 2 2 41 2 15" xfId="11404"/>
    <cellStyle name="Normal 2 2 2 41 2 15 2" xfId="11405"/>
    <cellStyle name="Normal 2 2 2 41 2 16" xfId="11406"/>
    <cellStyle name="Normal 2 2 2 41 2 16 2" xfId="11407"/>
    <cellStyle name="Normal 2 2 2 41 2 17" xfId="11408"/>
    <cellStyle name="Normal 2 2 2 41 2 17 2" xfId="11409"/>
    <cellStyle name="Normal 2 2 2 41 2 18" xfId="11410"/>
    <cellStyle name="Normal 2 2 2 41 2 18 2" xfId="11411"/>
    <cellStyle name="Normal 2 2 2 41 2 18 3" xfId="11412"/>
    <cellStyle name="Normal 2 2 2 41 2 19" xfId="11413"/>
    <cellStyle name="Normal 2 2 2 41 2 19 2" xfId="11414"/>
    <cellStyle name="Normal 2 2 2 41 2 2" xfId="11415"/>
    <cellStyle name="Normal 2 2 2 41 2 2 2" xfId="11416"/>
    <cellStyle name="Normal 2 2 2 41 2 20" xfId="11417"/>
    <cellStyle name="Normal 2 2 2 41 2 3" xfId="11418"/>
    <cellStyle name="Normal 2 2 2 41 2 3 2" xfId="11419"/>
    <cellStyle name="Normal 2 2 2 41 2 4" xfId="11420"/>
    <cellStyle name="Normal 2 2 2 41 2 4 2" xfId="11421"/>
    <cellStyle name="Normal 2 2 2 41 2 5" xfId="11422"/>
    <cellStyle name="Normal 2 2 2 41 2 5 2" xfId="11423"/>
    <cellStyle name="Normal 2 2 2 41 2 6" xfId="11424"/>
    <cellStyle name="Normal 2 2 2 41 2 6 2" xfId="11425"/>
    <cellStyle name="Normal 2 2 2 41 2 7" xfId="11426"/>
    <cellStyle name="Normal 2 2 2 41 2 7 2" xfId="11427"/>
    <cellStyle name="Normal 2 2 2 41 2 8" xfId="11428"/>
    <cellStyle name="Normal 2 2 2 41 2 8 2" xfId="11429"/>
    <cellStyle name="Normal 2 2 2 41 2 9" xfId="11430"/>
    <cellStyle name="Normal 2 2 2 41 2 9 2" xfId="11431"/>
    <cellStyle name="Normal 2 2 2 41 3" xfId="11432"/>
    <cellStyle name="Normal 2 2 2 41 3 2" xfId="11433"/>
    <cellStyle name="Normal 2 2 2 41 3 2 2" xfId="11434"/>
    <cellStyle name="Normal 2 2 2 41 3 2 3" xfId="11435"/>
    <cellStyle name="Normal 2 2 2 41 3 3" xfId="11436"/>
    <cellStyle name="Normal 2 2 2 41 3 3 2" xfId="11437"/>
    <cellStyle name="Normal 2 2 2 41 3 4" xfId="11438"/>
    <cellStyle name="Normal 2 2 2 41 4" xfId="11439"/>
    <cellStyle name="Normal 2 2 2 41 4 2" xfId="11440"/>
    <cellStyle name="Normal 2 2 2 41 4 2 2" xfId="11441"/>
    <cellStyle name="Normal 2 2 2 41 4 2 3" xfId="11442"/>
    <cellStyle name="Normal 2 2 2 41 4 3" xfId="11443"/>
    <cellStyle name="Normal 2 2 2 41 4 3 2" xfId="11444"/>
    <cellStyle name="Normal 2 2 2 41 4 4" xfId="11445"/>
    <cellStyle name="Normal 2 2 2 41 5" xfId="11446"/>
    <cellStyle name="Normal 2 2 2 41 5 2" xfId="11447"/>
    <cellStyle name="Normal 2 2 2 41 5 2 2" xfId="11448"/>
    <cellStyle name="Normal 2 2 2 41 5 2 3" xfId="11449"/>
    <cellStyle name="Normal 2 2 2 41 5 3" xfId="11450"/>
    <cellStyle name="Normal 2 2 2 41 5 3 2" xfId="11451"/>
    <cellStyle name="Normal 2 2 2 41 5 4" xfId="11452"/>
    <cellStyle name="Normal 2 2 2 41 6" xfId="11453"/>
    <cellStyle name="Normal 2 2 2 41 6 2" xfId="11454"/>
    <cellStyle name="Normal 2 2 2 41 6 2 2" xfId="11455"/>
    <cellStyle name="Normal 2 2 2 41 6 2 3" xfId="11456"/>
    <cellStyle name="Normal 2 2 2 41 6 3" xfId="11457"/>
    <cellStyle name="Normal 2 2 2 41 6 3 2" xfId="11458"/>
    <cellStyle name="Normal 2 2 2 41 6 4" xfId="11459"/>
    <cellStyle name="Normal 2 2 2 41 7" xfId="11460"/>
    <cellStyle name="Normal 2 2 2 41 7 2" xfId="11461"/>
    <cellStyle name="Normal 2 2 2 41 7 2 2" xfId="11462"/>
    <cellStyle name="Normal 2 2 2 41 7 2 3" xfId="11463"/>
    <cellStyle name="Normal 2 2 2 41 7 3" xfId="11464"/>
    <cellStyle name="Normal 2 2 2 41 7 3 2" xfId="11465"/>
    <cellStyle name="Normal 2 2 2 41 7 4" xfId="11466"/>
    <cellStyle name="Normal 2 2 2 41 8" xfId="11467"/>
    <cellStyle name="Normal 2 2 2 41 8 2" xfId="11468"/>
    <cellStyle name="Normal 2 2 2 41 8 2 2" xfId="11469"/>
    <cellStyle name="Normal 2 2 2 41 8 2 3" xfId="11470"/>
    <cellStyle name="Normal 2 2 2 41 8 3" xfId="11471"/>
    <cellStyle name="Normal 2 2 2 41 8 3 2" xfId="11472"/>
    <cellStyle name="Normal 2 2 2 41 8 4" xfId="11473"/>
    <cellStyle name="Normal 2 2 2 41 9" xfId="11474"/>
    <cellStyle name="Normal 2 2 2 41 9 2" xfId="11475"/>
    <cellStyle name="Normal 2 2 2 41 9 2 2" xfId="11476"/>
    <cellStyle name="Normal 2 2 2 41 9 2 3" xfId="11477"/>
    <cellStyle name="Normal 2 2 2 41 9 3" xfId="11478"/>
    <cellStyle name="Normal 2 2 2 41 9 3 2" xfId="11479"/>
    <cellStyle name="Normal 2 2 2 41 9 4" xfId="11480"/>
    <cellStyle name="Normal 2 2 2 42" xfId="11481"/>
    <cellStyle name="Normal 2 2 2 42 2" xfId="11482"/>
    <cellStyle name="Normal 2 2 2 43" xfId="11483"/>
    <cellStyle name="Normal 2 2 2 43 2" xfId="11484"/>
    <cellStyle name="Normal 2 2 2 44" xfId="11485"/>
    <cellStyle name="Normal 2 2 2 44 2" xfId="11486"/>
    <cellStyle name="Normal 2 2 2 45" xfId="11487"/>
    <cellStyle name="Normal 2 2 2 45 2" xfId="11488"/>
    <cellStyle name="Normal 2 2 2 46" xfId="11489"/>
    <cellStyle name="Normal 2 2 2 46 2" xfId="11490"/>
    <cellStyle name="Normal 2 2 2 47" xfId="11491"/>
    <cellStyle name="Normal 2 2 2 47 2" xfId="11492"/>
    <cellStyle name="Normal 2 2 2 48" xfId="11493"/>
    <cellStyle name="Normal 2 2 2 48 2" xfId="11494"/>
    <cellStyle name="Normal 2 2 2 49" xfId="11495"/>
    <cellStyle name="Normal 2 2 2 49 2" xfId="11496"/>
    <cellStyle name="Normal 2 2 2 5" xfId="11497"/>
    <cellStyle name="Normal 2 2 2 5 2" xfId="11498"/>
    <cellStyle name="Normal 2 2 2 5 3" xfId="11499"/>
    <cellStyle name="Normal 2 2 2 50" xfId="11500"/>
    <cellStyle name="Normal 2 2 2 50 2" xfId="11501"/>
    <cellStyle name="Normal 2 2 2 51" xfId="11502"/>
    <cellStyle name="Normal 2 2 2 51 2" xfId="11503"/>
    <cellStyle name="Normal 2 2 2 52" xfId="11504"/>
    <cellStyle name="Normal 2 2 2 52 2" xfId="11505"/>
    <cellStyle name="Normal 2 2 2 53" xfId="11506"/>
    <cellStyle name="Normal 2 2 2 53 2" xfId="11507"/>
    <cellStyle name="Normal 2 2 2 54" xfId="11508"/>
    <cellStyle name="Normal 2 2 2 54 2" xfId="11509"/>
    <cellStyle name="Normal 2 2 2 55" xfId="11510"/>
    <cellStyle name="Normal 2 2 2 55 2" xfId="11511"/>
    <cellStyle name="Normal 2 2 2 56" xfId="11512"/>
    <cellStyle name="Normal 2 2 2 56 2" xfId="11513"/>
    <cellStyle name="Normal 2 2 2 57" xfId="11514"/>
    <cellStyle name="Normal 2 2 2 57 2" xfId="11515"/>
    <cellStyle name="Normal 2 2 2 58" xfId="11516"/>
    <cellStyle name="Normal 2 2 2 58 2" xfId="11517"/>
    <cellStyle name="Normal 2 2 2 59" xfId="11518"/>
    <cellStyle name="Normal 2 2 2 59 2" xfId="11519"/>
    <cellStyle name="Normal 2 2 2 59 3" xfId="11520"/>
    <cellStyle name="Normal 2 2 2 6" xfId="11521"/>
    <cellStyle name="Normal 2 2 2 6 2" xfId="11522"/>
    <cellStyle name="Normal 2 2 2 6 3" xfId="11523"/>
    <cellStyle name="Normal 2 2 2 60" xfId="11524"/>
    <cellStyle name="Normal 2 2 2 60 2" xfId="11525"/>
    <cellStyle name="Normal 2 2 2 61" xfId="11526"/>
    <cellStyle name="Normal 2 2 2 7" xfId="11527"/>
    <cellStyle name="Normal 2 2 2 7 2" xfId="11528"/>
    <cellStyle name="Normal 2 2 2 7 3" xfId="11529"/>
    <cellStyle name="Normal 2 2 2 8" xfId="11530"/>
    <cellStyle name="Normal 2 2 2 8 2" xfId="11531"/>
    <cellStyle name="Normal 2 2 2 9" xfId="11532"/>
    <cellStyle name="Normal 2 2 2 9 2" xfId="11533"/>
    <cellStyle name="Normal 2 2 20" xfId="11534"/>
    <cellStyle name="Normal 2 2 20 2" xfId="11535"/>
    <cellStyle name="Normal 2 2 20 2 2" xfId="11536"/>
    <cellStyle name="Normal 2 2 20 2 3" xfId="11537"/>
    <cellStyle name="Normal 2 2 20 3" xfId="11538"/>
    <cellStyle name="Normal 2 2 20 3 2" xfId="11539"/>
    <cellStyle name="Normal 2 2 20 4" xfId="11540"/>
    <cellStyle name="Normal 2 2 21" xfId="11541"/>
    <cellStyle name="Normal 2 2 21 2" xfId="11542"/>
    <cellStyle name="Normal 2 2 21 2 2" xfId="11543"/>
    <cellStyle name="Normal 2 2 21 2 3" xfId="11544"/>
    <cellStyle name="Normal 2 2 21 3" xfId="11545"/>
    <cellStyle name="Normal 2 2 21 3 2" xfId="11546"/>
    <cellStyle name="Normal 2 2 21 4" xfId="11547"/>
    <cellStyle name="Normal 2 2 22" xfId="11548"/>
    <cellStyle name="Normal 2 2 22 2" xfId="11549"/>
    <cellStyle name="Normal 2 2 22 2 2" xfId="11550"/>
    <cellStyle name="Normal 2 2 22 2 3" xfId="11551"/>
    <cellStyle name="Normal 2 2 22 3" xfId="11552"/>
    <cellStyle name="Normal 2 2 22 3 2" xfId="11553"/>
    <cellStyle name="Normal 2 2 22 4" xfId="11554"/>
    <cellStyle name="Normal 2 2 23" xfId="11555"/>
    <cellStyle name="Normal 2 2 23 2" xfId="11556"/>
    <cellStyle name="Normal 2 2 23 2 2" xfId="11557"/>
    <cellStyle name="Normal 2 2 23 2 3" xfId="11558"/>
    <cellStyle name="Normal 2 2 23 3" xfId="11559"/>
    <cellStyle name="Normal 2 2 23 3 2" xfId="11560"/>
    <cellStyle name="Normal 2 2 23 4" xfId="11561"/>
    <cellStyle name="Normal 2 2 24" xfId="11562"/>
    <cellStyle name="Normal 2 2 24 2" xfId="11563"/>
    <cellStyle name="Normal 2 2 24 2 2" xfId="11564"/>
    <cellStyle name="Normal 2 2 24 2 3" xfId="11565"/>
    <cellStyle name="Normal 2 2 24 3" xfId="11566"/>
    <cellStyle name="Normal 2 2 24 3 2" xfId="11567"/>
    <cellStyle name="Normal 2 2 24 4" xfId="11568"/>
    <cellStyle name="Normal 2 2 25" xfId="11569"/>
    <cellStyle name="Normal 2 2 25 2" xfId="11570"/>
    <cellStyle name="Normal 2 2 25 2 2" xfId="11571"/>
    <cellStyle name="Normal 2 2 25 2 3" xfId="11572"/>
    <cellStyle name="Normal 2 2 25 3" xfId="11573"/>
    <cellStyle name="Normal 2 2 25 3 2" xfId="11574"/>
    <cellStyle name="Normal 2 2 25 4" xfId="11575"/>
    <cellStyle name="Normal 2 2 26" xfId="11576"/>
    <cellStyle name="Normal 2 2 26 2" xfId="11577"/>
    <cellStyle name="Normal 2 2 26 2 2" xfId="11578"/>
    <cellStyle name="Normal 2 2 26 2 3" xfId="11579"/>
    <cellStyle name="Normal 2 2 26 3" xfId="11580"/>
    <cellStyle name="Normal 2 2 26 3 2" xfId="11581"/>
    <cellStyle name="Normal 2 2 26 4" xfId="11582"/>
    <cellStyle name="Normal 2 2 27" xfId="11583"/>
    <cellStyle name="Normal 2 2 27 2" xfId="11584"/>
    <cellStyle name="Normal 2 2 27 2 2" xfId="11585"/>
    <cellStyle name="Normal 2 2 27 2 3" xfId="11586"/>
    <cellStyle name="Normal 2 2 27 3" xfId="11587"/>
    <cellStyle name="Normal 2 2 27 3 2" xfId="11588"/>
    <cellStyle name="Normal 2 2 27 4" xfId="11589"/>
    <cellStyle name="Normal 2 2 28" xfId="11590"/>
    <cellStyle name="Normal 2 2 28 2" xfId="11591"/>
    <cellStyle name="Normal 2 2 28 2 2" xfId="11592"/>
    <cellStyle name="Normal 2 2 28 2 3" xfId="11593"/>
    <cellStyle name="Normal 2 2 28 3" xfId="11594"/>
    <cellStyle name="Normal 2 2 28 3 2" xfId="11595"/>
    <cellStyle name="Normal 2 2 28 4" xfId="11596"/>
    <cellStyle name="Normal 2 2 29" xfId="11597"/>
    <cellStyle name="Normal 2 2 29 2" xfId="11598"/>
    <cellStyle name="Normal 2 2 29 2 2" xfId="11599"/>
    <cellStyle name="Normal 2 2 29 2 3" xfId="11600"/>
    <cellStyle name="Normal 2 2 29 3" xfId="11601"/>
    <cellStyle name="Normal 2 2 29 3 2" xfId="11602"/>
    <cellStyle name="Normal 2 2 29 4" xfId="11603"/>
    <cellStyle name="Normal 2 2 3" xfId="11604"/>
    <cellStyle name="Normal 2 2 3 10" xfId="11605"/>
    <cellStyle name="Normal 2 2 3 10 2" xfId="11606"/>
    <cellStyle name="Normal 2 2 3 11" xfId="11607"/>
    <cellStyle name="Normal 2 2 3 11 2" xfId="11608"/>
    <cellStyle name="Normal 2 2 3 12" xfId="11609"/>
    <cellStyle name="Normal 2 2 3 12 2" xfId="11610"/>
    <cellStyle name="Normal 2 2 3 13" xfId="11611"/>
    <cellStyle name="Normal 2 2 3 13 2" xfId="11612"/>
    <cellStyle name="Normal 2 2 3 14" xfId="11613"/>
    <cellStyle name="Normal 2 2 3 14 2" xfId="11614"/>
    <cellStyle name="Normal 2 2 3 15" xfId="11615"/>
    <cellStyle name="Normal 2 2 3 15 2" xfId="11616"/>
    <cellStyle name="Normal 2 2 3 16" xfId="11617"/>
    <cellStyle name="Normal 2 2 3 16 2" xfId="11618"/>
    <cellStyle name="Normal 2 2 3 17" xfId="11619"/>
    <cellStyle name="Normal 2 2 3 17 2" xfId="11620"/>
    <cellStyle name="Normal 2 2 3 18" xfId="11621"/>
    <cellStyle name="Normal 2 2 3 18 2" xfId="11622"/>
    <cellStyle name="Normal 2 2 3 19" xfId="11623"/>
    <cellStyle name="Normal 2 2 3 19 2" xfId="11624"/>
    <cellStyle name="Normal 2 2 3 2" xfId="11625"/>
    <cellStyle name="Normal 2 2 3 2 10" xfId="11626"/>
    <cellStyle name="Normal 2 2 3 2 10 2" xfId="11627"/>
    <cellStyle name="Normal 2 2 3 2 10 2 2" xfId="11628"/>
    <cellStyle name="Normal 2 2 3 2 10 2 3" xfId="11629"/>
    <cellStyle name="Normal 2 2 3 2 10 3" xfId="11630"/>
    <cellStyle name="Normal 2 2 3 2 10 3 2" xfId="11631"/>
    <cellStyle name="Normal 2 2 3 2 10 4" xfId="11632"/>
    <cellStyle name="Normal 2 2 3 2 11" xfId="11633"/>
    <cellStyle name="Normal 2 2 3 2 11 2" xfId="11634"/>
    <cellStyle name="Normal 2 2 3 2 11 2 2" xfId="11635"/>
    <cellStyle name="Normal 2 2 3 2 11 2 3" xfId="11636"/>
    <cellStyle name="Normal 2 2 3 2 11 3" xfId="11637"/>
    <cellStyle name="Normal 2 2 3 2 11 3 2" xfId="11638"/>
    <cellStyle name="Normal 2 2 3 2 11 4" xfId="11639"/>
    <cellStyle name="Normal 2 2 3 2 12" xfId="11640"/>
    <cellStyle name="Normal 2 2 3 2 12 2" xfId="11641"/>
    <cellStyle name="Normal 2 2 3 2 12 2 2" xfId="11642"/>
    <cellStyle name="Normal 2 2 3 2 12 2 3" xfId="11643"/>
    <cellStyle name="Normal 2 2 3 2 12 3" xfId="11644"/>
    <cellStyle name="Normal 2 2 3 2 12 3 2" xfId="11645"/>
    <cellStyle name="Normal 2 2 3 2 12 4" xfId="11646"/>
    <cellStyle name="Normal 2 2 3 2 13" xfId="11647"/>
    <cellStyle name="Normal 2 2 3 2 13 2" xfId="11648"/>
    <cellStyle name="Normal 2 2 3 2 13 2 2" xfId="11649"/>
    <cellStyle name="Normal 2 2 3 2 13 2 3" xfId="11650"/>
    <cellStyle name="Normal 2 2 3 2 13 3" xfId="11651"/>
    <cellStyle name="Normal 2 2 3 2 13 3 2" xfId="11652"/>
    <cellStyle name="Normal 2 2 3 2 13 4" xfId="11653"/>
    <cellStyle name="Normal 2 2 3 2 14" xfId="11654"/>
    <cellStyle name="Normal 2 2 3 2 14 2" xfId="11655"/>
    <cellStyle name="Normal 2 2 3 2 14 2 2" xfId="11656"/>
    <cellStyle name="Normal 2 2 3 2 14 2 3" xfId="11657"/>
    <cellStyle name="Normal 2 2 3 2 14 3" xfId="11658"/>
    <cellStyle name="Normal 2 2 3 2 14 3 2" xfId="11659"/>
    <cellStyle name="Normal 2 2 3 2 14 4" xfId="11660"/>
    <cellStyle name="Normal 2 2 3 2 15" xfId="11661"/>
    <cellStyle name="Normal 2 2 3 2 15 2" xfId="11662"/>
    <cellStyle name="Normal 2 2 3 2 15 2 2" xfId="11663"/>
    <cellStyle name="Normal 2 2 3 2 15 2 3" xfId="11664"/>
    <cellStyle name="Normal 2 2 3 2 15 3" xfId="11665"/>
    <cellStyle name="Normal 2 2 3 2 15 3 2" xfId="11666"/>
    <cellStyle name="Normal 2 2 3 2 15 4" xfId="11667"/>
    <cellStyle name="Normal 2 2 3 2 16" xfId="11668"/>
    <cellStyle name="Normal 2 2 3 2 16 2" xfId="11669"/>
    <cellStyle name="Normal 2 2 3 2 16 2 2" xfId="11670"/>
    <cellStyle name="Normal 2 2 3 2 16 2 3" xfId="11671"/>
    <cellStyle name="Normal 2 2 3 2 16 3" xfId="11672"/>
    <cellStyle name="Normal 2 2 3 2 16 3 2" xfId="11673"/>
    <cellStyle name="Normal 2 2 3 2 16 4" xfId="11674"/>
    <cellStyle name="Normal 2 2 3 2 17" xfId="11675"/>
    <cellStyle name="Normal 2 2 3 2 17 2" xfId="11676"/>
    <cellStyle name="Normal 2 2 3 2 17 2 2" xfId="11677"/>
    <cellStyle name="Normal 2 2 3 2 17 2 3" xfId="11678"/>
    <cellStyle name="Normal 2 2 3 2 17 3" xfId="11679"/>
    <cellStyle name="Normal 2 2 3 2 17 3 2" xfId="11680"/>
    <cellStyle name="Normal 2 2 3 2 17 4" xfId="11681"/>
    <cellStyle name="Normal 2 2 3 2 18" xfId="11682"/>
    <cellStyle name="Normal 2 2 3 2 18 2" xfId="11683"/>
    <cellStyle name="Normal 2 2 3 2 18 2 2" xfId="11684"/>
    <cellStyle name="Normal 2 2 3 2 18 2 3" xfId="11685"/>
    <cellStyle name="Normal 2 2 3 2 18 3" xfId="11686"/>
    <cellStyle name="Normal 2 2 3 2 18 3 2" xfId="11687"/>
    <cellStyle name="Normal 2 2 3 2 18 4" xfId="11688"/>
    <cellStyle name="Normal 2 2 3 2 19" xfId="11689"/>
    <cellStyle name="Normal 2 2 3 2 19 2" xfId="11690"/>
    <cellStyle name="Normal 2 2 3 2 19 2 2" xfId="11691"/>
    <cellStyle name="Normal 2 2 3 2 19 2 3" xfId="11692"/>
    <cellStyle name="Normal 2 2 3 2 19 3" xfId="11693"/>
    <cellStyle name="Normal 2 2 3 2 19 3 2" xfId="11694"/>
    <cellStyle name="Normal 2 2 3 2 19 4" xfId="11695"/>
    <cellStyle name="Normal 2 2 3 2 2" xfId="11696"/>
    <cellStyle name="Normal 2 2 3 2 2 10" xfId="11697"/>
    <cellStyle name="Normal 2 2 3 2 2 10 2" xfId="11698"/>
    <cellStyle name="Normal 2 2 3 2 2 11" xfId="11699"/>
    <cellStyle name="Normal 2 2 3 2 2 11 2" xfId="11700"/>
    <cellStyle name="Normal 2 2 3 2 2 12" xfId="11701"/>
    <cellStyle name="Normal 2 2 3 2 2 12 2" xfId="11702"/>
    <cellStyle name="Normal 2 2 3 2 2 12 3" xfId="11703"/>
    <cellStyle name="Normal 2 2 3 2 2 13" xfId="11704"/>
    <cellStyle name="Normal 2 2 3 2 2 13 2" xfId="11705"/>
    <cellStyle name="Normal 2 2 3 2 2 14" xfId="11706"/>
    <cellStyle name="Normal 2 2 3 2 2 15" xfId="11707"/>
    <cellStyle name="Normal 2 2 3 2 2 2" xfId="11708"/>
    <cellStyle name="Normal 2 2 3 2 2 2 10" xfId="11709"/>
    <cellStyle name="Normal 2 2 3 2 2 2 10 2" xfId="11710"/>
    <cellStyle name="Normal 2 2 3 2 2 2 10 2 2" xfId="11711"/>
    <cellStyle name="Normal 2 2 3 2 2 2 10 2 3" xfId="11712"/>
    <cellStyle name="Normal 2 2 3 2 2 2 10 3" xfId="11713"/>
    <cellStyle name="Normal 2 2 3 2 2 2 10 3 2" xfId="11714"/>
    <cellStyle name="Normal 2 2 3 2 2 2 10 4" xfId="11715"/>
    <cellStyle name="Normal 2 2 3 2 2 2 11" xfId="11716"/>
    <cellStyle name="Normal 2 2 3 2 2 2 12" xfId="11717"/>
    <cellStyle name="Normal 2 2 3 2 2 2 2" xfId="11718"/>
    <cellStyle name="Normal 2 2 3 2 2 2 2 2" xfId="11719"/>
    <cellStyle name="Normal 2 2 3 2 2 2 2 2 2" xfId="11720"/>
    <cellStyle name="Normal 2 2 3 2 2 2 2 2 3" xfId="11721"/>
    <cellStyle name="Normal 2 2 3 2 2 2 2 3" xfId="11722"/>
    <cellStyle name="Normal 2 2 3 2 2 2 2 3 2" xfId="11723"/>
    <cellStyle name="Normal 2 2 3 2 2 2 2 4" xfId="11724"/>
    <cellStyle name="Normal 2 2 3 2 2 2 3" xfId="11725"/>
    <cellStyle name="Normal 2 2 3 2 2 2 3 2" xfId="11726"/>
    <cellStyle name="Normal 2 2 3 2 2 2 3 2 2" xfId="11727"/>
    <cellStyle name="Normal 2 2 3 2 2 2 3 2 3" xfId="11728"/>
    <cellStyle name="Normal 2 2 3 2 2 2 3 3" xfId="11729"/>
    <cellStyle name="Normal 2 2 3 2 2 2 3 3 2" xfId="11730"/>
    <cellStyle name="Normal 2 2 3 2 2 2 3 4" xfId="11731"/>
    <cellStyle name="Normal 2 2 3 2 2 2 4" xfId="11732"/>
    <cellStyle name="Normal 2 2 3 2 2 2 4 2" xfId="11733"/>
    <cellStyle name="Normal 2 2 3 2 2 2 4 2 2" xfId="11734"/>
    <cellStyle name="Normal 2 2 3 2 2 2 4 2 3" xfId="11735"/>
    <cellStyle name="Normal 2 2 3 2 2 2 4 3" xfId="11736"/>
    <cellStyle name="Normal 2 2 3 2 2 2 4 3 2" xfId="11737"/>
    <cellStyle name="Normal 2 2 3 2 2 2 4 4" xfId="11738"/>
    <cellStyle name="Normal 2 2 3 2 2 2 5" xfId="11739"/>
    <cellStyle name="Normal 2 2 3 2 2 2 5 2" xfId="11740"/>
    <cellStyle name="Normal 2 2 3 2 2 2 5 2 2" xfId="11741"/>
    <cellStyle name="Normal 2 2 3 2 2 2 5 2 3" xfId="11742"/>
    <cellStyle name="Normal 2 2 3 2 2 2 5 3" xfId="11743"/>
    <cellStyle name="Normal 2 2 3 2 2 2 5 3 2" xfId="11744"/>
    <cellStyle name="Normal 2 2 3 2 2 2 5 4" xfId="11745"/>
    <cellStyle name="Normal 2 2 3 2 2 2 6" xfId="11746"/>
    <cellStyle name="Normal 2 2 3 2 2 2 6 2" xfId="11747"/>
    <cellStyle name="Normal 2 2 3 2 2 2 6 2 2" xfId="11748"/>
    <cellStyle name="Normal 2 2 3 2 2 2 6 2 3" xfId="11749"/>
    <cellStyle name="Normal 2 2 3 2 2 2 6 3" xfId="11750"/>
    <cellStyle name="Normal 2 2 3 2 2 2 6 3 2" xfId="11751"/>
    <cellStyle name="Normal 2 2 3 2 2 2 6 4" xfId="11752"/>
    <cellStyle name="Normal 2 2 3 2 2 2 7" xfId="11753"/>
    <cellStyle name="Normal 2 2 3 2 2 2 7 2" xfId="11754"/>
    <cellStyle name="Normal 2 2 3 2 2 2 7 2 2" xfId="11755"/>
    <cellStyle name="Normal 2 2 3 2 2 2 7 2 3" xfId="11756"/>
    <cellStyle name="Normal 2 2 3 2 2 2 7 3" xfId="11757"/>
    <cellStyle name="Normal 2 2 3 2 2 2 7 3 2" xfId="11758"/>
    <cellStyle name="Normal 2 2 3 2 2 2 7 4" xfId="11759"/>
    <cellStyle name="Normal 2 2 3 2 2 2 8" xfId="11760"/>
    <cellStyle name="Normal 2 2 3 2 2 2 8 2" xfId="11761"/>
    <cellStyle name="Normal 2 2 3 2 2 2 8 2 2" xfId="11762"/>
    <cellStyle name="Normal 2 2 3 2 2 2 8 2 3" xfId="11763"/>
    <cellStyle name="Normal 2 2 3 2 2 2 8 3" xfId="11764"/>
    <cellStyle name="Normal 2 2 3 2 2 2 8 3 2" xfId="11765"/>
    <cellStyle name="Normal 2 2 3 2 2 2 8 4" xfId="11766"/>
    <cellStyle name="Normal 2 2 3 2 2 2 9" xfId="11767"/>
    <cellStyle name="Normal 2 2 3 2 2 2 9 2" xfId="11768"/>
    <cellStyle name="Normal 2 2 3 2 2 2 9 2 2" xfId="11769"/>
    <cellStyle name="Normal 2 2 3 2 2 2 9 2 3" xfId="11770"/>
    <cellStyle name="Normal 2 2 3 2 2 2 9 3" xfId="11771"/>
    <cellStyle name="Normal 2 2 3 2 2 2 9 3 2" xfId="11772"/>
    <cellStyle name="Normal 2 2 3 2 2 2 9 4" xfId="11773"/>
    <cellStyle name="Normal 2 2 3 2 2 3" xfId="11774"/>
    <cellStyle name="Normal 2 2 3 2 2 3 2" xfId="11775"/>
    <cellStyle name="Normal 2 2 3 2 2 3 2 2" xfId="11776"/>
    <cellStyle name="Normal 2 2 3 2 2 3 2 3" xfId="11777"/>
    <cellStyle name="Normal 2 2 3 2 2 3 3" xfId="11778"/>
    <cellStyle name="Normal 2 2 3 2 2 3 3 2" xfId="11779"/>
    <cellStyle name="Normal 2 2 3 2 2 3 4" xfId="11780"/>
    <cellStyle name="Normal 2 2 3 2 2 3 5" xfId="11781"/>
    <cellStyle name="Normal 2 2 3 2 2 4" xfId="11782"/>
    <cellStyle name="Normal 2 2 3 2 2 4 2" xfId="11783"/>
    <cellStyle name="Normal 2 2 3 2 2 4 3" xfId="11784"/>
    <cellStyle name="Normal 2 2 3 2 2 5" xfId="11785"/>
    <cellStyle name="Normal 2 2 3 2 2 5 2" xfId="11786"/>
    <cellStyle name="Normal 2 2 3 2 2 6" xfId="11787"/>
    <cellStyle name="Normal 2 2 3 2 2 6 2" xfId="11788"/>
    <cellStyle name="Normal 2 2 3 2 2 7" xfId="11789"/>
    <cellStyle name="Normal 2 2 3 2 2 7 2" xfId="11790"/>
    <cellStyle name="Normal 2 2 3 2 2 8" xfId="11791"/>
    <cellStyle name="Normal 2 2 3 2 2 8 2" xfId="11792"/>
    <cellStyle name="Normal 2 2 3 2 2 9" xfId="11793"/>
    <cellStyle name="Normal 2 2 3 2 2 9 2" xfId="11794"/>
    <cellStyle name="Normal 2 2 3 2 20" xfId="11795"/>
    <cellStyle name="Normal 2 2 3 2 20 2" xfId="11796"/>
    <cellStyle name="Normal 2 2 3 2 20 2 2" xfId="11797"/>
    <cellStyle name="Normal 2 2 3 2 20 2 3" xfId="11798"/>
    <cellStyle name="Normal 2 2 3 2 20 3" xfId="11799"/>
    <cellStyle name="Normal 2 2 3 2 20 3 2" xfId="11800"/>
    <cellStyle name="Normal 2 2 3 2 20 4" xfId="11801"/>
    <cellStyle name="Normal 2 2 3 2 21" xfId="11802"/>
    <cellStyle name="Normal 2 2 3 2 21 2" xfId="11803"/>
    <cellStyle name="Normal 2 2 3 2 21 2 2" xfId="11804"/>
    <cellStyle name="Normal 2 2 3 2 21 2 3" xfId="11805"/>
    <cellStyle name="Normal 2 2 3 2 21 3" xfId="11806"/>
    <cellStyle name="Normal 2 2 3 2 21 3 2" xfId="11807"/>
    <cellStyle name="Normal 2 2 3 2 21 4" xfId="11808"/>
    <cellStyle name="Normal 2 2 3 2 22" xfId="11809"/>
    <cellStyle name="Normal 2 2 3 2 22 2" xfId="11810"/>
    <cellStyle name="Normal 2 2 3 2 22 2 2" xfId="11811"/>
    <cellStyle name="Normal 2 2 3 2 22 2 3" xfId="11812"/>
    <cellStyle name="Normal 2 2 3 2 22 3" xfId="11813"/>
    <cellStyle name="Normal 2 2 3 2 22 3 2" xfId="11814"/>
    <cellStyle name="Normal 2 2 3 2 22 4" xfId="11815"/>
    <cellStyle name="Normal 2 2 3 2 23" xfId="11816"/>
    <cellStyle name="Normal 2 2 3 2 23 2" xfId="11817"/>
    <cellStyle name="Normal 2 2 3 2 23 2 2" xfId="11818"/>
    <cellStyle name="Normal 2 2 3 2 23 2 3" xfId="11819"/>
    <cellStyle name="Normal 2 2 3 2 23 3" xfId="11820"/>
    <cellStyle name="Normal 2 2 3 2 23 3 2" xfId="11821"/>
    <cellStyle name="Normal 2 2 3 2 23 4" xfId="11822"/>
    <cellStyle name="Normal 2 2 3 2 24" xfId="11823"/>
    <cellStyle name="Normal 2 2 3 2 24 2" xfId="11824"/>
    <cellStyle name="Normal 2 2 3 2 24 2 2" xfId="11825"/>
    <cellStyle name="Normal 2 2 3 2 24 2 3" xfId="11826"/>
    <cellStyle name="Normal 2 2 3 2 24 3" xfId="11827"/>
    <cellStyle name="Normal 2 2 3 2 24 3 2" xfId="11828"/>
    <cellStyle name="Normal 2 2 3 2 24 4" xfId="11829"/>
    <cellStyle name="Normal 2 2 3 2 25" xfId="11830"/>
    <cellStyle name="Normal 2 2 3 2 25 2" xfId="11831"/>
    <cellStyle name="Normal 2 2 3 2 25 2 2" xfId="11832"/>
    <cellStyle name="Normal 2 2 3 2 25 2 3" xfId="11833"/>
    <cellStyle name="Normal 2 2 3 2 25 3" xfId="11834"/>
    <cellStyle name="Normal 2 2 3 2 25 3 2" xfId="11835"/>
    <cellStyle name="Normal 2 2 3 2 25 4" xfId="11836"/>
    <cellStyle name="Normal 2 2 3 2 26" xfId="11837"/>
    <cellStyle name="Normal 2 2 3 2 26 2" xfId="11838"/>
    <cellStyle name="Normal 2 2 3 2 26 2 2" xfId="11839"/>
    <cellStyle name="Normal 2 2 3 2 26 2 3" xfId="11840"/>
    <cellStyle name="Normal 2 2 3 2 26 3" xfId="11841"/>
    <cellStyle name="Normal 2 2 3 2 26 3 2" xfId="11842"/>
    <cellStyle name="Normal 2 2 3 2 26 4" xfId="11843"/>
    <cellStyle name="Normal 2 2 3 2 27" xfId="11844"/>
    <cellStyle name="Normal 2 2 3 2 27 2" xfId="11845"/>
    <cellStyle name="Normal 2 2 3 2 27 2 2" xfId="11846"/>
    <cellStyle name="Normal 2 2 3 2 27 2 3" xfId="11847"/>
    <cellStyle name="Normal 2 2 3 2 27 3" xfId="11848"/>
    <cellStyle name="Normal 2 2 3 2 27 3 2" xfId="11849"/>
    <cellStyle name="Normal 2 2 3 2 27 4" xfId="11850"/>
    <cellStyle name="Normal 2 2 3 2 28" xfId="11851"/>
    <cellStyle name="Normal 2 2 3 2 28 2" xfId="11852"/>
    <cellStyle name="Normal 2 2 3 2 28 2 2" xfId="11853"/>
    <cellStyle name="Normal 2 2 3 2 28 2 3" xfId="11854"/>
    <cellStyle name="Normal 2 2 3 2 28 3" xfId="11855"/>
    <cellStyle name="Normal 2 2 3 2 28 3 2" xfId="11856"/>
    <cellStyle name="Normal 2 2 3 2 28 4" xfId="11857"/>
    <cellStyle name="Normal 2 2 3 2 29" xfId="11858"/>
    <cellStyle name="Normal 2 2 3 2 29 2" xfId="11859"/>
    <cellStyle name="Normal 2 2 3 2 29 2 2" xfId="11860"/>
    <cellStyle name="Normal 2 2 3 2 29 2 3" xfId="11861"/>
    <cellStyle name="Normal 2 2 3 2 29 3" xfId="11862"/>
    <cellStyle name="Normal 2 2 3 2 29 3 2" xfId="11863"/>
    <cellStyle name="Normal 2 2 3 2 29 4" xfId="11864"/>
    <cellStyle name="Normal 2 2 3 2 3" xfId="11865"/>
    <cellStyle name="Normal 2 2 3 2 3 2" xfId="11866"/>
    <cellStyle name="Normal 2 2 3 2 3 2 2" xfId="11867"/>
    <cellStyle name="Normal 2 2 3 2 3 2 3" xfId="11868"/>
    <cellStyle name="Normal 2 2 3 2 3 3" xfId="11869"/>
    <cellStyle name="Normal 2 2 3 2 3 3 2" xfId="11870"/>
    <cellStyle name="Normal 2 2 3 2 3 4" xfId="11871"/>
    <cellStyle name="Normal 2 2 3 2 3 5" xfId="11872"/>
    <cellStyle name="Normal 2 2 3 2 30" xfId="11873"/>
    <cellStyle name="Normal 2 2 3 2 30 10" xfId="11874"/>
    <cellStyle name="Normal 2 2 3 2 30 10 2" xfId="11875"/>
    <cellStyle name="Normal 2 2 3 2 30 11" xfId="11876"/>
    <cellStyle name="Normal 2 2 3 2 30 11 2" xfId="11877"/>
    <cellStyle name="Normal 2 2 3 2 30 11 3" xfId="11878"/>
    <cellStyle name="Normal 2 2 3 2 30 12" xfId="11879"/>
    <cellStyle name="Normal 2 2 3 2 30 12 2" xfId="11880"/>
    <cellStyle name="Normal 2 2 3 2 30 13" xfId="11881"/>
    <cellStyle name="Normal 2 2 3 2 30 2" xfId="11882"/>
    <cellStyle name="Normal 2 2 3 2 30 2 2" xfId="11883"/>
    <cellStyle name="Normal 2 2 3 2 30 3" xfId="11884"/>
    <cellStyle name="Normal 2 2 3 2 30 3 2" xfId="11885"/>
    <cellStyle name="Normal 2 2 3 2 30 4" xfId="11886"/>
    <cellStyle name="Normal 2 2 3 2 30 4 2" xfId="11887"/>
    <cellStyle name="Normal 2 2 3 2 30 5" xfId="11888"/>
    <cellStyle name="Normal 2 2 3 2 30 5 2" xfId="11889"/>
    <cellStyle name="Normal 2 2 3 2 30 6" xfId="11890"/>
    <cellStyle name="Normal 2 2 3 2 30 6 2" xfId="11891"/>
    <cellStyle name="Normal 2 2 3 2 30 7" xfId="11892"/>
    <cellStyle name="Normal 2 2 3 2 30 7 2" xfId="11893"/>
    <cellStyle name="Normal 2 2 3 2 30 8" xfId="11894"/>
    <cellStyle name="Normal 2 2 3 2 30 8 2" xfId="11895"/>
    <cellStyle name="Normal 2 2 3 2 30 9" xfId="11896"/>
    <cellStyle name="Normal 2 2 3 2 30 9 2" xfId="11897"/>
    <cellStyle name="Normal 2 2 3 2 31" xfId="11898"/>
    <cellStyle name="Normal 2 2 3 2 31 2" xfId="11899"/>
    <cellStyle name="Normal 2 2 3 2 31 2 2" xfId="11900"/>
    <cellStyle name="Normal 2 2 3 2 31 2 3" xfId="11901"/>
    <cellStyle name="Normal 2 2 3 2 31 3" xfId="11902"/>
    <cellStyle name="Normal 2 2 3 2 31 3 2" xfId="11903"/>
    <cellStyle name="Normal 2 2 3 2 31 4" xfId="11904"/>
    <cellStyle name="Normal 2 2 3 2 32" xfId="11905"/>
    <cellStyle name="Normal 2 2 3 2 32 2" xfId="11906"/>
    <cellStyle name="Normal 2 2 3 2 32 2 2" xfId="11907"/>
    <cellStyle name="Normal 2 2 3 2 32 2 3" xfId="11908"/>
    <cellStyle name="Normal 2 2 3 2 32 3" xfId="11909"/>
    <cellStyle name="Normal 2 2 3 2 32 3 2" xfId="11910"/>
    <cellStyle name="Normal 2 2 3 2 32 4" xfId="11911"/>
    <cellStyle name="Normal 2 2 3 2 33" xfId="11912"/>
    <cellStyle name="Normal 2 2 3 2 33 2" xfId="11913"/>
    <cellStyle name="Normal 2 2 3 2 33 2 2" xfId="11914"/>
    <cellStyle name="Normal 2 2 3 2 33 2 3" xfId="11915"/>
    <cellStyle name="Normal 2 2 3 2 33 3" xfId="11916"/>
    <cellStyle name="Normal 2 2 3 2 33 3 2" xfId="11917"/>
    <cellStyle name="Normal 2 2 3 2 33 4" xfId="11918"/>
    <cellStyle name="Normal 2 2 3 2 34" xfId="11919"/>
    <cellStyle name="Normal 2 2 3 2 34 2" xfId="11920"/>
    <cellStyle name="Normal 2 2 3 2 34 2 2" xfId="11921"/>
    <cellStyle name="Normal 2 2 3 2 34 2 3" xfId="11922"/>
    <cellStyle name="Normal 2 2 3 2 34 3" xfId="11923"/>
    <cellStyle name="Normal 2 2 3 2 34 3 2" xfId="11924"/>
    <cellStyle name="Normal 2 2 3 2 34 4" xfId="11925"/>
    <cellStyle name="Normal 2 2 3 2 35" xfId="11926"/>
    <cellStyle name="Normal 2 2 3 2 35 2" xfId="11927"/>
    <cellStyle name="Normal 2 2 3 2 35 2 2" xfId="11928"/>
    <cellStyle name="Normal 2 2 3 2 35 2 3" xfId="11929"/>
    <cellStyle name="Normal 2 2 3 2 35 3" xfId="11930"/>
    <cellStyle name="Normal 2 2 3 2 35 3 2" xfId="11931"/>
    <cellStyle name="Normal 2 2 3 2 35 4" xfId="11932"/>
    <cellStyle name="Normal 2 2 3 2 36" xfId="11933"/>
    <cellStyle name="Normal 2 2 3 2 36 2" xfId="11934"/>
    <cellStyle name="Normal 2 2 3 2 36 2 2" xfId="11935"/>
    <cellStyle name="Normal 2 2 3 2 36 2 3" xfId="11936"/>
    <cellStyle name="Normal 2 2 3 2 36 3" xfId="11937"/>
    <cellStyle name="Normal 2 2 3 2 36 3 2" xfId="11938"/>
    <cellStyle name="Normal 2 2 3 2 36 4" xfId="11939"/>
    <cellStyle name="Normal 2 2 3 2 37" xfId="11940"/>
    <cellStyle name="Normal 2 2 3 2 37 2" xfId="11941"/>
    <cellStyle name="Normal 2 2 3 2 37 2 2" xfId="11942"/>
    <cellStyle name="Normal 2 2 3 2 37 2 3" xfId="11943"/>
    <cellStyle name="Normal 2 2 3 2 37 3" xfId="11944"/>
    <cellStyle name="Normal 2 2 3 2 37 3 2" xfId="11945"/>
    <cellStyle name="Normal 2 2 3 2 37 4" xfId="11946"/>
    <cellStyle name="Normal 2 2 3 2 38" xfId="11947"/>
    <cellStyle name="Normal 2 2 3 2 38 2" xfId="11948"/>
    <cellStyle name="Normal 2 2 3 2 38 2 2" xfId="11949"/>
    <cellStyle name="Normal 2 2 3 2 38 2 3" xfId="11950"/>
    <cellStyle name="Normal 2 2 3 2 38 3" xfId="11951"/>
    <cellStyle name="Normal 2 2 3 2 38 3 2" xfId="11952"/>
    <cellStyle name="Normal 2 2 3 2 38 4" xfId="11953"/>
    <cellStyle name="Normal 2 2 3 2 39" xfId="11954"/>
    <cellStyle name="Normal 2 2 3 2 4" xfId="11955"/>
    <cellStyle name="Normal 2 2 3 2 4 2" xfId="11956"/>
    <cellStyle name="Normal 2 2 3 2 4 2 2" xfId="11957"/>
    <cellStyle name="Normal 2 2 3 2 4 2 3" xfId="11958"/>
    <cellStyle name="Normal 2 2 3 2 4 3" xfId="11959"/>
    <cellStyle name="Normal 2 2 3 2 4 3 2" xfId="11960"/>
    <cellStyle name="Normal 2 2 3 2 4 4" xfId="11961"/>
    <cellStyle name="Normal 2 2 3 2 4 5" xfId="11962"/>
    <cellStyle name="Normal 2 2 3 2 40" xfId="11963"/>
    <cellStyle name="Normal 2 2 3 2 5" xfId="11964"/>
    <cellStyle name="Normal 2 2 3 2 5 2" xfId="11965"/>
    <cellStyle name="Normal 2 2 3 2 5 2 2" xfId="11966"/>
    <cellStyle name="Normal 2 2 3 2 5 2 3" xfId="11967"/>
    <cellStyle name="Normal 2 2 3 2 5 3" xfId="11968"/>
    <cellStyle name="Normal 2 2 3 2 5 3 2" xfId="11969"/>
    <cellStyle name="Normal 2 2 3 2 5 4" xfId="11970"/>
    <cellStyle name="Normal 2 2 3 2 5 5" xfId="11971"/>
    <cellStyle name="Normal 2 2 3 2 6" xfId="11972"/>
    <cellStyle name="Normal 2 2 3 2 6 2" xfId="11973"/>
    <cellStyle name="Normal 2 2 3 2 6 2 2" xfId="11974"/>
    <cellStyle name="Normal 2 2 3 2 6 2 3" xfId="11975"/>
    <cellStyle name="Normal 2 2 3 2 6 3" xfId="11976"/>
    <cellStyle name="Normal 2 2 3 2 6 3 2" xfId="11977"/>
    <cellStyle name="Normal 2 2 3 2 6 4" xfId="11978"/>
    <cellStyle name="Normal 2 2 3 2 7" xfId="11979"/>
    <cellStyle name="Normal 2 2 3 2 7 2" xfId="11980"/>
    <cellStyle name="Normal 2 2 3 2 7 2 2" xfId="11981"/>
    <cellStyle name="Normal 2 2 3 2 7 2 3" xfId="11982"/>
    <cellStyle name="Normal 2 2 3 2 7 3" xfId="11983"/>
    <cellStyle name="Normal 2 2 3 2 7 3 2" xfId="11984"/>
    <cellStyle name="Normal 2 2 3 2 7 4" xfId="11985"/>
    <cellStyle name="Normal 2 2 3 2 8" xfId="11986"/>
    <cellStyle name="Normal 2 2 3 2 8 2" xfId="11987"/>
    <cellStyle name="Normal 2 2 3 2 8 2 2" xfId="11988"/>
    <cellStyle name="Normal 2 2 3 2 8 2 3" xfId="11989"/>
    <cellStyle name="Normal 2 2 3 2 8 3" xfId="11990"/>
    <cellStyle name="Normal 2 2 3 2 8 3 2" xfId="11991"/>
    <cellStyle name="Normal 2 2 3 2 8 4" xfId="11992"/>
    <cellStyle name="Normal 2 2 3 2 9" xfId="11993"/>
    <cellStyle name="Normal 2 2 3 2 9 2" xfId="11994"/>
    <cellStyle name="Normal 2 2 3 2 9 2 2" xfId="11995"/>
    <cellStyle name="Normal 2 2 3 2 9 2 3" xfId="11996"/>
    <cellStyle name="Normal 2 2 3 2 9 3" xfId="11997"/>
    <cellStyle name="Normal 2 2 3 2 9 3 2" xfId="11998"/>
    <cellStyle name="Normal 2 2 3 2 9 4" xfId="11999"/>
    <cellStyle name="Normal 2 2 3 20" xfId="12000"/>
    <cellStyle name="Normal 2 2 3 20 2" xfId="12001"/>
    <cellStyle name="Normal 2 2 3 21" xfId="12002"/>
    <cellStyle name="Normal 2 2 3 21 2" xfId="12003"/>
    <cellStyle name="Normal 2 2 3 22" xfId="12004"/>
    <cellStyle name="Normal 2 2 3 22 2" xfId="12005"/>
    <cellStyle name="Normal 2 2 3 23" xfId="12006"/>
    <cellStyle name="Normal 2 2 3 23 2" xfId="12007"/>
    <cellStyle name="Normal 2 2 3 24" xfId="12008"/>
    <cellStyle name="Normal 2 2 3 24 2" xfId="12009"/>
    <cellStyle name="Normal 2 2 3 25" xfId="12010"/>
    <cellStyle name="Normal 2 2 3 25 2" xfId="12011"/>
    <cellStyle name="Normal 2 2 3 26" xfId="12012"/>
    <cellStyle name="Normal 2 2 3 26 2" xfId="12013"/>
    <cellStyle name="Normal 2 2 3 27" xfId="12014"/>
    <cellStyle name="Normal 2 2 3 27 2" xfId="12015"/>
    <cellStyle name="Normal 2 2 3 28" xfId="12016"/>
    <cellStyle name="Normal 2 2 3 28 2" xfId="12017"/>
    <cellStyle name="Normal 2 2 3 29" xfId="12018"/>
    <cellStyle name="Normal 2 2 3 29 2" xfId="12019"/>
    <cellStyle name="Normal 2 2 3 3" xfId="12020"/>
    <cellStyle name="Normal 2 2 3 3 10" xfId="12021"/>
    <cellStyle name="Normal 2 2 3 3 10 2" xfId="12022"/>
    <cellStyle name="Normal 2 2 3 3 10 2 2" xfId="12023"/>
    <cellStyle name="Normal 2 2 3 3 10 2 3" xfId="12024"/>
    <cellStyle name="Normal 2 2 3 3 10 3" xfId="12025"/>
    <cellStyle name="Normal 2 2 3 3 10 3 2" xfId="12026"/>
    <cellStyle name="Normal 2 2 3 3 10 4" xfId="12027"/>
    <cellStyle name="Normal 2 2 3 3 11" xfId="12028"/>
    <cellStyle name="Normal 2 2 3 3 11 2" xfId="12029"/>
    <cellStyle name="Normal 2 2 3 3 11 2 2" xfId="12030"/>
    <cellStyle name="Normal 2 2 3 3 11 2 3" xfId="12031"/>
    <cellStyle name="Normal 2 2 3 3 11 3" xfId="12032"/>
    <cellStyle name="Normal 2 2 3 3 11 3 2" xfId="12033"/>
    <cellStyle name="Normal 2 2 3 3 11 4" xfId="12034"/>
    <cellStyle name="Normal 2 2 3 3 12" xfId="12035"/>
    <cellStyle name="Normal 2 2 3 3 2" xfId="12036"/>
    <cellStyle name="Normal 2 2 3 3 2 10" xfId="12037"/>
    <cellStyle name="Normal 2 2 3 3 2 10 2" xfId="12038"/>
    <cellStyle name="Normal 2 2 3 3 2 11" xfId="12039"/>
    <cellStyle name="Normal 2 2 3 3 2 11 2" xfId="12040"/>
    <cellStyle name="Normal 2 2 3 3 2 11 3" xfId="12041"/>
    <cellStyle name="Normal 2 2 3 3 2 12" xfId="12042"/>
    <cellStyle name="Normal 2 2 3 3 2 12 2" xfId="12043"/>
    <cellStyle name="Normal 2 2 3 3 2 13" xfId="12044"/>
    <cellStyle name="Normal 2 2 3 3 2 2" xfId="12045"/>
    <cellStyle name="Normal 2 2 3 3 2 2 2" xfId="12046"/>
    <cellStyle name="Normal 2 2 3 3 2 3" xfId="12047"/>
    <cellStyle name="Normal 2 2 3 3 2 3 2" xfId="12048"/>
    <cellStyle name="Normal 2 2 3 3 2 4" xfId="12049"/>
    <cellStyle name="Normal 2 2 3 3 2 4 2" xfId="12050"/>
    <cellStyle name="Normal 2 2 3 3 2 5" xfId="12051"/>
    <cellStyle name="Normal 2 2 3 3 2 5 2" xfId="12052"/>
    <cellStyle name="Normal 2 2 3 3 2 6" xfId="12053"/>
    <cellStyle name="Normal 2 2 3 3 2 6 2" xfId="12054"/>
    <cellStyle name="Normal 2 2 3 3 2 7" xfId="12055"/>
    <cellStyle name="Normal 2 2 3 3 2 7 2" xfId="12056"/>
    <cellStyle name="Normal 2 2 3 3 2 8" xfId="12057"/>
    <cellStyle name="Normal 2 2 3 3 2 8 2" xfId="12058"/>
    <cellStyle name="Normal 2 2 3 3 2 9" xfId="12059"/>
    <cellStyle name="Normal 2 2 3 3 2 9 2" xfId="12060"/>
    <cellStyle name="Normal 2 2 3 3 3" xfId="12061"/>
    <cellStyle name="Normal 2 2 3 3 3 2" xfId="12062"/>
    <cellStyle name="Normal 2 2 3 3 4" xfId="12063"/>
    <cellStyle name="Normal 2 2 3 3 4 2" xfId="12064"/>
    <cellStyle name="Normal 2 2 3 3 4 2 2" xfId="12065"/>
    <cellStyle name="Normal 2 2 3 3 4 2 3" xfId="12066"/>
    <cellStyle name="Normal 2 2 3 3 4 3" xfId="12067"/>
    <cellStyle name="Normal 2 2 3 3 4 3 2" xfId="12068"/>
    <cellStyle name="Normal 2 2 3 3 4 4" xfId="12069"/>
    <cellStyle name="Normal 2 2 3 3 5" xfId="12070"/>
    <cellStyle name="Normal 2 2 3 3 5 2" xfId="12071"/>
    <cellStyle name="Normal 2 2 3 3 5 2 2" xfId="12072"/>
    <cellStyle name="Normal 2 2 3 3 5 2 3" xfId="12073"/>
    <cellStyle name="Normal 2 2 3 3 5 3" xfId="12074"/>
    <cellStyle name="Normal 2 2 3 3 5 3 2" xfId="12075"/>
    <cellStyle name="Normal 2 2 3 3 5 4" xfId="12076"/>
    <cellStyle name="Normal 2 2 3 3 6" xfId="12077"/>
    <cellStyle name="Normal 2 2 3 3 6 2" xfId="12078"/>
    <cellStyle name="Normal 2 2 3 3 6 2 2" xfId="12079"/>
    <cellStyle name="Normal 2 2 3 3 6 2 3" xfId="12080"/>
    <cellStyle name="Normal 2 2 3 3 6 3" xfId="12081"/>
    <cellStyle name="Normal 2 2 3 3 6 3 2" xfId="12082"/>
    <cellStyle name="Normal 2 2 3 3 6 4" xfId="12083"/>
    <cellStyle name="Normal 2 2 3 3 7" xfId="12084"/>
    <cellStyle name="Normal 2 2 3 3 7 2" xfId="12085"/>
    <cellStyle name="Normal 2 2 3 3 7 2 2" xfId="12086"/>
    <cellStyle name="Normal 2 2 3 3 7 2 3" xfId="12087"/>
    <cellStyle name="Normal 2 2 3 3 7 3" xfId="12088"/>
    <cellStyle name="Normal 2 2 3 3 7 3 2" xfId="12089"/>
    <cellStyle name="Normal 2 2 3 3 7 4" xfId="12090"/>
    <cellStyle name="Normal 2 2 3 3 8" xfId="12091"/>
    <cellStyle name="Normal 2 2 3 3 8 2" xfId="12092"/>
    <cellStyle name="Normal 2 2 3 3 8 2 2" xfId="12093"/>
    <cellStyle name="Normal 2 2 3 3 8 2 3" xfId="12094"/>
    <cellStyle name="Normal 2 2 3 3 8 3" xfId="12095"/>
    <cellStyle name="Normal 2 2 3 3 8 3 2" xfId="12096"/>
    <cellStyle name="Normal 2 2 3 3 8 4" xfId="12097"/>
    <cellStyle name="Normal 2 2 3 3 9" xfId="12098"/>
    <cellStyle name="Normal 2 2 3 3 9 2" xfId="12099"/>
    <cellStyle name="Normal 2 2 3 3 9 2 2" xfId="12100"/>
    <cellStyle name="Normal 2 2 3 3 9 2 3" xfId="12101"/>
    <cellStyle name="Normal 2 2 3 3 9 3" xfId="12102"/>
    <cellStyle name="Normal 2 2 3 3 9 3 2" xfId="12103"/>
    <cellStyle name="Normal 2 2 3 3 9 4" xfId="12104"/>
    <cellStyle name="Normal 2 2 3 30" xfId="12105"/>
    <cellStyle name="Normal 2 2 3 30 10" xfId="12106"/>
    <cellStyle name="Normal 2 2 3 30 10 2" xfId="12107"/>
    <cellStyle name="Normal 2 2 3 30 10 2 2" xfId="12108"/>
    <cellStyle name="Normal 2 2 3 30 10 2 3" xfId="12109"/>
    <cellStyle name="Normal 2 2 3 30 10 3" xfId="12110"/>
    <cellStyle name="Normal 2 2 3 30 10 3 2" xfId="12111"/>
    <cellStyle name="Normal 2 2 3 30 10 4" xfId="12112"/>
    <cellStyle name="Normal 2 2 3 30 11" xfId="12113"/>
    <cellStyle name="Normal 2 2 3 30 2" xfId="12114"/>
    <cellStyle name="Normal 2 2 3 30 2 2" xfId="12115"/>
    <cellStyle name="Normal 2 2 3 30 2 2 2" xfId="12116"/>
    <cellStyle name="Normal 2 2 3 30 2 2 3" xfId="12117"/>
    <cellStyle name="Normal 2 2 3 30 2 3" xfId="12118"/>
    <cellStyle name="Normal 2 2 3 30 2 3 2" xfId="12119"/>
    <cellStyle name="Normal 2 2 3 30 2 4" xfId="12120"/>
    <cellStyle name="Normal 2 2 3 30 3" xfId="12121"/>
    <cellStyle name="Normal 2 2 3 30 3 2" xfId="12122"/>
    <cellStyle name="Normal 2 2 3 30 3 2 2" xfId="12123"/>
    <cellStyle name="Normal 2 2 3 30 3 2 3" xfId="12124"/>
    <cellStyle name="Normal 2 2 3 30 3 3" xfId="12125"/>
    <cellStyle name="Normal 2 2 3 30 3 3 2" xfId="12126"/>
    <cellStyle name="Normal 2 2 3 30 3 4" xfId="12127"/>
    <cellStyle name="Normal 2 2 3 30 4" xfId="12128"/>
    <cellStyle name="Normal 2 2 3 30 4 2" xfId="12129"/>
    <cellStyle name="Normal 2 2 3 30 4 2 2" xfId="12130"/>
    <cellStyle name="Normal 2 2 3 30 4 2 3" xfId="12131"/>
    <cellStyle name="Normal 2 2 3 30 4 3" xfId="12132"/>
    <cellStyle name="Normal 2 2 3 30 4 3 2" xfId="12133"/>
    <cellStyle name="Normal 2 2 3 30 4 4" xfId="12134"/>
    <cellStyle name="Normal 2 2 3 30 5" xfId="12135"/>
    <cellStyle name="Normal 2 2 3 30 5 2" xfId="12136"/>
    <cellStyle name="Normal 2 2 3 30 5 2 2" xfId="12137"/>
    <cellStyle name="Normal 2 2 3 30 5 2 3" xfId="12138"/>
    <cellStyle name="Normal 2 2 3 30 5 3" xfId="12139"/>
    <cellStyle name="Normal 2 2 3 30 5 3 2" xfId="12140"/>
    <cellStyle name="Normal 2 2 3 30 5 4" xfId="12141"/>
    <cellStyle name="Normal 2 2 3 30 6" xfId="12142"/>
    <cellStyle name="Normal 2 2 3 30 6 2" xfId="12143"/>
    <cellStyle name="Normal 2 2 3 30 6 2 2" xfId="12144"/>
    <cellStyle name="Normal 2 2 3 30 6 2 3" xfId="12145"/>
    <cellStyle name="Normal 2 2 3 30 6 3" xfId="12146"/>
    <cellStyle name="Normal 2 2 3 30 6 3 2" xfId="12147"/>
    <cellStyle name="Normal 2 2 3 30 6 4" xfId="12148"/>
    <cellStyle name="Normal 2 2 3 30 7" xfId="12149"/>
    <cellStyle name="Normal 2 2 3 30 7 2" xfId="12150"/>
    <cellStyle name="Normal 2 2 3 30 7 2 2" xfId="12151"/>
    <cellStyle name="Normal 2 2 3 30 7 2 3" xfId="12152"/>
    <cellStyle name="Normal 2 2 3 30 7 3" xfId="12153"/>
    <cellStyle name="Normal 2 2 3 30 7 3 2" xfId="12154"/>
    <cellStyle name="Normal 2 2 3 30 7 4" xfId="12155"/>
    <cellStyle name="Normal 2 2 3 30 8" xfId="12156"/>
    <cellStyle name="Normal 2 2 3 30 8 2" xfId="12157"/>
    <cellStyle name="Normal 2 2 3 30 8 2 2" xfId="12158"/>
    <cellStyle name="Normal 2 2 3 30 8 2 3" xfId="12159"/>
    <cellStyle name="Normal 2 2 3 30 8 3" xfId="12160"/>
    <cellStyle name="Normal 2 2 3 30 8 3 2" xfId="12161"/>
    <cellStyle name="Normal 2 2 3 30 8 4" xfId="12162"/>
    <cellStyle name="Normal 2 2 3 30 9" xfId="12163"/>
    <cellStyle name="Normal 2 2 3 30 9 2" xfId="12164"/>
    <cellStyle name="Normal 2 2 3 30 9 2 2" xfId="12165"/>
    <cellStyle name="Normal 2 2 3 30 9 2 3" xfId="12166"/>
    <cellStyle name="Normal 2 2 3 30 9 3" xfId="12167"/>
    <cellStyle name="Normal 2 2 3 30 9 3 2" xfId="12168"/>
    <cellStyle name="Normal 2 2 3 30 9 4" xfId="12169"/>
    <cellStyle name="Normal 2 2 3 31" xfId="12170"/>
    <cellStyle name="Normal 2 2 3 31 2" xfId="12171"/>
    <cellStyle name="Normal 2 2 3 32" xfId="12172"/>
    <cellStyle name="Normal 2 2 3 32 2" xfId="12173"/>
    <cellStyle name="Normal 2 2 3 33" xfId="12174"/>
    <cellStyle name="Normal 2 2 3 33 2" xfId="12175"/>
    <cellStyle name="Normal 2 2 3 34" xfId="12176"/>
    <cellStyle name="Normal 2 2 3 34 2" xfId="12177"/>
    <cellStyle name="Normal 2 2 3 35" xfId="12178"/>
    <cellStyle name="Normal 2 2 3 35 2" xfId="12179"/>
    <cellStyle name="Normal 2 2 3 36" xfId="12180"/>
    <cellStyle name="Normal 2 2 3 36 2" xfId="12181"/>
    <cellStyle name="Normal 2 2 3 37" xfId="12182"/>
    <cellStyle name="Normal 2 2 3 37 2" xfId="12183"/>
    <cellStyle name="Normal 2 2 3 38" xfId="12184"/>
    <cellStyle name="Normal 2 2 3 38 2" xfId="12185"/>
    <cellStyle name="Normal 2 2 3 39" xfId="12186"/>
    <cellStyle name="Normal 2 2 3 39 2" xfId="12187"/>
    <cellStyle name="Normal 2 2 3 39 3" xfId="12188"/>
    <cellStyle name="Normal 2 2 3 4" xfId="12189"/>
    <cellStyle name="Normal 2 2 3 4 2" xfId="12190"/>
    <cellStyle name="Normal 2 2 3 40" xfId="12191"/>
    <cellStyle name="Normal 2 2 3 40 2" xfId="12192"/>
    <cellStyle name="Normal 2 2 3 41" xfId="12193"/>
    <cellStyle name="Normal 2 2 3 42" xfId="12194"/>
    <cellStyle name="Normal 2 2 3 43" xfId="12195"/>
    <cellStyle name="Normal 2 2 3 5" xfId="12196"/>
    <cellStyle name="Normal 2 2 3 5 2" xfId="12197"/>
    <cellStyle name="Normal 2 2 3 6" xfId="12198"/>
    <cellStyle name="Normal 2 2 3 6 2" xfId="12199"/>
    <cellStyle name="Normal 2 2 3 7" xfId="12200"/>
    <cellStyle name="Normal 2 2 3 7 2" xfId="12201"/>
    <cellStyle name="Normal 2 2 3 8" xfId="12202"/>
    <cellStyle name="Normal 2 2 3 8 2" xfId="12203"/>
    <cellStyle name="Normal 2 2 3 9" xfId="12204"/>
    <cellStyle name="Normal 2 2 3 9 2" xfId="12205"/>
    <cellStyle name="Normal 2 2 30" xfId="12206"/>
    <cellStyle name="Normal 2 2 30 2" xfId="12207"/>
    <cellStyle name="Normal 2 2 30 2 2" xfId="12208"/>
    <cellStyle name="Normal 2 2 30 2 3" xfId="12209"/>
    <cellStyle name="Normal 2 2 30 3" xfId="12210"/>
    <cellStyle name="Normal 2 2 30 3 2" xfId="12211"/>
    <cellStyle name="Normal 2 2 30 4" xfId="12212"/>
    <cellStyle name="Normal 2 2 31" xfId="12213"/>
    <cellStyle name="Normal 2 2 31 2" xfId="12214"/>
    <cellStyle name="Normal 2 2 31 2 2" xfId="12215"/>
    <cellStyle name="Normal 2 2 31 2 3" xfId="12216"/>
    <cellStyle name="Normal 2 2 31 3" xfId="12217"/>
    <cellStyle name="Normal 2 2 31 3 2" xfId="12218"/>
    <cellStyle name="Normal 2 2 31 4" xfId="12219"/>
    <cellStyle name="Normal 2 2 32" xfId="12220"/>
    <cellStyle name="Normal 2 2 32 10" xfId="12221"/>
    <cellStyle name="Normal 2 2 32 10 2" xfId="12222"/>
    <cellStyle name="Normal 2 2 32 11" xfId="12223"/>
    <cellStyle name="Normal 2 2 32 11 2" xfId="12224"/>
    <cellStyle name="Normal 2 2 32 11 3" xfId="12225"/>
    <cellStyle name="Normal 2 2 32 12" xfId="12226"/>
    <cellStyle name="Normal 2 2 32 12 2" xfId="12227"/>
    <cellStyle name="Normal 2 2 32 13" xfId="12228"/>
    <cellStyle name="Normal 2 2 32 2" xfId="12229"/>
    <cellStyle name="Normal 2 2 32 2 2" xfId="12230"/>
    <cellStyle name="Normal 2 2 32 3" xfId="12231"/>
    <cellStyle name="Normal 2 2 32 3 2" xfId="12232"/>
    <cellStyle name="Normal 2 2 32 4" xfId="12233"/>
    <cellStyle name="Normal 2 2 32 4 2" xfId="12234"/>
    <cellStyle name="Normal 2 2 32 5" xfId="12235"/>
    <cellStyle name="Normal 2 2 32 5 2" xfId="12236"/>
    <cellStyle name="Normal 2 2 32 6" xfId="12237"/>
    <cellStyle name="Normal 2 2 32 6 2" xfId="12238"/>
    <cellStyle name="Normal 2 2 32 7" xfId="12239"/>
    <cellStyle name="Normal 2 2 32 7 2" xfId="12240"/>
    <cellStyle name="Normal 2 2 32 8" xfId="12241"/>
    <cellStyle name="Normal 2 2 32 8 2" xfId="12242"/>
    <cellStyle name="Normal 2 2 32 9" xfId="12243"/>
    <cellStyle name="Normal 2 2 32 9 2" xfId="12244"/>
    <cellStyle name="Normal 2 2 33" xfId="12245"/>
    <cellStyle name="Normal 2 2 33 2" xfId="12246"/>
    <cellStyle name="Normal 2 2 33 2 2" xfId="12247"/>
    <cellStyle name="Normal 2 2 33 2 3" xfId="12248"/>
    <cellStyle name="Normal 2 2 33 3" xfId="12249"/>
    <cellStyle name="Normal 2 2 33 3 2" xfId="12250"/>
    <cellStyle name="Normal 2 2 33 4" xfId="12251"/>
    <cellStyle name="Normal 2 2 34" xfId="12252"/>
    <cellStyle name="Normal 2 2 34 2" xfId="12253"/>
    <cellStyle name="Normal 2 2 34 2 2" xfId="12254"/>
    <cellStyle name="Normal 2 2 34 2 3" xfId="12255"/>
    <cellStyle name="Normal 2 2 34 3" xfId="12256"/>
    <cellStyle name="Normal 2 2 34 3 2" xfId="12257"/>
    <cellStyle name="Normal 2 2 34 4" xfId="12258"/>
    <cellStyle name="Normal 2 2 35" xfId="12259"/>
    <cellStyle name="Normal 2 2 35 2" xfId="12260"/>
    <cellStyle name="Normal 2 2 35 2 2" xfId="12261"/>
    <cellStyle name="Normal 2 2 35 2 3" xfId="12262"/>
    <cellStyle name="Normal 2 2 35 3" xfId="12263"/>
    <cellStyle name="Normal 2 2 35 3 2" xfId="12264"/>
    <cellStyle name="Normal 2 2 35 4" xfId="12265"/>
    <cellStyle name="Normal 2 2 36" xfId="12266"/>
    <cellStyle name="Normal 2 2 36 2" xfId="12267"/>
    <cellStyle name="Normal 2 2 36 2 2" xfId="12268"/>
    <cellStyle name="Normal 2 2 36 2 3" xfId="12269"/>
    <cellStyle name="Normal 2 2 36 3" xfId="12270"/>
    <cellStyle name="Normal 2 2 36 3 2" xfId="12271"/>
    <cellStyle name="Normal 2 2 36 4" xfId="12272"/>
    <cellStyle name="Normal 2 2 37" xfId="12273"/>
    <cellStyle name="Normal 2 2 37 2" xfId="12274"/>
    <cellStyle name="Normal 2 2 37 2 2" xfId="12275"/>
    <cellStyle name="Normal 2 2 37 2 3" xfId="12276"/>
    <cellStyle name="Normal 2 2 37 3" xfId="12277"/>
    <cellStyle name="Normal 2 2 37 3 2" xfId="12278"/>
    <cellStyle name="Normal 2 2 37 4" xfId="12279"/>
    <cellStyle name="Normal 2 2 38" xfId="12280"/>
    <cellStyle name="Normal 2 2 38 2" xfId="12281"/>
    <cellStyle name="Normal 2 2 38 2 2" xfId="12282"/>
    <cellStyle name="Normal 2 2 38 2 3" xfId="12283"/>
    <cellStyle name="Normal 2 2 38 3" xfId="12284"/>
    <cellStyle name="Normal 2 2 38 3 2" xfId="12285"/>
    <cellStyle name="Normal 2 2 38 4" xfId="12286"/>
    <cellStyle name="Normal 2 2 39" xfId="12287"/>
    <cellStyle name="Normal 2 2 39 2" xfId="12288"/>
    <cellStyle name="Normal 2 2 39 2 2" xfId="12289"/>
    <cellStyle name="Normal 2 2 39 2 3" xfId="12290"/>
    <cellStyle name="Normal 2 2 39 3" xfId="12291"/>
    <cellStyle name="Normal 2 2 39 3 2" xfId="12292"/>
    <cellStyle name="Normal 2 2 39 4" xfId="12293"/>
    <cellStyle name="Normal 2 2 4" xfId="12294"/>
    <cellStyle name="Normal 2 2 4 10" xfId="12295"/>
    <cellStyle name="Normal 2 2 4 10 2" xfId="12296"/>
    <cellStyle name="Normal 2 2 4 11" xfId="12297"/>
    <cellStyle name="Normal 2 2 4 11 2" xfId="12298"/>
    <cellStyle name="Normal 2 2 4 12" xfId="12299"/>
    <cellStyle name="Normal 2 2 4 12 2" xfId="12300"/>
    <cellStyle name="Normal 2 2 4 12 3" xfId="12301"/>
    <cellStyle name="Normal 2 2 4 13" xfId="12302"/>
    <cellStyle name="Normal 2 2 4 13 2" xfId="12303"/>
    <cellStyle name="Normal 2 2 4 14" xfId="12304"/>
    <cellStyle name="Normal 2 2 4 15" xfId="12305"/>
    <cellStyle name="Normal 2 2 4 2" xfId="12306"/>
    <cellStyle name="Normal 2 2 4 2 10" xfId="12307"/>
    <cellStyle name="Normal 2 2 4 2 10 2" xfId="12308"/>
    <cellStyle name="Normal 2 2 4 2 10 2 2" xfId="12309"/>
    <cellStyle name="Normal 2 2 4 2 10 2 3" xfId="12310"/>
    <cellStyle name="Normal 2 2 4 2 10 3" xfId="12311"/>
    <cellStyle name="Normal 2 2 4 2 10 3 2" xfId="12312"/>
    <cellStyle name="Normal 2 2 4 2 10 4" xfId="12313"/>
    <cellStyle name="Normal 2 2 4 2 11" xfId="12314"/>
    <cellStyle name="Normal 2 2 4 2 12" xfId="12315"/>
    <cellStyle name="Normal 2 2 4 2 2" xfId="12316"/>
    <cellStyle name="Normal 2 2 4 2 2 2" xfId="12317"/>
    <cellStyle name="Normal 2 2 4 2 2 2 2" xfId="12318"/>
    <cellStyle name="Normal 2 2 4 2 2 2 3" xfId="12319"/>
    <cellStyle name="Normal 2 2 4 2 2 3" xfId="12320"/>
    <cellStyle name="Normal 2 2 4 2 2 3 2" xfId="12321"/>
    <cellStyle name="Normal 2 2 4 2 2 4" xfId="12322"/>
    <cellStyle name="Normal 2 2 4 2 2 5" xfId="12323"/>
    <cellStyle name="Normal 2 2 4 2 3" xfId="12324"/>
    <cellStyle name="Normal 2 2 4 2 3 2" xfId="12325"/>
    <cellStyle name="Normal 2 2 4 2 3 2 2" xfId="12326"/>
    <cellStyle name="Normal 2 2 4 2 3 2 3" xfId="12327"/>
    <cellStyle name="Normal 2 2 4 2 3 3" xfId="12328"/>
    <cellStyle name="Normal 2 2 4 2 3 3 2" xfId="12329"/>
    <cellStyle name="Normal 2 2 4 2 3 4" xfId="12330"/>
    <cellStyle name="Normal 2 2 4 2 3 5" xfId="12331"/>
    <cellStyle name="Normal 2 2 4 2 4" xfId="12332"/>
    <cellStyle name="Normal 2 2 4 2 4 2" xfId="12333"/>
    <cellStyle name="Normal 2 2 4 2 4 2 2" xfId="12334"/>
    <cellStyle name="Normal 2 2 4 2 4 2 3" xfId="12335"/>
    <cellStyle name="Normal 2 2 4 2 4 3" xfId="12336"/>
    <cellStyle name="Normal 2 2 4 2 4 3 2" xfId="12337"/>
    <cellStyle name="Normal 2 2 4 2 4 4" xfId="12338"/>
    <cellStyle name="Normal 2 2 4 2 4 5" xfId="12339"/>
    <cellStyle name="Normal 2 2 4 2 5" xfId="12340"/>
    <cellStyle name="Normal 2 2 4 2 5 2" xfId="12341"/>
    <cellStyle name="Normal 2 2 4 2 5 2 2" xfId="12342"/>
    <cellStyle name="Normal 2 2 4 2 5 2 3" xfId="12343"/>
    <cellStyle name="Normal 2 2 4 2 5 3" xfId="12344"/>
    <cellStyle name="Normal 2 2 4 2 5 3 2" xfId="12345"/>
    <cellStyle name="Normal 2 2 4 2 5 4" xfId="12346"/>
    <cellStyle name="Normal 2 2 4 2 6" xfId="12347"/>
    <cellStyle name="Normal 2 2 4 2 6 2" xfId="12348"/>
    <cellStyle name="Normal 2 2 4 2 6 2 2" xfId="12349"/>
    <cellStyle name="Normal 2 2 4 2 6 2 3" xfId="12350"/>
    <cellStyle name="Normal 2 2 4 2 6 3" xfId="12351"/>
    <cellStyle name="Normal 2 2 4 2 6 3 2" xfId="12352"/>
    <cellStyle name="Normal 2 2 4 2 6 4" xfId="12353"/>
    <cellStyle name="Normal 2 2 4 2 7" xfId="12354"/>
    <cellStyle name="Normal 2 2 4 2 7 2" xfId="12355"/>
    <cellStyle name="Normal 2 2 4 2 7 2 2" xfId="12356"/>
    <cellStyle name="Normal 2 2 4 2 7 2 3" xfId="12357"/>
    <cellStyle name="Normal 2 2 4 2 7 3" xfId="12358"/>
    <cellStyle name="Normal 2 2 4 2 7 3 2" xfId="12359"/>
    <cellStyle name="Normal 2 2 4 2 7 4" xfId="12360"/>
    <cellStyle name="Normal 2 2 4 2 8" xfId="12361"/>
    <cellStyle name="Normal 2 2 4 2 8 2" xfId="12362"/>
    <cellStyle name="Normal 2 2 4 2 8 2 2" xfId="12363"/>
    <cellStyle name="Normal 2 2 4 2 8 2 3" xfId="12364"/>
    <cellStyle name="Normal 2 2 4 2 8 3" xfId="12365"/>
    <cellStyle name="Normal 2 2 4 2 8 3 2" xfId="12366"/>
    <cellStyle name="Normal 2 2 4 2 8 4" xfId="12367"/>
    <cellStyle name="Normal 2 2 4 2 9" xfId="12368"/>
    <cellStyle name="Normal 2 2 4 2 9 2" xfId="12369"/>
    <cellStyle name="Normal 2 2 4 2 9 2 2" xfId="12370"/>
    <cellStyle name="Normal 2 2 4 2 9 2 3" xfId="12371"/>
    <cellStyle name="Normal 2 2 4 2 9 3" xfId="12372"/>
    <cellStyle name="Normal 2 2 4 2 9 3 2" xfId="12373"/>
    <cellStyle name="Normal 2 2 4 2 9 4" xfId="12374"/>
    <cellStyle name="Normal 2 2 4 3" xfId="12375"/>
    <cellStyle name="Normal 2 2 4 3 2" xfId="12376"/>
    <cellStyle name="Normal 2 2 4 3 2 2" xfId="12377"/>
    <cellStyle name="Normal 2 2 4 3 2 3" xfId="12378"/>
    <cellStyle name="Normal 2 2 4 3 3" xfId="12379"/>
    <cellStyle name="Normal 2 2 4 3 3 2" xfId="12380"/>
    <cellStyle name="Normal 2 2 4 3 4" xfId="12381"/>
    <cellStyle name="Normal 2 2 4 3 5" xfId="12382"/>
    <cellStyle name="Normal 2 2 4 4" xfId="12383"/>
    <cellStyle name="Normal 2 2 4 4 2" xfId="12384"/>
    <cellStyle name="Normal 2 2 4 4 3" xfId="12385"/>
    <cellStyle name="Normal 2 2 4 5" xfId="12386"/>
    <cellStyle name="Normal 2 2 4 5 2" xfId="12387"/>
    <cellStyle name="Normal 2 2 4 5 3" xfId="12388"/>
    <cellStyle name="Normal 2 2 4 6" xfId="12389"/>
    <cellStyle name="Normal 2 2 4 6 2" xfId="12390"/>
    <cellStyle name="Normal 2 2 4 7" xfId="12391"/>
    <cellStyle name="Normal 2 2 4 7 2" xfId="12392"/>
    <cellStyle name="Normal 2 2 4 8" xfId="12393"/>
    <cellStyle name="Normal 2 2 4 8 2" xfId="12394"/>
    <cellStyle name="Normal 2 2 4 9" xfId="12395"/>
    <cellStyle name="Normal 2 2 4 9 2" xfId="12396"/>
    <cellStyle name="Normal 2 2 40" xfId="12397"/>
    <cellStyle name="Normal 2 2 40 2" xfId="12398"/>
    <cellStyle name="Normal 2 2 40 2 2" xfId="12399"/>
    <cellStyle name="Normal 2 2 40 2 3" xfId="12400"/>
    <cellStyle name="Normal 2 2 40 3" xfId="12401"/>
    <cellStyle name="Normal 2 2 40 3 2" xfId="12402"/>
    <cellStyle name="Normal 2 2 40 4" xfId="12403"/>
    <cellStyle name="Normal 2 2 41" xfId="12404"/>
    <cellStyle name="Normal 2 2 41 10" xfId="12405"/>
    <cellStyle name="Normal 2 2 41 10 2" xfId="12406"/>
    <cellStyle name="Normal 2 2 41 11" xfId="12407"/>
    <cellStyle name="Normal 2 2 41 11 2" xfId="12408"/>
    <cellStyle name="Normal 2 2 41 12" xfId="12409"/>
    <cellStyle name="Normal 2 2 41 12 2" xfId="12410"/>
    <cellStyle name="Normal 2 2 41 13" xfId="12411"/>
    <cellStyle name="Normal 2 2 41 13 2" xfId="12412"/>
    <cellStyle name="Normal 2 2 41 14" xfId="12413"/>
    <cellStyle name="Normal 2 2 41 14 2" xfId="12414"/>
    <cellStyle name="Normal 2 2 41 15" xfId="12415"/>
    <cellStyle name="Normal 2 2 41 15 2" xfId="12416"/>
    <cellStyle name="Normal 2 2 41 16" xfId="12417"/>
    <cellStyle name="Normal 2 2 41 16 2" xfId="12418"/>
    <cellStyle name="Normal 2 2 41 17" xfId="12419"/>
    <cellStyle name="Normal 2 2 41 17 2" xfId="12420"/>
    <cellStyle name="Normal 2 2 41 18" xfId="12421"/>
    <cellStyle name="Normal 2 2 41 18 2" xfId="12422"/>
    <cellStyle name="Normal 2 2 41 18 3" xfId="12423"/>
    <cellStyle name="Normal 2 2 41 19" xfId="12424"/>
    <cellStyle name="Normal 2 2 41 19 2" xfId="12425"/>
    <cellStyle name="Normal 2 2 41 2" xfId="12426"/>
    <cellStyle name="Normal 2 2 41 2 10" xfId="12427"/>
    <cellStyle name="Normal 2 2 41 2 10 2" xfId="12428"/>
    <cellStyle name="Normal 2 2 41 2 10 2 2" xfId="12429"/>
    <cellStyle name="Normal 2 2 41 2 10 2 3" xfId="12430"/>
    <cellStyle name="Normal 2 2 41 2 10 3" xfId="12431"/>
    <cellStyle name="Normal 2 2 41 2 10 3 2" xfId="12432"/>
    <cellStyle name="Normal 2 2 41 2 10 4" xfId="12433"/>
    <cellStyle name="Normal 2 2 41 2 11" xfId="12434"/>
    <cellStyle name="Normal 2 2 41 2 11 2" xfId="12435"/>
    <cellStyle name="Normal 2 2 41 2 11 2 2" xfId="12436"/>
    <cellStyle name="Normal 2 2 41 2 11 2 3" xfId="12437"/>
    <cellStyle name="Normal 2 2 41 2 11 3" xfId="12438"/>
    <cellStyle name="Normal 2 2 41 2 11 3 2" xfId="12439"/>
    <cellStyle name="Normal 2 2 41 2 11 4" xfId="12440"/>
    <cellStyle name="Normal 2 2 41 2 12" xfId="12441"/>
    <cellStyle name="Normal 2 2 41 2 12 2" xfId="12442"/>
    <cellStyle name="Normal 2 2 41 2 12 2 2" xfId="12443"/>
    <cellStyle name="Normal 2 2 41 2 12 2 3" xfId="12444"/>
    <cellStyle name="Normal 2 2 41 2 12 3" xfId="12445"/>
    <cellStyle name="Normal 2 2 41 2 12 3 2" xfId="12446"/>
    <cellStyle name="Normal 2 2 41 2 12 4" xfId="12447"/>
    <cellStyle name="Normal 2 2 41 2 13" xfId="12448"/>
    <cellStyle name="Normal 2 2 41 2 13 2" xfId="12449"/>
    <cellStyle name="Normal 2 2 41 2 13 2 2" xfId="12450"/>
    <cellStyle name="Normal 2 2 41 2 13 2 3" xfId="12451"/>
    <cellStyle name="Normal 2 2 41 2 13 3" xfId="12452"/>
    <cellStyle name="Normal 2 2 41 2 13 3 2" xfId="12453"/>
    <cellStyle name="Normal 2 2 41 2 13 4" xfId="12454"/>
    <cellStyle name="Normal 2 2 41 2 14" xfId="12455"/>
    <cellStyle name="Normal 2 2 41 2 14 2" xfId="12456"/>
    <cellStyle name="Normal 2 2 41 2 14 2 2" xfId="12457"/>
    <cellStyle name="Normal 2 2 41 2 14 2 3" xfId="12458"/>
    <cellStyle name="Normal 2 2 41 2 14 3" xfId="12459"/>
    <cellStyle name="Normal 2 2 41 2 14 3 2" xfId="12460"/>
    <cellStyle name="Normal 2 2 41 2 14 4" xfId="12461"/>
    <cellStyle name="Normal 2 2 41 2 15" xfId="12462"/>
    <cellStyle name="Normal 2 2 41 2 15 2" xfId="12463"/>
    <cellStyle name="Normal 2 2 41 2 15 2 2" xfId="12464"/>
    <cellStyle name="Normal 2 2 41 2 15 2 3" xfId="12465"/>
    <cellStyle name="Normal 2 2 41 2 15 3" xfId="12466"/>
    <cellStyle name="Normal 2 2 41 2 15 3 2" xfId="12467"/>
    <cellStyle name="Normal 2 2 41 2 15 4" xfId="12468"/>
    <cellStyle name="Normal 2 2 41 2 16" xfId="12469"/>
    <cellStyle name="Normal 2 2 41 2 16 2" xfId="12470"/>
    <cellStyle name="Normal 2 2 41 2 16 2 2" xfId="12471"/>
    <cellStyle name="Normal 2 2 41 2 16 2 3" xfId="12472"/>
    <cellStyle name="Normal 2 2 41 2 16 3" xfId="12473"/>
    <cellStyle name="Normal 2 2 41 2 16 3 2" xfId="12474"/>
    <cellStyle name="Normal 2 2 41 2 16 4" xfId="12475"/>
    <cellStyle name="Normal 2 2 41 2 17" xfId="12476"/>
    <cellStyle name="Normal 2 2 41 2 17 2" xfId="12477"/>
    <cellStyle name="Normal 2 2 41 2 17 2 2" xfId="12478"/>
    <cellStyle name="Normal 2 2 41 2 17 2 3" xfId="12479"/>
    <cellStyle name="Normal 2 2 41 2 17 3" xfId="12480"/>
    <cellStyle name="Normal 2 2 41 2 17 3 2" xfId="12481"/>
    <cellStyle name="Normal 2 2 41 2 17 4" xfId="12482"/>
    <cellStyle name="Normal 2 2 41 2 18" xfId="12483"/>
    <cellStyle name="Normal 2 2 41 2 2" xfId="12484"/>
    <cellStyle name="Normal 2 2 41 2 2 2" xfId="12485"/>
    <cellStyle name="Normal 2 2 41 2 2 2 2" xfId="12486"/>
    <cellStyle name="Normal 2 2 41 2 2 2 3" xfId="12487"/>
    <cellStyle name="Normal 2 2 41 2 2 3" xfId="12488"/>
    <cellStyle name="Normal 2 2 41 2 2 3 2" xfId="12489"/>
    <cellStyle name="Normal 2 2 41 2 2 4" xfId="12490"/>
    <cellStyle name="Normal 2 2 41 2 3" xfId="12491"/>
    <cellStyle name="Normal 2 2 41 2 3 2" xfId="12492"/>
    <cellStyle name="Normal 2 2 41 2 3 2 2" xfId="12493"/>
    <cellStyle name="Normal 2 2 41 2 3 2 3" xfId="12494"/>
    <cellStyle name="Normal 2 2 41 2 3 3" xfId="12495"/>
    <cellStyle name="Normal 2 2 41 2 3 3 2" xfId="12496"/>
    <cellStyle name="Normal 2 2 41 2 3 4" xfId="12497"/>
    <cellStyle name="Normal 2 2 41 2 4" xfId="12498"/>
    <cellStyle name="Normal 2 2 41 2 4 2" xfId="12499"/>
    <cellStyle name="Normal 2 2 41 2 4 2 2" xfId="12500"/>
    <cellStyle name="Normal 2 2 41 2 4 2 3" xfId="12501"/>
    <cellStyle name="Normal 2 2 41 2 4 3" xfId="12502"/>
    <cellStyle name="Normal 2 2 41 2 4 3 2" xfId="12503"/>
    <cellStyle name="Normal 2 2 41 2 4 4" xfId="12504"/>
    <cellStyle name="Normal 2 2 41 2 5" xfId="12505"/>
    <cellStyle name="Normal 2 2 41 2 5 2" xfId="12506"/>
    <cellStyle name="Normal 2 2 41 2 5 2 2" xfId="12507"/>
    <cellStyle name="Normal 2 2 41 2 5 2 3" xfId="12508"/>
    <cellStyle name="Normal 2 2 41 2 5 3" xfId="12509"/>
    <cellStyle name="Normal 2 2 41 2 5 3 2" xfId="12510"/>
    <cellStyle name="Normal 2 2 41 2 5 4" xfId="12511"/>
    <cellStyle name="Normal 2 2 41 2 6" xfId="12512"/>
    <cellStyle name="Normal 2 2 41 2 6 2" xfId="12513"/>
    <cellStyle name="Normal 2 2 41 2 6 2 2" xfId="12514"/>
    <cellStyle name="Normal 2 2 41 2 6 2 3" xfId="12515"/>
    <cellStyle name="Normal 2 2 41 2 6 3" xfId="12516"/>
    <cellStyle name="Normal 2 2 41 2 6 3 2" xfId="12517"/>
    <cellStyle name="Normal 2 2 41 2 6 4" xfId="12518"/>
    <cellStyle name="Normal 2 2 41 2 7" xfId="12519"/>
    <cellStyle name="Normal 2 2 41 2 7 2" xfId="12520"/>
    <cellStyle name="Normal 2 2 41 2 7 2 2" xfId="12521"/>
    <cellStyle name="Normal 2 2 41 2 7 2 3" xfId="12522"/>
    <cellStyle name="Normal 2 2 41 2 7 3" xfId="12523"/>
    <cellStyle name="Normal 2 2 41 2 7 3 2" xfId="12524"/>
    <cellStyle name="Normal 2 2 41 2 7 4" xfId="12525"/>
    <cellStyle name="Normal 2 2 41 2 8" xfId="12526"/>
    <cellStyle name="Normal 2 2 41 2 8 2" xfId="12527"/>
    <cellStyle name="Normal 2 2 41 2 8 2 2" xfId="12528"/>
    <cellStyle name="Normal 2 2 41 2 8 2 3" xfId="12529"/>
    <cellStyle name="Normal 2 2 41 2 8 3" xfId="12530"/>
    <cellStyle name="Normal 2 2 41 2 8 3 2" xfId="12531"/>
    <cellStyle name="Normal 2 2 41 2 8 4" xfId="12532"/>
    <cellStyle name="Normal 2 2 41 2 9" xfId="12533"/>
    <cellStyle name="Normal 2 2 41 2 9 2" xfId="12534"/>
    <cellStyle name="Normal 2 2 41 2 9 2 2" xfId="12535"/>
    <cellStyle name="Normal 2 2 41 2 9 2 3" xfId="12536"/>
    <cellStyle name="Normal 2 2 41 2 9 3" xfId="12537"/>
    <cellStyle name="Normal 2 2 41 2 9 3 2" xfId="12538"/>
    <cellStyle name="Normal 2 2 41 2 9 4" xfId="12539"/>
    <cellStyle name="Normal 2 2 41 20" xfId="12540"/>
    <cellStyle name="Normal 2 2 41 3" xfId="12541"/>
    <cellStyle name="Normal 2 2 41 3 2" xfId="12542"/>
    <cellStyle name="Normal 2 2 41 4" xfId="12543"/>
    <cellStyle name="Normal 2 2 41 4 2" xfId="12544"/>
    <cellStyle name="Normal 2 2 41 5" xfId="12545"/>
    <cellStyle name="Normal 2 2 41 5 2" xfId="12546"/>
    <cellStyle name="Normal 2 2 41 6" xfId="12547"/>
    <cellStyle name="Normal 2 2 41 6 2" xfId="12548"/>
    <cellStyle name="Normal 2 2 41 7" xfId="12549"/>
    <cellStyle name="Normal 2 2 41 7 2" xfId="12550"/>
    <cellStyle name="Normal 2 2 41 8" xfId="12551"/>
    <cellStyle name="Normal 2 2 41 8 2" xfId="12552"/>
    <cellStyle name="Normal 2 2 41 9" xfId="12553"/>
    <cellStyle name="Normal 2 2 41 9 2" xfId="12554"/>
    <cellStyle name="Normal 2 2 42" xfId="12555"/>
    <cellStyle name="Normal 2 2 42 2" xfId="12556"/>
    <cellStyle name="Normal 2 2 42 2 2" xfId="12557"/>
    <cellStyle name="Normal 2 2 42 2 3" xfId="12558"/>
    <cellStyle name="Normal 2 2 42 3" xfId="12559"/>
    <cellStyle name="Normal 2 2 42 3 2" xfId="12560"/>
    <cellStyle name="Normal 2 2 42 4" xfId="12561"/>
    <cellStyle name="Normal 2 2 43" xfId="12562"/>
    <cellStyle name="Normal 2 2 43 2" xfId="12563"/>
    <cellStyle name="Normal 2 2 43 2 2" xfId="12564"/>
    <cellStyle name="Normal 2 2 43 2 3" xfId="12565"/>
    <cellStyle name="Normal 2 2 43 3" xfId="12566"/>
    <cellStyle name="Normal 2 2 43 3 2" xfId="12567"/>
    <cellStyle name="Normal 2 2 43 4" xfId="12568"/>
    <cellStyle name="Normal 2 2 44" xfId="12569"/>
    <cellStyle name="Normal 2 2 44 2" xfId="12570"/>
    <cellStyle name="Normal 2 2 44 2 2" xfId="12571"/>
    <cellStyle name="Normal 2 2 44 2 3" xfId="12572"/>
    <cellStyle name="Normal 2 2 44 3" xfId="12573"/>
    <cellStyle name="Normal 2 2 44 3 2" xfId="12574"/>
    <cellStyle name="Normal 2 2 44 4" xfId="12575"/>
    <cellStyle name="Normal 2 2 45" xfId="12576"/>
    <cellStyle name="Normal 2 2 45 2" xfId="12577"/>
    <cellStyle name="Normal 2 2 45 2 2" xfId="12578"/>
    <cellStyle name="Normal 2 2 45 2 3" xfId="12579"/>
    <cellStyle name="Normal 2 2 45 3" xfId="12580"/>
    <cellStyle name="Normal 2 2 45 3 2" xfId="12581"/>
    <cellStyle name="Normal 2 2 45 4" xfId="12582"/>
    <cellStyle name="Normal 2 2 46" xfId="12583"/>
    <cellStyle name="Normal 2 2 46 2" xfId="12584"/>
    <cellStyle name="Normal 2 2 46 2 2" xfId="12585"/>
    <cellStyle name="Normal 2 2 46 2 3" xfId="12586"/>
    <cellStyle name="Normal 2 2 46 3" xfId="12587"/>
    <cellStyle name="Normal 2 2 46 3 2" xfId="12588"/>
    <cellStyle name="Normal 2 2 46 4" xfId="12589"/>
    <cellStyle name="Normal 2 2 47" xfId="12590"/>
    <cellStyle name="Normal 2 2 47 2" xfId="12591"/>
    <cellStyle name="Normal 2 2 47 2 2" xfId="12592"/>
    <cellStyle name="Normal 2 2 47 2 3" xfId="12593"/>
    <cellStyle name="Normal 2 2 47 3" xfId="12594"/>
    <cellStyle name="Normal 2 2 47 3 2" xfId="12595"/>
    <cellStyle name="Normal 2 2 47 4" xfId="12596"/>
    <cellStyle name="Normal 2 2 48" xfId="12597"/>
    <cellStyle name="Normal 2 2 48 2" xfId="12598"/>
    <cellStyle name="Normal 2 2 48 2 2" xfId="12599"/>
    <cellStyle name="Normal 2 2 48 2 3" xfId="12600"/>
    <cellStyle name="Normal 2 2 48 3" xfId="12601"/>
    <cellStyle name="Normal 2 2 48 3 2" xfId="12602"/>
    <cellStyle name="Normal 2 2 48 4" xfId="12603"/>
    <cellStyle name="Normal 2 2 49" xfId="12604"/>
    <cellStyle name="Normal 2 2 49 2" xfId="12605"/>
    <cellStyle name="Normal 2 2 49 2 2" xfId="12606"/>
    <cellStyle name="Normal 2 2 49 2 3" xfId="12607"/>
    <cellStyle name="Normal 2 2 49 3" xfId="12608"/>
    <cellStyle name="Normal 2 2 49 3 2" xfId="12609"/>
    <cellStyle name="Normal 2 2 49 4" xfId="12610"/>
    <cellStyle name="Normal 2 2 5" xfId="12611"/>
    <cellStyle name="Normal 2 2 5 2" xfId="12612"/>
    <cellStyle name="Normal 2 2 5 2 2" xfId="12613"/>
    <cellStyle name="Normal 2 2 5 2 2 2" xfId="12614"/>
    <cellStyle name="Normal 2 2 5 2 3" xfId="12615"/>
    <cellStyle name="Normal 2 2 5 2 4" xfId="12616"/>
    <cellStyle name="Normal 2 2 5 2 5" xfId="12617"/>
    <cellStyle name="Normal 2 2 5 2 6" xfId="12618"/>
    <cellStyle name="Normal 2 2 5 3" xfId="12619"/>
    <cellStyle name="Normal 2 2 5 3 2" xfId="12620"/>
    <cellStyle name="Normal 2 2 5 3 3" xfId="12621"/>
    <cellStyle name="Normal 2 2 5 4" xfId="12622"/>
    <cellStyle name="Normal 2 2 5 4 2" xfId="12623"/>
    <cellStyle name="Normal 2 2 5 5" xfId="12624"/>
    <cellStyle name="Normal 2 2 5 6" xfId="12625"/>
    <cellStyle name="Normal 2 2 5 7" xfId="12626"/>
    <cellStyle name="Normal 2 2 50" xfId="12627"/>
    <cellStyle name="Normal 2 2 50 2" xfId="12628"/>
    <cellStyle name="Normal 2 2 50 2 2" xfId="12629"/>
    <cellStyle name="Normal 2 2 50 2 3" xfId="12630"/>
    <cellStyle name="Normal 2 2 50 3" xfId="12631"/>
    <cellStyle name="Normal 2 2 50 3 2" xfId="12632"/>
    <cellStyle name="Normal 2 2 50 4" xfId="12633"/>
    <cellStyle name="Normal 2 2 51" xfId="12634"/>
    <cellStyle name="Normal 2 2 51 2" xfId="12635"/>
    <cellStyle name="Normal 2 2 51 2 2" xfId="12636"/>
    <cellStyle name="Normal 2 2 51 2 3" xfId="12637"/>
    <cellStyle name="Normal 2 2 51 3" xfId="12638"/>
    <cellStyle name="Normal 2 2 51 3 2" xfId="12639"/>
    <cellStyle name="Normal 2 2 51 4" xfId="12640"/>
    <cellStyle name="Normal 2 2 52" xfId="12641"/>
    <cellStyle name="Normal 2 2 52 2" xfId="12642"/>
    <cellStyle name="Normal 2 2 52 2 2" xfId="12643"/>
    <cellStyle name="Normal 2 2 52 2 3" xfId="12644"/>
    <cellStyle name="Normal 2 2 52 3" xfId="12645"/>
    <cellStyle name="Normal 2 2 52 3 2" xfId="12646"/>
    <cellStyle name="Normal 2 2 52 4" xfId="12647"/>
    <cellStyle name="Normal 2 2 53" xfId="12648"/>
    <cellStyle name="Normal 2 2 53 2" xfId="12649"/>
    <cellStyle name="Normal 2 2 53 2 2" xfId="12650"/>
    <cellStyle name="Normal 2 2 53 2 3" xfId="12651"/>
    <cellStyle name="Normal 2 2 53 3" xfId="12652"/>
    <cellStyle name="Normal 2 2 53 3 2" xfId="12653"/>
    <cellStyle name="Normal 2 2 53 4" xfId="12654"/>
    <cellStyle name="Normal 2 2 54" xfId="12655"/>
    <cellStyle name="Normal 2 2 54 2" xfId="12656"/>
    <cellStyle name="Normal 2 2 54 2 2" xfId="12657"/>
    <cellStyle name="Normal 2 2 54 2 3" xfId="12658"/>
    <cellStyle name="Normal 2 2 54 3" xfId="12659"/>
    <cellStyle name="Normal 2 2 54 3 2" xfId="12660"/>
    <cellStyle name="Normal 2 2 54 4" xfId="12661"/>
    <cellStyle name="Normal 2 2 55" xfId="12662"/>
    <cellStyle name="Normal 2 2 55 2" xfId="12663"/>
    <cellStyle name="Normal 2 2 55 2 2" xfId="12664"/>
    <cellStyle name="Normal 2 2 55 2 3" xfId="12665"/>
    <cellStyle name="Normal 2 2 55 3" xfId="12666"/>
    <cellStyle name="Normal 2 2 55 3 2" xfId="12667"/>
    <cellStyle name="Normal 2 2 55 4" xfId="12668"/>
    <cellStyle name="Normal 2 2 56" xfId="12669"/>
    <cellStyle name="Normal 2 2 56 2" xfId="12670"/>
    <cellStyle name="Normal 2 2 56 2 2" xfId="12671"/>
    <cellStyle name="Normal 2 2 56 2 3" xfId="12672"/>
    <cellStyle name="Normal 2 2 56 3" xfId="12673"/>
    <cellStyle name="Normal 2 2 56 3 2" xfId="12674"/>
    <cellStyle name="Normal 2 2 56 4" xfId="12675"/>
    <cellStyle name="Normal 2 2 57" xfId="12676"/>
    <cellStyle name="Normal 2 2 57 2" xfId="12677"/>
    <cellStyle name="Normal 2 2 57 2 2" xfId="12678"/>
    <cellStyle name="Normal 2 2 57 2 3" xfId="12679"/>
    <cellStyle name="Normal 2 2 57 3" xfId="12680"/>
    <cellStyle name="Normal 2 2 57 3 2" xfId="12681"/>
    <cellStyle name="Normal 2 2 57 4" xfId="12682"/>
    <cellStyle name="Normal 2 2 58" xfId="12683"/>
    <cellStyle name="Normal 2 2 58 2" xfId="12684"/>
    <cellStyle name="Normal 2 2 58 2 2" xfId="12685"/>
    <cellStyle name="Normal 2 2 58 2 3" xfId="12686"/>
    <cellStyle name="Normal 2 2 58 3" xfId="12687"/>
    <cellStyle name="Normal 2 2 58 3 2" xfId="12688"/>
    <cellStyle name="Normal 2 2 58 4" xfId="12689"/>
    <cellStyle name="Normal 2 2 59" xfId="12690"/>
    <cellStyle name="Normal 2 2 59 2" xfId="12691"/>
    <cellStyle name="Normal 2 2 59 3" xfId="12692"/>
    <cellStyle name="Normal 2 2 6" xfId="12693"/>
    <cellStyle name="Normal 2 2 6 2" xfId="12694"/>
    <cellStyle name="Normal 2 2 6 2 2" xfId="12695"/>
    <cellStyle name="Normal 2 2 6 2 2 2" xfId="12696"/>
    <cellStyle name="Normal 2 2 6 2 3" xfId="12697"/>
    <cellStyle name="Normal 2 2 6 3" xfId="12698"/>
    <cellStyle name="Normal 2 2 6 3 2" xfId="12699"/>
    <cellStyle name="Normal 2 2 6 3 3" xfId="12700"/>
    <cellStyle name="Normal 2 2 6 4" xfId="12701"/>
    <cellStyle name="Normal 2 2 6 4 2" xfId="12702"/>
    <cellStyle name="Normal 2 2 6 5" xfId="12703"/>
    <cellStyle name="Normal 2 2 6 6" xfId="12704"/>
    <cellStyle name="Normal 2 2 60" xfId="12705"/>
    <cellStyle name="Normal 2 2 60 2" xfId="12706"/>
    <cellStyle name="Normal 2 2 61" xfId="12707"/>
    <cellStyle name="Normal 2 2 7" xfId="12708"/>
    <cellStyle name="Normal 2 2 7 2" xfId="12709"/>
    <cellStyle name="Normal 2 2 7 2 2" xfId="12710"/>
    <cellStyle name="Normal 2 2 7 2 3" xfId="12711"/>
    <cellStyle name="Normal 2 2 7 3" xfId="12712"/>
    <cellStyle name="Normal 2 2 7 3 2" xfId="12713"/>
    <cellStyle name="Normal 2 2 7 4" xfId="12714"/>
    <cellStyle name="Normal 2 2 7 5" xfId="12715"/>
    <cellStyle name="Normal 2 2 7 6" xfId="12716"/>
    <cellStyle name="Normal 2 2 8" xfId="12717"/>
    <cellStyle name="Normal 2 2 8 2" xfId="12718"/>
    <cellStyle name="Normal 2 2 8 2 2" xfId="12719"/>
    <cellStyle name="Normal 2 2 8 2 3" xfId="12720"/>
    <cellStyle name="Normal 2 2 8 3" xfId="12721"/>
    <cellStyle name="Normal 2 2 8 3 2" xfId="12722"/>
    <cellStyle name="Normal 2 2 8 4" xfId="12723"/>
    <cellStyle name="Normal 2 2 8 5" xfId="12724"/>
    <cellStyle name="Normal 2 2 8 6" xfId="12725"/>
    <cellStyle name="Normal 2 2 9" xfId="12726"/>
    <cellStyle name="Normal 2 2 9 2" xfId="12727"/>
    <cellStyle name="Normal 2 2 9 2 2" xfId="12728"/>
    <cellStyle name="Normal 2 2 9 2 3" xfId="12729"/>
    <cellStyle name="Normal 2 2 9 3" xfId="12730"/>
    <cellStyle name="Normal 2 2 9 3 2" xfId="12731"/>
    <cellStyle name="Normal 2 2 9 4" xfId="12732"/>
    <cellStyle name="Normal 2 2 9 5" xfId="12733"/>
    <cellStyle name="Normal 2 2 9 6" xfId="12734"/>
    <cellStyle name="Normal 2 20" xfId="12735"/>
    <cellStyle name="Normal 2 20 2" xfId="12736"/>
    <cellStyle name="Normal 2 21" xfId="12737"/>
    <cellStyle name="Normal 2 21 2" xfId="12738"/>
    <cellStyle name="Normal 2 22" xfId="12739"/>
    <cellStyle name="Normal 2 22 2" xfId="12740"/>
    <cellStyle name="Normal 2 23" xfId="12741"/>
    <cellStyle name="Normal 2 23 2" xfId="12742"/>
    <cellStyle name="Normal 2 24" xfId="12743"/>
    <cellStyle name="Normal 2 24 2" xfId="12744"/>
    <cellStyle name="Normal 2 25" xfId="12745"/>
    <cellStyle name="Normal 2 25 2" xfId="12746"/>
    <cellStyle name="Normal 2 26" xfId="12747"/>
    <cellStyle name="Normal 2 26 2" xfId="12748"/>
    <cellStyle name="Normal 2 27" xfId="12749"/>
    <cellStyle name="Normal 2 27 2" xfId="12750"/>
    <cellStyle name="Normal 2 28" xfId="12751"/>
    <cellStyle name="Normal 2 28 2" xfId="12752"/>
    <cellStyle name="Normal 2 29" xfId="12753"/>
    <cellStyle name="Normal 2 29 2" xfId="12754"/>
    <cellStyle name="Normal 2 3" xfId="12755"/>
    <cellStyle name="Normal 2 3 2" xfId="12756"/>
    <cellStyle name="Normal 2 3 2 10" xfId="12757"/>
    <cellStyle name="Normal 2 3 2 11" xfId="12758"/>
    <cellStyle name="Normal 2 3 2 2" xfId="12759"/>
    <cellStyle name="Normal 2 3 2 2 2" xfId="12760"/>
    <cellStyle name="Normal 2 3 2 2 2 2" xfId="12761"/>
    <cellStyle name="Normal 2 3 2 2 3" xfId="12762"/>
    <cellStyle name="Normal 2 3 2 3" xfId="12763"/>
    <cellStyle name="Normal 2 3 2 3 2" xfId="12764"/>
    <cellStyle name="Normal 2 3 2 3 3" xfId="12765"/>
    <cellStyle name="Normal 2 3 2 4" xfId="12766"/>
    <cellStyle name="Normal 2 3 2 5" xfId="12767"/>
    <cellStyle name="Normal 2 3 2 6" xfId="12768"/>
    <cellStyle name="Normal 2 3 2 7" xfId="12769"/>
    <cellStyle name="Normal 2 3 2 8" xfId="12770"/>
    <cellStyle name="Normal 2 3 2 9" xfId="12771"/>
    <cellStyle name="Normal 2 3 3" xfId="12772"/>
    <cellStyle name="Normal 2 3 3 2" xfId="12773"/>
    <cellStyle name="Normal 2 3 3 3" xfId="12774"/>
    <cellStyle name="Normal 2 3 4" xfId="12775"/>
    <cellStyle name="Normal 2 3 4 2" xfId="12776"/>
    <cellStyle name="Normal 2 3 4 2 2" xfId="12777"/>
    <cellStyle name="Normal 2 3 4 2 3" xfId="12778"/>
    <cellStyle name="Normal 2 3 4 2 4" xfId="12779"/>
    <cellStyle name="Normal 2 3 4 3" xfId="12780"/>
    <cellStyle name="Normal 2 3 4 4" xfId="12781"/>
    <cellStyle name="Normal 2 3 4 5" xfId="12782"/>
    <cellStyle name="Normal 2 3 5" xfId="12783"/>
    <cellStyle name="Normal 2 3 5 2" xfId="12784"/>
    <cellStyle name="Normal 2 3 5 3" xfId="12785"/>
    <cellStyle name="Normal 2 3 5 4" xfId="12786"/>
    <cellStyle name="Normal 2 3 6" xfId="12787"/>
    <cellStyle name="Normal 2 3 7" xfId="12788"/>
    <cellStyle name="Normal 2 3 8" xfId="12789"/>
    <cellStyle name="Normal 2 3 9" xfId="12790"/>
    <cellStyle name="Normal 2 30" xfId="12791"/>
    <cellStyle name="Normal 2 30 2" xfId="12792"/>
    <cellStyle name="Normal 2 31" xfId="12793"/>
    <cellStyle name="Normal 2 31 2" xfId="12794"/>
    <cellStyle name="Normal 2 32" xfId="12795"/>
    <cellStyle name="Normal 2 32 2" xfId="12796"/>
    <cellStyle name="Normal 2 33" xfId="12797"/>
    <cellStyle name="Normal 2 33 2" xfId="12798"/>
    <cellStyle name="Normal 2 34" xfId="12799"/>
    <cellStyle name="Normal 2 34 2" xfId="12800"/>
    <cellStyle name="Normal 2 35" xfId="12801"/>
    <cellStyle name="Normal 2 35 2" xfId="12802"/>
    <cellStyle name="Normal 2 36" xfId="12803"/>
    <cellStyle name="Normal 2 37" xfId="12804"/>
    <cellStyle name="Normal 2 38" xfId="12805"/>
    <cellStyle name="Normal 2 39" xfId="12806"/>
    <cellStyle name="Normal 2 4" xfId="12807"/>
    <cellStyle name="Normal 2 4 2" xfId="12808"/>
    <cellStyle name="Normal 2 4 2 2" xfId="12809"/>
    <cellStyle name="Normal 2 4 2 2 2" xfId="12810"/>
    <cellStyle name="Normal 2 4 2 2 3" xfId="12811"/>
    <cellStyle name="Normal 2 4 2 3" xfId="12812"/>
    <cellStyle name="Normal 2 4 2 3 2" xfId="12813"/>
    <cellStyle name="Normal 2 4 2 4" xfId="12814"/>
    <cellStyle name="Normal 2 4 2 5" xfId="12815"/>
    <cellStyle name="Normal 2 4 3" xfId="12816"/>
    <cellStyle name="Normal 2 4 3 2" xfId="12817"/>
    <cellStyle name="Normal 2 4 3 2 2" xfId="12818"/>
    <cellStyle name="Normal 2 4 3 2 3" xfId="12819"/>
    <cellStyle name="Normal 2 4 3 2 4" xfId="12820"/>
    <cellStyle name="Normal 2 4 3 3" xfId="12821"/>
    <cellStyle name="Normal 2 4 3 4" xfId="12822"/>
    <cellStyle name="Normal 2 4 3 5" xfId="12823"/>
    <cellStyle name="Normal 2 4 3 6" xfId="12824"/>
    <cellStyle name="Normal 2 4 3 7" xfId="12825"/>
    <cellStyle name="Normal 2 4 3 8" xfId="12826"/>
    <cellStyle name="Normal 2 4 4" xfId="12827"/>
    <cellStyle name="Normal 2 4 5" xfId="12828"/>
    <cellStyle name="Normal 2 4 6" xfId="12829"/>
    <cellStyle name="Normal 2 40" xfId="12830"/>
    <cellStyle name="Normal 2 41" xfId="12831"/>
    <cellStyle name="Normal 2 42" xfId="12832"/>
    <cellStyle name="Normal 2 43" xfId="12833"/>
    <cellStyle name="Normal 2 44" xfId="12834"/>
    <cellStyle name="Normal 2 45" xfId="12835"/>
    <cellStyle name="Normal 2 46" xfId="12836"/>
    <cellStyle name="Normal 2 47" xfId="12837"/>
    <cellStyle name="Normal 2 48" xfId="12838"/>
    <cellStyle name="Normal 2 49" xfId="12839"/>
    <cellStyle name="Normal 2 5" xfId="12840"/>
    <cellStyle name="Normal 2 5 2" xfId="12841"/>
    <cellStyle name="Normal 2 5 2 2" xfId="12842"/>
    <cellStyle name="Normal 2 5 2 2 2" xfId="12843"/>
    <cellStyle name="Normal 2 5 2 2 2 2" xfId="12844"/>
    <cellStyle name="Normal 2 5 2 2 3" xfId="12845"/>
    <cellStyle name="Normal 2 5 2 2 4" xfId="12846"/>
    <cellStyle name="Normal 2 5 2 2 5" xfId="12847"/>
    <cellStyle name="Normal 2 5 2 2 6" xfId="12848"/>
    <cellStyle name="Normal 2 5 2 3" xfId="12849"/>
    <cellStyle name="Normal 2 5 2 3 2" xfId="12850"/>
    <cellStyle name="Normal 2 5 2 3 3" xfId="12851"/>
    <cellStyle name="Normal 2 5 2 4" xfId="12852"/>
    <cellStyle name="Normal 2 5 2 4 2" xfId="12853"/>
    <cellStyle name="Normal 2 5 2 5" xfId="12854"/>
    <cellStyle name="Normal 2 5 2 6" xfId="12855"/>
    <cellStyle name="Normal 2 5 3" xfId="12856"/>
    <cellStyle name="Normal 2 5 3 2" xfId="12857"/>
    <cellStyle name="Normal 2 5 3 3" xfId="12858"/>
    <cellStyle name="Normal 2 5 4" xfId="12859"/>
    <cellStyle name="Normal 2 5 4 2" xfId="12860"/>
    <cellStyle name="Normal 2 5 5" xfId="12861"/>
    <cellStyle name="Normal 2 5 6" xfId="12862"/>
    <cellStyle name="Normal 2 50" xfId="12863"/>
    <cellStyle name="Normal 2 51" xfId="12864"/>
    <cellStyle name="Normal 2 52" xfId="12865"/>
    <cellStyle name="Normal 2 53" xfId="12866"/>
    <cellStyle name="Normal 2 54" xfId="12867"/>
    <cellStyle name="Normal 2 55" xfId="12868"/>
    <cellStyle name="Normal 2 56" xfId="12869"/>
    <cellStyle name="Normal 2 57" xfId="12870"/>
    <cellStyle name="Normal 2 58" xfId="12871"/>
    <cellStyle name="Normal 2 59" xfId="12872"/>
    <cellStyle name="Normal 2 6" xfId="12873"/>
    <cellStyle name="Normal 2 6 2" xfId="12874"/>
    <cellStyle name="Normal 2 6 2 2" xfId="12875"/>
    <cellStyle name="Normal 2 6 2 2 2" xfId="12876"/>
    <cellStyle name="Normal 2 6 2 2 3" xfId="12877"/>
    <cellStyle name="Normal 2 6 2 3" xfId="12878"/>
    <cellStyle name="Normal 2 6 2 3 2" xfId="12879"/>
    <cellStyle name="Normal 2 6 2 4" xfId="12880"/>
    <cellStyle name="Normal 2 6 3" xfId="12881"/>
    <cellStyle name="Normal 2 6 3 2" xfId="12882"/>
    <cellStyle name="Normal 2 6 3 3" xfId="12883"/>
    <cellStyle name="Normal 2 6 4" xfId="12884"/>
    <cellStyle name="Normal 2 6 5" xfId="12885"/>
    <cellStyle name="Normal 2 6 6" xfId="12886"/>
    <cellStyle name="Normal 2 60" xfId="12887"/>
    <cellStyle name="Normal 2 61" xfId="12888"/>
    <cellStyle name="Normal 2 62" xfId="12889"/>
    <cellStyle name="Normal 2 63" xfId="12890"/>
    <cellStyle name="Normal 2 64" xfId="12891"/>
    <cellStyle name="Normal 2 65" xfId="12892"/>
    <cellStyle name="Normal 2 66" xfId="12893"/>
    <cellStyle name="Normal 2 67" xfId="12894"/>
    <cellStyle name="Normal 2 68" xfId="12895"/>
    <cellStyle name="Normal 2 69" xfId="12896"/>
    <cellStyle name="Normal 2 7" xfId="12897"/>
    <cellStyle name="Normal 2 7 2" xfId="12898"/>
    <cellStyle name="Normal 2 7 2 2" xfId="12899"/>
    <cellStyle name="Normal 2 7 2 2 2" xfId="12900"/>
    <cellStyle name="Normal 2 7 2 2 3" xfId="12901"/>
    <cellStyle name="Normal 2 7 2 3" xfId="12902"/>
    <cellStyle name="Normal 2 7 2 3 2" xfId="12903"/>
    <cellStyle name="Normal 2 7 2 4" xfId="12904"/>
    <cellStyle name="Normal 2 7 3" xfId="12905"/>
    <cellStyle name="Normal 2 7 3 2" xfId="12906"/>
    <cellStyle name="Normal 2 7 3 3" xfId="12907"/>
    <cellStyle name="Normal 2 7 4" xfId="12908"/>
    <cellStyle name="Normal 2 7 5" xfId="12909"/>
    <cellStyle name="Normal 2 7 6" xfId="12910"/>
    <cellStyle name="Normal 2 70" xfId="12911"/>
    <cellStyle name="Normal 2 71" xfId="12912"/>
    <cellStyle name="Normal 2 72" xfId="12913"/>
    <cellStyle name="Normal 2 73" xfId="12914"/>
    <cellStyle name="Normal 2 74" xfId="12915"/>
    <cellStyle name="Normal 2 75" xfId="12916"/>
    <cellStyle name="Normal 2 76" xfId="12917"/>
    <cellStyle name="Normal 2 77" xfId="12918"/>
    <cellStyle name="Normal 2 78" xfId="12919"/>
    <cellStyle name="Normal 2 79" xfId="12920"/>
    <cellStyle name="Normal 2 8" xfId="12921"/>
    <cellStyle name="Normal 2 8 2" xfId="12922"/>
    <cellStyle name="Normal 2 8 2 2" xfId="12923"/>
    <cellStyle name="Normal 2 8 2 3" xfId="12924"/>
    <cellStyle name="Normal 2 8 3" xfId="12925"/>
    <cellStyle name="Normal 2 8 4" xfId="12926"/>
    <cellStyle name="Normal 2 8 5" xfId="12927"/>
    <cellStyle name="Normal 2 8 6" xfId="12928"/>
    <cellStyle name="Normal 2 80" xfId="12929"/>
    <cellStyle name="Normal 2 81" xfId="12930"/>
    <cellStyle name="Normal 2 82" xfId="12931"/>
    <cellStyle name="Normal 2 83" xfId="12932"/>
    <cellStyle name="Normal 2 84" xfId="12933"/>
    <cellStyle name="Normal 2 85" xfId="12934"/>
    <cellStyle name="Normal 2 86" xfId="12935"/>
    <cellStyle name="Normal 2 87" xfId="12936"/>
    <cellStyle name="Normal 2 88" xfId="12937"/>
    <cellStyle name="Normal 2 89" xfId="12938"/>
    <cellStyle name="Normal 2 9" xfId="12939"/>
    <cellStyle name="Normal 2 9 2" xfId="12940"/>
    <cellStyle name="Normal 2 9 2 2" xfId="12941"/>
    <cellStyle name="Normal 2 9 2 3" xfId="12942"/>
    <cellStyle name="Normal 2 9 3" xfId="12943"/>
    <cellStyle name="Normal 2 9 4" xfId="12944"/>
    <cellStyle name="Normal 2 9 5" xfId="12945"/>
    <cellStyle name="Normal 2 9 6" xfId="12946"/>
    <cellStyle name="Normal 2 90" xfId="12947"/>
    <cellStyle name="Normal 2 91" xfId="12948"/>
    <cellStyle name="Normal 2 92" xfId="12949"/>
    <cellStyle name="Normal 2 93" xfId="12950"/>
    <cellStyle name="Normal 2 94" xfId="12951"/>
    <cellStyle name="Normal 2 95" xfId="12952"/>
    <cellStyle name="Normal 2 96" xfId="12953"/>
    <cellStyle name="Normal 2 97" xfId="12954"/>
    <cellStyle name="Normal 2 98" xfId="12955"/>
    <cellStyle name="Normal 2 99" xfId="12956"/>
    <cellStyle name="Normal 2_01_04 ACEGA m.imterno 080414 ini" xfId="12957"/>
    <cellStyle name="Normal 20" xfId="12958"/>
    <cellStyle name="Normal 20 10" xfId="12959"/>
    <cellStyle name="Normal 20 10 2" xfId="12960"/>
    <cellStyle name="Normal 20 10 2 2" xfId="12961"/>
    <cellStyle name="Normal 20 10 2 2 2" xfId="12962"/>
    <cellStyle name="Normal 20 10 2 3" xfId="12963"/>
    <cellStyle name="Normal 20 10 3" xfId="12964"/>
    <cellStyle name="Normal 20 10 3 2" xfId="12965"/>
    <cellStyle name="Normal 20 10 4" xfId="12966"/>
    <cellStyle name="Normal 20 10 5" xfId="12967"/>
    <cellStyle name="Normal 20 11" xfId="12968"/>
    <cellStyle name="Normal 20 11 2" xfId="12969"/>
    <cellStyle name="Normal 20 11 2 2" xfId="12970"/>
    <cellStyle name="Normal 20 11 2 3" xfId="12971"/>
    <cellStyle name="Normal 20 11 3" xfId="12972"/>
    <cellStyle name="Normal 20 11 3 2" xfId="12973"/>
    <cellStyle name="Normal 20 11 4" xfId="12974"/>
    <cellStyle name="Normal 20 11 5" xfId="12975"/>
    <cellStyle name="Normal 20 12" xfId="12976"/>
    <cellStyle name="Normal 20 12 2" xfId="12977"/>
    <cellStyle name="Normal 20 12 2 2" xfId="12978"/>
    <cellStyle name="Normal 20 12 2 3" xfId="12979"/>
    <cellStyle name="Normal 20 12 3" xfId="12980"/>
    <cellStyle name="Normal 20 12 3 2" xfId="12981"/>
    <cellStyle name="Normal 20 12 4" xfId="12982"/>
    <cellStyle name="Normal 20 13" xfId="12983"/>
    <cellStyle name="Normal 20 13 2" xfId="12984"/>
    <cellStyle name="Normal 20 13 2 2" xfId="12985"/>
    <cellStyle name="Normal 20 13 2 3" xfId="12986"/>
    <cellStyle name="Normal 20 13 3" xfId="12987"/>
    <cellStyle name="Normal 20 13 3 2" xfId="12988"/>
    <cellStyle name="Normal 20 13 4" xfId="12989"/>
    <cellStyle name="Normal 20 14" xfId="12990"/>
    <cellStyle name="Normal 20 14 2" xfId="12991"/>
    <cellStyle name="Normal 20 14 2 2" xfId="12992"/>
    <cellStyle name="Normal 20 14 2 3" xfId="12993"/>
    <cellStyle name="Normal 20 14 3" xfId="12994"/>
    <cellStyle name="Normal 20 14 3 2" xfId="12995"/>
    <cellStyle name="Normal 20 14 4" xfId="12996"/>
    <cellStyle name="Normal 20 15" xfId="12997"/>
    <cellStyle name="Normal 20 15 2" xfId="12998"/>
    <cellStyle name="Normal 20 15 2 2" xfId="12999"/>
    <cellStyle name="Normal 20 15 2 3" xfId="13000"/>
    <cellStyle name="Normal 20 15 3" xfId="13001"/>
    <cellStyle name="Normal 20 15 3 2" xfId="13002"/>
    <cellStyle name="Normal 20 15 4" xfId="13003"/>
    <cellStyle name="Normal 20 16" xfId="13004"/>
    <cellStyle name="Normal 20 16 2" xfId="13005"/>
    <cellStyle name="Normal 20 16 2 2" xfId="13006"/>
    <cellStyle name="Normal 20 16 2 3" xfId="13007"/>
    <cellStyle name="Normal 20 16 3" xfId="13008"/>
    <cellStyle name="Normal 20 16 3 2" xfId="13009"/>
    <cellStyle name="Normal 20 16 4" xfId="13010"/>
    <cellStyle name="Normal 20 17" xfId="13011"/>
    <cellStyle name="Normal 20 17 2" xfId="13012"/>
    <cellStyle name="Normal 20 17 2 2" xfId="13013"/>
    <cellStyle name="Normal 20 17 2 3" xfId="13014"/>
    <cellStyle name="Normal 20 17 3" xfId="13015"/>
    <cellStyle name="Normal 20 17 3 2" xfId="13016"/>
    <cellStyle name="Normal 20 17 4" xfId="13017"/>
    <cellStyle name="Normal 20 18" xfId="13018"/>
    <cellStyle name="Normal 20 18 2" xfId="13019"/>
    <cellStyle name="Normal 20 18 2 2" xfId="13020"/>
    <cellStyle name="Normal 20 18 2 3" xfId="13021"/>
    <cellStyle name="Normal 20 18 3" xfId="13022"/>
    <cellStyle name="Normal 20 18 3 2" xfId="13023"/>
    <cellStyle name="Normal 20 18 4" xfId="13024"/>
    <cellStyle name="Normal 20 19" xfId="13025"/>
    <cellStyle name="Normal 20 19 2" xfId="13026"/>
    <cellStyle name="Normal 20 19 2 2" xfId="13027"/>
    <cellStyle name="Normal 20 19 2 3" xfId="13028"/>
    <cellStyle name="Normal 20 19 3" xfId="13029"/>
    <cellStyle name="Normal 20 19 3 2" xfId="13030"/>
    <cellStyle name="Normal 20 19 4" xfId="13031"/>
    <cellStyle name="Normal 20 2" xfId="13032"/>
    <cellStyle name="Normal 20 2 2" xfId="13033"/>
    <cellStyle name="Normal 20 2 2 2" xfId="13034"/>
    <cellStyle name="Normal 20 2 2 2 2" xfId="13035"/>
    <cellStyle name="Normal 20 2 2 3" xfId="13036"/>
    <cellStyle name="Normal 20 2 3" xfId="13037"/>
    <cellStyle name="Normal 20 2 3 2" xfId="13038"/>
    <cellStyle name="Normal 20 2 4" xfId="13039"/>
    <cellStyle name="Normal 20 2 5" xfId="13040"/>
    <cellStyle name="Normal 20 20" xfId="13041"/>
    <cellStyle name="Normal 20 20 2" xfId="13042"/>
    <cellStyle name="Normal 20 20 2 2" xfId="13043"/>
    <cellStyle name="Normal 20 20 2 3" xfId="13044"/>
    <cellStyle name="Normal 20 20 3" xfId="13045"/>
    <cellStyle name="Normal 20 20 3 2" xfId="13046"/>
    <cellStyle name="Normal 20 20 4" xfId="13047"/>
    <cellStyle name="Normal 20 21" xfId="13048"/>
    <cellStyle name="Normal 20 21 2" xfId="13049"/>
    <cellStyle name="Normal 20 21 2 2" xfId="13050"/>
    <cellStyle name="Normal 20 21 2 3" xfId="13051"/>
    <cellStyle name="Normal 20 21 3" xfId="13052"/>
    <cellStyle name="Normal 20 21 3 2" xfId="13053"/>
    <cellStyle name="Normal 20 21 4" xfId="13054"/>
    <cellStyle name="Normal 20 22" xfId="13055"/>
    <cellStyle name="Normal 20 22 2" xfId="13056"/>
    <cellStyle name="Normal 20 22 2 2" xfId="13057"/>
    <cellStyle name="Normal 20 22 2 3" xfId="13058"/>
    <cellStyle name="Normal 20 22 3" xfId="13059"/>
    <cellStyle name="Normal 20 22 3 2" xfId="13060"/>
    <cellStyle name="Normal 20 22 4" xfId="13061"/>
    <cellStyle name="Normal 20 23" xfId="13062"/>
    <cellStyle name="Normal 20 23 2" xfId="13063"/>
    <cellStyle name="Normal 20 23 2 2" xfId="13064"/>
    <cellStyle name="Normal 20 23 2 3" xfId="13065"/>
    <cellStyle name="Normal 20 23 3" xfId="13066"/>
    <cellStyle name="Normal 20 23 3 2" xfId="13067"/>
    <cellStyle name="Normal 20 23 4" xfId="13068"/>
    <cellStyle name="Normal 20 24" xfId="13069"/>
    <cellStyle name="Normal 20 24 2" xfId="13070"/>
    <cellStyle name="Normal 20 24 2 2" xfId="13071"/>
    <cellStyle name="Normal 20 24 2 3" xfId="13072"/>
    <cellStyle name="Normal 20 24 3" xfId="13073"/>
    <cellStyle name="Normal 20 24 3 2" xfId="13074"/>
    <cellStyle name="Normal 20 24 4" xfId="13075"/>
    <cellStyle name="Normal 20 25" xfId="13076"/>
    <cellStyle name="Normal 20 25 2" xfId="13077"/>
    <cellStyle name="Normal 20 25 2 2" xfId="13078"/>
    <cellStyle name="Normal 20 25 2 3" xfId="13079"/>
    <cellStyle name="Normal 20 25 3" xfId="13080"/>
    <cellStyle name="Normal 20 25 3 2" xfId="13081"/>
    <cellStyle name="Normal 20 25 4" xfId="13082"/>
    <cellStyle name="Normal 20 26" xfId="13083"/>
    <cellStyle name="Normal 20 26 2" xfId="13084"/>
    <cellStyle name="Normal 20 26 2 2" xfId="13085"/>
    <cellStyle name="Normal 20 26 2 3" xfId="13086"/>
    <cellStyle name="Normal 20 26 3" xfId="13087"/>
    <cellStyle name="Normal 20 26 3 2" xfId="13088"/>
    <cellStyle name="Normal 20 26 4" xfId="13089"/>
    <cellStyle name="Normal 20 27" xfId="13090"/>
    <cellStyle name="Normal 20 27 2" xfId="13091"/>
    <cellStyle name="Normal 20 27 2 2" xfId="13092"/>
    <cellStyle name="Normal 20 27 2 3" xfId="13093"/>
    <cellStyle name="Normal 20 27 3" xfId="13094"/>
    <cellStyle name="Normal 20 27 3 2" xfId="13095"/>
    <cellStyle name="Normal 20 27 4" xfId="13096"/>
    <cellStyle name="Normal 20 28" xfId="13097"/>
    <cellStyle name="Normal 20 28 2" xfId="13098"/>
    <cellStyle name="Normal 20 28 2 2" xfId="13099"/>
    <cellStyle name="Normal 20 28 2 3" xfId="13100"/>
    <cellStyle name="Normal 20 28 3" xfId="13101"/>
    <cellStyle name="Normal 20 28 3 2" xfId="13102"/>
    <cellStyle name="Normal 20 28 4" xfId="13103"/>
    <cellStyle name="Normal 20 29" xfId="13104"/>
    <cellStyle name="Normal 20 29 2" xfId="13105"/>
    <cellStyle name="Normal 20 29 2 2" xfId="13106"/>
    <cellStyle name="Normal 20 29 2 3" xfId="13107"/>
    <cellStyle name="Normal 20 29 3" xfId="13108"/>
    <cellStyle name="Normal 20 29 3 2" xfId="13109"/>
    <cellStyle name="Normal 20 29 4" xfId="13110"/>
    <cellStyle name="Normal 20 3" xfId="13111"/>
    <cellStyle name="Normal 20 3 2" xfId="13112"/>
    <cellStyle name="Normal 20 3 2 2" xfId="13113"/>
    <cellStyle name="Normal 20 3 2 2 2" xfId="13114"/>
    <cellStyle name="Normal 20 3 2 3" xfId="13115"/>
    <cellStyle name="Normal 20 3 3" xfId="13116"/>
    <cellStyle name="Normal 20 3 3 2" xfId="13117"/>
    <cellStyle name="Normal 20 3 4" xfId="13118"/>
    <cellStyle name="Normal 20 3 5" xfId="13119"/>
    <cellStyle name="Normal 20 30" xfId="13120"/>
    <cellStyle name="Normal 20 30 2" xfId="13121"/>
    <cellStyle name="Normal 20 30 2 2" xfId="13122"/>
    <cellStyle name="Normal 20 30 2 3" xfId="13123"/>
    <cellStyle name="Normal 20 30 3" xfId="13124"/>
    <cellStyle name="Normal 20 30 3 2" xfId="13125"/>
    <cellStyle name="Normal 20 30 4" xfId="13126"/>
    <cellStyle name="Normal 20 31" xfId="13127"/>
    <cellStyle name="Normal 20 31 2" xfId="13128"/>
    <cellStyle name="Normal 20 31 2 2" xfId="13129"/>
    <cellStyle name="Normal 20 31 2 3" xfId="13130"/>
    <cellStyle name="Normal 20 31 3" xfId="13131"/>
    <cellStyle name="Normal 20 31 3 2" xfId="13132"/>
    <cellStyle name="Normal 20 31 4" xfId="13133"/>
    <cellStyle name="Normal 20 32" xfId="13134"/>
    <cellStyle name="Normal 20 32 2" xfId="13135"/>
    <cellStyle name="Normal 20 32 2 2" xfId="13136"/>
    <cellStyle name="Normal 20 32 2 3" xfId="13137"/>
    <cellStyle name="Normal 20 32 3" xfId="13138"/>
    <cellStyle name="Normal 20 32 3 2" xfId="13139"/>
    <cellStyle name="Normal 20 32 4" xfId="13140"/>
    <cellStyle name="Normal 20 33" xfId="13141"/>
    <cellStyle name="Normal 20 33 2" xfId="13142"/>
    <cellStyle name="Normal 20 33 2 2" xfId="13143"/>
    <cellStyle name="Normal 20 33 2 3" xfId="13144"/>
    <cellStyle name="Normal 20 33 3" xfId="13145"/>
    <cellStyle name="Normal 20 33 3 2" xfId="13146"/>
    <cellStyle name="Normal 20 33 4" xfId="13147"/>
    <cellStyle name="Normal 20 34" xfId="13148"/>
    <cellStyle name="Normal 20 34 2" xfId="13149"/>
    <cellStyle name="Normal 20 34 2 2" xfId="13150"/>
    <cellStyle name="Normal 20 34 2 3" xfId="13151"/>
    <cellStyle name="Normal 20 34 3" xfId="13152"/>
    <cellStyle name="Normal 20 34 3 2" xfId="13153"/>
    <cellStyle name="Normal 20 34 4" xfId="13154"/>
    <cellStyle name="Normal 20 35" xfId="13155"/>
    <cellStyle name="Normal 20 35 2" xfId="13156"/>
    <cellStyle name="Normal 20 35 2 2" xfId="13157"/>
    <cellStyle name="Normal 20 35 2 3" xfId="13158"/>
    <cellStyle name="Normal 20 35 3" xfId="13159"/>
    <cellStyle name="Normal 20 35 3 2" xfId="13160"/>
    <cellStyle name="Normal 20 35 4" xfId="13161"/>
    <cellStyle name="Normal 20 36" xfId="13162"/>
    <cellStyle name="Normal 20 36 2" xfId="13163"/>
    <cellStyle name="Normal 20 36 2 2" xfId="13164"/>
    <cellStyle name="Normal 20 36 2 3" xfId="13165"/>
    <cellStyle name="Normal 20 36 3" xfId="13166"/>
    <cellStyle name="Normal 20 36 3 2" xfId="13167"/>
    <cellStyle name="Normal 20 36 4" xfId="13168"/>
    <cellStyle name="Normal 20 37" xfId="13169"/>
    <cellStyle name="Normal 20 37 2" xfId="13170"/>
    <cellStyle name="Normal 20 37 2 2" xfId="13171"/>
    <cellStyle name="Normal 20 37 2 3" xfId="13172"/>
    <cellStyle name="Normal 20 37 3" xfId="13173"/>
    <cellStyle name="Normal 20 37 3 2" xfId="13174"/>
    <cellStyle name="Normal 20 37 4" xfId="13175"/>
    <cellStyle name="Normal 20 38" xfId="13176"/>
    <cellStyle name="Normal 20 38 2" xfId="13177"/>
    <cellStyle name="Normal 20 38 2 2" xfId="13178"/>
    <cellStyle name="Normal 20 38 2 3" xfId="13179"/>
    <cellStyle name="Normal 20 38 3" xfId="13180"/>
    <cellStyle name="Normal 20 38 3 2" xfId="13181"/>
    <cellStyle name="Normal 20 38 4" xfId="13182"/>
    <cellStyle name="Normal 20 39" xfId="13183"/>
    <cellStyle name="Normal 20 39 2" xfId="13184"/>
    <cellStyle name="Normal 20 39 2 2" xfId="13185"/>
    <cellStyle name="Normal 20 39 2 3" xfId="13186"/>
    <cellStyle name="Normal 20 39 3" xfId="13187"/>
    <cellStyle name="Normal 20 39 3 2" xfId="13188"/>
    <cellStyle name="Normal 20 39 4" xfId="13189"/>
    <cellStyle name="Normal 20 4" xfId="13190"/>
    <cellStyle name="Normal 20 4 2" xfId="13191"/>
    <cellStyle name="Normal 20 4 2 2" xfId="13192"/>
    <cellStyle name="Normal 20 4 2 2 2" xfId="13193"/>
    <cellStyle name="Normal 20 4 2 3" xfId="13194"/>
    <cellStyle name="Normal 20 4 3" xfId="13195"/>
    <cellStyle name="Normal 20 4 3 2" xfId="13196"/>
    <cellStyle name="Normal 20 4 4" xfId="13197"/>
    <cellStyle name="Normal 20 4 5" xfId="13198"/>
    <cellStyle name="Normal 20 40" xfId="13199"/>
    <cellStyle name="Normal 20 40 2" xfId="13200"/>
    <cellStyle name="Normal 20 40 2 2" xfId="13201"/>
    <cellStyle name="Normal 20 40 2 3" xfId="13202"/>
    <cellStyle name="Normal 20 40 3" xfId="13203"/>
    <cellStyle name="Normal 20 40 3 2" xfId="13204"/>
    <cellStyle name="Normal 20 40 4" xfId="13205"/>
    <cellStyle name="Normal 20 41" xfId="13206"/>
    <cellStyle name="Normal 20 41 2" xfId="13207"/>
    <cellStyle name="Normal 20 41 3" xfId="13208"/>
    <cellStyle name="Normal 20 42" xfId="13209"/>
    <cellStyle name="Normal 20 42 2" xfId="13210"/>
    <cellStyle name="Normal 20 43" xfId="13211"/>
    <cellStyle name="Normal 20 44" xfId="13212"/>
    <cellStyle name="Normal 20 5" xfId="13213"/>
    <cellStyle name="Normal 20 5 2" xfId="13214"/>
    <cellStyle name="Normal 20 5 2 2" xfId="13215"/>
    <cellStyle name="Normal 20 5 2 2 2" xfId="13216"/>
    <cellStyle name="Normal 20 5 2 3" xfId="13217"/>
    <cellStyle name="Normal 20 5 3" xfId="13218"/>
    <cellStyle name="Normal 20 5 3 2" xfId="13219"/>
    <cellStyle name="Normal 20 5 4" xfId="13220"/>
    <cellStyle name="Normal 20 5 5" xfId="13221"/>
    <cellStyle name="Normal 20 6" xfId="13222"/>
    <cellStyle name="Normal 20 6 2" xfId="13223"/>
    <cellStyle name="Normal 20 6 2 2" xfId="13224"/>
    <cellStyle name="Normal 20 6 2 2 2" xfId="13225"/>
    <cellStyle name="Normal 20 6 2 3" xfId="13226"/>
    <cellStyle name="Normal 20 6 3" xfId="13227"/>
    <cellStyle name="Normal 20 6 3 2" xfId="13228"/>
    <cellStyle name="Normal 20 6 4" xfId="13229"/>
    <cellStyle name="Normal 20 6 5" xfId="13230"/>
    <cellStyle name="Normal 20 7" xfId="13231"/>
    <cellStyle name="Normal 20 7 2" xfId="13232"/>
    <cellStyle name="Normal 20 7 2 2" xfId="13233"/>
    <cellStyle name="Normal 20 7 2 2 2" xfId="13234"/>
    <cellStyle name="Normal 20 7 2 3" xfId="13235"/>
    <cellStyle name="Normal 20 7 3" xfId="13236"/>
    <cellStyle name="Normal 20 7 3 2" xfId="13237"/>
    <cellStyle name="Normal 20 7 4" xfId="13238"/>
    <cellStyle name="Normal 20 7 5" xfId="13239"/>
    <cellStyle name="Normal 20 8" xfId="13240"/>
    <cellStyle name="Normal 20 8 2" xfId="13241"/>
    <cellStyle name="Normal 20 8 2 2" xfId="13242"/>
    <cellStyle name="Normal 20 8 2 2 2" xfId="13243"/>
    <cellStyle name="Normal 20 8 2 3" xfId="13244"/>
    <cellStyle name="Normal 20 8 3" xfId="13245"/>
    <cellStyle name="Normal 20 8 3 2" xfId="13246"/>
    <cellStyle name="Normal 20 8 4" xfId="13247"/>
    <cellStyle name="Normal 20 8 5" xfId="13248"/>
    <cellStyle name="Normal 20 9" xfId="13249"/>
    <cellStyle name="Normal 20 9 2" xfId="13250"/>
    <cellStyle name="Normal 20 9 2 2" xfId="13251"/>
    <cellStyle name="Normal 20 9 2 2 2" xfId="13252"/>
    <cellStyle name="Normal 20 9 2 3" xfId="13253"/>
    <cellStyle name="Normal 20 9 3" xfId="13254"/>
    <cellStyle name="Normal 20 9 3 2" xfId="13255"/>
    <cellStyle name="Normal 20 9 4" xfId="13256"/>
    <cellStyle name="Normal 20 9 5" xfId="13257"/>
    <cellStyle name="Normal 20_3097_OM cost model template_100810" xfId="13258"/>
    <cellStyle name="Normal 21" xfId="13259"/>
    <cellStyle name="Normal 21 10" xfId="13260"/>
    <cellStyle name="Normal 21 10 2" xfId="13261"/>
    <cellStyle name="Normal 21 11" xfId="13262"/>
    <cellStyle name="Normal 21 12" xfId="13263"/>
    <cellStyle name="Normal 21 2" xfId="13264"/>
    <cellStyle name="Normal 21 2 2" xfId="13265"/>
    <cellStyle name="Normal 21 2 2 2" xfId="13266"/>
    <cellStyle name="Normal 21 2 3" xfId="13267"/>
    <cellStyle name="Normal 21 2 4" xfId="13268"/>
    <cellStyle name="Normal 21 3" xfId="13269"/>
    <cellStyle name="Normal 21 3 2" xfId="13270"/>
    <cellStyle name="Normal 21 3 3" xfId="13271"/>
    <cellStyle name="Normal 21 3 4" xfId="13272"/>
    <cellStyle name="Normal 21 4" xfId="13273"/>
    <cellStyle name="Normal 21 4 2" xfId="13274"/>
    <cellStyle name="Normal 21 4 3" xfId="13275"/>
    <cellStyle name="Normal 21 4 4" xfId="13276"/>
    <cellStyle name="Normal 21 5" xfId="13277"/>
    <cellStyle name="Normal 21 5 2" xfId="13278"/>
    <cellStyle name="Normal 21 5 3" xfId="13279"/>
    <cellStyle name="Normal 21 6" xfId="13280"/>
    <cellStyle name="Normal 21 6 2" xfId="13281"/>
    <cellStyle name="Normal 21 7" xfId="13282"/>
    <cellStyle name="Normal 21 7 2" xfId="13283"/>
    <cellStyle name="Normal 21 8" xfId="13284"/>
    <cellStyle name="Normal 21 8 2" xfId="13285"/>
    <cellStyle name="Normal 21 9" xfId="13286"/>
    <cellStyle name="Normal 21 9 2" xfId="13287"/>
    <cellStyle name="Normal 21_3097_OM cost model template_100810" xfId="13288"/>
    <cellStyle name="Normal 22" xfId="13289"/>
    <cellStyle name="Normal 22 10" xfId="13290"/>
    <cellStyle name="Normal 22 10 2" xfId="13291"/>
    <cellStyle name="Normal 22 10 2 2" xfId="13292"/>
    <cellStyle name="Normal 22 10 2 3" xfId="13293"/>
    <cellStyle name="Normal 22 10 3" xfId="13294"/>
    <cellStyle name="Normal 22 10 3 2" xfId="13295"/>
    <cellStyle name="Normal 22 10 4" xfId="13296"/>
    <cellStyle name="Normal 22 10 5" xfId="13297"/>
    <cellStyle name="Normal 22 11" xfId="13298"/>
    <cellStyle name="Normal 22 11 2" xfId="13299"/>
    <cellStyle name="Normal 22 11 2 2" xfId="13300"/>
    <cellStyle name="Normal 22 11 2 3" xfId="13301"/>
    <cellStyle name="Normal 22 11 3" xfId="13302"/>
    <cellStyle name="Normal 22 11 3 2" xfId="13303"/>
    <cellStyle name="Normal 22 11 4" xfId="13304"/>
    <cellStyle name="Normal 22 12" xfId="13305"/>
    <cellStyle name="Normal 22 12 2" xfId="13306"/>
    <cellStyle name="Normal 22 12 2 2" xfId="13307"/>
    <cellStyle name="Normal 22 12 2 3" xfId="13308"/>
    <cellStyle name="Normal 22 12 3" xfId="13309"/>
    <cellStyle name="Normal 22 12 3 2" xfId="13310"/>
    <cellStyle name="Normal 22 12 4" xfId="13311"/>
    <cellStyle name="Normal 22 13" xfId="13312"/>
    <cellStyle name="Normal 22 13 2" xfId="13313"/>
    <cellStyle name="Normal 22 13 2 2" xfId="13314"/>
    <cellStyle name="Normal 22 13 2 3" xfId="13315"/>
    <cellStyle name="Normal 22 13 3" xfId="13316"/>
    <cellStyle name="Normal 22 13 3 2" xfId="13317"/>
    <cellStyle name="Normal 22 13 4" xfId="13318"/>
    <cellStyle name="Normal 22 14" xfId="13319"/>
    <cellStyle name="Normal 22 14 2" xfId="13320"/>
    <cellStyle name="Normal 22 14 2 2" xfId="13321"/>
    <cellStyle name="Normal 22 14 2 3" xfId="13322"/>
    <cellStyle name="Normal 22 14 3" xfId="13323"/>
    <cellStyle name="Normal 22 14 3 2" xfId="13324"/>
    <cellStyle name="Normal 22 14 4" xfId="13325"/>
    <cellStyle name="Normal 22 15" xfId="13326"/>
    <cellStyle name="Normal 22 15 2" xfId="13327"/>
    <cellStyle name="Normal 22 15 2 2" xfId="13328"/>
    <cellStyle name="Normal 22 15 2 3" xfId="13329"/>
    <cellStyle name="Normal 22 15 3" xfId="13330"/>
    <cellStyle name="Normal 22 15 3 2" xfId="13331"/>
    <cellStyle name="Normal 22 15 4" xfId="13332"/>
    <cellStyle name="Normal 22 16" xfId="13333"/>
    <cellStyle name="Normal 22 16 2" xfId="13334"/>
    <cellStyle name="Normal 22 16 2 2" xfId="13335"/>
    <cellStyle name="Normal 22 16 2 3" xfId="13336"/>
    <cellStyle name="Normal 22 16 3" xfId="13337"/>
    <cellStyle name="Normal 22 16 3 2" xfId="13338"/>
    <cellStyle name="Normal 22 16 4" xfId="13339"/>
    <cellStyle name="Normal 22 17" xfId="13340"/>
    <cellStyle name="Normal 22 17 2" xfId="13341"/>
    <cellStyle name="Normal 22 17 2 2" xfId="13342"/>
    <cellStyle name="Normal 22 17 2 3" xfId="13343"/>
    <cellStyle name="Normal 22 17 3" xfId="13344"/>
    <cellStyle name="Normal 22 17 3 2" xfId="13345"/>
    <cellStyle name="Normal 22 17 4" xfId="13346"/>
    <cellStyle name="Normal 22 18" xfId="13347"/>
    <cellStyle name="Normal 22 18 2" xfId="13348"/>
    <cellStyle name="Normal 22 18 2 2" xfId="13349"/>
    <cellStyle name="Normal 22 18 2 3" xfId="13350"/>
    <cellStyle name="Normal 22 18 3" xfId="13351"/>
    <cellStyle name="Normal 22 18 3 2" xfId="13352"/>
    <cellStyle name="Normal 22 18 4" xfId="13353"/>
    <cellStyle name="Normal 22 19" xfId="13354"/>
    <cellStyle name="Normal 22 19 2" xfId="13355"/>
    <cellStyle name="Normal 22 19 2 2" xfId="13356"/>
    <cellStyle name="Normal 22 19 2 3" xfId="13357"/>
    <cellStyle name="Normal 22 19 3" xfId="13358"/>
    <cellStyle name="Normal 22 19 3 2" xfId="13359"/>
    <cellStyle name="Normal 22 19 4" xfId="13360"/>
    <cellStyle name="Normal 22 2" xfId="13361"/>
    <cellStyle name="Normal 22 2 10" xfId="13362"/>
    <cellStyle name="Normal 22 2 11" xfId="13363"/>
    <cellStyle name="Normal 22 2 2" xfId="13364"/>
    <cellStyle name="Normal 22 2 2 2" xfId="13365"/>
    <cellStyle name="Normal 22 2 2 2 2" xfId="13366"/>
    <cellStyle name="Normal 22 2 2 2 2 2" xfId="13367"/>
    <cellStyle name="Normal 22 2 2 2 2 3" xfId="13368"/>
    <cellStyle name="Normal 22 2 2 2 2 4" xfId="13369"/>
    <cellStyle name="Normal 22 2 2 2 3" xfId="13370"/>
    <cellStyle name="Normal 22 2 2 2 4" xfId="13371"/>
    <cellStyle name="Normal 22 2 2 2 5" xfId="13372"/>
    <cellStyle name="Normal 22 2 2 2 6" xfId="13373"/>
    <cellStyle name="Normal 22 2 2 3" xfId="13374"/>
    <cellStyle name="Normal 22 2 2 3 2" xfId="13375"/>
    <cellStyle name="Normal 22 2 2 3 3" xfId="13376"/>
    <cellStyle name="Normal 22 2 2 3 4" xfId="13377"/>
    <cellStyle name="Normal 22 2 2 4" xfId="13378"/>
    <cellStyle name="Normal 22 2 2 5" xfId="13379"/>
    <cellStyle name="Normal 22 2 2 6" xfId="13380"/>
    <cellStyle name="Normal 22 2 2 7" xfId="13381"/>
    <cellStyle name="Normal 22 2 2 8" xfId="13382"/>
    <cellStyle name="Normal 22 2 3" xfId="13383"/>
    <cellStyle name="Normal 22 2 3 2" xfId="13384"/>
    <cellStyle name="Normal 22 2 3 2 2" xfId="13385"/>
    <cellStyle name="Normal 22 2 3 2 3" xfId="13386"/>
    <cellStyle name="Normal 22 2 3 2 4" xfId="13387"/>
    <cellStyle name="Normal 22 2 3 3" xfId="13388"/>
    <cellStyle name="Normal 22 2 3 4" xfId="13389"/>
    <cellStyle name="Normal 22 2 3 5" xfId="13390"/>
    <cellStyle name="Normal 22 2 3 6" xfId="13391"/>
    <cellStyle name="Normal 22 2 3 7" xfId="13392"/>
    <cellStyle name="Normal 22 2 4" xfId="13393"/>
    <cellStyle name="Normal 22 2 4 2" xfId="13394"/>
    <cellStyle name="Normal 22 2 4 2 2" xfId="13395"/>
    <cellStyle name="Normal 22 2 4 2 3" xfId="13396"/>
    <cellStyle name="Normal 22 2 4 2 4" xfId="13397"/>
    <cellStyle name="Normal 22 2 4 3" xfId="13398"/>
    <cellStyle name="Normal 22 2 4 4" xfId="13399"/>
    <cellStyle name="Normal 22 2 4 5" xfId="13400"/>
    <cellStyle name="Normal 22 2 5" xfId="13401"/>
    <cellStyle name="Normal 22 2 5 2" xfId="13402"/>
    <cellStyle name="Normal 22 2 5 2 2" xfId="13403"/>
    <cellStyle name="Normal 22 2 5 2 3" xfId="13404"/>
    <cellStyle name="Normal 22 2 5 2 4" xfId="13405"/>
    <cellStyle name="Normal 22 2 5 3" xfId="13406"/>
    <cellStyle name="Normal 22 2 5 4" xfId="13407"/>
    <cellStyle name="Normal 22 2 5 5" xfId="13408"/>
    <cellStyle name="Normal 22 2 6" xfId="13409"/>
    <cellStyle name="Normal 22 2 6 2" xfId="13410"/>
    <cellStyle name="Normal 22 2 6 3" xfId="13411"/>
    <cellStyle name="Normal 22 2 6 4" xfId="13412"/>
    <cellStyle name="Normal 22 2 7" xfId="13413"/>
    <cellStyle name="Normal 22 2 8" xfId="13414"/>
    <cellStyle name="Normal 22 2 9" xfId="13415"/>
    <cellStyle name="Normal 22 20" xfId="13416"/>
    <cellStyle name="Normal 22 20 2" xfId="13417"/>
    <cellStyle name="Normal 22 20 2 2" xfId="13418"/>
    <cellStyle name="Normal 22 20 2 3" xfId="13419"/>
    <cellStyle name="Normal 22 20 3" xfId="13420"/>
    <cellStyle name="Normal 22 20 3 2" xfId="13421"/>
    <cellStyle name="Normal 22 20 4" xfId="13422"/>
    <cellStyle name="Normal 22 21" xfId="13423"/>
    <cellStyle name="Normal 22 21 2" xfId="13424"/>
    <cellStyle name="Normal 22 21 2 2" xfId="13425"/>
    <cellStyle name="Normal 22 21 2 3" xfId="13426"/>
    <cellStyle name="Normal 22 21 3" xfId="13427"/>
    <cellStyle name="Normal 22 21 3 2" xfId="13428"/>
    <cellStyle name="Normal 22 21 4" xfId="13429"/>
    <cellStyle name="Normal 22 22" xfId="13430"/>
    <cellStyle name="Normal 22 22 2" xfId="13431"/>
    <cellStyle name="Normal 22 22 2 2" xfId="13432"/>
    <cellStyle name="Normal 22 22 2 3" xfId="13433"/>
    <cellStyle name="Normal 22 22 3" xfId="13434"/>
    <cellStyle name="Normal 22 22 3 2" xfId="13435"/>
    <cellStyle name="Normal 22 22 4" xfId="13436"/>
    <cellStyle name="Normal 22 23" xfId="13437"/>
    <cellStyle name="Normal 22 23 2" xfId="13438"/>
    <cellStyle name="Normal 22 23 2 2" xfId="13439"/>
    <cellStyle name="Normal 22 23 2 3" xfId="13440"/>
    <cellStyle name="Normal 22 23 3" xfId="13441"/>
    <cellStyle name="Normal 22 23 3 2" xfId="13442"/>
    <cellStyle name="Normal 22 23 4" xfId="13443"/>
    <cellStyle name="Normal 22 24" xfId="13444"/>
    <cellStyle name="Normal 22 24 2" xfId="13445"/>
    <cellStyle name="Normal 22 24 2 2" xfId="13446"/>
    <cellStyle name="Normal 22 24 2 3" xfId="13447"/>
    <cellStyle name="Normal 22 24 3" xfId="13448"/>
    <cellStyle name="Normal 22 24 3 2" xfId="13449"/>
    <cellStyle name="Normal 22 24 4" xfId="13450"/>
    <cellStyle name="Normal 22 25" xfId="13451"/>
    <cellStyle name="Normal 22 25 2" xfId="13452"/>
    <cellStyle name="Normal 22 25 2 2" xfId="13453"/>
    <cellStyle name="Normal 22 25 2 3" xfId="13454"/>
    <cellStyle name="Normal 22 25 3" xfId="13455"/>
    <cellStyle name="Normal 22 25 3 2" xfId="13456"/>
    <cellStyle name="Normal 22 25 4" xfId="13457"/>
    <cellStyle name="Normal 22 26" xfId="13458"/>
    <cellStyle name="Normal 22 26 2" xfId="13459"/>
    <cellStyle name="Normal 22 26 2 2" xfId="13460"/>
    <cellStyle name="Normal 22 26 2 3" xfId="13461"/>
    <cellStyle name="Normal 22 26 3" xfId="13462"/>
    <cellStyle name="Normal 22 26 3 2" xfId="13463"/>
    <cellStyle name="Normal 22 26 4" xfId="13464"/>
    <cellStyle name="Normal 22 27" xfId="13465"/>
    <cellStyle name="Normal 22 27 2" xfId="13466"/>
    <cellStyle name="Normal 22 27 2 2" xfId="13467"/>
    <cellStyle name="Normal 22 27 2 3" xfId="13468"/>
    <cellStyle name="Normal 22 27 3" xfId="13469"/>
    <cellStyle name="Normal 22 27 3 2" xfId="13470"/>
    <cellStyle name="Normal 22 27 4" xfId="13471"/>
    <cellStyle name="Normal 22 28" xfId="13472"/>
    <cellStyle name="Normal 22 28 2" xfId="13473"/>
    <cellStyle name="Normal 22 28 2 2" xfId="13474"/>
    <cellStyle name="Normal 22 28 2 3" xfId="13475"/>
    <cellStyle name="Normal 22 28 3" xfId="13476"/>
    <cellStyle name="Normal 22 28 3 2" xfId="13477"/>
    <cellStyle name="Normal 22 28 4" xfId="13478"/>
    <cellStyle name="Normal 22 29" xfId="13479"/>
    <cellStyle name="Normal 22 29 2" xfId="13480"/>
    <cellStyle name="Normal 22 29 2 2" xfId="13481"/>
    <cellStyle name="Normal 22 29 2 3" xfId="13482"/>
    <cellStyle name="Normal 22 29 3" xfId="13483"/>
    <cellStyle name="Normal 22 29 3 2" xfId="13484"/>
    <cellStyle name="Normal 22 29 4" xfId="13485"/>
    <cellStyle name="Normal 22 3" xfId="13486"/>
    <cellStyle name="Normal 22 3 2" xfId="13487"/>
    <cellStyle name="Normal 22 3 2 2" xfId="13488"/>
    <cellStyle name="Normal 22 3 2 2 2" xfId="13489"/>
    <cellStyle name="Normal 22 3 2 2 3" xfId="13490"/>
    <cellStyle name="Normal 22 3 2 2 4" xfId="13491"/>
    <cellStyle name="Normal 22 3 2 2 5" xfId="13492"/>
    <cellStyle name="Normal 22 3 2 3" xfId="13493"/>
    <cellStyle name="Normal 22 3 2 4" xfId="13494"/>
    <cellStyle name="Normal 22 3 2 5" xfId="13495"/>
    <cellStyle name="Normal 22 3 2 6" xfId="13496"/>
    <cellStyle name="Normal 22 3 2 7" xfId="13497"/>
    <cellStyle name="Normal 22 3 3" xfId="13498"/>
    <cellStyle name="Normal 22 3 3 2" xfId="13499"/>
    <cellStyle name="Normal 22 3 3 3" xfId="13500"/>
    <cellStyle name="Normal 22 3 3 4" xfId="13501"/>
    <cellStyle name="Normal 22 3 3 5" xfId="13502"/>
    <cellStyle name="Normal 22 3 3 6" xfId="13503"/>
    <cellStyle name="Normal 22 3 4" xfId="13504"/>
    <cellStyle name="Normal 22 3 5" xfId="13505"/>
    <cellStyle name="Normal 22 3 6" xfId="13506"/>
    <cellStyle name="Normal 22 3 7" xfId="13507"/>
    <cellStyle name="Normal 22 3 8" xfId="13508"/>
    <cellStyle name="Normal 22 30" xfId="13509"/>
    <cellStyle name="Normal 22 30 2" xfId="13510"/>
    <cellStyle name="Normal 22 30 2 2" xfId="13511"/>
    <cellStyle name="Normal 22 30 2 3" xfId="13512"/>
    <cellStyle name="Normal 22 30 3" xfId="13513"/>
    <cellStyle name="Normal 22 30 3 2" xfId="13514"/>
    <cellStyle name="Normal 22 30 4" xfId="13515"/>
    <cellStyle name="Normal 22 31" xfId="13516"/>
    <cellStyle name="Normal 22 31 2" xfId="13517"/>
    <cellStyle name="Normal 22 31 2 2" xfId="13518"/>
    <cellStyle name="Normal 22 31 2 3" xfId="13519"/>
    <cellStyle name="Normal 22 31 3" xfId="13520"/>
    <cellStyle name="Normal 22 31 3 2" xfId="13521"/>
    <cellStyle name="Normal 22 31 4" xfId="13522"/>
    <cellStyle name="Normal 22 32" xfId="13523"/>
    <cellStyle name="Normal 22 32 2" xfId="13524"/>
    <cellStyle name="Normal 22 32 2 2" xfId="13525"/>
    <cellStyle name="Normal 22 32 2 3" xfId="13526"/>
    <cellStyle name="Normal 22 32 3" xfId="13527"/>
    <cellStyle name="Normal 22 32 3 2" xfId="13528"/>
    <cellStyle name="Normal 22 32 4" xfId="13529"/>
    <cellStyle name="Normal 22 33" xfId="13530"/>
    <cellStyle name="Normal 22 33 2" xfId="13531"/>
    <cellStyle name="Normal 22 33 2 2" xfId="13532"/>
    <cellStyle name="Normal 22 33 2 3" xfId="13533"/>
    <cellStyle name="Normal 22 33 3" xfId="13534"/>
    <cellStyle name="Normal 22 33 3 2" xfId="13535"/>
    <cellStyle name="Normal 22 33 4" xfId="13536"/>
    <cellStyle name="Normal 22 34" xfId="13537"/>
    <cellStyle name="Normal 22 34 2" xfId="13538"/>
    <cellStyle name="Normal 22 34 2 2" xfId="13539"/>
    <cellStyle name="Normal 22 34 2 3" xfId="13540"/>
    <cellStyle name="Normal 22 34 3" xfId="13541"/>
    <cellStyle name="Normal 22 34 3 2" xfId="13542"/>
    <cellStyle name="Normal 22 34 4" xfId="13543"/>
    <cellStyle name="Normal 22 35" xfId="13544"/>
    <cellStyle name="Normal 22 35 2" xfId="13545"/>
    <cellStyle name="Normal 22 35 2 2" xfId="13546"/>
    <cellStyle name="Normal 22 35 2 3" xfId="13547"/>
    <cellStyle name="Normal 22 35 3" xfId="13548"/>
    <cellStyle name="Normal 22 35 3 2" xfId="13549"/>
    <cellStyle name="Normal 22 35 4" xfId="13550"/>
    <cellStyle name="Normal 22 36" xfId="13551"/>
    <cellStyle name="Normal 22 36 2" xfId="13552"/>
    <cellStyle name="Normal 22 36 2 2" xfId="13553"/>
    <cellStyle name="Normal 22 36 2 3" xfId="13554"/>
    <cellStyle name="Normal 22 36 3" xfId="13555"/>
    <cellStyle name="Normal 22 36 3 2" xfId="13556"/>
    <cellStyle name="Normal 22 36 4" xfId="13557"/>
    <cellStyle name="Normal 22 37" xfId="13558"/>
    <cellStyle name="Normal 22 37 2" xfId="13559"/>
    <cellStyle name="Normal 22 37 2 2" xfId="13560"/>
    <cellStyle name="Normal 22 37 2 3" xfId="13561"/>
    <cellStyle name="Normal 22 37 3" xfId="13562"/>
    <cellStyle name="Normal 22 37 3 2" xfId="13563"/>
    <cellStyle name="Normal 22 37 4" xfId="13564"/>
    <cellStyle name="Normal 22 38" xfId="13565"/>
    <cellStyle name="Normal 22 38 2" xfId="13566"/>
    <cellStyle name="Normal 22 38 2 2" xfId="13567"/>
    <cellStyle name="Normal 22 38 2 3" xfId="13568"/>
    <cellStyle name="Normal 22 38 3" xfId="13569"/>
    <cellStyle name="Normal 22 38 3 2" xfId="13570"/>
    <cellStyle name="Normal 22 38 4" xfId="13571"/>
    <cellStyle name="Normal 22 39" xfId="13572"/>
    <cellStyle name="Normal 22 39 2" xfId="13573"/>
    <cellStyle name="Normal 22 39 2 2" xfId="13574"/>
    <cellStyle name="Normal 22 39 2 3" xfId="13575"/>
    <cellStyle name="Normal 22 39 3" xfId="13576"/>
    <cellStyle name="Normal 22 39 3 2" xfId="13577"/>
    <cellStyle name="Normal 22 39 4" xfId="13578"/>
    <cellStyle name="Normal 22 4" xfId="13579"/>
    <cellStyle name="Normal 22 4 2" xfId="13580"/>
    <cellStyle name="Normal 22 4 2 2" xfId="13581"/>
    <cellStyle name="Normal 22 4 2 2 2" xfId="13582"/>
    <cellStyle name="Normal 22 4 2 3" xfId="13583"/>
    <cellStyle name="Normal 22 4 2 4" xfId="13584"/>
    <cellStyle name="Normal 22 4 2 5" xfId="13585"/>
    <cellStyle name="Normal 22 4 2 6" xfId="13586"/>
    <cellStyle name="Normal 22 4 3" xfId="13587"/>
    <cellStyle name="Normal 22 4 3 2" xfId="13588"/>
    <cellStyle name="Normal 22 4 3 3" xfId="13589"/>
    <cellStyle name="Normal 22 4 4" xfId="13590"/>
    <cellStyle name="Normal 22 4 5" xfId="13591"/>
    <cellStyle name="Normal 22 4 6" xfId="13592"/>
    <cellStyle name="Normal 22 4 7" xfId="13593"/>
    <cellStyle name="Normal 22 40" xfId="13594"/>
    <cellStyle name="Normal 22 40 2" xfId="13595"/>
    <cellStyle name="Normal 22 40 2 2" xfId="13596"/>
    <cellStyle name="Normal 22 40 2 3" xfId="13597"/>
    <cellStyle name="Normal 22 40 3" xfId="13598"/>
    <cellStyle name="Normal 22 40 3 2" xfId="13599"/>
    <cellStyle name="Normal 22 40 4" xfId="13600"/>
    <cellStyle name="Normal 22 41" xfId="13601"/>
    <cellStyle name="Normal 22 41 2" xfId="13602"/>
    <cellStyle name="Normal 22 41 3" xfId="13603"/>
    <cellStyle name="Normal 22 42" xfId="13604"/>
    <cellStyle name="Normal 22 42 2" xfId="13605"/>
    <cellStyle name="Normal 22 43" xfId="13606"/>
    <cellStyle name="Normal 22 44" xfId="13607"/>
    <cellStyle name="Normal 22 5" xfId="13608"/>
    <cellStyle name="Normal 22 5 2" xfId="13609"/>
    <cellStyle name="Normal 22 5 2 2" xfId="13610"/>
    <cellStyle name="Normal 22 5 2 2 2" xfId="13611"/>
    <cellStyle name="Normal 22 5 2 3" xfId="13612"/>
    <cellStyle name="Normal 22 5 2 4" xfId="13613"/>
    <cellStyle name="Normal 22 5 2 5" xfId="13614"/>
    <cellStyle name="Normal 22 5 2 6" xfId="13615"/>
    <cellStyle name="Normal 22 5 3" xfId="13616"/>
    <cellStyle name="Normal 22 5 3 2" xfId="13617"/>
    <cellStyle name="Normal 22 5 3 3" xfId="13618"/>
    <cellStyle name="Normal 22 5 4" xfId="13619"/>
    <cellStyle name="Normal 22 5 5" xfId="13620"/>
    <cellStyle name="Normal 22 5 6" xfId="13621"/>
    <cellStyle name="Normal 22 5 7" xfId="13622"/>
    <cellStyle name="Normal 22 6" xfId="13623"/>
    <cellStyle name="Normal 22 6 2" xfId="13624"/>
    <cellStyle name="Normal 22 6 2 2" xfId="13625"/>
    <cellStyle name="Normal 22 6 2 2 2" xfId="13626"/>
    <cellStyle name="Normal 22 6 2 3" xfId="13627"/>
    <cellStyle name="Normal 22 6 2 4" xfId="13628"/>
    <cellStyle name="Normal 22 6 2 5" xfId="13629"/>
    <cellStyle name="Normal 22 6 2 6" xfId="13630"/>
    <cellStyle name="Normal 22 6 3" xfId="13631"/>
    <cellStyle name="Normal 22 6 3 2" xfId="13632"/>
    <cellStyle name="Normal 22 6 3 3" xfId="13633"/>
    <cellStyle name="Normal 22 6 4" xfId="13634"/>
    <cellStyle name="Normal 22 6 5" xfId="13635"/>
    <cellStyle name="Normal 22 6 6" xfId="13636"/>
    <cellStyle name="Normal 22 6 7" xfId="13637"/>
    <cellStyle name="Normal 22 7" xfId="13638"/>
    <cellStyle name="Normal 22 7 2" xfId="13639"/>
    <cellStyle name="Normal 22 7 2 2" xfId="13640"/>
    <cellStyle name="Normal 22 7 2 2 2" xfId="13641"/>
    <cellStyle name="Normal 22 7 2 3" xfId="13642"/>
    <cellStyle name="Normal 22 7 3" xfId="13643"/>
    <cellStyle name="Normal 22 7 3 2" xfId="13644"/>
    <cellStyle name="Normal 22 7 3 3" xfId="13645"/>
    <cellStyle name="Normal 22 7 4" xfId="13646"/>
    <cellStyle name="Normal 22 7 5" xfId="13647"/>
    <cellStyle name="Normal 22 7 6" xfId="13648"/>
    <cellStyle name="Normal 22 8" xfId="13649"/>
    <cellStyle name="Normal 22 8 2" xfId="13650"/>
    <cellStyle name="Normal 22 8 2 2" xfId="13651"/>
    <cellStyle name="Normal 22 8 2 3" xfId="13652"/>
    <cellStyle name="Normal 22 8 3" xfId="13653"/>
    <cellStyle name="Normal 22 8 3 2" xfId="13654"/>
    <cellStyle name="Normal 22 8 4" xfId="13655"/>
    <cellStyle name="Normal 22 8 5" xfId="13656"/>
    <cellStyle name="Normal 22 9" xfId="13657"/>
    <cellStyle name="Normal 22 9 2" xfId="13658"/>
    <cellStyle name="Normal 22 9 2 2" xfId="13659"/>
    <cellStyle name="Normal 22 9 2 3" xfId="13660"/>
    <cellStyle name="Normal 22 9 3" xfId="13661"/>
    <cellStyle name="Normal 22 9 3 2" xfId="13662"/>
    <cellStyle name="Normal 22 9 4" xfId="13663"/>
    <cellStyle name="Normal 22 9 5" xfId="13664"/>
    <cellStyle name="Normal 23" xfId="13665"/>
    <cellStyle name="Normal 23 10" xfId="13666"/>
    <cellStyle name="Normal 23 10 2" xfId="13667"/>
    <cellStyle name="Normal 23 10 2 2" xfId="13668"/>
    <cellStyle name="Normal 23 10 2 3" xfId="13669"/>
    <cellStyle name="Normal 23 10 3" xfId="13670"/>
    <cellStyle name="Normal 23 10 3 2" xfId="13671"/>
    <cellStyle name="Normal 23 10 4" xfId="13672"/>
    <cellStyle name="Normal 23 11" xfId="13673"/>
    <cellStyle name="Normal 23 11 2" xfId="13674"/>
    <cellStyle name="Normal 23 11 2 2" xfId="13675"/>
    <cellStyle name="Normal 23 11 2 3" xfId="13676"/>
    <cellStyle name="Normal 23 11 3" xfId="13677"/>
    <cellStyle name="Normal 23 11 3 2" xfId="13678"/>
    <cellStyle name="Normal 23 11 4" xfId="13679"/>
    <cellStyle name="Normal 23 12" xfId="13680"/>
    <cellStyle name="Normal 23 12 2" xfId="13681"/>
    <cellStyle name="Normal 23 12 2 2" xfId="13682"/>
    <cellStyle name="Normal 23 12 2 3" xfId="13683"/>
    <cellStyle name="Normal 23 12 3" xfId="13684"/>
    <cellStyle name="Normal 23 12 3 2" xfId="13685"/>
    <cellStyle name="Normal 23 12 4" xfId="13686"/>
    <cellStyle name="Normal 23 13" xfId="13687"/>
    <cellStyle name="Normal 23 13 2" xfId="13688"/>
    <cellStyle name="Normal 23 13 2 2" xfId="13689"/>
    <cellStyle name="Normal 23 13 2 3" xfId="13690"/>
    <cellStyle name="Normal 23 13 3" xfId="13691"/>
    <cellStyle name="Normal 23 13 3 2" xfId="13692"/>
    <cellStyle name="Normal 23 13 4" xfId="13693"/>
    <cellStyle name="Normal 23 14" xfId="13694"/>
    <cellStyle name="Normal 23 14 2" xfId="13695"/>
    <cellStyle name="Normal 23 14 2 2" xfId="13696"/>
    <cellStyle name="Normal 23 14 2 3" xfId="13697"/>
    <cellStyle name="Normal 23 14 3" xfId="13698"/>
    <cellStyle name="Normal 23 14 3 2" xfId="13699"/>
    <cellStyle name="Normal 23 14 4" xfId="13700"/>
    <cellStyle name="Normal 23 15" xfId="13701"/>
    <cellStyle name="Normal 23 15 2" xfId="13702"/>
    <cellStyle name="Normal 23 15 2 2" xfId="13703"/>
    <cellStyle name="Normal 23 15 2 3" xfId="13704"/>
    <cellStyle name="Normal 23 15 3" xfId="13705"/>
    <cellStyle name="Normal 23 15 3 2" xfId="13706"/>
    <cellStyle name="Normal 23 15 4" xfId="13707"/>
    <cellStyle name="Normal 23 16" xfId="13708"/>
    <cellStyle name="Normal 23 16 2" xfId="13709"/>
    <cellStyle name="Normal 23 16 2 2" xfId="13710"/>
    <cellStyle name="Normal 23 16 2 3" xfId="13711"/>
    <cellStyle name="Normal 23 16 3" xfId="13712"/>
    <cellStyle name="Normal 23 16 3 2" xfId="13713"/>
    <cellStyle name="Normal 23 16 4" xfId="13714"/>
    <cellStyle name="Normal 23 17" xfId="13715"/>
    <cellStyle name="Normal 23 17 2" xfId="13716"/>
    <cellStyle name="Normal 23 17 2 2" xfId="13717"/>
    <cellStyle name="Normal 23 17 2 3" xfId="13718"/>
    <cellStyle name="Normal 23 17 3" xfId="13719"/>
    <cellStyle name="Normal 23 17 3 2" xfId="13720"/>
    <cellStyle name="Normal 23 17 4" xfId="13721"/>
    <cellStyle name="Normal 23 18" xfId="13722"/>
    <cellStyle name="Normal 23 18 2" xfId="13723"/>
    <cellStyle name="Normal 23 18 2 2" xfId="13724"/>
    <cellStyle name="Normal 23 18 2 3" xfId="13725"/>
    <cellStyle name="Normal 23 18 3" xfId="13726"/>
    <cellStyle name="Normal 23 18 3 2" xfId="13727"/>
    <cellStyle name="Normal 23 18 4" xfId="13728"/>
    <cellStyle name="Normal 23 19" xfId="13729"/>
    <cellStyle name="Normal 23 19 2" xfId="13730"/>
    <cellStyle name="Normal 23 19 2 2" xfId="13731"/>
    <cellStyle name="Normal 23 19 2 3" xfId="13732"/>
    <cellStyle name="Normal 23 19 3" xfId="13733"/>
    <cellStyle name="Normal 23 19 3 2" xfId="13734"/>
    <cellStyle name="Normal 23 19 4" xfId="13735"/>
    <cellStyle name="Normal 23 2" xfId="13736"/>
    <cellStyle name="Normal 23 2 2" xfId="13737"/>
    <cellStyle name="Normal 23 2 2 2" xfId="13738"/>
    <cellStyle name="Normal 23 2 2 3" xfId="13739"/>
    <cellStyle name="Normal 23 2 3" xfId="13740"/>
    <cellStyle name="Normal 23 2 3 2" xfId="13741"/>
    <cellStyle name="Normal 23 2 4" xfId="13742"/>
    <cellStyle name="Normal 23 2 5" xfId="13743"/>
    <cellStyle name="Normal 23 20" xfId="13744"/>
    <cellStyle name="Normal 23 20 2" xfId="13745"/>
    <cellStyle name="Normal 23 20 2 2" xfId="13746"/>
    <cellStyle name="Normal 23 20 2 3" xfId="13747"/>
    <cellStyle name="Normal 23 20 3" xfId="13748"/>
    <cellStyle name="Normal 23 20 3 2" xfId="13749"/>
    <cellStyle name="Normal 23 20 4" xfId="13750"/>
    <cellStyle name="Normal 23 21" xfId="13751"/>
    <cellStyle name="Normal 23 21 2" xfId="13752"/>
    <cellStyle name="Normal 23 21 2 2" xfId="13753"/>
    <cellStyle name="Normal 23 21 2 3" xfId="13754"/>
    <cellStyle name="Normal 23 21 3" xfId="13755"/>
    <cellStyle name="Normal 23 21 3 2" xfId="13756"/>
    <cellStyle name="Normal 23 21 4" xfId="13757"/>
    <cellStyle name="Normal 23 22" xfId="13758"/>
    <cellStyle name="Normal 23 22 2" xfId="13759"/>
    <cellStyle name="Normal 23 22 2 2" xfId="13760"/>
    <cellStyle name="Normal 23 22 2 3" xfId="13761"/>
    <cellStyle name="Normal 23 22 3" xfId="13762"/>
    <cellStyle name="Normal 23 22 3 2" xfId="13763"/>
    <cellStyle name="Normal 23 22 4" xfId="13764"/>
    <cellStyle name="Normal 23 23" xfId="13765"/>
    <cellStyle name="Normal 23 23 2" xfId="13766"/>
    <cellStyle name="Normal 23 23 2 2" xfId="13767"/>
    <cellStyle name="Normal 23 23 2 3" xfId="13768"/>
    <cellStyle name="Normal 23 23 3" xfId="13769"/>
    <cellStyle name="Normal 23 23 3 2" xfId="13770"/>
    <cellStyle name="Normal 23 23 4" xfId="13771"/>
    <cellStyle name="Normal 23 24" xfId="13772"/>
    <cellStyle name="Normal 23 24 2" xfId="13773"/>
    <cellStyle name="Normal 23 24 2 2" xfId="13774"/>
    <cellStyle name="Normal 23 24 2 3" xfId="13775"/>
    <cellStyle name="Normal 23 24 3" xfId="13776"/>
    <cellStyle name="Normal 23 24 3 2" xfId="13777"/>
    <cellStyle name="Normal 23 24 4" xfId="13778"/>
    <cellStyle name="Normal 23 25" xfId="13779"/>
    <cellStyle name="Normal 23 25 2" xfId="13780"/>
    <cellStyle name="Normal 23 25 2 2" xfId="13781"/>
    <cellStyle name="Normal 23 25 2 3" xfId="13782"/>
    <cellStyle name="Normal 23 25 3" xfId="13783"/>
    <cellStyle name="Normal 23 25 3 2" xfId="13784"/>
    <cellStyle name="Normal 23 25 4" xfId="13785"/>
    <cellStyle name="Normal 23 26" xfId="13786"/>
    <cellStyle name="Normal 23 26 2" xfId="13787"/>
    <cellStyle name="Normal 23 26 2 2" xfId="13788"/>
    <cellStyle name="Normal 23 26 2 3" xfId="13789"/>
    <cellStyle name="Normal 23 26 3" xfId="13790"/>
    <cellStyle name="Normal 23 26 3 2" xfId="13791"/>
    <cellStyle name="Normal 23 26 4" xfId="13792"/>
    <cellStyle name="Normal 23 27" xfId="13793"/>
    <cellStyle name="Normal 23 27 2" xfId="13794"/>
    <cellStyle name="Normal 23 27 2 2" xfId="13795"/>
    <cellStyle name="Normal 23 27 2 3" xfId="13796"/>
    <cellStyle name="Normal 23 27 3" xfId="13797"/>
    <cellStyle name="Normal 23 27 3 2" xfId="13798"/>
    <cellStyle name="Normal 23 27 4" xfId="13799"/>
    <cellStyle name="Normal 23 28" xfId="13800"/>
    <cellStyle name="Normal 23 28 2" xfId="13801"/>
    <cellStyle name="Normal 23 28 2 2" xfId="13802"/>
    <cellStyle name="Normal 23 28 2 3" xfId="13803"/>
    <cellStyle name="Normal 23 28 3" xfId="13804"/>
    <cellStyle name="Normal 23 28 3 2" xfId="13805"/>
    <cellStyle name="Normal 23 28 4" xfId="13806"/>
    <cellStyle name="Normal 23 29" xfId="13807"/>
    <cellStyle name="Normal 23 29 2" xfId="13808"/>
    <cellStyle name="Normal 23 29 2 2" xfId="13809"/>
    <cellStyle name="Normal 23 29 2 3" xfId="13810"/>
    <cellStyle name="Normal 23 29 3" xfId="13811"/>
    <cellStyle name="Normal 23 29 3 2" xfId="13812"/>
    <cellStyle name="Normal 23 29 4" xfId="13813"/>
    <cellStyle name="Normal 23 3" xfId="13814"/>
    <cellStyle name="Normal 23 3 2" xfId="13815"/>
    <cellStyle name="Normal 23 3 2 2" xfId="13816"/>
    <cellStyle name="Normal 23 3 2 3" xfId="13817"/>
    <cellStyle name="Normal 23 3 3" xfId="13818"/>
    <cellStyle name="Normal 23 3 3 2" xfId="13819"/>
    <cellStyle name="Normal 23 3 4" xfId="13820"/>
    <cellStyle name="Normal 23 30" xfId="13821"/>
    <cellStyle name="Normal 23 30 2" xfId="13822"/>
    <cellStyle name="Normal 23 30 2 2" xfId="13823"/>
    <cellStyle name="Normal 23 30 2 3" xfId="13824"/>
    <cellStyle name="Normal 23 30 3" xfId="13825"/>
    <cellStyle name="Normal 23 30 3 2" xfId="13826"/>
    <cellStyle name="Normal 23 30 4" xfId="13827"/>
    <cellStyle name="Normal 23 31" xfId="13828"/>
    <cellStyle name="Normal 23 31 2" xfId="13829"/>
    <cellStyle name="Normal 23 31 2 2" xfId="13830"/>
    <cellStyle name="Normal 23 31 2 3" xfId="13831"/>
    <cellStyle name="Normal 23 31 3" xfId="13832"/>
    <cellStyle name="Normal 23 31 3 2" xfId="13833"/>
    <cellStyle name="Normal 23 31 4" xfId="13834"/>
    <cellStyle name="Normal 23 32" xfId="13835"/>
    <cellStyle name="Normal 23 32 2" xfId="13836"/>
    <cellStyle name="Normal 23 32 2 2" xfId="13837"/>
    <cellStyle name="Normal 23 32 2 3" xfId="13838"/>
    <cellStyle name="Normal 23 32 3" xfId="13839"/>
    <cellStyle name="Normal 23 32 3 2" xfId="13840"/>
    <cellStyle name="Normal 23 32 4" xfId="13841"/>
    <cellStyle name="Normal 23 33" xfId="13842"/>
    <cellStyle name="Normal 23 33 2" xfId="13843"/>
    <cellStyle name="Normal 23 33 2 2" xfId="13844"/>
    <cellStyle name="Normal 23 33 2 3" xfId="13845"/>
    <cellStyle name="Normal 23 33 3" xfId="13846"/>
    <cellStyle name="Normal 23 33 3 2" xfId="13847"/>
    <cellStyle name="Normal 23 33 4" xfId="13848"/>
    <cellStyle name="Normal 23 34" xfId="13849"/>
    <cellStyle name="Normal 23 34 2" xfId="13850"/>
    <cellStyle name="Normal 23 34 2 2" xfId="13851"/>
    <cellStyle name="Normal 23 34 2 3" xfId="13852"/>
    <cellStyle name="Normal 23 34 3" xfId="13853"/>
    <cellStyle name="Normal 23 34 3 2" xfId="13854"/>
    <cellStyle name="Normal 23 34 4" xfId="13855"/>
    <cellStyle name="Normal 23 35" xfId="13856"/>
    <cellStyle name="Normal 23 35 2" xfId="13857"/>
    <cellStyle name="Normal 23 35 2 2" xfId="13858"/>
    <cellStyle name="Normal 23 35 2 3" xfId="13859"/>
    <cellStyle name="Normal 23 35 3" xfId="13860"/>
    <cellStyle name="Normal 23 35 3 2" xfId="13861"/>
    <cellStyle name="Normal 23 35 4" xfId="13862"/>
    <cellStyle name="Normal 23 36" xfId="13863"/>
    <cellStyle name="Normal 23 36 2" xfId="13864"/>
    <cellStyle name="Normal 23 36 2 2" xfId="13865"/>
    <cellStyle name="Normal 23 36 2 3" xfId="13866"/>
    <cellStyle name="Normal 23 36 3" xfId="13867"/>
    <cellStyle name="Normal 23 36 3 2" xfId="13868"/>
    <cellStyle name="Normal 23 36 4" xfId="13869"/>
    <cellStyle name="Normal 23 37" xfId="13870"/>
    <cellStyle name="Normal 23 37 2" xfId="13871"/>
    <cellStyle name="Normal 23 37 2 2" xfId="13872"/>
    <cellStyle name="Normal 23 37 2 3" xfId="13873"/>
    <cellStyle name="Normal 23 37 3" xfId="13874"/>
    <cellStyle name="Normal 23 37 3 2" xfId="13875"/>
    <cellStyle name="Normal 23 37 4" xfId="13876"/>
    <cellStyle name="Normal 23 38" xfId="13877"/>
    <cellStyle name="Normal 23 38 2" xfId="13878"/>
    <cellStyle name="Normal 23 38 2 2" xfId="13879"/>
    <cellStyle name="Normal 23 38 2 3" xfId="13880"/>
    <cellStyle name="Normal 23 38 3" xfId="13881"/>
    <cellStyle name="Normal 23 38 3 2" xfId="13882"/>
    <cellStyle name="Normal 23 38 4" xfId="13883"/>
    <cellStyle name="Normal 23 39" xfId="13884"/>
    <cellStyle name="Normal 23 39 2" xfId="13885"/>
    <cellStyle name="Normal 23 39 2 2" xfId="13886"/>
    <cellStyle name="Normal 23 39 2 3" xfId="13887"/>
    <cellStyle name="Normal 23 39 3" xfId="13888"/>
    <cellStyle name="Normal 23 39 3 2" xfId="13889"/>
    <cellStyle name="Normal 23 39 4" xfId="13890"/>
    <cellStyle name="Normal 23 4" xfId="13891"/>
    <cellStyle name="Normal 23 4 2" xfId="13892"/>
    <cellStyle name="Normal 23 4 2 2" xfId="13893"/>
    <cellStyle name="Normal 23 4 2 3" xfId="13894"/>
    <cellStyle name="Normal 23 4 3" xfId="13895"/>
    <cellStyle name="Normal 23 4 3 2" xfId="13896"/>
    <cellStyle name="Normal 23 4 4" xfId="13897"/>
    <cellStyle name="Normal 23 40" xfId="13898"/>
    <cellStyle name="Normal 23 40 2" xfId="13899"/>
    <cellStyle name="Normal 23 40 2 2" xfId="13900"/>
    <cellStyle name="Normal 23 40 2 3" xfId="13901"/>
    <cellStyle name="Normal 23 40 3" xfId="13902"/>
    <cellStyle name="Normal 23 40 3 2" xfId="13903"/>
    <cellStyle name="Normal 23 40 4" xfId="13904"/>
    <cellStyle name="Normal 23 41" xfId="13905"/>
    <cellStyle name="Normal 23 41 2" xfId="13906"/>
    <cellStyle name="Normal 23 41 3" xfId="13907"/>
    <cellStyle name="Normal 23 42" xfId="13908"/>
    <cellStyle name="Normal 23 42 2" xfId="13909"/>
    <cellStyle name="Normal 23 43" xfId="13910"/>
    <cellStyle name="Normal 23 5" xfId="13911"/>
    <cellStyle name="Normal 23 5 2" xfId="13912"/>
    <cellStyle name="Normal 23 5 2 2" xfId="13913"/>
    <cellStyle name="Normal 23 5 2 3" xfId="13914"/>
    <cellStyle name="Normal 23 5 3" xfId="13915"/>
    <cellStyle name="Normal 23 5 3 2" xfId="13916"/>
    <cellStyle name="Normal 23 5 4" xfId="13917"/>
    <cellStyle name="Normal 23 6" xfId="13918"/>
    <cellStyle name="Normal 23 6 2" xfId="13919"/>
    <cellStyle name="Normal 23 6 2 2" xfId="13920"/>
    <cellStyle name="Normal 23 6 2 3" xfId="13921"/>
    <cellStyle name="Normal 23 6 3" xfId="13922"/>
    <cellStyle name="Normal 23 6 3 2" xfId="13923"/>
    <cellStyle name="Normal 23 6 4" xfId="13924"/>
    <cellStyle name="Normal 23 7" xfId="13925"/>
    <cellStyle name="Normal 23 7 2" xfId="13926"/>
    <cellStyle name="Normal 23 7 2 2" xfId="13927"/>
    <cellStyle name="Normal 23 7 2 3" xfId="13928"/>
    <cellStyle name="Normal 23 7 3" xfId="13929"/>
    <cellStyle name="Normal 23 7 3 2" xfId="13930"/>
    <cellStyle name="Normal 23 7 4" xfId="13931"/>
    <cellStyle name="Normal 23 8" xfId="13932"/>
    <cellStyle name="Normal 23 8 2" xfId="13933"/>
    <cellStyle name="Normal 23 8 2 2" xfId="13934"/>
    <cellStyle name="Normal 23 8 2 3" xfId="13935"/>
    <cellStyle name="Normal 23 8 3" xfId="13936"/>
    <cellStyle name="Normal 23 8 3 2" xfId="13937"/>
    <cellStyle name="Normal 23 8 4" xfId="13938"/>
    <cellStyle name="Normal 23 9" xfId="13939"/>
    <cellStyle name="Normal 23 9 2" xfId="13940"/>
    <cellStyle name="Normal 23 9 2 2" xfId="13941"/>
    <cellStyle name="Normal 23 9 2 3" xfId="13942"/>
    <cellStyle name="Normal 23 9 3" xfId="13943"/>
    <cellStyle name="Normal 23 9 3 2" xfId="13944"/>
    <cellStyle name="Normal 23 9 4" xfId="13945"/>
    <cellStyle name="Normal 239 2" xfId="13946"/>
    <cellStyle name="Normal 239 2 2" xfId="13947"/>
    <cellStyle name="Normal 239 2 2 2" xfId="13948"/>
    <cellStyle name="Normal 239 2 3" xfId="13949"/>
    <cellStyle name="Normal 239 2 4" xfId="13950"/>
    <cellStyle name="Normal 24" xfId="13951"/>
    <cellStyle name="Normal 24 10" xfId="13952"/>
    <cellStyle name="Normal 24 10 2" xfId="13953"/>
    <cellStyle name="Normal 24 10 2 2" xfId="13954"/>
    <cellStyle name="Normal 24 10 2 3" xfId="13955"/>
    <cellStyle name="Normal 24 10 3" xfId="13956"/>
    <cellStyle name="Normal 24 10 3 2" xfId="13957"/>
    <cellStyle name="Normal 24 10 4" xfId="13958"/>
    <cellStyle name="Normal 24 11" xfId="13959"/>
    <cellStyle name="Normal 24 11 2" xfId="13960"/>
    <cellStyle name="Normal 24 11 2 2" xfId="13961"/>
    <cellStyle name="Normal 24 11 2 3" xfId="13962"/>
    <cellStyle name="Normal 24 11 3" xfId="13963"/>
    <cellStyle name="Normal 24 11 3 2" xfId="13964"/>
    <cellStyle name="Normal 24 11 4" xfId="13965"/>
    <cellStyle name="Normal 24 12" xfId="13966"/>
    <cellStyle name="Normal 24 12 2" xfId="13967"/>
    <cellStyle name="Normal 24 12 2 2" xfId="13968"/>
    <cellStyle name="Normal 24 12 2 3" xfId="13969"/>
    <cellStyle name="Normal 24 12 3" xfId="13970"/>
    <cellStyle name="Normal 24 12 3 2" xfId="13971"/>
    <cellStyle name="Normal 24 12 4" xfId="13972"/>
    <cellStyle name="Normal 24 13" xfId="13973"/>
    <cellStyle name="Normal 24 13 2" xfId="13974"/>
    <cellStyle name="Normal 24 13 2 2" xfId="13975"/>
    <cellStyle name="Normal 24 13 2 3" xfId="13976"/>
    <cellStyle name="Normal 24 13 3" xfId="13977"/>
    <cellStyle name="Normal 24 13 3 2" xfId="13978"/>
    <cellStyle name="Normal 24 13 4" xfId="13979"/>
    <cellStyle name="Normal 24 14" xfId="13980"/>
    <cellStyle name="Normal 24 14 2" xfId="13981"/>
    <cellStyle name="Normal 24 14 2 2" xfId="13982"/>
    <cellStyle name="Normal 24 14 2 3" xfId="13983"/>
    <cellStyle name="Normal 24 14 3" xfId="13984"/>
    <cellStyle name="Normal 24 14 3 2" xfId="13985"/>
    <cellStyle name="Normal 24 14 4" xfId="13986"/>
    <cellStyle name="Normal 24 15" xfId="13987"/>
    <cellStyle name="Normal 24 15 2" xfId="13988"/>
    <cellStyle name="Normal 24 15 2 2" xfId="13989"/>
    <cellStyle name="Normal 24 15 2 3" xfId="13990"/>
    <cellStyle name="Normal 24 15 3" xfId="13991"/>
    <cellStyle name="Normal 24 15 3 2" xfId="13992"/>
    <cellStyle name="Normal 24 15 4" xfId="13993"/>
    <cellStyle name="Normal 24 16" xfId="13994"/>
    <cellStyle name="Normal 24 16 2" xfId="13995"/>
    <cellStyle name="Normal 24 16 2 2" xfId="13996"/>
    <cellStyle name="Normal 24 16 2 3" xfId="13997"/>
    <cellStyle name="Normal 24 16 3" xfId="13998"/>
    <cellStyle name="Normal 24 16 3 2" xfId="13999"/>
    <cellStyle name="Normal 24 16 4" xfId="14000"/>
    <cellStyle name="Normal 24 17" xfId="14001"/>
    <cellStyle name="Normal 24 17 2" xfId="14002"/>
    <cellStyle name="Normal 24 17 2 2" xfId="14003"/>
    <cellStyle name="Normal 24 17 2 3" xfId="14004"/>
    <cellStyle name="Normal 24 17 3" xfId="14005"/>
    <cellStyle name="Normal 24 17 3 2" xfId="14006"/>
    <cellStyle name="Normal 24 17 4" xfId="14007"/>
    <cellStyle name="Normal 24 18" xfId="14008"/>
    <cellStyle name="Normal 24 18 2" xfId="14009"/>
    <cellStyle name="Normal 24 18 2 2" xfId="14010"/>
    <cellStyle name="Normal 24 18 2 3" xfId="14011"/>
    <cellStyle name="Normal 24 18 3" xfId="14012"/>
    <cellStyle name="Normal 24 18 3 2" xfId="14013"/>
    <cellStyle name="Normal 24 18 4" xfId="14014"/>
    <cellStyle name="Normal 24 19" xfId="14015"/>
    <cellStyle name="Normal 24 19 2" xfId="14016"/>
    <cellStyle name="Normal 24 19 2 2" xfId="14017"/>
    <cellStyle name="Normal 24 19 2 3" xfId="14018"/>
    <cellStyle name="Normal 24 19 3" xfId="14019"/>
    <cellStyle name="Normal 24 19 3 2" xfId="14020"/>
    <cellStyle name="Normal 24 19 4" xfId="14021"/>
    <cellStyle name="Normal 24 2" xfId="14022"/>
    <cellStyle name="Normal 24 2 2" xfId="14023"/>
    <cellStyle name="Normal 24 2 2 2" xfId="14024"/>
    <cellStyle name="Normal 24 2 2 3" xfId="14025"/>
    <cellStyle name="Normal 24 2 3" xfId="14026"/>
    <cellStyle name="Normal 24 2 3 2" xfId="14027"/>
    <cellStyle name="Normal 24 2 4" xfId="14028"/>
    <cellStyle name="Normal 24 2 5" xfId="14029"/>
    <cellStyle name="Normal 24 20" xfId="14030"/>
    <cellStyle name="Normal 24 20 2" xfId="14031"/>
    <cellStyle name="Normal 24 20 2 2" xfId="14032"/>
    <cellStyle name="Normal 24 20 2 3" xfId="14033"/>
    <cellStyle name="Normal 24 20 3" xfId="14034"/>
    <cellStyle name="Normal 24 20 3 2" xfId="14035"/>
    <cellStyle name="Normal 24 20 4" xfId="14036"/>
    <cellStyle name="Normal 24 21" xfId="14037"/>
    <cellStyle name="Normal 24 21 2" xfId="14038"/>
    <cellStyle name="Normal 24 21 2 2" xfId="14039"/>
    <cellStyle name="Normal 24 21 2 3" xfId="14040"/>
    <cellStyle name="Normal 24 21 3" xfId="14041"/>
    <cellStyle name="Normal 24 21 3 2" xfId="14042"/>
    <cellStyle name="Normal 24 21 4" xfId="14043"/>
    <cellStyle name="Normal 24 22" xfId="14044"/>
    <cellStyle name="Normal 24 22 2" xfId="14045"/>
    <cellStyle name="Normal 24 22 2 2" xfId="14046"/>
    <cellStyle name="Normal 24 22 2 3" xfId="14047"/>
    <cellStyle name="Normal 24 22 3" xfId="14048"/>
    <cellStyle name="Normal 24 22 3 2" xfId="14049"/>
    <cellStyle name="Normal 24 22 4" xfId="14050"/>
    <cellStyle name="Normal 24 23" xfId="14051"/>
    <cellStyle name="Normal 24 23 2" xfId="14052"/>
    <cellStyle name="Normal 24 23 2 2" xfId="14053"/>
    <cellStyle name="Normal 24 23 2 3" xfId="14054"/>
    <cellStyle name="Normal 24 23 3" xfId="14055"/>
    <cellStyle name="Normal 24 23 3 2" xfId="14056"/>
    <cellStyle name="Normal 24 23 4" xfId="14057"/>
    <cellStyle name="Normal 24 24" xfId="14058"/>
    <cellStyle name="Normal 24 24 2" xfId="14059"/>
    <cellStyle name="Normal 24 24 2 2" xfId="14060"/>
    <cellStyle name="Normal 24 24 2 3" xfId="14061"/>
    <cellStyle name="Normal 24 24 3" xfId="14062"/>
    <cellStyle name="Normal 24 24 3 2" xfId="14063"/>
    <cellStyle name="Normal 24 24 4" xfId="14064"/>
    <cellStyle name="Normal 24 25" xfId="14065"/>
    <cellStyle name="Normal 24 25 2" xfId="14066"/>
    <cellStyle name="Normal 24 25 2 2" xfId="14067"/>
    <cellStyle name="Normal 24 25 2 3" xfId="14068"/>
    <cellStyle name="Normal 24 25 3" xfId="14069"/>
    <cellStyle name="Normal 24 25 3 2" xfId="14070"/>
    <cellStyle name="Normal 24 25 4" xfId="14071"/>
    <cellStyle name="Normal 24 26" xfId="14072"/>
    <cellStyle name="Normal 24 26 2" xfId="14073"/>
    <cellStyle name="Normal 24 26 2 2" xfId="14074"/>
    <cellStyle name="Normal 24 26 2 3" xfId="14075"/>
    <cellStyle name="Normal 24 26 3" xfId="14076"/>
    <cellStyle name="Normal 24 26 3 2" xfId="14077"/>
    <cellStyle name="Normal 24 26 4" xfId="14078"/>
    <cellStyle name="Normal 24 27" xfId="14079"/>
    <cellStyle name="Normal 24 27 2" xfId="14080"/>
    <cellStyle name="Normal 24 27 2 2" xfId="14081"/>
    <cellStyle name="Normal 24 27 2 3" xfId="14082"/>
    <cellStyle name="Normal 24 27 3" xfId="14083"/>
    <cellStyle name="Normal 24 27 3 2" xfId="14084"/>
    <cellStyle name="Normal 24 27 4" xfId="14085"/>
    <cellStyle name="Normal 24 28" xfId="14086"/>
    <cellStyle name="Normal 24 28 2" xfId="14087"/>
    <cellStyle name="Normal 24 28 2 2" xfId="14088"/>
    <cellStyle name="Normal 24 28 2 3" xfId="14089"/>
    <cellStyle name="Normal 24 28 3" xfId="14090"/>
    <cellStyle name="Normal 24 28 3 2" xfId="14091"/>
    <cellStyle name="Normal 24 28 4" xfId="14092"/>
    <cellStyle name="Normal 24 29" xfId="14093"/>
    <cellStyle name="Normal 24 29 2" xfId="14094"/>
    <cellStyle name="Normal 24 29 2 2" xfId="14095"/>
    <cellStyle name="Normal 24 29 2 3" xfId="14096"/>
    <cellStyle name="Normal 24 29 3" xfId="14097"/>
    <cellStyle name="Normal 24 29 3 2" xfId="14098"/>
    <cellStyle name="Normal 24 29 4" xfId="14099"/>
    <cellStyle name="Normal 24 3" xfId="14100"/>
    <cellStyle name="Normal 24 3 2" xfId="14101"/>
    <cellStyle name="Normal 24 3 2 2" xfId="14102"/>
    <cellStyle name="Normal 24 3 2 3" xfId="14103"/>
    <cellStyle name="Normal 24 3 3" xfId="14104"/>
    <cellStyle name="Normal 24 3 3 2" xfId="14105"/>
    <cellStyle name="Normal 24 3 4" xfId="14106"/>
    <cellStyle name="Normal 24 30" xfId="14107"/>
    <cellStyle name="Normal 24 30 2" xfId="14108"/>
    <cellStyle name="Normal 24 30 2 2" xfId="14109"/>
    <cellStyle name="Normal 24 30 2 3" xfId="14110"/>
    <cellStyle name="Normal 24 30 3" xfId="14111"/>
    <cellStyle name="Normal 24 30 3 2" xfId="14112"/>
    <cellStyle name="Normal 24 30 4" xfId="14113"/>
    <cellStyle name="Normal 24 31" xfId="14114"/>
    <cellStyle name="Normal 24 31 2" xfId="14115"/>
    <cellStyle name="Normal 24 31 2 2" xfId="14116"/>
    <cellStyle name="Normal 24 31 2 3" xfId="14117"/>
    <cellStyle name="Normal 24 31 3" xfId="14118"/>
    <cellStyle name="Normal 24 31 3 2" xfId="14119"/>
    <cellStyle name="Normal 24 31 4" xfId="14120"/>
    <cellStyle name="Normal 24 32" xfId="14121"/>
    <cellStyle name="Normal 24 32 2" xfId="14122"/>
    <cellStyle name="Normal 24 32 2 2" xfId="14123"/>
    <cellStyle name="Normal 24 32 2 3" xfId="14124"/>
    <cellStyle name="Normal 24 32 3" xfId="14125"/>
    <cellStyle name="Normal 24 32 3 2" xfId="14126"/>
    <cellStyle name="Normal 24 32 4" xfId="14127"/>
    <cellStyle name="Normal 24 33" xfId="14128"/>
    <cellStyle name="Normal 24 33 2" xfId="14129"/>
    <cellStyle name="Normal 24 33 2 2" xfId="14130"/>
    <cellStyle name="Normal 24 33 2 3" xfId="14131"/>
    <cellStyle name="Normal 24 33 3" xfId="14132"/>
    <cellStyle name="Normal 24 33 3 2" xfId="14133"/>
    <cellStyle name="Normal 24 33 4" xfId="14134"/>
    <cellStyle name="Normal 24 34" xfId="14135"/>
    <cellStyle name="Normal 24 34 2" xfId="14136"/>
    <cellStyle name="Normal 24 34 2 2" xfId="14137"/>
    <cellStyle name="Normal 24 34 2 3" xfId="14138"/>
    <cellStyle name="Normal 24 34 3" xfId="14139"/>
    <cellStyle name="Normal 24 34 3 2" xfId="14140"/>
    <cellStyle name="Normal 24 34 4" xfId="14141"/>
    <cellStyle name="Normal 24 35" xfId="14142"/>
    <cellStyle name="Normal 24 35 2" xfId="14143"/>
    <cellStyle name="Normal 24 35 2 2" xfId="14144"/>
    <cellStyle name="Normal 24 35 2 3" xfId="14145"/>
    <cellStyle name="Normal 24 35 3" xfId="14146"/>
    <cellStyle name="Normal 24 35 3 2" xfId="14147"/>
    <cellStyle name="Normal 24 35 4" xfId="14148"/>
    <cellStyle name="Normal 24 36" xfId="14149"/>
    <cellStyle name="Normal 24 36 2" xfId="14150"/>
    <cellStyle name="Normal 24 36 2 2" xfId="14151"/>
    <cellStyle name="Normal 24 36 2 3" xfId="14152"/>
    <cellStyle name="Normal 24 36 3" xfId="14153"/>
    <cellStyle name="Normal 24 36 3 2" xfId="14154"/>
    <cellStyle name="Normal 24 36 4" xfId="14155"/>
    <cellStyle name="Normal 24 37" xfId="14156"/>
    <cellStyle name="Normal 24 37 2" xfId="14157"/>
    <cellStyle name="Normal 24 37 2 2" xfId="14158"/>
    <cellStyle name="Normal 24 37 2 3" xfId="14159"/>
    <cellStyle name="Normal 24 37 3" xfId="14160"/>
    <cellStyle name="Normal 24 37 3 2" xfId="14161"/>
    <cellStyle name="Normal 24 37 4" xfId="14162"/>
    <cellStyle name="Normal 24 38" xfId="14163"/>
    <cellStyle name="Normal 24 38 2" xfId="14164"/>
    <cellStyle name="Normal 24 38 2 2" xfId="14165"/>
    <cellStyle name="Normal 24 38 2 3" xfId="14166"/>
    <cellStyle name="Normal 24 38 3" xfId="14167"/>
    <cellStyle name="Normal 24 38 3 2" xfId="14168"/>
    <cellStyle name="Normal 24 38 4" xfId="14169"/>
    <cellStyle name="Normal 24 39" xfId="14170"/>
    <cellStyle name="Normal 24 39 2" xfId="14171"/>
    <cellStyle name="Normal 24 39 2 2" xfId="14172"/>
    <cellStyle name="Normal 24 39 2 3" xfId="14173"/>
    <cellStyle name="Normal 24 39 3" xfId="14174"/>
    <cellStyle name="Normal 24 39 3 2" xfId="14175"/>
    <cellStyle name="Normal 24 39 4" xfId="14176"/>
    <cellStyle name="Normal 24 4" xfId="14177"/>
    <cellStyle name="Normal 24 4 2" xfId="14178"/>
    <cellStyle name="Normal 24 4 2 2" xfId="14179"/>
    <cellStyle name="Normal 24 4 2 3" xfId="14180"/>
    <cellStyle name="Normal 24 4 3" xfId="14181"/>
    <cellStyle name="Normal 24 4 3 2" xfId="14182"/>
    <cellStyle name="Normal 24 4 4" xfId="14183"/>
    <cellStyle name="Normal 24 40" xfId="14184"/>
    <cellStyle name="Normal 24 40 2" xfId="14185"/>
    <cellStyle name="Normal 24 40 2 2" xfId="14186"/>
    <cellStyle name="Normal 24 40 2 3" xfId="14187"/>
    <cellStyle name="Normal 24 40 3" xfId="14188"/>
    <cellStyle name="Normal 24 40 3 2" xfId="14189"/>
    <cellStyle name="Normal 24 40 4" xfId="14190"/>
    <cellStyle name="Normal 24 41" xfId="14191"/>
    <cellStyle name="Normal 24 41 2" xfId="14192"/>
    <cellStyle name="Normal 24 41 3" xfId="14193"/>
    <cellStyle name="Normal 24 42" xfId="14194"/>
    <cellStyle name="Normal 24 43" xfId="14195"/>
    <cellStyle name="Normal 24 5" xfId="14196"/>
    <cellStyle name="Normal 24 5 2" xfId="14197"/>
    <cellStyle name="Normal 24 5 2 2" xfId="14198"/>
    <cellStyle name="Normal 24 5 2 3" xfId="14199"/>
    <cellStyle name="Normal 24 5 3" xfId="14200"/>
    <cellStyle name="Normal 24 5 3 2" xfId="14201"/>
    <cellStyle name="Normal 24 5 4" xfId="14202"/>
    <cellStyle name="Normal 24 6" xfId="14203"/>
    <cellStyle name="Normal 24 6 2" xfId="14204"/>
    <cellStyle name="Normal 24 6 2 2" xfId="14205"/>
    <cellStyle name="Normal 24 6 2 3" xfId="14206"/>
    <cellStyle name="Normal 24 6 3" xfId="14207"/>
    <cellStyle name="Normal 24 6 3 2" xfId="14208"/>
    <cellStyle name="Normal 24 6 4" xfId="14209"/>
    <cellStyle name="Normal 24 7" xfId="14210"/>
    <cellStyle name="Normal 24 7 2" xfId="14211"/>
    <cellStyle name="Normal 24 7 2 2" xfId="14212"/>
    <cellStyle name="Normal 24 7 2 3" xfId="14213"/>
    <cellStyle name="Normal 24 7 3" xfId="14214"/>
    <cellStyle name="Normal 24 7 3 2" xfId="14215"/>
    <cellStyle name="Normal 24 7 4" xfId="14216"/>
    <cellStyle name="Normal 24 79" xfId="14217"/>
    <cellStyle name="Normal 24 8" xfId="14218"/>
    <cellStyle name="Normal 24 8 2" xfId="14219"/>
    <cellStyle name="Normal 24 8 2 2" xfId="14220"/>
    <cellStyle name="Normal 24 8 2 3" xfId="14221"/>
    <cellStyle name="Normal 24 8 3" xfId="14222"/>
    <cellStyle name="Normal 24 8 3 2" xfId="14223"/>
    <cellStyle name="Normal 24 8 4" xfId="14224"/>
    <cellStyle name="Normal 24 9" xfId="14225"/>
    <cellStyle name="Normal 24 9 2" xfId="14226"/>
    <cellStyle name="Normal 24 9 2 2" xfId="14227"/>
    <cellStyle name="Normal 24 9 2 3" xfId="14228"/>
    <cellStyle name="Normal 24 9 3" xfId="14229"/>
    <cellStyle name="Normal 24 9 3 2" xfId="14230"/>
    <cellStyle name="Normal 24 9 4" xfId="14231"/>
    <cellStyle name="Normal 25" xfId="14232"/>
    <cellStyle name="Normal 25 10" xfId="14233"/>
    <cellStyle name="Normal 25 10 2" xfId="14234"/>
    <cellStyle name="Normal 25 10 2 2" xfId="14235"/>
    <cellStyle name="Normal 25 10 2 3" xfId="14236"/>
    <cellStyle name="Normal 25 10 3" xfId="14237"/>
    <cellStyle name="Normal 25 10 3 2" xfId="14238"/>
    <cellStyle name="Normal 25 10 4" xfId="14239"/>
    <cellStyle name="Normal 25 10 5" xfId="14240"/>
    <cellStyle name="Normal 25 11" xfId="14241"/>
    <cellStyle name="Normal 25 11 2" xfId="14242"/>
    <cellStyle name="Normal 25 11 2 2" xfId="14243"/>
    <cellStyle name="Normal 25 11 2 3" xfId="14244"/>
    <cellStyle name="Normal 25 11 3" xfId="14245"/>
    <cellStyle name="Normal 25 11 3 2" xfId="14246"/>
    <cellStyle name="Normal 25 11 4" xfId="14247"/>
    <cellStyle name="Normal 25 12" xfId="14248"/>
    <cellStyle name="Normal 25 12 2" xfId="14249"/>
    <cellStyle name="Normal 25 12 2 2" xfId="14250"/>
    <cellStyle name="Normal 25 12 2 3" xfId="14251"/>
    <cellStyle name="Normal 25 12 3" xfId="14252"/>
    <cellStyle name="Normal 25 12 3 2" xfId="14253"/>
    <cellStyle name="Normal 25 12 4" xfId="14254"/>
    <cellStyle name="Normal 25 13" xfId="14255"/>
    <cellStyle name="Normal 25 13 2" xfId="14256"/>
    <cellStyle name="Normal 25 13 2 2" xfId="14257"/>
    <cellStyle name="Normal 25 13 2 3" xfId="14258"/>
    <cellStyle name="Normal 25 13 3" xfId="14259"/>
    <cellStyle name="Normal 25 13 3 2" xfId="14260"/>
    <cellStyle name="Normal 25 13 4" xfId="14261"/>
    <cellStyle name="Normal 25 14" xfId="14262"/>
    <cellStyle name="Normal 25 14 2" xfId="14263"/>
    <cellStyle name="Normal 25 14 2 2" xfId="14264"/>
    <cellStyle name="Normal 25 14 2 3" xfId="14265"/>
    <cellStyle name="Normal 25 14 3" xfId="14266"/>
    <cellStyle name="Normal 25 14 3 2" xfId="14267"/>
    <cellStyle name="Normal 25 14 4" xfId="14268"/>
    <cellStyle name="Normal 25 15" xfId="14269"/>
    <cellStyle name="Normal 25 15 2" xfId="14270"/>
    <cellStyle name="Normal 25 15 2 2" xfId="14271"/>
    <cellStyle name="Normal 25 15 2 3" xfId="14272"/>
    <cellStyle name="Normal 25 15 3" xfId="14273"/>
    <cellStyle name="Normal 25 15 3 2" xfId="14274"/>
    <cellStyle name="Normal 25 15 4" xfId="14275"/>
    <cellStyle name="Normal 25 16" xfId="14276"/>
    <cellStyle name="Normal 25 16 2" xfId="14277"/>
    <cellStyle name="Normal 25 16 2 2" xfId="14278"/>
    <cellStyle name="Normal 25 16 2 3" xfId="14279"/>
    <cellStyle name="Normal 25 16 3" xfId="14280"/>
    <cellStyle name="Normal 25 16 3 2" xfId="14281"/>
    <cellStyle name="Normal 25 16 4" xfId="14282"/>
    <cellStyle name="Normal 25 17" xfId="14283"/>
    <cellStyle name="Normal 25 17 2" xfId="14284"/>
    <cellStyle name="Normal 25 17 2 2" xfId="14285"/>
    <cellStyle name="Normal 25 17 2 3" xfId="14286"/>
    <cellStyle name="Normal 25 17 3" xfId="14287"/>
    <cellStyle name="Normal 25 17 3 2" xfId="14288"/>
    <cellStyle name="Normal 25 17 4" xfId="14289"/>
    <cellStyle name="Normal 25 18" xfId="14290"/>
    <cellStyle name="Normal 25 18 2" xfId="14291"/>
    <cellStyle name="Normal 25 18 2 2" xfId="14292"/>
    <cellStyle name="Normal 25 18 2 3" xfId="14293"/>
    <cellStyle name="Normal 25 18 3" xfId="14294"/>
    <cellStyle name="Normal 25 18 3 2" xfId="14295"/>
    <cellStyle name="Normal 25 18 4" xfId="14296"/>
    <cellStyle name="Normal 25 19" xfId="14297"/>
    <cellStyle name="Normal 25 19 2" xfId="14298"/>
    <cellStyle name="Normal 25 19 2 2" xfId="14299"/>
    <cellStyle name="Normal 25 19 2 3" xfId="14300"/>
    <cellStyle name="Normal 25 19 3" xfId="14301"/>
    <cellStyle name="Normal 25 19 3 2" xfId="14302"/>
    <cellStyle name="Normal 25 19 4" xfId="14303"/>
    <cellStyle name="Normal 25 2" xfId="14304"/>
    <cellStyle name="Normal 25 2 10" xfId="14305"/>
    <cellStyle name="Normal 25 2 11" xfId="14306"/>
    <cellStyle name="Normal 25 2 2" xfId="14307"/>
    <cellStyle name="Normal 25 2 2 2" xfId="14308"/>
    <cellStyle name="Normal 25 2 2 2 2" xfId="14309"/>
    <cellStyle name="Normal 25 2 2 2 2 2" xfId="14310"/>
    <cellStyle name="Normal 25 2 2 2 2 3" xfId="14311"/>
    <cellStyle name="Normal 25 2 2 2 2 4" xfId="14312"/>
    <cellStyle name="Normal 25 2 2 2 3" xfId="14313"/>
    <cellStyle name="Normal 25 2 2 2 4" xfId="14314"/>
    <cellStyle name="Normal 25 2 2 2 5" xfId="14315"/>
    <cellStyle name="Normal 25 2 2 2 6" xfId="14316"/>
    <cellStyle name="Normal 25 2 2 3" xfId="14317"/>
    <cellStyle name="Normal 25 2 2 3 2" xfId="14318"/>
    <cellStyle name="Normal 25 2 2 3 3" xfId="14319"/>
    <cellStyle name="Normal 25 2 2 3 4" xfId="14320"/>
    <cellStyle name="Normal 25 2 2 4" xfId="14321"/>
    <cellStyle name="Normal 25 2 2 5" xfId="14322"/>
    <cellStyle name="Normal 25 2 2 6" xfId="14323"/>
    <cellStyle name="Normal 25 2 2 7" xfId="14324"/>
    <cellStyle name="Normal 25 2 2 8" xfId="14325"/>
    <cellStyle name="Normal 25 2 3" xfId="14326"/>
    <cellStyle name="Normal 25 2 3 2" xfId="14327"/>
    <cellStyle name="Normal 25 2 3 2 2" xfId="14328"/>
    <cellStyle name="Normal 25 2 3 2 3" xfId="14329"/>
    <cellStyle name="Normal 25 2 3 2 4" xfId="14330"/>
    <cellStyle name="Normal 25 2 3 3" xfId="14331"/>
    <cellStyle name="Normal 25 2 3 4" xfId="14332"/>
    <cellStyle name="Normal 25 2 3 5" xfId="14333"/>
    <cellStyle name="Normal 25 2 3 6" xfId="14334"/>
    <cellStyle name="Normal 25 2 3 7" xfId="14335"/>
    <cellStyle name="Normal 25 2 4" xfId="14336"/>
    <cellStyle name="Normal 25 2 4 2" xfId="14337"/>
    <cellStyle name="Normal 25 2 4 2 2" xfId="14338"/>
    <cellStyle name="Normal 25 2 4 2 3" xfId="14339"/>
    <cellStyle name="Normal 25 2 4 2 4" xfId="14340"/>
    <cellStyle name="Normal 25 2 4 3" xfId="14341"/>
    <cellStyle name="Normal 25 2 4 4" xfId="14342"/>
    <cellStyle name="Normal 25 2 4 5" xfId="14343"/>
    <cellStyle name="Normal 25 2 5" xfId="14344"/>
    <cellStyle name="Normal 25 2 5 2" xfId="14345"/>
    <cellStyle name="Normal 25 2 5 2 2" xfId="14346"/>
    <cellStyle name="Normal 25 2 5 2 3" xfId="14347"/>
    <cellStyle name="Normal 25 2 5 2 4" xfId="14348"/>
    <cellStyle name="Normal 25 2 5 3" xfId="14349"/>
    <cellStyle name="Normal 25 2 5 4" xfId="14350"/>
    <cellStyle name="Normal 25 2 5 5" xfId="14351"/>
    <cellStyle name="Normal 25 2 6" xfId="14352"/>
    <cellStyle name="Normal 25 2 6 2" xfId="14353"/>
    <cellStyle name="Normal 25 2 6 3" xfId="14354"/>
    <cellStyle name="Normal 25 2 6 4" xfId="14355"/>
    <cellStyle name="Normal 25 2 7" xfId="14356"/>
    <cellStyle name="Normal 25 2 8" xfId="14357"/>
    <cellStyle name="Normal 25 2 9" xfId="14358"/>
    <cellStyle name="Normal 25 20" xfId="14359"/>
    <cellStyle name="Normal 25 20 2" xfId="14360"/>
    <cellStyle name="Normal 25 20 2 2" xfId="14361"/>
    <cellStyle name="Normal 25 20 2 3" xfId="14362"/>
    <cellStyle name="Normal 25 20 3" xfId="14363"/>
    <cellStyle name="Normal 25 20 3 2" xfId="14364"/>
    <cellStyle name="Normal 25 20 4" xfId="14365"/>
    <cellStyle name="Normal 25 21" xfId="14366"/>
    <cellStyle name="Normal 25 21 2" xfId="14367"/>
    <cellStyle name="Normal 25 21 2 2" xfId="14368"/>
    <cellStyle name="Normal 25 21 2 3" xfId="14369"/>
    <cellStyle name="Normal 25 21 3" xfId="14370"/>
    <cellStyle name="Normal 25 21 3 2" xfId="14371"/>
    <cellStyle name="Normal 25 21 4" xfId="14372"/>
    <cellStyle name="Normal 25 22" xfId="14373"/>
    <cellStyle name="Normal 25 22 2" xfId="14374"/>
    <cellStyle name="Normal 25 22 2 2" xfId="14375"/>
    <cellStyle name="Normal 25 22 2 3" xfId="14376"/>
    <cellStyle name="Normal 25 22 3" xfId="14377"/>
    <cellStyle name="Normal 25 22 3 2" xfId="14378"/>
    <cellStyle name="Normal 25 22 4" xfId="14379"/>
    <cellStyle name="Normal 25 23" xfId="14380"/>
    <cellStyle name="Normal 25 23 2" xfId="14381"/>
    <cellStyle name="Normal 25 23 2 2" xfId="14382"/>
    <cellStyle name="Normal 25 23 2 3" xfId="14383"/>
    <cellStyle name="Normal 25 23 3" xfId="14384"/>
    <cellStyle name="Normal 25 23 3 2" xfId="14385"/>
    <cellStyle name="Normal 25 23 4" xfId="14386"/>
    <cellStyle name="Normal 25 24" xfId="14387"/>
    <cellStyle name="Normal 25 24 2" xfId="14388"/>
    <cellStyle name="Normal 25 24 2 2" xfId="14389"/>
    <cellStyle name="Normal 25 24 2 3" xfId="14390"/>
    <cellStyle name="Normal 25 24 3" xfId="14391"/>
    <cellStyle name="Normal 25 24 3 2" xfId="14392"/>
    <cellStyle name="Normal 25 24 4" xfId="14393"/>
    <cellStyle name="Normal 25 25" xfId="14394"/>
    <cellStyle name="Normal 25 25 2" xfId="14395"/>
    <cellStyle name="Normal 25 25 2 2" xfId="14396"/>
    <cellStyle name="Normal 25 25 2 3" xfId="14397"/>
    <cellStyle name="Normal 25 25 3" xfId="14398"/>
    <cellStyle name="Normal 25 25 3 2" xfId="14399"/>
    <cellStyle name="Normal 25 25 4" xfId="14400"/>
    <cellStyle name="Normal 25 26" xfId="14401"/>
    <cellStyle name="Normal 25 26 2" xfId="14402"/>
    <cellStyle name="Normal 25 26 2 2" xfId="14403"/>
    <cellStyle name="Normal 25 26 2 3" xfId="14404"/>
    <cellStyle name="Normal 25 26 3" xfId="14405"/>
    <cellStyle name="Normal 25 26 3 2" xfId="14406"/>
    <cellStyle name="Normal 25 26 4" xfId="14407"/>
    <cellStyle name="Normal 25 27" xfId="14408"/>
    <cellStyle name="Normal 25 27 2" xfId="14409"/>
    <cellStyle name="Normal 25 27 2 2" xfId="14410"/>
    <cellStyle name="Normal 25 27 2 3" xfId="14411"/>
    <cellStyle name="Normal 25 27 3" xfId="14412"/>
    <cellStyle name="Normal 25 27 3 2" xfId="14413"/>
    <cellStyle name="Normal 25 27 4" xfId="14414"/>
    <cellStyle name="Normal 25 28" xfId="14415"/>
    <cellStyle name="Normal 25 28 2" xfId="14416"/>
    <cellStyle name="Normal 25 28 2 2" xfId="14417"/>
    <cellStyle name="Normal 25 28 2 3" xfId="14418"/>
    <cellStyle name="Normal 25 28 3" xfId="14419"/>
    <cellStyle name="Normal 25 28 3 2" xfId="14420"/>
    <cellStyle name="Normal 25 28 4" xfId="14421"/>
    <cellStyle name="Normal 25 29" xfId="14422"/>
    <cellStyle name="Normal 25 29 2" xfId="14423"/>
    <cellStyle name="Normal 25 29 2 2" xfId="14424"/>
    <cellStyle name="Normal 25 29 2 3" xfId="14425"/>
    <cellStyle name="Normal 25 29 3" xfId="14426"/>
    <cellStyle name="Normal 25 29 3 2" xfId="14427"/>
    <cellStyle name="Normal 25 29 4" xfId="14428"/>
    <cellStyle name="Normal 25 3" xfId="14429"/>
    <cellStyle name="Normal 25 3 2" xfId="14430"/>
    <cellStyle name="Normal 25 3 2 2" xfId="14431"/>
    <cellStyle name="Normal 25 3 2 2 2" xfId="14432"/>
    <cellStyle name="Normal 25 3 2 2 3" xfId="14433"/>
    <cellStyle name="Normal 25 3 2 2 4" xfId="14434"/>
    <cellStyle name="Normal 25 3 2 2 5" xfId="14435"/>
    <cellStyle name="Normal 25 3 2 3" xfId="14436"/>
    <cellStyle name="Normal 25 3 2 4" xfId="14437"/>
    <cellStyle name="Normal 25 3 2 5" xfId="14438"/>
    <cellStyle name="Normal 25 3 2 6" xfId="14439"/>
    <cellStyle name="Normal 25 3 2 7" xfId="14440"/>
    <cellStyle name="Normal 25 3 3" xfId="14441"/>
    <cellStyle name="Normal 25 3 3 2" xfId="14442"/>
    <cellStyle name="Normal 25 3 3 3" xfId="14443"/>
    <cellStyle name="Normal 25 3 3 4" xfId="14444"/>
    <cellStyle name="Normal 25 3 3 5" xfId="14445"/>
    <cellStyle name="Normal 25 3 3 6" xfId="14446"/>
    <cellStyle name="Normal 25 3 4" xfId="14447"/>
    <cellStyle name="Normal 25 3 5" xfId="14448"/>
    <cellStyle name="Normal 25 3 6" xfId="14449"/>
    <cellStyle name="Normal 25 3 7" xfId="14450"/>
    <cellStyle name="Normal 25 3 8" xfId="14451"/>
    <cellStyle name="Normal 25 30" xfId="14452"/>
    <cellStyle name="Normal 25 30 2" xfId="14453"/>
    <cellStyle name="Normal 25 30 2 2" xfId="14454"/>
    <cellStyle name="Normal 25 30 2 3" xfId="14455"/>
    <cellStyle name="Normal 25 30 3" xfId="14456"/>
    <cellStyle name="Normal 25 30 3 2" xfId="14457"/>
    <cellStyle name="Normal 25 30 4" xfId="14458"/>
    <cellStyle name="Normal 25 31" xfId="14459"/>
    <cellStyle name="Normal 25 31 2" xfId="14460"/>
    <cellStyle name="Normal 25 31 2 2" xfId="14461"/>
    <cellStyle name="Normal 25 31 2 3" xfId="14462"/>
    <cellStyle name="Normal 25 31 3" xfId="14463"/>
    <cellStyle name="Normal 25 31 3 2" xfId="14464"/>
    <cellStyle name="Normal 25 31 4" xfId="14465"/>
    <cellStyle name="Normal 25 32" xfId="14466"/>
    <cellStyle name="Normal 25 32 2" xfId="14467"/>
    <cellStyle name="Normal 25 32 2 2" xfId="14468"/>
    <cellStyle name="Normal 25 32 2 3" xfId="14469"/>
    <cellStyle name="Normal 25 32 3" xfId="14470"/>
    <cellStyle name="Normal 25 32 3 2" xfId="14471"/>
    <cellStyle name="Normal 25 32 4" xfId="14472"/>
    <cellStyle name="Normal 25 33" xfId="14473"/>
    <cellStyle name="Normal 25 33 2" xfId="14474"/>
    <cellStyle name="Normal 25 33 2 2" xfId="14475"/>
    <cellStyle name="Normal 25 33 2 3" xfId="14476"/>
    <cellStyle name="Normal 25 33 3" xfId="14477"/>
    <cellStyle name="Normal 25 33 3 2" xfId="14478"/>
    <cellStyle name="Normal 25 33 4" xfId="14479"/>
    <cellStyle name="Normal 25 34" xfId="14480"/>
    <cellStyle name="Normal 25 34 2" xfId="14481"/>
    <cellStyle name="Normal 25 34 2 2" xfId="14482"/>
    <cellStyle name="Normal 25 34 2 3" xfId="14483"/>
    <cellStyle name="Normal 25 34 3" xfId="14484"/>
    <cellStyle name="Normal 25 34 3 2" xfId="14485"/>
    <cellStyle name="Normal 25 34 4" xfId="14486"/>
    <cellStyle name="Normal 25 35" xfId="14487"/>
    <cellStyle name="Normal 25 35 2" xfId="14488"/>
    <cellStyle name="Normal 25 35 2 2" xfId="14489"/>
    <cellStyle name="Normal 25 35 2 3" xfId="14490"/>
    <cellStyle name="Normal 25 35 3" xfId="14491"/>
    <cellStyle name="Normal 25 35 3 2" xfId="14492"/>
    <cellStyle name="Normal 25 35 4" xfId="14493"/>
    <cellStyle name="Normal 25 36" xfId="14494"/>
    <cellStyle name="Normal 25 36 2" xfId="14495"/>
    <cellStyle name="Normal 25 36 2 2" xfId="14496"/>
    <cellStyle name="Normal 25 36 2 3" xfId="14497"/>
    <cellStyle name="Normal 25 36 3" xfId="14498"/>
    <cellStyle name="Normal 25 36 3 2" xfId="14499"/>
    <cellStyle name="Normal 25 36 4" xfId="14500"/>
    <cellStyle name="Normal 25 37" xfId="14501"/>
    <cellStyle name="Normal 25 37 2" xfId="14502"/>
    <cellStyle name="Normal 25 37 2 2" xfId="14503"/>
    <cellStyle name="Normal 25 37 2 3" xfId="14504"/>
    <cellStyle name="Normal 25 37 3" xfId="14505"/>
    <cellStyle name="Normal 25 37 3 2" xfId="14506"/>
    <cellStyle name="Normal 25 37 4" xfId="14507"/>
    <cellStyle name="Normal 25 38" xfId="14508"/>
    <cellStyle name="Normal 25 38 2" xfId="14509"/>
    <cellStyle name="Normal 25 38 2 2" xfId="14510"/>
    <cellStyle name="Normal 25 38 2 3" xfId="14511"/>
    <cellStyle name="Normal 25 38 3" xfId="14512"/>
    <cellStyle name="Normal 25 38 3 2" xfId="14513"/>
    <cellStyle name="Normal 25 38 4" xfId="14514"/>
    <cellStyle name="Normal 25 39" xfId="14515"/>
    <cellStyle name="Normal 25 39 2" xfId="14516"/>
    <cellStyle name="Normal 25 39 2 2" xfId="14517"/>
    <cellStyle name="Normal 25 39 2 3" xfId="14518"/>
    <cellStyle name="Normal 25 39 3" xfId="14519"/>
    <cellStyle name="Normal 25 39 3 2" xfId="14520"/>
    <cellStyle name="Normal 25 39 4" xfId="14521"/>
    <cellStyle name="Normal 25 4" xfId="14522"/>
    <cellStyle name="Normal 25 4 2" xfId="14523"/>
    <cellStyle name="Normal 25 4 2 2" xfId="14524"/>
    <cellStyle name="Normal 25 4 2 2 2" xfId="14525"/>
    <cellStyle name="Normal 25 4 2 3" xfId="14526"/>
    <cellStyle name="Normal 25 4 2 4" xfId="14527"/>
    <cellStyle name="Normal 25 4 2 5" xfId="14528"/>
    <cellStyle name="Normal 25 4 2 6" xfId="14529"/>
    <cellStyle name="Normal 25 4 3" xfId="14530"/>
    <cellStyle name="Normal 25 4 3 2" xfId="14531"/>
    <cellStyle name="Normal 25 4 3 3" xfId="14532"/>
    <cellStyle name="Normal 25 4 4" xfId="14533"/>
    <cellStyle name="Normal 25 4 5" xfId="14534"/>
    <cellStyle name="Normal 25 4 6" xfId="14535"/>
    <cellStyle name="Normal 25 4 7" xfId="14536"/>
    <cellStyle name="Normal 25 40" xfId="14537"/>
    <cellStyle name="Normal 25 40 2" xfId="14538"/>
    <cellStyle name="Normal 25 40 2 2" xfId="14539"/>
    <cellStyle name="Normal 25 40 2 3" xfId="14540"/>
    <cellStyle name="Normal 25 40 3" xfId="14541"/>
    <cellStyle name="Normal 25 40 3 2" xfId="14542"/>
    <cellStyle name="Normal 25 40 4" xfId="14543"/>
    <cellStyle name="Normal 25 41" xfId="14544"/>
    <cellStyle name="Normal 25 41 2" xfId="14545"/>
    <cellStyle name="Normal 25 41 3" xfId="14546"/>
    <cellStyle name="Normal 25 42" xfId="14547"/>
    <cellStyle name="Normal 25 43" xfId="14548"/>
    <cellStyle name="Normal 25 5" xfId="14549"/>
    <cellStyle name="Normal 25 5 2" xfId="14550"/>
    <cellStyle name="Normal 25 5 2 2" xfId="14551"/>
    <cellStyle name="Normal 25 5 2 2 2" xfId="14552"/>
    <cellStyle name="Normal 25 5 2 3" xfId="14553"/>
    <cellStyle name="Normal 25 5 2 4" xfId="14554"/>
    <cellStyle name="Normal 25 5 2 5" xfId="14555"/>
    <cellStyle name="Normal 25 5 2 6" xfId="14556"/>
    <cellStyle name="Normal 25 5 3" xfId="14557"/>
    <cellStyle name="Normal 25 5 3 2" xfId="14558"/>
    <cellStyle name="Normal 25 5 3 3" xfId="14559"/>
    <cellStyle name="Normal 25 5 4" xfId="14560"/>
    <cellStyle name="Normal 25 5 5" xfId="14561"/>
    <cellStyle name="Normal 25 5 6" xfId="14562"/>
    <cellStyle name="Normal 25 5 7" xfId="14563"/>
    <cellStyle name="Normal 25 6" xfId="14564"/>
    <cellStyle name="Normal 25 6 2" xfId="14565"/>
    <cellStyle name="Normal 25 6 2 2" xfId="14566"/>
    <cellStyle name="Normal 25 6 2 2 2" xfId="14567"/>
    <cellStyle name="Normal 25 6 2 3" xfId="14568"/>
    <cellStyle name="Normal 25 6 2 4" xfId="14569"/>
    <cellStyle name="Normal 25 6 2 5" xfId="14570"/>
    <cellStyle name="Normal 25 6 2 6" xfId="14571"/>
    <cellStyle name="Normal 25 6 3" xfId="14572"/>
    <cellStyle name="Normal 25 6 3 2" xfId="14573"/>
    <cellStyle name="Normal 25 6 3 3" xfId="14574"/>
    <cellStyle name="Normal 25 6 4" xfId="14575"/>
    <cellStyle name="Normal 25 6 5" xfId="14576"/>
    <cellStyle name="Normal 25 6 6" xfId="14577"/>
    <cellStyle name="Normal 25 6 7" xfId="14578"/>
    <cellStyle name="Normal 25 7" xfId="14579"/>
    <cellStyle name="Normal 25 7 2" xfId="14580"/>
    <cellStyle name="Normal 25 7 2 2" xfId="14581"/>
    <cellStyle name="Normal 25 7 2 2 2" xfId="14582"/>
    <cellStyle name="Normal 25 7 2 3" xfId="14583"/>
    <cellStyle name="Normal 25 7 3" xfId="14584"/>
    <cellStyle name="Normal 25 7 3 2" xfId="14585"/>
    <cellStyle name="Normal 25 7 3 3" xfId="14586"/>
    <cellStyle name="Normal 25 7 4" xfId="14587"/>
    <cellStyle name="Normal 25 7 5" xfId="14588"/>
    <cellStyle name="Normal 25 7 6" xfId="14589"/>
    <cellStyle name="Normal 25 8" xfId="14590"/>
    <cellStyle name="Normal 25 8 2" xfId="14591"/>
    <cellStyle name="Normal 25 8 2 2" xfId="14592"/>
    <cellStyle name="Normal 25 8 2 3" xfId="14593"/>
    <cellStyle name="Normal 25 8 3" xfId="14594"/>
    <cellStyle name="Normal 25 8 3 2" xfId="14595"/>
    <cellStyle name="Normal 25 8 4" xfId="14596"/>
    <cellStyle name="Normal 25 8 5" xfId="14597"/>
    <cellStyle name="Normal 25 9" xfId="14598"/>
    <cellStyle name="Normal 25 9 2" xfId="14599"/>
    <cellStyle name="Normal 25 9 2 2" xfId="14600"/>
    <cellStyle name="Normal 25 9 2 3" xfId="14601"/>
    <cellStyle name="Normal 25 9 3" xfId="14602"/>
    <cellStyle name="Normal 25 9 3 2" xfId="14603"/>
    <cellStyle name="Normal 25 9 4" xfId="14604"/>
    <cellStyle name="Normal 25 9 5" xfId="14605"/>
    <cellStyle name="Normal 26" xfId="14606"/>
    <cellStyle name="Normal 26 10" xfId="14607"/>
    <cellStyle name="Normal 26 10 2" xfId="14608"/>
    <cellStyle name="Normal 26 10 2 2" xfId="14609"/>
    <cellStyle name="Normal 26 10 2 2 2" xfId="14610"/>
    <cellStyle name="Normal 26 10 2 3" xfId="14611"/>
    <cellStyle name="Normal 26 10 3" xfId="14612"/>
    <cellStyle name="Normal 26 10 3 2" xfId="14613"/>
    <cellStyle name="Normal 26 10 4" xfId="14614"/>
    <cellStyle name="Normal 26 10 5" xfId="14615"/>
    <cellStyle name="Normal 26 11" xfId="14616"/>
    <cellStyle name="Normal 26 11 2" xfId="14617"/>
    <cellStyle name="Normal 26 11 2 2" xfId="14618"/>
    <cellStyle name="Normal 26 11 2 3" xfId="14619"/>
    <cellStyle name="Normal 26 11 3" xfId="14620"/>
    <cellStyle name="Normal 26 11 3 2" xfId="14621"/>
    <cellStyle name="Normal 26 11 4" xfId="14622"/>
    <cellStyle name="Normal 26 11 5" xfId="14623"/>
    <cellStyle name="Normal 26 12" xfId="14624"/>
    <cellStyle name="Normal 26 12 2" xfId="14625"/>
    <cellStyle name="Normal 26 12 2 2" xfId="14626"/>
    <cellStyle name="Normal 26 12 2 3" xfId="14627"/>
    <cellStyle name="Normal 26 12 3" xfId="14628"/>
    <cellStyle name="Normal 26 12 3 2" xfId="14629"/>
    <cellStyle name="Normal 26 12 4" xfId="14630"/>
    <cellStyle name="Normal 26 13" xfId="14631"/>
    <cellStyle name="Normal 26 13 2" xfId="14632"/>
    <cellStyle name="Normal 26 13 2 2" xfId="14633"/>
    <cellStyle name="Normal 26 13 2 3" xfId="14634"/>
    <cellStyle name="Normal 26 13 3" xfId="14635"/>
    <cellStyle name="Normal 26 13 3 2" xfId="14636"/>
    <cellStyle name="Normal 26 13 4" xfId="14637"/>
    <cellStyle name="Normal 26 14" xfId="14638"/>
    <cellStyle name="Normal 26 14 2" xfId="14639"/>
    <cellStyle name="Normal 26 14 2 2" xfId="14640"/>
    <cellStyle name="Normal 26 14 2 3" xfId="14641"/>
    <cellStyle name="Normal 26 14 3" xfId="14642"/>
    <cellStyle name="Normal 26 14 3 2" xfId="14643"/>
    <cellStyle name="Normal 26 14 4" xfId="14644"/>
    <cellStyle name="Normal 26 15" xfId="14645"/>
    <cellStyle name="Normal 26 15 2" xfId="14646"/>
    <cellStyle name="Normal 26 15 2 2" xfId="14647"/>
    <cellStyle name="Normal 26 15 2 3" xfId="14648"/>
    <cellStyle name="Normal 26 15 3" xfId="14649"/>
    <cellStyle name="Normal 26 15 3 2" xfId="14650"/>
    <cellStyle name="Normal 26 15 4" xfId="14651"/>
    <cellStyle name="Normal 26 16" xfId="14652"/>
    <cellStyle name="Normal 26 16 2" xfId="14653"/>
    <cellStyle name="Normal 26 16 2 2" xfId="14654"/>
    <cellStyle name="Normal 26 16 2 3" xfId="14655"/>
    <cellStyle name="Normal 26 16 3" xfId="14656"/>
    <cellStyle name="Normal 26 16 3 2" xfId="14657"/>
    <cellStyle name="Normal 26 16 4" xfId="14658"/>
    <cellStyle name="Normal 26 17" xfId="14659"/>
    <cellStyle name="Normal 26 17 2" xfId="14660"/>
    <cellStyle name="Normal 26 17 2 2" xfId="14661"/>
    <cellStyle name="Normal 26 17 2 3" xfId="14662"/>
    <cellStyle name="Normal 26 17 3" xfId="14663"/>
    <cellStyle name="Normal 26 17 3 2" xfId="14664"/>
    <cellStyle name="Normal 26 17 4" xfId="14665"/>
    <cellStyle name="Normal 26 18" xfId="14666"/>
    <cellStyle name="Normal 26 18 2" xfId="14667"/>
    <cellStyle name="Normal 26 18 2 2" xfId="14668"/>
    <cellStyle name="Normal 26 18 2 3" xfId="14669"/>
    <cellStyle name="Normal 26 18 3" xfId="14670"/>
    <cellStyle name="Normal 26 18 3 2" xfId="14671"/>
    <cellStyle name="Normal 26 18 4" xfId="14672"/>
    <cellStyle name="Normal 26 19" xfId="14673"/>
    <cellStyle name="Normal 26 19 2" xfId="14674"/>
    <cellStyle name="Normal 26 19 2 2" xfId="14675"/>
    <cellStyle name="Normal 26 19 2 3" xfId="14676"/>
    <cellStyle name="Normal 26 19 3" xfId="14677"/>
    <cellStyle name="Normal 26 19 3 2" xfId="14678"/>
    <cellStyle name="Normal 26 19 4" xfId="14679"/>
    <cellStyle name="Normal 26 2" xfId="14680"/>
    <cellStyle name="Normal 26 2 2" xfId="14681"/>
    <cellStyle name="Normal 26 2 2 2" xfId="14682"/>
    <cellStyle name="Normal 26 2 2 2 2" xfId="14683"/>
    <cellStyle name="Normal 26 2 2 3" xfId="14684"/>
    <cellStyle name="Normal 26 2 3" xfId="14685"/>
    <cellStyle name="Normal 26 2 3 2" xfId="14686"/>
    <cellStyle name="Normal 26 2 4" xfId="14687"/>
    <cellStyle name="Normal 26 2 5" xfId="14688"/>
    <cellStyle name="Normal 26 20" xfId="14689"/>
    <cellStyle name="Normal 26 20 2" xfId="14690"/>
    <cellStyle name="Normal 26 20 2 2" xfId="14691"/>
    <cellStyle name="Normal 26 20 2 3" xfId="14692"/>
    <cellStyle name="Normal 26 20 3" xfId="14693"/>
    <cellStyle name="Normal 26 20 3 2" xfId="14694"/>
    <cellStyle name="Normal 26 20 4" xfId="14695"/>
    <cellStyle name="Normal 26 21" xfId="14696"/>
    <cellStyle name="Normal 26 21 2" xfId="14697"/>
    <cellStyle name="Normal 26 21 2 2" xfId="14698"/>
    <cellStyle name="Normal 26 21 2 3" xfId="14699"/>
    <cellStyle name="Normal 26 21 3" xfId="14700"/>
    <cellStyle name="Normal 26 21 3 2" xfId="14701"/>
    <cellStyle name="Normal 26 21 4" xfId="14702"/>
    <cellStyle name="Normal 26 22" xfId="14703"/>
    <cellStyle name="Normal 26 22 2" xfId="14704"/>
    <cellStyle name="Normal 26 22 2 2" xfId="14705"/>
    <cellStyle name="Normal 26 22 2 3" xfId="14706"/>
    <cellStyle name="Normal 26 22 3" xfId="14707"/>
    <cellStyle name="Normal 26 22 3 2" xfId="14708"/>
    <cellStyle name="Normal 26 22 4" xfId="14709"/>
    <cellStyle name="Normal 26 23" xfId="14710"/>
    <cellStyle name="Normal 26 23 2" xfId="14711"/>
    <cellStyle name="Normal 26 23 2 2" xfId="14712"/>
    <cellStyle name="Normal 26 23 2 3" xfId="14713"/>
    <cellStyle name="Normal 26 23 3" xfId="14714"/>
    <cellStyle name="Normal 26 23 3 2" xfId="14715"/>
    <cellStyle name="Normal 26 23 4" xfId="14716"/>
    <cellStyle name="Normal 26 24" xfId="14717"/>
    <cellStyle name="Normal 26 24 2" xfId="14718"/>
    <cellStyle name="Normal 26 24 2 2" xfId="14719"/>
    <cellStyle name="Normal 26 24 2 3" xfId="14720"/>
    <cellStyle name="Normal 26 24 3" xfId="14721"/>
    <cellStyle name="Normal 26 24 3 2" xfId="14722"/>
    <cellStyle name="Normal 26 24 4" xfId="14723"/>
    <cellStyle name="Normal 26 25" xfId="14724"/>
    <cellStyle name="Normal 26 25 2" xfId="14725"/>
    <cellStyle name="Normal 26 25 2 2" xfId="14726"/>
    <cellStyle name="Normal 26 25 2 3" xfId="14727"/>
    <cellStyle name="Normal 26 25 3" xfId="14728"/>
    <cellStyle name="Normal 26 25 3 2" xfId="14729"/>
    <cellStyle name="Normal 26 25 4" xfId="14730"/>
    <cellStyle name="Normal 26 26" xfId="14731"/>
    <cellStyle name="Normal 26 26 2" xfId="14732"/>
    <cellStyle name="Normal 26 26 2 2" xfId="14733"/>
    <cellStyle name="Normal 26 26 2 3" xfId="14734"/>
    <cellStyle name="Normal 26 26 3" xfId="14735"/>
    <cellStyle name="Normal 26 26 3 2" xfId="14736"/>
    <cellStyle name="Normal 26 26 4" xfId="14737"/>
    <cellStyle name="Normal 26 27" xfId="14738"/>
    <cellStyle name="Normal 26 27 2" xfId="14739"/>
    <cellStyle name="Normal 26 27 2 2" xfId="14740"/>
    <cellStyle name="Normal 26 27 2 3" xfId="14741"/>
    <cellStyle name="Normal 26 27 3" xfId="14742"/>
    <cellStyle name="Normal 26 27 3 2" xfId="14743"/>
    <cellStyle name="Normal 26 27 4" xfId="14744"/>
    <cellStyle name="Normal 26 28" xfId="14745"/>
    <cellStyle name="Normal 26 28 2" xfId="14746"/>
    <cellStyle name="Normal 26 28 2 2" xfId="14747"/>
    <cellStyle name="Normal 26 28 2 3" xfId="14748"/>
    <cellStyle name="Normal 26 28 3" xfId="14749"/>
    <cellStyle name="Normal 26 28 3 2" xfId="14750"/>
    <cellStyle name="Normal 26 28 4" xfId="14751"/>
    <cellStyle name="Normal 26 29" xfId="14752"/>
    <cellStyle name="Normal 26 29 2" xfId="14753"/>
    <cellStyle name="Normal 26 29 2 2" xfId="14754"/>
    <cellStyle name="Normal 26 29 2 3" xfId="14755"/>
    <cellStyle name="Normal 26 29 3" xfId="14756"/>
    <cellStyle name="Normal 26 29 3 2" xfId="14757"/>
    <cellStyle name="Normal 26 29 4" xfId="14758"/>
    <cellStyle name="Normal 26 3" xfId="14759"/>
    <cellStyle name="Normal 26 3 2" xfId="14760"/>
    <cellStyle name="Normal 26 3 2 2" xfId="14761"/>
    <cellStyle name="Normal 26 3 2 2 2" xfId="14762"/>
    <cellStyle name="Normal 26 3 2 3" xfId="14763"/>
    <cellStyle name="Normal 26 3 3" xfId="14764"/>
    <cellStyle name="Normal 26 3 3 2" xfId="14765"/>
    <cellStyle name="Normal 26 3 4" xfId="14766"/>
    <cellStyle name="Normal 26 3 5" xfId="14767"/>
    <cellStyle name="Normal 26 30" xfId="14768"/>
    <cellStyle name="Normal 26 30 2" xfId="14769"/>
    <cellStyle name="Normal 26 30 2 2" xfId="14770"/>
    <cellStyle name="Normal 26 30 2 3" xfId="14771"/>
    <cellStyle name="Normal 26 30 3" xfId="14772"/>
    <cellStyle name="Normal 26 30 3 2" xfId="14773"/>
    <cellStyle name="Normal 26 30 4" xfId="14774"/>
    <cellStyle name="Normal 26 31" xfId="14775"/>
    <cellStyle name="Normal 26 31 2" xfId="14776"/>
    <cellStyle name="Normal 26 31 2 2" xfId="14777"/>
    <cellStyle name="Normal 26 31 2 3" xfId="14778"/>
    <cellStyle name="Normal 26 31 3" xfId="14779"/>
    <cellStyle name="Normal 26 31 3 2" xfId="14780"/>
    <cellStyle name="Normal 26 31 4" xfId="14781"/>
    <cellStyle name="Normal 26 32" xfId="14782"/>
    <cellStyle name="Normal 26 32 2" xfId="14783"/>
    <cellStyle name="Normal 26 32 2 2" xfId="14784"/>
    <cellStyle name="Normal 26 32 2 3" xfId="14785"/>
    <cellStyle name="Normal 26 32 3" xfId="14786"/>
    <cellStyle name="Normal 26 32 3 2" xfId="14787"/>
    <cellStyle name="Normal 26 32 4" xfId="14788"/>
    <cellStyle name="Normal 26 33" xfId="14789"/>
    <cellStyle name="Normal 26 33 2" xfId="14790"/>
    <cellStyle name="Normal 26 33 2 2" xfId="14791"/>
    <cellStyle name="Normal 26 33 2 3" xfId="14792"/>
    <cellStyle name="Normal 26 33 3" xfId="14793"/>
    <cellStyle name="Normal 26 33 3 2" xfId="14794"/>
    <cellStyle name="Normal 26 33 4" xfId="14795"/>
    <cellStyle name="Normal 26 34" xfId="14796"/>
    <cellStyle name="Normal 26 34 2" xfId="14797"/>
    <cellStyle name="Normal 26 34 2 2" xfId="14798"/>
    <cellStyle name="Normal 26 34 2 3" xfId="14799"/>
    <cellStyle name="Normal 26 34 3" xfId="14800"/>
    <cellStyle name="Normal 26 34 3 2" xfId="14801"/>
    <cellStyle name="Normal 26 34 4" xfId="14802"/>
    <cellStyle name="Normal 26 35" xfId="14803"/>
    <cellStyle name="Normal 26 35 2" xfId="14804"/>
    <cellStyle name="Normal 26 35 2 2" xfId="14805"/>
    <cellStyle name="Normal 26 35 2 3" xfId="14806"/>
    <cellStyle name="Normal 26 35 3" xfId="14807"/>
    <cellStyle name="Normal 26 35 3 2" xfId="14808"/>
    <cellStyle name="Normal 26 35 4" xfId="14809"/>
    <cellStyle name="Normal 26 36" xfId="14810"/>
    <cellStyle name="Normal 26 36 2" xfId="14811"/>
    <cellStyle name="Normal 26 36 2 2" xfId="14812"/>
    <cellStyle name="Normal 26 36 2 3" xfId="14813"/>
    <cellStyle name="Normal 26 36 3" xfId="14814"/>
    <cellStyle name="Normal 26 36 3 2" xfId="14815"/>
    <cellStyle name="Normal 26 36 4" xfId="14816"/>
    <cellStyle name="Normal 26 37" xfId="14817"/>
    <cellStyle name="Normal 26 37 2" xfId="14818"/>
    <cellStyle name="Normal 26 37 2 2" xfId="14819"/>
    <cellStyle name="Normal 26 37 2 3" xfId="14820"/>
    <cellStyle name="Normal 26 37 3" xfId="14821"/>
    <cellStyle name="Normal 26 37 3 2" xfId="14822"/>
    <cellStyle name="Normal 26 37 4" xfId="14823"/>
    <cellStyle name="Normal 26 38" xfId="14824"/>
    <cellStyle name="Normal 26 38 2" xfId="14825"/>
    <cellStyle name="Normal 26 38 2 2" xfId="14826"/>
    <cellStyle name="Normal 26 38 2 3" xfId="14827"/>
    <cellStyle name="Normal 26 38 3" xfId="14828"/>
    <cellStyle name="Normal 26 38 3 2" xfId="14829"/>
    <cellStyle name="Normal 26 38 4" xfId="14830"/>
    <cellStyle name="Normal 26 39" xfId="14831"/>
    <cellStyle name="Normal 26 39 2" xfId="14832"/>
    <cellStyle name="Normal 26 39 2 2" xfId="14833"/>
    <cellStyle name="Normal 26 39 2 3" xfId="14834"/>
    <cellStyle name="Normal 26 39 3" xfId="14835"/>
    <cellStyle name="Normal 26 39 3 2" xfId="14836"/>
    <cellStyle name="Normal 26 39 4" xfId="14837"/>
    <cellStyle name="Normal 26 4" xfId="14838"/>
    <cellStyle name="Normal 26 4 2" xfId="14839"/>
    <cellStyle name="Normal 26 4 2 2" xfId="14840"/>
    <cellStyle name="Normal 26 4 2 2 2" xfId="14841"/>
    <cellStyle name="Normal 26 4 2 3" xfId="14842"/>
    <cellStyle name="Normal 26 4 3" xfId="14843"/>
    <cellStyle name="Normal 26 4 3 2" xfId="14844"/>
    <cellStyle name="Normal 26 4 4" xfId="14845"/>
    <cellStyle name="Normal 26 4 5" xfId="14846"/>
    <cellStyle name="Normal 26 40" xfId="14847"/>
    <cellStyle name="Normal 26 40 2" xfId="14848"/>
    <cellStyle name="Normal 26 40 2 2" xfId="14849"/>
    <cellStyle name="Normal 26 40 2 3" xfId="14850"/>
    <cellStyle name="Normal 26 40 3" xfId="14851"/>
    <cellStyle name="Normal 26 40 3 2" xfId="14852"/>
    <cellStyle name="Normal 26 40 4" xfId="14853"/>
    <cellStyle name="Normal 26 41" xfId="14854"/>
    <cellStyle name="Normal 26 42" xfId="14855"/>
    <cellStyle name="Normal 26 5" xfId="14856"/>
    <cellStyle name="Normal 26 5 2" xfId="14857"/>
    <cellStyle name="Normal 26 5 2 2" xfId="14858"/>
    <cellStyle name="Normal 26 5 2 2 2" xfId="14859"/>
    <cellStyle name="Normal 26 5 2 3" xfId="14860"/>
    <cellStyle name="Normal 26 5 3" xfId="14861"/>
    <cellStyle name="Normal 26 5 3 2" xfId="14862"/>
    <cellStyle name="Normal 26 5 4" xfId="14863"/>
    <cellStyle name="Normal 26 5 5" xfId="14864"/>
    <cellStyle name="Normal 26 6" xfId="14865"/>
    <cellStyle name="Normal 26 6 2" xfId="14866"/>
    <cellStyle name="Normal 26 6 2 2" xfId="14867"/>
    <cellStyle name="Normal 26 6 2 2 2" xfId="14868"/>
    <cellStyle name="Normal 26 6 2 3" xfId="14869"/>
    <cellStyle name="Normal 26 6 3" xfId="14870"/>
    <cellStyle name="Normal 26 6 3 2" xfId="14871"/>
    <cellStyle name="Normal 26 6 4" xfId="14872"/>
    <cellStyle name="Normal 26 6 5" xfId="14873"/>
    <cellStyle name="Normal 26 7" xfId="14874"/>
    <cellStyle name="Normal 26 7 2" xfId="14875"/>
    <cellStyle name="Normal 26 7 2 2" xfId="14876"/>
    <cellStyle name="Normal 26 7 2 2 2" xfId="14877"/>
    <cellStyle name="Normal 26 7 2 3" xfId="14878"/>
    <cellStyle name="Normal 26 7 3" xfId="14879"/>
    <cellStyle name="Normal 26 7 3 2" xfId="14880"/>
    <cellStyle name="Normal 26 7 4" xfId="14881"/>
    <cellStyle name="Normal 26 7 5" xfId="14882"/>
    <cellStyle name="Normal 26 8" xfId="14883"/>
    <cellStyle name="Normal 26 8 2" xfId="14884"/>
    <cellStyle name="Normal 26 8 2 2" xfId="14885"/>
    <cellStyle name="Normal 26 8 2 2 2" xfId="14886"/>
    <cellStyle name="Normal 26 8 2 3" xfId="14887"/>
    <cellStyle name="Normal 26 8 3" xfId="14888"/>
    <cellStyle name="Normal 26 8 3 2" xfId="14889"/>
    <cellStyle name="Normal 26 8 4" xfId="14890"/>
    <cellStyle name="Normal 26 8 5" xfId="14891"/>
    <cellStyle name="Normal 26 9" xfId="14892"/>
    <cellStyle name="Normal 26 9 2" xfId="14893"/>
    <cellStyle name="Normal 26 9 2 2" xfId="14894"/>
    <cellStyle name="Normal 26 9 2 2 2" xfId="14895"/>
    <cellStyle name="Normal 26 9 2 3" xfId="14896"/>
    <cellStyle name="Normal 26 9 3" xfId="14897"/>
    <cellStyle name="Normal 26 9 3 2" xfId="14898"/>
    <cellStyle name="Normal 26 9 4" xfId="14899"/>
    <cellStyle name="Normal 26 9 5" xfId="14900"/>
    <cellStyle name="Normal 26_3097_OM cost model template_100810" xfId="14901"/>
    <cellStyle name="Normal 27" xfId="14902"/>
    <cellStyle name="Normal 27 10" xfId="14903"/>
    <cellStyle name="Normal 27 10 2" xfId="14904"/>
    <cellStyle name="Normal 27 10 2 2" xfId="14905"/>
    <cellStyle name="Normal 27 10 2 3" xfId="14906"/>
    <cellStyle name="Normal 27 10 3" xfId="14907"/>
    <cellStyle name="Normal 27 10 3 2" xfId="14908"/>
    <cellStyle name="Normal 27 10 4" xfId="14909"/>
    <cellStyle name="Normal 27 11" xfId="14910"/>
    <cellStyle name="Normal 27 11 2" xfId="14911"/>
    <cellStyle name="Normal 27 11 2 2" xfId="14912"/>
    <cellStyle name="Normal 27 11 2 3" xfId="14913"/>
    <cellStyle name="Normal 27 11 3" xfId="14914"/>
    <cellStyle name="Normal 27 11 3 2" xfId="14915"/>
    <cellStyle name="Normal 27 11 4" xfId="14916"/>
    <cellStyle name="Normal 27 12" xfId="14917"/>
    <cellStyle name="Normal 27 12 2" xfId="14918"/>
    <cellStyle name="Normal 27 12 2 2" xfId="14919"/>
    <cellStyle name="Normal 27 12 2 3" xfId="14920"/>
    <cellStyle name="Normal 27 12 3" xfId="14921"/>
    <cellStyle name="Normal 27 12 3 2" xfId="14922"/>
    <cellStyle name="Normal 27 12 4" xfId="14923"/>
    <cellStyle name="Normal 27 13" xfId="14924"/>
    <cellStyle name="Normal 27 13 2" xfId="14925"/>
    <cellStyle name="Normal 27 13 2 2" xfId="14926"/>
    <cellStyle name="Normal 27 13 2 3" xfId="14927"/>
    <cellStyle name="Normal 27 13 3" xfId="14928"/>
    <cellStyle name="Normal 27 13 3 2" xfId="14929"/>
    <cellStyle name="Normal 27 13 4" xfId="14930"/>
    <cellStyle name="Normal 27 14" xfId="14931"/>
    <cellStyle name="Normal 27 14 2" xfId="14932"/>
    <cellStyle name="Normal 27 14 2 2" xfId="14933"/>
    <cellStyle name="Normal 27 14 2 3" xfId="14934"/>
    <cellStyle name="Normal 27 14 3" xfId="14935"/>
    <cellStyle name="Normal 27 14 3 2" xfId="14936"/>
    <cellStyle name="Normal 27 14 4" xfId="14937"/>
    <cellStyle name="Normal 27 15" xfId="14938"/>
    <cellStyle name="Normal 27 15 2" xfId="14939"/>
    <cellStyle name="Normal 27 15 2 2" xfId="14940"/>
    <cellStyle name="Normal 27 15 2 3" xfId="14941"/>
    <cellStyle name="Normal 27 15 3" xfId="14942"/>
    <cellStyle name="Normal 27 15 3 2" xfId="14943"/>
    <cellStyle name="Normal 27 15 4" xfId="14944"/>
    <cellStyle name="Normal 27 16" xfId="14945"/>
    <cellStyle name="Normal 27 16 2" xfId="14946"/>
    <cellStyle name="Normal 27 16 2 2" xfId="14947"/>
    <cellStyle name="Normal 27 16 2 3" xfId="14948"/>
    <cellStyle name="Normal 27 16 3" xfId="14949"/>
    <cellStyle name="Normal 27 16 3 2" xfId="14950"/>
    <cellStyle name="Normal 27 16 4" xfId="14951"/>
    <cellStyle name="Normal 27 17" xfId="14952"/>
    <cellStyle name="Normal 27 17 2" xfId="14953"/>
    <cellStyle name="Normal 27 17 2 2" xfId="14954"/>
    <cellStyle name="Normal 27 17 2 3" xfId="14955"/>
    <cellStyle name="Normal 27 17 3" xfId="14956"/>
    <cellStyle name="Normal 27 17 3 2" xfId="14957"/>
    <cellStyle name="Normal 27 17 4" xfId="14958"/>
    <cellStyle name="Normal 27 18" xfId="14959"/>
    <cellStyle name="Normal 27 18 2" xfId="14960"/>
    <cellStyle name="Normal 27 18 2 2" xfId="14961"/>
    <cellStyle name="Normal 27 18 2 3" xfId="14962"/>
    <cellStyle name="Normal 27 18 3" xfId="14963"/>
    <cellStyle name="Normal 27 18 3 2" xfId="14964"/>
    <cellStyle name="Normal 27 18 4" xfId="14965"/>
    <cellStyle name="Normal 27 19" xfId="14966"/>
    <cellStyle name="Normal 27 19 2" xfId="14967"/>
    <cellStyle name="Normal 27 19 2 2" xfId="14968"/>
    <cellStyle name="Normal 27 19 2 3" xfId="14969"/>
    <cellStyle name="Normal 27 19 3" xfId="14970"/>
    <cellStyle name="Normal 27 19 3 2" xfId="14971"/>
    <cellStyle name="Normal 27 19 4" xfId="14972"/>
    <cellStyle name="Normal 27 2" xfId="14973"/>
    <cellStyle name="Normal 27 2 2" xfId="14974"/>
    <cellStyle name="Normal 27 2 2 2" xfId="14975"/>
    <cellStyle name="Normal 27 2 2 3" xfId="14976"/>
    <cellStyle name="Normal 27 2 3" xfId="14977"/>
    <cellStyle name="Normal 27 2 3 2" xfId="14978"/>
    <cellStyle name="Normal 27 2 4" xfId="14979"/>
    <cellStyle name="Normal 27 2 5" xfId="14980"/>
    <cellStyle name="Normal 27 20" xfId="14981"/>
    <cellStyle name="Normal 27 20 2" xfId="14982"/>
    <cellStyle name="Normal 27 20 2 2" xfId="14983"/>
    <cellStyle name="Normal 27 20 2 3" xfId="14984"/>
    <cellStyle name="Normal 27 20 3" xfId="14985"/>
    <cellStyle name="Normal 27 20 3 2" xfId="14986"/>
    <cellStyle name="Normal 27 20 4" xfId="14987"/>
    <cellStyle name="Normal 27 21" xfId="14988"/>
    <cellStyle name="Normal 27 21 2" xfId="14989"/>
    <cellStyle name="Normal 27 21 2 2" xfId="14990"/>
    <cellStyle name="Normal 27 21 2 3" xfId="14991"/>
    <cellStyle name="Normal 27 21 3" xfId="14992"/>
    <cellStyle name="Normal 27 21 3 2" xfId="14993"/>
    <cellStyle name="Normal 27 21 4" xfId="14994"/>
    <cellStyle name="Normal 27 22" xfId="14995"/>
    <cellStyle name="Normal 27 22 2" xfId="14996"/>
    <cellStyle name="Normal 27 22 2 2" xfId="14997"/>
    <cellStyle name="Normal 27 22 2 3" xfId="14998"/>
    <cellStyle name="Normal 27 22 3" xfId="14999"/>
    <cellStyle name="Normal 27 22 3 2" xfId="15000"/>
    <cellStyle name="Normal 27 22 4" xfId="15001"/>
    <cellStyle name="Normal 27 23" xfId="15002"/>
    <cellStyle name="Normal 27 23 2" xfId="15003"/>
    <cellStyle name="Normal 27 23 2 2" xfId="15004"/>
    <cellStyle name="Normal 27 23 2 3" xfId="15005"/>
    <cellStyle name="Normal 27 23 3" xfId="15006"/>
    <cellStyle name="Normal 27 23 3 2" xfId="15007"/>
    <cellStyle name="Normal 27 23 4" xfId="15008"/>
    <cellStyle name="Normal 27 24" xfId="15009"/>
    <cellStyle name="Normal 27 24 2" xfId="15010"/>
    <cellStyle name="Normal 27 24 2 2" xfId="15011"/>
    <cellStyle name="Normal 27 24 2 3" xfId="15012"/>
    <cellStyle name="Normal 27 24 3" xfId="15013"/>
    <cellStyle name="Normal 27 24 3 2" xfId="15014"/>
    <cellStyle name="Normal 27 24 4" xfId="15015"/>
    <cellStyle name="Normal 27 25" xfId="15016"/>
    <cellStyle name="Normal 27 25 2" xfId="15017"/>
    <cellStyle name="Normal 27 25 2 2" xfId="15018"/>
    <cellStyle name="Normal 27 25 2 3" xfId="15019"/>
    <cellStyle name="Normal 27 25 3" xfId="15020"/>
    <cellStyle name="Normal 27 25 3 2" xfId="15021"/>
    <cellStyle name="Normal 27 25 4" xfId="15022"/>
    <cellStyle name="Normal 27 26" xfId="15023"/>
    <cellStyle name="Normal 27 26 2" xfId="15024"/>
    <cellStyle name="Normal 27 26 2 2" xfId="15025"/>
    <cellStyle name="Normal 27 26 2 3" xfId="15026"/>
    <cellStyle name="Normal 27 26 3" xfId="15027"/>
    <cellStyle name="Normal 27 26 3 2" xfId="15028"/>
    <cellStyle name="Normal 27 26 4" xfId="15029"/>
    <cellStyle name="Normal 27 27" xfId="15030"/>
    <cellStyle name="Normal 27 27 2" xfId="15031"/>
    <cellStyle name="Normal 27 27 2 2" xfId="15032"/>
    <cellStyle name="Normal 27 27 2 3" xfId="15033"/>
    <cellStyle name="Normal 27 27 3" xfId="15034"/>
    <cellStyle name="Normal 27 27 3 2" xfId="15035"/>
    <cellStyle name="Normal 27 27 4" xfId="15036"/>
    <cellStyle name="Normal 27 28" xfId="15037"/>
    <cellStyle name="Normal 27 28 2" xfId="15038"/>
    <cellStyle name="Normal 27 28 2 2" xfId="15039"/>
    <cellStyle name="Normal 27 28 2 3" xfId="15040"/>
    <cellStyle name="Normal 27 28 3" xfId="15041"/>
    <cellStyle name="Normal 27 28 3 2" xfId="15042"/>
    <cellStyle name="Normal 27 28 4" xfId="15043"/>
    <cellStyle name="Normal 27 29" xfId="15044"/>
    <cellStyle name="Normal 27 29 2" xfId="15045"/>
    <cellStyle name="Normal 27 29 2 2" xfId="15046"/>
    <cellStyle name="Normal 27 29 2 3" xfId="15047"/>
    <cellStyle name="Normal 27 29 3" xfId="15048"/>
    <cellStyle name="Normal 27 29 3 2" xfId="15049"/>
    <cellStyle name="Normal 27 29 4" xfId="15050"/>
    <cellStyle name="Normal 27 3" xfId="15051"/>
    <cellStyle name="Normal 27 3 2" xfId="15052"/>
    <cellStyle name="Normal 27 3 2 2" xfId="15053"/>
    <cellStyle name="Normal 27 3 2 3" xfId="15054"/>
    <cellStyle name="Normal 27 3 3" xfId="15055"/>
    <cellStyle name="Normal 27 3 3 2" xfId="15056"/>
    <cellStyle name="Normal 27 3 4" xfId="15057"/>
    <cellStyle name="Normal 27 30" xfId="15058"/>
    <cellStyle name="Normal 27 30 2" xfId="15059"/>
    <cellStyle name="Normal 27 30 2 2" xfId="15060"/>
    <cellStyle name="Normal 27 30 2 3" xfId="15061"/>
    <cellStyle name="Normal 27 30 3" xfId="15062"/>
    <cellStyle name="Normal 27 30 3 2" xfId="15063"/>
    <cellStyle name="Normal 27 30 4" xfId="15064"/>
    <cellStyle name="Normal 27 31" xfId="15065"/>
    <cellStyle name="Normal 27 31 2" xfId="15066"/>
    <cellStyle name="Normal 27 31 2 2" xfId="15067"/>
    <cellStyle name="Normal 27 31 2 3" xfId="15068"/>
    <cellStyle name="Normal 27 31 3" xfId="15069"/>
    <cellStyle name="Normal 27 31 3 2" xfId="15070"/>
    <cellStyle name="Normal 27 31 4" xfId="15071"/>
    <cellStyle name="Normal 27 32" xfId="15072"/>
    <cellStyle name="Normal 27 32 2" xfId="15073"/>
    <cellStyle name="Normal 27 32 2 2" xfId="15074"/>
    <cellStyle name="Normal 27 32 2 3" xfId="15075"/>
    <cellStyle name="Normal 27 32 3" xfId="15076"/>
    <cellStyle name="Normal 27 32 3 2" xfId="15077"/>
    <cellStyle name="Normal 27 32 4" xfId="15078"/>
    <cellStyle name="Normal 27 33" xfId="15079"/>
    <cellStyle name="Normal 27 33 2" xfId="15080"/>
    <cellStyle name="Normal 27 33 2 2" xfId="15081"/>
    <cellStyle name="Normal 27 33 2 3" xfId="15082"/>
    <cellStyle name="Normal 27 33 3" xfId="15083"/>
    <cellStyle name="Normal 27 33 3 2" xfId="15084"/>
    <cellStyle name="Normal 27 33 4" xfId="15085"/>
    <cellStyle name="Normal 27 34" xfId="15086"/>
    <cellStyle name="Normal 27 34 2" xfId="15087"/>
    <cellStyle name="Normal 27 34 2 2" xfId="15088"/>
    <cellStyle name="Normal 27 34 2 3" xfId="15089"/>
    <cellStyle name="Normal 27 34 3" xfId="15090"/>
    <cellStyle name="Normal 27 34 3 2" xfId="15091"/>
    <cellStyle name="Normal 27 34 4" xfId="15092"/>
    <cellStyle name="Normal 27 35" xfId="15093"/>
    <cellStyle name="Normal 27 35 2" xfId="15094"/>
    <cellStyle name="Normal 27 35 2 2" xfId="15095"/>
    <cellStyle name="Normal 27 35 2 3" xfId="15096"/>
    <cellStyle name="Normal 27 35 3" xfId="15097"/>
    <cellStyle name="Normal 27 35 3 2" xfId="15098"/>
    <cellStyle name="Normal 27 35 4" xfId="15099"/>
    <cellStyle name="Normal 27 36" xfId="15100"/>
    <cellStyle name="Normal 27 36 2" xfId="15101"/>
    <cellStyle name="Normal 27 36 2 2" xfId="15102"/>
    <cellStyle name="Normal 27 36 2 3" xfId="15103"/>
    <cellStyle name="Normal 27 36 3" xfId="15104"/>
    <cellStyle name="Normal 27 36 3 2" xfId="15105"/>
    <cellStyle name="Normal 27 36 4" xfId="15106"/>
    <cellStyle name="Normal 27 37" xfId="15107"/>
    <cellStyle name="Normal 27 37 2" xfId="15108"/>
    <cellStyle name="Normal 27 37 2 2" xfId="15109"/>
    <cellStyle name="Normal 27 37 2 3" xfId="15110"/>
    <cellStyle name="Normal 27 37 3" xfId="15111"/>
    <cellStyle name="Normal 27 37 3 2" xfId="15112"/>
    <cellStyle name="Normal 27 37 4" xfId="15113"/>
    <cellStyle name="Normal 27 38" xfId="15114"/>
    <cellStyle name="Normal 27 38 2" xfId="15115"/>
    <cellStyle name="Normal 27 38 2 2" xfId="15116"/>
    <cellStyle name="Normal 27 38 2 3" xfId="15117"/>
    <cellStyle name="Normal 27 38 3" xfId="15118"/>
    <cellStyle name="Normal 27 38 3 2" xfId="15119"/>
    <cellStyle name="Normal 27 38 4" xfId="15120"/>
    <cellStyle name="Normal 27 39" xfId="15121"/>
    <cellStyle name="Normal 27 39 2" xfId="15122"/>
    <cellStyle name="Normal 27 39 2 2" xfId="15123"/>
    <cellStyle name="Normal 27 39 2 3" xfId="15124"/>
    <cellStyle name="Normal 27 39 3" xfId="15125"/>
    <cellStyle name="Normal 27 39 3 2" xfId="15126"/>
    <cellStyle name="Normal 27 39 4" xfId="15127"/>
    <cellStyle name="Normal 27 4" xfId="15128"/>
    <cellStyle name="Normal 27 4 2" xfId="15129"/>
    <cellStyle name="Normal 27 4 2 2" xfId="15130"/>
    <cellStyle name="Normal 27 4 2 3" xfId="15131"/>
    <cellStyle name="Normal 27 4 3" xfId="15132"/>
    <cellStyle name="Normal 27 4 3 2" xfId="15133"/>
    <cellStyle name="Normal 27 4 4" xfId="15134"/>
    <cellStyle name="Normal 27 40" xfId="15135"/>
    <cellStyle name="Normal 27 40 2" xfId="15136"/>
    <cellStyle name="Normal 27 40 2 2" xfId="15137"/>
    <cellStyle name="Normal 27 40 2 3" xfId="15138"/>
    <cellStyle name="Normal 27 40 3" xfId="15139"/>
    <cellStyle name="Normal 27 40 3 2" xfId="15140"/>
    <cellStyle name="Normal 27 40 4" xfId="15141"/>
    <cellStyle name="Normal 27 41" xfId="15142"/>
    <cellStyle name="Normal 27 42" xfId="15143"/>
    <cellStyle name="Normal 27 43" xfId="15144"/>
    <cellStyle name="Normal 27 5" xfId="15145"/>
    <cellStyle name="Normal 27 5 2" xfId="15146"/>
    <cellStyle name="Normal 27 5 2 2" xfId="15147"/>
    <cellStyle name="Normal 27 5 2 3" xfId="15148"/>
    <cellStyle name="Normal 27 5 3" xfId="15149"/>
    <cellStyle name="Normal 27 5 3 2" xfId="15150"/>
    <cellStyle name="Normal 27 5 4" xfId="15151"/>
    <cellStyle name="Normal 27 6" xfId="15152"/>
    <cellStyle name="Normal 27 6 2" xfId="15153"/>
    <cellStyle name="Normal 27 6 2 2" xfId="15154"/>
    <cellStyle name="Normal 27 6 2 3" xfId="15155"/>
    <cellStyle name="Normal 27 6 3" xfId="15156"/>
    <cellStyle name="Normal 27 6 3 2" xfId="15157"/>
    <cellStyle name="Normal 27 6 4" xfId="15158"/>
    <cellStyle name="Normal 27 7" xfId="15159"/>
    <cellStyle name="Normal 27 7 2" xfId="15160"/>
    <cellStyle name="Normal 27 7 2 2" xfId="15161"/>
    <cellStyle name="Normal 27 7 2 3" xfId="15162"/>
    <cellStyle name="Normal 27 7 3" xfId="15163"/>
    <cellStyle name="Normal 27 7 3 2" xfId="15164"/>
    <cellStyle name="Normal 27 7 4" xfId="15165"/>
    <cellStyle name="Normal 27 8" xfId="15166"/>
    <cellStyle name="Normal 27 8 2" xfId="15167"/>
    <cellStyle name="Normal 27 8 2 2" xfId="15168"/>
    <cellStyle name="Normal 27 8 2 3" xfId="15169"/>
    <cellStyle name="Normal 27 8 3" xfId="15170"/>
    <cellStyle name="Normal 27 8 3 2" xfId="15171"/>
    <cellStyle name="Normal 27 8 4" xfId="15172"/>
    <cellStyle name="Normal 27 9" xfId="15173"/>
    <cellStyle name="Normal 27 9 2" xfId="15174"/>
    <cellStyle name="Normal 27 9 2 2" xfId="15175"/>
    <cellStyle name="Normal 27 9 2 3" xfId="15176"/>
    <cellStyle name="Normal 27 9 3" xfId="15177"/>
    <cellStyle name="Normal 27 9 3 2" xfId="15178"/>
    <cellStyle name="Normal 27 9 4" xfId="15179"/>
    <cellStyle name="Normal 28" xfId="15180"/>
    <cellStyle name="Normal 28 10" xfId="15181"/>
    <cellStyle name="Normal 28 10 2" xfId="15182"/>
    <cellStyle name="Normal 28 10 2 2" xfId="15183"/>
    <cellStyle name="Normal 28 10 2 3" xfId="15184"/>
    <cellStyle name="Normal 28 10 3" xfId="15185"/>
    <cellStyle name="Normal 28 10 3 2" xfId="15186"/>
    <cellStyle name="Normal 28 10 4" xfId="15187"/>
    <cellStyle name="Normal 28 10 5" xfId="15188"/>
    <cellStyle name="Normal 28 11" xfId="15189"/>
    <cellStyle name="Normal 28 11 2" xfId="15190"/>
    <cellStyle name="Normal 28 11 2 2" xfId="15191"/>
    <cellStyle name="Normal 28 11 2 3" xfId="15192"/>
    <cellStyle name="Normal 28 11 3" xfId="15193"/>
    <cellStyle name="Normal 28 11 3 2" xfId="15194"/>
    <cellStyle name="Normal 28 11 4" xfId="15195"/>
    <cellStyle name="Normal 28 12" xfId="15196"/>
    <cellStyle name="Normal 28 12 2" xfId="15197"/>
    <cellStyle name="Normal 28 12 2 2" xfId="15198"/>
    <cellStyle name="Normal 28 12 2 3" xfId="15199"/>
    <cellStyle name="Normal 28 12 3" xfId="15200"/>
    <cellStyle name="Normal 28 12 3 2" xfId="15201"/>
    <cellStyle name="Normal 28 12 4" xfId="15202"/>
    <cellStyle name="Normal 28 13" xfId="15203"/>
    <cellStyle name="Normal 28 13 2" xfId="15204"/>
    <cellStyle name="Normal 28 13 2 2" xfId="15205"/>
    <cellStyle name="Normal 28 13 2 3" xfId="15206"/>
    <cellStyle name="Normal 28 13 3" xfId="15207"/>
    <cellStyle name="Normal 28 13 3 2" xfId="15208"/>
    <cellStyle name="Normal 28 13 4" xfId="15209"/>
    <cellStyle name="Normal 28 14" xfId="15210"/>
    <cellStyle name="Normal 28 14 2" xfId="15211"/>
    <cellStyle name="Normal 28 14 2 2" xfId="15212"/>
    <cellStyle name="Normal 28 14 2 3" xfId="15213"/>
    <cellStyle name="Normal 28 14 3" xfId="15214"/>
    <cellStyle name="Normal 28 14 3 2" xfId="15215"/>
    <cellStyle name="Normal 28 14 4" xfId="15216"/>
    <cellStyle name="Normal 28 15" xfId="15217"/>
    <cellStyle name="Normal 28 15 2" xfId="15218"/>
    <cellStyle name="Normal 28 15 2 2" xfId="15219"/>
    <cellStyle name="Normal 28 15 2 3" xfId="15220"/>
    <cellStyle name="Normal 28 15 3" xfId="15221"/>
    <cellStyle name="Normal 28 15 3 2" xfId="15222"/>
    <cellStyle name="Normal 28 15 4" xfId="15223"/>
    <cellStyle name="Normal 28 16" xfId="15224"/>
    <cellStyle name="Normal 28 16 2" xfId="15225"/>
    <cellStyle name="Normal 28 16 2 2" xfId="15226"/>
    <cellStyle name="Normal 28 16 2 3" xfId="15227"/>
    <cellStyle name="Normal 28 16 3" xfId="15228"/>
    <cellStyle name="Normal 28 16 3 2" xfId="15229"/>
    <cellStyle name="Normal 28 16 4" xfId="15230"/>
    <cellStyle name="Normal 28 17" xfId="15231"/>
    <cellStyle name="Normal 28 17 2" xfId="15232"/>
    <cellStyle name="Normal 28 17 2 2" xfId="15233"/>
    <cellStyle name="Normal 28 17 2 3" xfId="15234"/>
    <cellStyle name="Normal 28 17 3" xfId="15235"/>
    <cellStyle name="Normal 28 17 3 2" xfId="15236"/>
    <cellStyle name="Normal 28 17 4" xfId="15237"/>
    <cellStyle name="Normal 28 18" xfId="15238"/>
    <cellStyle name="Normal 28 18 2" xfId="15239"/>
    <cellStyle name="Normal 28 18 2 2" xfId="15240"/>
    <cellStyle name="Normal 28 18 2 3" xfId="15241"/>
    <cellStyle name="Normal 28 18 3" xfId="15242"/>
    <cellStyle name="Normal 28 18 3 2" xfId="15243"/>
    <cellStyle name="Normal 28 18 4" xfId="15244"/>
    <cellStyle name="Normal 28 19" xfId="15245"/>
    <cellStyle name="Normal 28 19 2" xfId="15246"/>
    <cellStyle name="Normal 28 19 2 2" xfId="15247"/>
    <cellStyle name="Normal 28 19 2 3" xfId="15248"/>
    <cellStyle name="Normal 28 19 3" xfId="15249"/>
    <cellStyle name="Normal 28 19 3 2" xfId="15250"/>
    <cellStyle name="Normal 28 19 4" xfId="15251"/>
    <cellStyle name="Normal 28 2" xfId="15252"/>
    <cellStyle name="Normal 28 2 10" xfId="15253"/>
    <cellStyle name="Normal 28 2 11" xfId="15254"/>
    <cellStyle name="Normal 28 2 2" xfId="15255"/>
    <cellStyle name="Normal 28 2 2 2" xfId="15256"/>
    <cellStyle name="Normal 28 2 2 2 2" xfId="15257"/>
    <cellStyle name="Normal 28 2 2 2 2 2" xfId="15258"/>
    <cellStyle name="Normal 28 2 2 2 2 3" xfId="15259"/>
    <cellStyle name="Normal 28 2 2 2 2 4" xfId="15260"/>
    <cellStyle name="Normal 28 2 2 2 3" xfId="15261"/>
    <cellStyle name="Normal 28 2 2 2 4" xfId="15262"/>
    <cellStyle name="Normal 28 2 2 2 5" xfId="15263"/>
    <cellStyle name="Normal 28 2 2 2 6" xfId="15264"/>
    <cellStyle name="Normal 28 2 2 3" xfId="15265"/>
    <cellStyle name="Normal 28 2 2 3 2" xfId="15266"/>
    <cellStyle name="Normal 28 2 2 3 3" xfId="15267"/>
    <cellStyle name="Normal 28 2 2 3 4" xfId="15268"/>
    <cellStyle name="Normal 28 2 2 4" xfId="15269"/>
    <cellStyle name="Normal 28 2 2 5" xfId="15270"/>
    <cellStyle name="Normal 28 2 2 6" xfId="15271"/>
    <cellStyle name="Normal 28 2 2 7" xfId="15272"/>
    <cellStyle name="Normal 28 2 2 8" xfId="15273"/>
    <cellStyle name="Normal 28 2 3" xfId="15274"/>
    <cellStyle name="Normal 28 2 3 2" xfId="15275"/>
    <cellStyle name="Normal 28 2 3 2 2" xfId="15276"/>
    <cellStyle name="Normal 28 2 3 2 3" xfId="15277"/>
    <cellStyle name="Normal 28 2 3 2 4" xfId="15278"/>
    <cellStyle name="Normal 28 2 3 3" xfId="15279"/>
    <cellStyle name="Normal 28 2 3 4" xfId="15280"/>
    <cellStyle name="Normal 28 2 3 5" xfId="15281"/>
    <cellStyle name="Normal 28 2 3 6" xfId="15282"/>
    <cellStyle name="Normal 28 2 3 7" xfId="15283"/>
    <cellStyle name="Normal 28 2 4" xfId="15284"/>
    <cellStyle name="Normal 28 2 4 2" xfId="15285"/>
    <cellStyle name="Normal 28 2 4 2 2" xfId="15286"/>
    <cellStyle name="Normal 28 2 4 2 3" xfId="15287"/>
    <cellStyle name="Normal 28 2 4 2 4" xfId="15288"/>
    <cellStyle name="Normal 28 2 4 3" xfId="15289"/>
    <cellStyle name="Normal 28 2 4 4" xfId="15290"/>
    <cellStyle name="Normal 28 2 4 5" xfId="15291"/>
    <cellStyle name="Normal 28 2 5" xfId="15292"/>
    <cellStyle name="Normal 28 2 5 2" xfId="15293"/>
    <cellStyle name="Normal 28 2 5 2 2" xfId="15294"/>
    <cellStyle name="Normal 28 2 5 2 3" xfId="15295"/>
    <cellStyle name="Normal 28 2 5 2 4" xfId="15296"/>
    <cellStyle name="Normal 28 2 5 3" xfId="15297"/>
    <cellStyle name="Normal 28 2 5 4" xfId="15298"/>
    <cellStyle name="Normal 28 2 5 5" xfId="15299"/>
    <cellStyle name="Normal 28 2 6" xfId="15300"/>
    <cellStyle name="Normal 28 2 6 2" xfId="15301"/>
    <cellStyle name="Normal 28 2 6 3" xfId="15302"/>
    <cellStyle name="Normal 28 2 6 4" xfId="15303"/>
    <cellStyle name="Normal 28 2 7" xfId="15304"/>
    <cellStyle name="Normal 28 2 8" xfId="15305"/>
    <cellStyle name="Normal 28 2 9" xfId="15306"/>
    <cellStyle name="Normal 28 20" xfId="15307"/>
    <cellStyle name="Normal 28 20 2" xfId="15308"/>
    <cellStyle name="Normal 28 20 2 2" xfId="15309"/>
    <cellStyle name="Normal 28 20 2 3" xfId="15310"/>
    <cellStyle name="Normal 28 20 3" xfId="15311"/>
    <cellStyle name="Normal 28 20 3 2" xfId="15312"/>
    <cellStyle name="Normal 28 20 4" xfId="15313"/>
    <cellStyle name="Normal 28 21" xfId="15314"/>
    <cellStyle name="Normal 28 21 2" xfId="15315"/>
    <cellStyle name="Normal 28 21 2 2" xfId="15316"/>
    <cellStyle name="Normal 28 21 2 3" xfId="15317"/>
    <cellStyle name="Normal 28 21 3" xfId="15318"/>
    <cellStyle name="Normal 28 21 3 2" xfId="15319"/>
    <cellStyle name="Normal 28 21 4" xfId="15320"/>
    <cellStyle name="Normal 28 22" xfId="15321"/>
    <cellStyle name="Normal 28 22 2" xfId="15322"/>
    <cellStyle name="Normal 28 22 2 2" xfId="15323"/>
    <cellStyle name="Normal 28 22 2 3" xfId="15324"/>
    <cellStyle name="Normal 28 22 3" xfId="15325"/>
    <cellStyle name="Normal 28 22 3 2" xfId="15326"/>
    <cellStyle name="Normal 28 22 4" xfId="15327"/>
    <cellStyle name="Normal 28 23" xfId="15328"/>
    <cellStyle name="Normal 28 23 2" xfId="15329"/>
    <cellStyle name="Normal 28 23 2 2" xfId="15330"/>
    <cellStyle name="Normal 28 23 2 3" xfId="15331"/>
    <cellStyle name="Normal 28 23 3" xfId="15332"/>
    <cellStyle name="Normal 28 23 3 2" xfId="15333"/>
    <cellStyle name="Normal 28 23 4" xfId="15334"/>
    <cellStyle name="Normal 28 24" xfId="15335"/>
    <cellStyle name="Normal 28 24 2" xfId="15336"/>
    <cellStyle name="Normal 28 24 2 2" xfId="15337"/>
    <cellStyle name="Normal 28 24 2 3" xfId="15338"/>
    <cellStyle name="Normal 28 24 3" xfId="15339"/>
    <cellStyle name="Normal 28 24 3 2" xfId="15340"/>
    <cellStyle name="Normal 28 24 4" xfId="15341"/>
    <cellStyle name="Normal 28 25" xfId="15342"/>
    <cellStyle name="Normal 28 25 2" xfId="15343"/>
    <cellStyle name="Normal 28 25 2 2" xfId="15344"/>
    <cellStyle name="Normal 28 25 2 3" xfId="15345"/>
    <cellStyle name="Normal 28 25 3" xfId="15346"/>
    <cellStyle name="Normal 28 25 3 2" xfId="15347"/>
    <cellStyle name="Normal 28 25 4" xfId="15348"/>
    <cellStyle name="Normal 28 26" xfId="15349"/>
    <cellStyle name="Normal 28 26 2" xfId="15350"/>
    <cellStyle name="Normal 28 26 2 2" xfId="15351"/>
    <cellStyle name="Normal 28 26 2 3" xfId="15352"/>
    <cellStyle name="Normal 28 26 3" xfId="15353"/>
    <cellStyle name="Normal 28 26 3 2" xfId="15354"/>
    <cellStyle name="Normal 28 26 4" xfId="15355"/>
    <cellStyle name="Normal 28 27" xfId="15356"/>
    <cellStyle name="Normal 28 27 2" xfId="15357"/>
    <cellStyle name="Normal 28 27 2 2" xfId="15358"/>
    <cellStyle name="Normal 28 27 2 3" xfId="15359"/>
    <cellStyle name="Normal 28 27 3" xfId="15360"/>
    <cellStyle name="Normal 28 27 3 2" xfId="15361"/>
    <cellStyle name="Normal 28 27 4" xfId="15362"/>
    <cellStyle name="Normal 28 28" xfId="15363"/>
    <cellStyle name="Normal 28 28 2" xfId="15364"/>
    <cellStyle name="Normal 28 28 2 2" xfId="15365"/>
    <cellStyle name="Normal 28 28 2 3" xfId="15366"/>
    <cellStyle name="Normal 28 28 3" xfId="15367"/>
    <cellStyle name="Normal 28 28 3 2" xfId="15368"/>
    <cellStyle name="Normal 28 28 4" xfId="15369"/>
    <cellStyle name="Normal 28 29" xfId="15370"/>
    <cellStyle name="Normal 28 29 2" xfId="15371"/>
    <cellStyle name="Normal 28 29 2 2" xfId="15372"/>
    <cellStyle name="Normal 28 29 2 3" xfId="15373"/>
    <cellStyle name="Normal 28 29 3" xfId="15374"/>
    <cellStyle name="Normal 28 29 3 2" xfId="15375"/>
    <cellStyle name="Normal 28 29 4" xfId="15376"/>
    <cellStyle name="Normal 28 3" xfId="15377"/>
    <cellStyle name="Normal 28 3 2" xfId="15378"/>
    <cellStyle name="Normal 28 3 2 2" xfId="15379"/>
    <cellStyle name="Normal 28 3 2 2 2" xfId="15380"/>
    <cellStyle name="Normal 28 3 2 2 3" xfId="15381"/>
    <cellStyle name="Normal 28 3 2 2 4" xfId="15382"/>
    <cellStyle name="Normal 28 3 2 2 5" xfId="15383"/>
    <cellStyle name="Normal 28 3 2 3" xfId="15384"/>
    <cellStyle name="Normal 28 3 2 4" xfId="15385"/>
    <cellStyle name="Normal 28 3 2 5" xfId="15386"/>
    <cellStyle name="Normal 28 3 2 6" xfId="15387"/>
    <cellStyle name="Normal 28 3 2 7" xfId="15388"/>
    <cellStyle name="Normal 28 3 3" xfId="15389"/>
    <cellStyle name="Normal 28 3 3 2" xfId="15390"/>
    <cellStyle name="Normal 28 3 3 3" xfId="15391"/>
    <cellStyle name="Normal 28 3 3 4" xfId="15392"/>
    <cellStyle name="Normal 28 3 3 5" xfId="15393"/>
    <cellStyle name="Normal 28 3 3 6" xfId="15394"/>
    <cellStyle name="Normal 28 3 4" xfId="15395"/>
    <cellStyle name="Normal 28 3 5" xfId="15396"/>
    <cellStyle name="Normal 28 3 6" xfId="15397"/>
    <cellStyle name="Normal 28 3 7" xfId="15398"/>
    <cellStyle name="Normal 28 3 8" xfId="15399"/>
    <cellStyle name="Normal 28 30" xfId="15400"/>
    <cellStyle name="Normal 28 30 2" xfId="15401"/>
    <cellStyle name="Normal 28 30 2 2" xfId="15402"/>
    <cellStyle name="Normal 28 30 2 3" xfId="15403"/>
    <cellStyle name="Normal 28 30 3" xfId="15404"/>
    <cellStyle name="Normal 28 30 3 2" xfId="15405"/>
    <cellStyle name="Normal 28 30 4" xfId="15406"/>
    <cellStyle name="Normal 28 31" xfId="15407"/>
    <cellStyle name="Normal 28 31 2" xfId="15408"/>
    <cellStyle name="Normal 28 31 2 2" xfId="15409"/>
    <cellStyle name="Normal 28 31 2 3" xfId="15410"/>
    <cellStyle name="Normal 28 31 3" xfId="15411"/>
    <cellStyle name="Normal 28 31 3 2" xfId="15412"/>
    <cellStyle name="Normal 28 31 4" xfId="15413"/>
    <cellStyle name="Normal 28 32" xfId="15414"/>
    <cellStyle name="Normal 28 32 2" xfId="15415"/>
    <cellStyle name="Normal 28 32 2 2" xfId="15416"/>
    <cellStyle name="Normal 28 32 2 3" xfId="15417"/>
    <cellStyle name="Normal 28 32 3" xfId="15418"/>
    <cellStyle name="Normal 28 32 3 2" xfId="15419"/>
    <cellStyle name="Normal 28 32 4" xfId="15420"/>
    <cellStyle name="Normal 28 33" xfId="15421"/>
    <cellStyle name="Normal 28 33 2" xfId="15422"/>
    <cellStyle name="Normal 28 33 2 2" xfId="15423"/>
    <cellStyle name="Normal 28 33 2 3" xfId="15424"/>
    <cellStyle name="Normal 28 33 3" xfId="15425"/>
    <cellStyle name="Normal 28 33 3 2" xfId="15426"/>
    <cellStyle name="Normal 28 33 4" xfId="15427"/>
    <cellStyle name="Normal 28 34" xfId="15428"/>
    <cellStyle name="Normal 28 34 2" xfId="15429"/>
    <cellStyle name="Normal 28 34 2 2" xfId="15430"/>
    <cellStyle name="Normal 28 34 2 3" xfId="15431"/>
    <cellStyle name="Normal 28 34 3" xfId="15432"/>
    <cellStyle name="Normal 28 34 3 2" xfId="15433"/>
    <cellStyle name="Normal 28 34 4" xfId="15434"/>
    <cellStyle name="Normal 28 35" xfId="15435"/>
    <cellStyle name="Normal 28 35 2" xfId="15436"/>
    <cellStyle name="Normal 28 35 2 2" xfId="15437"/>
    <cellStyle name="Normal 28 35 2 3" xfId="15438"/>
    <cellStyle name="Normal 28 35 3" xfId="15439"/>
    <cellStyle name="Normal 28 35 3 2" xfId="15440"/>
    <cellStyle name="Normal 28 35 4" xfId="15441"/>
    <cellStyle name="Normal 28 36" xfId="15442"/>
    <cellStyle name="Normal 28 36 2" xfId="15443"/>
    <cellStyle name="Normal 28 36 2 2" xfId="15444"/>
    <cellStyle name="Normal 28 36 2 3" xfId="15445"/>
    <cellStyle name="Normal 28 36 3" xfId="15446"/>
    <cellStyle name="Normal 28 36 3 2" xfId="15447"/>
    <cellStyle name="Normal 28 36 4" xfId="15448"/>
    <cellStyle name="Normal 28 37" xfId="15449"/>
    <cellStyle name="Normal 28 37 2" xfId="15450"/>
    <cellStyle name="Normal 28 37 2 2" xfId="15451"/>
    <cellStyle name="Normal 28 37 2 3" xfId="15452"/>
    <cellStyle name="Normal 28 37 3" xfId="15453"/>
    <cellStyle name="Normal 28 37 3 2" xfId="15454"/>
    <cellStyle name="Normal 28 37 4" xfId="15455"/>
    <cellStyle name="Normal 28 38" xfId="15456"/>
    <cellStyle name="Normal 28 38 2" xfId="15457"/>
    <cellStyle name="Normal 28 38 2 2" xfId="15458"/>
    <cellStyle name="Normal 28 38 2 3" xfId="15459"/>
    <cellStyle name="Normal 28 38 3" xfId="15460"/>
    <cellStyle name="Normal 28 38 3 2" xfId="15461"/>
    <cellStyle name="Normal 28 38 4" xfId="15462"/>
    <cellStyle name="Normal 28 39" xfId="15463"/>
    <cellStyle name="Normal 28 4" xfId="15464"/>
    <cellStyle name="Normal 28 4 2" xfId="15465"/>
    <cellStyle name="Normal 28 4 2 2" xfId="15466"/>
    <cellStyle name="Normal 28 4 2 2 2" xfId="15467"/>
    <cellStyle name="Normal 28 4 2 3" xfId="15468"/>
    <cellStyle name="Normal 28 4 2 4" xfId="15469"/>
    <cellStyle name="Normal 28 4 2 5" xfId="15470"/>
    <cellStyle name="Normal 28 4 2 6" xfId="15471"/>
    <cellStyle name="Normal 28 4 3" xfId="15472"/>
    <cellStyle name="Normal 28 4 3 2" xfId="15473"/>
    <cellStyle name="Normal 28 4 3 3" xfId="15474"/>
    <cellStyle name="Normal 28 4 4" xfId="15475"/>
    <cellStyle name="Normal 28 4 5" xfId="15476"/>
    <cellStyle name="Normal 28 4 6" xfId="15477"/>
    <cellStyle name="Normal 28 4 7" xfId="15478"/>
    <cellStyle name="Normal 28 40" xfId="15479"/>
    <cellStyle name="Normal 28 41" xfId="25644"/>
    <cellStyle name="Normal 28 5" xfId="15480"/>
    <cellStyle name="Normal 28 5 2" xfId="15481"/>
    <cellStyle name="Normal 28 5 2 2" xfId="15482"/>
    <cellStyle name="Normal 28 5 2 2 2" xfId="15483"/>
    <cellStyle name="Normal 28 5 2 3" xfId="15484"/>
    <cellStyle name="Normal 28 5 2 4" xfId="15485"/>
    <cellStyle name="Normal 28 5 2 5" xfId="15486"/>
    <cellStyle name="Normal 28 5 2 6" xfId="15487"/>
    <cellStyle name="Normal 28 5 3" xfId="15488"/>
    <cellStyle name="Normal 28 5 3 2" xfId="15489"/>
    <cellStyle name="Normal 28 5 3 3" xfId="15490"/>
    <cellStyle name="Normal 28 5 4" xfId="15491"/>
    <cellStyle name="Normal 28 5 5" xfId="15492"/>
    <cellStyle name="Normal 28 5 6" xfId="15493"/>
    <cellStyle name="Normal 28 5 7" xfId="15494"/>
    <cellStyle name="Normal 28 6" xfId="15495"/>
    <cellStyle name="Normal 28 6 2" xfId="15496"/>
    <cellStyle name="Normal 28 6 2 2" xfId="15497"/>
    <cellStyle name="Normal 28 6 2 2 2" xfId="15498"/>
    <cellStyle name="Normal 28 6 2 3" xfId="15499"/>
    <cellStyle name="Normal 28 6 2 4" xfId="15500"/>
    <cellStyle name="Normal 28 6 2 5" xfId="15501"/>
    <cellStyle name="Normal 28 6 2 6" xfId="15502"/>
    <cellStyle name="Normal 28 6 3" xfId="15503"/>
    <cellStyle name="Normal 28 6 3 2" xfId="15504"/>
    <cellStyle name="Normal 28 6 3 3" xfId="15505"/>
    <cellStyle name="Normal 28 6 4" xfId="15506"/>
    <cellStyle name="Normal 28 6 5" xfId="15507"/>
    <cellStyle name="Normal 28 6 6" xfId="15508"/>
    <cellStyle name="Normal 28 6 7" xfId="15509"/>
    <cellStyle name="Normal 28 7" xfId="15510"/>
    <cellStyle name="Normal 28 7 2" xfId="15511"/>
    <cellStyle name="Normal 28 7 2 2" xfId="15512"/>
    <cellStyle name="Normal 28 7 2 2 2" xfId="15513"/>
    <cellStyle name="Normal 28 7 2 3" xfId="15514"/>
    <cellStyle name="Normal 28 7 3" xfId="15515"/>
    <cellStyle name="Normal 28 7 3 2" xfId="15516"/>
    <cellStyle name="Normal 28 7 3 3" xfId="15517"/>
    <cellStyle name="Normal 28 7 4" xfId="15518"/>
    <cellStyle name="Normal 28 7 5" xfId="15519"/>
    <cellStyle name="Normal 28 7 6" xfId="15520"/>
    <cellStyle name="Normal 28 8" xfId="15521"/>
    <cellStyle name="Normal 28 8 2" xfId="15522"/>
    <cellStyle name="Normal 28 8 2 2" xfId="15523"/>
    <cellStyle name="Normal 28 8 2 3" xfId="15524"/>
    <cellStyle name="Normal 28 8 3" xfId="15525"/>
    <cellStyle name="Normal 28 8 3 2" xfId="15526"/>
    <cellStyle name="Normal 28 8 4" xfId="15527"/>
    <cellStyle name="Normal 28 8 5" xfId="15528"/>
    <cellStyle name="Normal 28 9" xfId="15529"/>
    <cellStyle name="Normal 28 9 2" xfId="15530"/>
    <cellStyle name="Normal 28 9 2 2" xfId="15531"/>
    <cellStyle name="Normal 28 9 2 3" xfId="15532"/>
    <cellStyle name="Normal 28 9 3" xfId="15533"/>
    <cellStyle name="Normal 28 9 3 2" xfId="15534"/>
    <cellStyle name="Normal 28 9 4" xfId="15535"/>
    <cellStyle name="Normal 28 9 5" xfId="15536"/>
    <cellStyle name="Normal 29" xfId="15537"/>
    <cellStyle name="Normal 29 10" xfId="15538"/>
    <cellStyle name="Normal 29 10 2" xfId="15539"/>
    <cellStyle name="Normal 29 10 2 2" xfId="15540"/>
    <cellStyle name="Normal 29 10 2 2 2" xfId="15541"/>
    <cellStyle name="Normal 29 10 2 3" xfId="15542"/>
    <cellStyle name="Normal 29 10 3" xfId="15543"/>
    <cellStyle name="Normal 29 10 3 2" xfId="15544"/>
    <cellStyle name="Normal 29 10 4" xfId="15545"/>
    <cellStyle name="Normal 29 10 5" xfId="15546"/>
    <cellStyle name="Normal 29 11" xfId="15547"/>
    <cellStyle name="Normal 29 11 2" xfId="15548"/>
    <cellStyle name="Normal 29 11 2 2" xfId="15549"/>
    <cellStyle name="Normal 29 11 2 3" xfId="15550"/>
    <cellStyle name="Normal 29 11 3" xfId="15551"/>
    <cellStyle name="Normal 29 11 3 2" xfId="15552"/>
    <cellStyle name="Normal 29 11 4" xfId="15553"/>
    <cellStyle name="Normal 29 11 5" xfId="15554"/>
    <cellStyle name="Normal 29 12" xfId="15555"/>
    <cellStyle name="Normal 29 12 2" xfId="15556"/>
    <cellStyle name="Normal 29 12 2 2" xfId="15557"/>
    <cellStyle name="Normal 29 12 2 3" xfId="15558"/>
    <cellStyle name="Normal 29 12 3" xfId="15559"/>
    <cellStyle name="Normal 29 12 3 2" xfId="15560"/>
    <cellStyle name="Normal 29 12 4" xfId="15561"/>
    <cellStyle name="Normal 29 13" xfId="15562"/>
    <cellStyle name="Normal 29 13 2" xfId="15563"/>
    <cellStyle name="Normal 29 13 2 2" xfId="15564"/>
    <cellStyle name="Normal 29 13 2 3" xfId="15565"/>
    <cellStyle name="Normal 29 13 3" xfId="15566"/>
    <cellStyle name="Normal 29 13 3 2" xfId="15567"/>
    <cellStyle name="Normal 29 13 4" xfId="15568"/>
    <cellStyle name="Normal 29 14" xfId="15569"/>
    <cellStyle name="Normal 29 14 2" xfId="15570"/>
    <cellStyle name="Normal 29 14 2 2" xfId="15571"/>
    <cellStyle name="Normal 29 14 2 3" xfId="15572"/>
    <cellStyle name="Normal 29 14 3" xfId="15573"/>
    <cellStyle name="Normal 29 14 3 2" xfId="15574"/>
    <cellStyle name="Normal 29 14 4" xfId="15575"/>
    <cellStyle name="Normal 29 15" xfId="15576"/>
    <cellStyle name="Normal 29 15 2" xfId="15577"/>
    <cellStyle name="Normal 29 15 2 2" xfId="15578"/>
    <cellStyle name="Normal 29 15 2 3" xfId="15579"/>
    <cellStyle name="Normal 29 15 3" xfId="15580"/>
    <cellStyle name="Normal 29 15 3 2" xfId="15581"/>
    <cellStyle name="Normal 29 15 4" xfId="15582"/>
    <cellStyle name="Normal 29 16" xfId="15583"/>
    <cellStyle name="Normal 29 16 2" xfId="15584"/>
    <cellStyle name="Normal 29 16 2 2" xfId="15585"/>
    <cellStyle name="Normal 29 16 2 3" xfId="15586"/>
    <cellStyle name="Normal 29 16 3" xfId="15587"/>
    <cellStyle name="Normal 29 16 3 2" xfId="15588"/>
    <cellStyle name="Normal 29 16 4" xfId="15589"/>
    <cellStyle name="Normal 29 17" xfId="15590"/>
    <cellStyle name="Normal 29 17 2" xfId="15591"/>
    <cellStyle name="Normal 29 17 2 2" xfId="15592"/>
    <cellStyle name="Normal 29 17 2 3" xfId="15593"/>
    <cellStyle name="Normal 29 17 3" xfId="15594"/>
    <cellStyle name="Normal 29 17 3 2" xfId="15595"/>
    <cellStyle name="Normal 29 17 4" xfId="15596"/>
    <cellStyle name="Normal 29 18" xfId="15597"/>
    <cellStyle name="Normal 29 18 2" xfId="15598"/>
    <cellStyle name="Normal 29 18 2 2" xfId="15599"/>
    <cellStyle name="Normal 29 18 2 3" xfId="15600"/>
    <cellStyle name="Normal 29 18 3" xfId="15601"/>
    <cellStyle name="Normal 29 18 3 2" xfId="15602"/>
    <cellStyle name="Normal 29 18 4" xfId="15603"/>
    <cellStyle name="Normal 29 19" xfId="15604"/>
    <cellStyle name="Normal 29 19 2" xfId="15605"/>
    <cellStyle name="Normal 29 19 2 2" xfId="15606"/>
    <cellStyle name="Normal 29 19 2 3" xfId="15607"/>
    <cellStyle name="Normal 29 19 3" xfId="15608"/>
    <cellStyle name="Normal 29 19 3 2" xfId="15609"/>
    <cellStyle name="Normal 29 19 4" xfId="15610"/>
    <cellStyle name="Normal 29 2" xfId="15611"/>
    <cellStyle name="Normal 29 2 2" xfId="15612"/>
    <cellStyle name="Normal 29 2 2 2" xfId="15613"/>
    <cellStyle name="Normal 29 2 2 2 2" xfId="15614"/>
    <cellStyle name="Normal 29 2 2 3" xfId="15615"/>
    <cellStyle name="Normal 29 2 3" xfId="15616"/>
    <cellStyle name="Normal 29 2 3 2" xfId="15617"/>
    <cellStyle name="Normal 29 2 4" xfId="15618"/>
    <cellStyle name="Normal 29 2 5" xfId="15619"/>
    <cellStyle name="Normal 29 20" xfId="15620"/>
    <cellStyle name="Normal 29 20 2" xfId="15621"/>
    <cellStyle name="Normal 29 20 2 2" xfId="15622"/>
    <cellStyle name="Normal 29 20 2 3" xfId="15623"/>
    <cellStyle name="Normal 29 20 3" xfId="15624"/>
    <cellStyle name="Normal 29 20 3 2" xfId="15625"/>
    <cellStyle name="Normal 29 20 4" xfId="15626"/>
    <cellStyle name="Normal 29 21" xfId="15627"/>
    <cellStyle name="Normal 29 21 2" xfId="15628"/>
    <cellStyle name="Normal 29 21 2 2" xfId="15629"/>
    <cellStyle name="Normal 29 21 2 3" xfId="15630"/>
    <cellStyle name="Normal 29 21 3" xfId="15631"/>
    <cellStyle name="Normal 29 21 3 2" xfId="15632"/>
    <cellStyle name="Normal 29 21 4" xfId="15633"/>
    <cellStyle name="Normal 29 22" xfId="15634"/>
    <cellStyle name="Normal 29 22 2" xfId="15635"/>
    <cellStyle name="Normal 29 22 2 2" xfId="15636"/>
    <cellStyle name="Normal 29 22 2 3" xfId="15637"/>
    <cellStyle name="Normal 29 22 3" xfId="15638"/>
    <cellStyle name="Normal 29 22 3 2" xfId="15639"/>
    <cellStyle name="Normal 29 22 4" xfId="15640"/>
    <cellStyle name="Normal 29 23" xfId="15641"/>
    <cellStyle name="Normal 29 23 2" xfId="15642"/>
    <cellStyle name="Normal 29 23 2 2" xfId="15643"/>
    <cellStyle name="Normal 29 23 2 3" xfId="15644"/>
    <cellStyle name="Normal 29 23 3" xfId="15645"/>
    <cellStyle name="Normal 29 23 3 2" xfId="15646"/>
    <cellStyle name="Normal 29 23 4" xfId="15647"/>
    <cellStyle name="Normal 29 24" xfId="15648"/>
    <cellStyle name="Normal 29 24 2" xfId="15649"/>
    <cellStyle name="Normal 29 24 2 2" xfId="15650"/>
    <cellStyle name="Normal 29 24 2 3" xfId="15651"/>
    <cellStyle name="Normal 29 24 3" xfId="15652"/>
    <cellStyle name="Normal 29 24 3 2" xfId="15653"/>
    <cellStyle name="Normal 29 24 4" xfId="15654"/>
    <cellStyle name="Normal 29 25" xfId="15655"/>
    <cellStyle name="Normal 29 25 2" xfId="15656"/>
    <cellStyle name="Normal 29 25 2 2" xfId="15657"/>
    <cellStyle name="Normal 29 25 2 3" xfId="15658"/>
    <cellStyle name="Normal 29 25 3" xfId="15659"/>
    <cellStyle name="Normal 29 25 3 2" xfId="15660"/>
    <cellStyle name="Normal 29 25 4" xfId="15661"/>
    <cellStyle name="Normal 29 26" xfId="15662"/>
    <cellStyle name="Normal 29 26 2" xfId="15663"/>
    <cellStyle name="Normal 29 26 2 2" xfId="15664"/>
    <cellStyle name="Normal 29 26 2 3" xfId="15665"/>
    <cellStyle name="Normal 29 26 3" xfId="15666"/>
    <cellStyle name="Normal 29 26 3 2" xfId="15667"/>
    <cellStyle name="Normal 29 26 4" xfId="15668"/>
    <cellStyle name="Normal 29 27" xfId="15669"/>
    <cellStyle name="Normal 29 27 2" xfId="15670"/>
    <cellStyle name="Normal 29 27 2 2" xfId="15671"/>
    <cellStyle name="Normal 29 27 2 3" xfId="15672"/>
    <cellStyle name="Normal 29 27 3" xfId="15673"/>
    <cellStyle name="Normal 29 27 3 2" xfId="15674"/>
    <cellStyle name="Normal 29 27 4" xfId="15675"/>
    <cellStyle name="Normal 29 28" xfId="15676"/>
    <cellStyle name="Normal 29 28 2" xfId="15677"/>
    <cellStyle name="Normal 29 28 2 2" xfId="15678"/>
    <cellStyle name="Normal 29 28 2 3" xfId="15679"/>
    <cellStyle name="Normal 29 28 3" xfId="15680"/>
    <cellStyle name="Normal 29 28 3 2" xfId="15681"/>
    <cellStyle name="Normal 29 28 4" xfId="15682"/>
    <cellStyle name="Normal 29 29" xfId="15683"/>
    <cellStyle name="Normal 29 29 2" xfId="15684"/>
    <cellStyle name="Normal 29 29 2 2" xfId="15685"/>
    <cellStyle name="Normal 29 29 2 3" xfId="15686"/>
    <cellStyle name="Normal 29 29 3" xfId="15687"/>
    <cellStyle name="Normal 29 29 3 2" xfId="15688"/>
    <cellStyle name="Normal 29 29 4" xfId="15689"/>
    <cellStyle name="Normal 29 3" xfId="15690"/>
    <cellStyle name="Normal 29 3 2" xfId="15691"/>
    <cellStyle name="Normal 29 3 2 2" xfId="15692"/>
    <cellStyle name="Normal 29 3 2 2 2" xfId="15693"/>
    <cellStyle name="Normal 29 3 2 3" xfId="15694"/>
    <cellStyle name="Normal 29 3 3" xfId="15695"/>
    <cellStyle name="Normal 29 3 3 2" xfId="15696"/>
    <cellStyle name="Normal 29 3 4" xfId="15697"/>
    <cellStyle name="Normal 29 3 5" xfId="15698"/>
    <cellStyle name="Normal 29 30" xfId="15699"/>
    <cellStyle name="Normal 29 30 2" xfId="15700"/>
    <cellStyle name="Normal 29 30 2 2" xfId="15701"/>
    <cellStyle name="Normal 29 30 2 3" xfId="15702"/>
    <cellStyle name="Normal 29 30 3" xfId="15703"/>
    <cellStyle name="Normal 29 30 3 2" xfId="15704"/>
    <cellStyle name="Normal 29 30 4" xfId="15705"/>
    <cellStyle name="Normal 29 31" xfId="15706"/>
    <cellStyle name="Normal 29 31 2" xfId="15707"/>
    <cellStyle name="Normal 29 31 2 2" xfId="15708"/>
    <cellStyle name="Normal 29 31 2 3" xfId="15709"/>
    <cellStyle name="Normal 29 31 3" xfId="15710"/>
    <cellStyle name="Normal 29 31 3 2" xfId="15711"/>
    <cellStyle name="Normal 29 31 4" xfId="15712"/>
    <cellStyle name="Normal 29 32" xfId="15713"/>
    <cellStyle name="Normal 29 32 2" xfId="15714"/>
    <cellStyle name="Normal 29 32 2 2" xfId="15715"/>
    <cellStyle name="Normal 29 32 2 3" xfId="15716"/>
    <cellStyle name="Normal 29 32 3" xfId="15717"/>
    <cellStyle name="Normal 29 32 3 2" xfId="15718"/>
    <cellStyle name="Normal 29 32 4" xfId="15719"/>
    <cellStyle name="Normal 29 33" xfId="15720"/>
    <cellStyle name="Normal 29 33 2" xfId="15721"/>
    <cellStyle name="Normal 29 33 2 2" xfId="15722"/>
    <cellStyle name="Normal 29 33 2 3" xfId="15723"/>
    <cellStyle name="Normal 29 33 3" xfId="15724"/>
    <cellStyle name="Normal 29 33 3 2" xfId="15725"/>
    <cellStyle name="Normal 29 33 4" xfId="15726"/>
    <cellStyle name="Normal 29 34" xfId="15727"/>
    <cellStyle name="Normal 29 34 2" xfId="15728"/>
    <cellStyle name="Normal 29 34 2 2" xfId="15729"/>
    <cellStyle name="Normal 29 34 2 3" xfId="15730"/>
    <cellStyle name="Normal 29 34 3" xfId="15731"/>
    <cellStyle name="Normal 29 34 3 2" xfId="15732"/>
    <cellStyle name="Normal 29 34 4" xfId="15733"/>
    <cellStyle name="Normal 29 35" xfId="15734"/>
    <cellStyle name="Normal 29 35 2" xfId="15735"/>
    <cellStyle name="Normal 29 35 2 2" xfId="15736"/>
    <cellStyle name="Normal 29 35 2 3" xfId="15737"/>
    <cellStyle name="Normal 29 35 3" xfId="15738"/>
    <cellStyle name="Normal 29 35 3 2" xfId="15739"/>
    <cellStyle name="Normal 29 35 4" xfId="15740"/>
    <cellStyle name="Normal 29 36" xfId="15741"/>
    <cellStyle name="Normal 29 36 2" xfId="15742"/>
    <cellStyle name="Normal 29 36 2 2" xfId="15743"/>
    <cellStyle name="Normal 29 36 2 3" xfId="15744"/>
    <cellStyle name="Normal 29 36 3" xfId="15745"/>
    <cellStyle name="Normal 29 36 3 2" xfId="15746"/>
    <cellStyle name="Normal 29 36 4" xfId="15747"/>
    <cellStyle name="Normal 29 37" xfId="15748"/>
    <cellStyle name="Normal 29 37 2" xfId="15749"/>
    <cellStyle name="Normal 29 37 2 2" xfId="15750"/>
    <cellStyle name="Normal 29 37 2 3" xfId="15751"/>
    <cellStyle name="Normal 29 37 3" xfId="15752"/>
    <cellStyle name="Normal 29 37 3 2" xfId="15753"/>
    <cellStyle name="Normal 29 37 4" xfId="15754"/>
    <cellStyle name="Normal 29 38" xfId="15755"/>
    <cellStyle name="Normal 29 38 2" xfId="15756"/>
    <cellStyle name="Normal 29 38 2 2" xfId="15757"/>
    <cellStyle name="Normal 29 38 2 3" xfId="15758"/>
    <cellStyle name="Normal 29 38 3" xfId="15759"/>
    <cellStyle name="Normal 29 38 3 2" xfId="15760"/>
    <cellStyle name="Normal 29 38 4" xfId="15761"/>
    <cellStyle name="Normal 29 39" xfId="15762"/>
    <cellStyle name="Normal 29 4" xfId="15763"/>
    <cellStyle name="Normal 29 4 2" xfId="15764"/>
    <cellStyle name="Normal 29 4 2 2" xfId="15765"/>
    <cellStyle name="Normal 29 4 2 2 2" xfId="15766"/>
    <cellStyle name="Normal 29 4 2 3" xfId="15767"/>
    <cellStyle name="Normal 29 4 3" xfId="15768"/>
    <cellStyle name="Normal 29 4 3 2" xfId="15769"/>
    <cellStyle name="Normal 29 4 4" xfId="15770"/>
    <cellStyle name="Normal 29 4 5" xfId="15771"/>
    <cellStyle name="Normal 29 40" xfId="15772"/>
    <cellStyle name="Normal 29 5" xfId="15773"/>
    <cellStyle name="Normal 29 5 2" xfId="15774"/>
    <cellStyle name="Normal 29 5 2 2" xfId="15775"/>
    <cellStyle name="Normal 29 5 2 2 2" xfId="15776"/>
    <cellStyle name="Normal 29 5 2 3" xfId="15777"/>
    <cellStyle name="Normal 29 5 3" xfId="15778"/>
    <cellStyle name="Normal 29 5 3 2" xfId="15779"/>
    <cellStyle name="Normal 29 5 4" xfId="15780"/>
    <cellStyle name="Normal 29 5 5" xfId="15781"/>
    <cellStyle name="Normal 29 6" xfId="15782"/>
    <cellStyle name="Normal 29 6 2" xfId="15783"/>
    <cellStyle name="Normal 29 6 2 2" xfId="15784"/>
    <cellStyle name="Normal 29 6 2 2 2" xfId="15785"/>
    <cellStyle name="Normal 29 6 2 3" xfId="15786"/>
    <cellStyle name="Normal 29 6 3" xfId="15787"/>
    <cellStyle name="Normal 29 6 3 2" xfId="15788"/>
    <cellStyle name="Normal 29 6 4" xfId="15789"/>
    <cellStyle name="Normal 29 6 5" xfId="15790"/>
    <cellStyle name="Normal 29 7" xfId="15791"/>
    <cellStyle name="Normal 29 7 2" xfId="15792"/>
    <cellStyle name="Normal 29 7 2 2" xfId="15793"/>
    <cellStyle name="Normal 29 7 2 2 2" xfId="15794"/>
    <cellStyle name="Normal 29 7 2 3" xfId="15795"/>
    <cellStyle name="Normal 29 7 3" xfId="15796"/>
    <cellStyle name="Normal 29 7 3 2" xfId="15797"/>
    <cellStyle name="Normal 29 7 4" xfId="15798"/>
    <cellStyle name="Normal 29 7 5" xfId="15799"/>
    <cellStyle name="Normal 29 8" xfId="15800"/>
    <cellStyle name="Normal 29 8 2" xfId="15801"/>
    <cellStyle name="Normal 29 8 2 2" xfId="15802"/>
    <cellStyle name="Normal 29 8 2 2 2" xfId="15803"/>
    <cellStyle name="Normal 29 8 2 3" xfId="15804"/>
    <cellStyle name="Normal 29 8 3" xfId="15805"/>
    <cellStyle name="Normal 29 8 3 2" xfId="15806"/>
    <cellStyle name="Normal 29 8 4" xfId="15807"/>
    <cellStyle name="Normal 29 8 5" xfId="15808"/>
    <cellStyle name="Normal 29 9" xfId="15809"/>
    <cellStyle name="Normal 29 9 2" xfId="15810"/>
    <cellStyle name="Normal 29 9 2 2" xfId="15811"/>
    <cellStyle name="Normal 29 9 2 2 2" xfId="15812"/>
    <cellStyle name="Normal 29 9 2 3" xfId="15813"/>
    <cellStyle name="Normal 29 9 3" xfId="15814"/>
    <cellStyle name="Normal 29 9 3 2" xfId="15815"/>
    <cellStyle name="Normal 29 9 4" xfId="15816"/>
    <cellStyle name="Normal 29 9 5" xfId="15817"/>
    <cellStyle name="Normal 29_3097_OM cost model template_100810" xfId="15818"/>
    <cellStyle name="Normal 3" xfId="15819"/>
    <cellStyle name="Normal 3 10" xfId="15820"/>
    <cellStyle name="Normal 3 10 2" xfId="15821"/>
    <cellStyle name="Normal 3 10 2 2" xfId="15822"/>
    <cellStyle name="Normal 3 10 3" xfId="15823"/>
    <cellStyle name="Normal 3 11" xfId="15824"/>
    <cellStyle name="Normal 3 11 2" xfId="15825"/>
    <cellStyle name="Normal 3 11 3" xfId="15826"/>
    <cellStyle name="Normal 3 12" xfId="15827"/>
    <cellStyle name="Normal 3 12 2" xfId="15828"/>
    <cellStyle name="Normal 3 12 3" xfId="15829"/>
    <cellStyle name="Normal 3 13" xfId="15830"/>
    <cellStyle name="Normal 3 13 2" xfId="15831"/>
    <cellStyle name="Normal 3 13 3" xfId="15832"/>
    <cellStyle name="Normal 3 14" xfId="15833"/>
    <cellStyle name="Normal 3 14 2" xfId="15834"/>
    <cellStyle name="Normal 3 15" xfId="15835"/>
    <cellStyle name="Normal 3 15 2" xfId="15836"/>
    <cellStyle name="Normal 3 15 3" xfId="15837"/>
    <cellStyle name="Normal 3 16" xfId="15838"/>
    <cellStyle name="Normal 3 16 2" xfId="15839"/>
    <cellStyle name="Normal 3 16 3" xfId="15840"/>
    <cellStyle name="Normal 3 17" xfId="15841"/>
    <cellStyle name="Normal 3 17 2" xfId="15842"/>
    <cellStyle name="Normal 3 18" xfId="15843"/>
    <cellStyle name="Normal 3 18 2" xfId="15844"/>
    <cellStyle name="Normal 3 19" xfId="15845"/>
    <cellStyle name="Normal 3 19 2" xfId="15846"/>
    <cellStyle name="Normal 3 2" xfId="15847"/>
    <cellStyle name="Normal 3 2 10" xfId="15848"/>
    <cellStyle name="Normal 3 2 11" xfId="15849"/>
    <cellStyle name="Normal 3 2 12" xfId="15850"/>
    <cellStyle name="Normal 3 2 13" xfId="15851"/>
    <cellStyle name="Normal 3 2 14" xfId="15852"/>
    <cellStyle name="Normal 3 2 15" xfId="15853"/>
    <cellStyle name="Normal 3 2 16" xfId="15854"/>
    <cellStyle name="Normal 3 2 17" xfId="15855"/>
    <cellStyle name="Normal 3 2 18" xfId="15856"/>
    <cellStyle name="Normal 3 2 19" xfId="15857"/>
    <cellStyle name="Normal 3 2 2" xfId="15858"/>
    <cellStyle name="Normal 3 2 2 2" xfId="15859"/>
    <cellStyle name="Normal 3 2 2 2 2" xfId="15860"/>
    <cellStyle name="Normal 3 2 2 2 2 2" xfId="15861"/>
    <cellStyle name="Normal 3 2 2 2 2 3" xfId="15862"/>
    <cellStyle name="Normal 3 2 2 2 2 4" xfId="15863"/>
    <cellStyle name="Normal 3 2 2 2 2 5" xfId="15864"/>
    <cellStyle name="Normal 3 2 2 2 3" xfId="15865"/>
    <cellStyle name="Normal 3 2 2 2 4" xfId="15866"/>
    <cellStyle name="Normal 3 2 2 2 5" xfId="15867"/>
    <cellStyle name="Normal 3 2 2 2 6" xfId="15868"/>
    <cellStyle name="Normal 3 2 2 3" xfId="15869"/>
    <cellStyle name="Normal 3 2 2 3 2" xfId="15870"/>
    <cellStyle name="Normal 3 2 2 3 3" xfId="15871"/>
    <cellStyle name="Normal 3 2 2 3 4" xfId="15872"/>
    <cellStyle name="Normal 3 2 2 3 5" xfId="15873"/>
    <cellStyle name="Normal 3 2 2 4" xfId="15874"/>
    <cellStyle name="Normal 3 2 2 5" xfId="15875"/>
    <cellStyle name="Normal 3 2 2 6" xfId="15876"/>
    <cellStyle name="Normal 3 2 2 7" xfId="15877"/>
    <cellStyle name="Normal 3 2 20" xfId="15878"/>
    <cellStyle name="Normal 3 2 21" xfId="15879"/>
    <cellStyle name="Normal 3 2 22" xfId="15880"/>
    <cellStyle name="Normal 3 2 23" xfId="15881"/>
    <cellStyle name="Normal 3 2 24" xfId="15882"/>
    <cellStyle name="Normal 3 2 25" xfId="15883"/>
    <cellStyle name="Normal 3 2 26" xfId="15884"/>
    <cellStyle name="Normal 3 2 3" xfId="15885"/>
    <cellStyle name="Normal 3 2 3 2" xfId="15886"/>
    <cellStyle name="Normal 3 2 3 2 2" xfId="15887"/>
    <cellStyle name="Normal 3 2 3 2 3" xfId="15888"/>
    <cellStyle name="Normal 3 2 3 2 4" xfId="15889"/>
    <cellStyle name="Normal 3 2 3 3" xfId="15890"/>
    <cellStyle name="Normal 3 2 3 3 2" xfId="15891"/>
    <cellStyle name="Normal 3 2 3 4" xfId="15892"/>
    <cellStyle name="Normal 3 2 3 5" xfId="15893"/>
    <cellStyle name="Normal 3 2 3 6" xfId="15894"/>
    <cellStyle name="Normal 3 2 4" xfId="15895"/>
    <cellStyle name="Normal 3 2 4 2" xfId="15896"/>
    <cellStyle name="Normal 3 2 4 2 2" xfId="15897"/>
    <cellStyle name="Normal 3 2 4 2 3" xfId="15898"/>
    <cellStyle name="Normal 3 2 4 2 4" xfId="15899"/>
    <cellStyle name="Normal 3 2 4 3" xfId="15900"/>
    <cellStyle name="Normal 3 2 4 3 2" xfId="15901"/>
    <cellStyle name="Normal 3 2 4 4" xfId="15902"/>
    <cellStyle name="Normal 3 2 4 5" xfId="15903"/>
    <cellStyle name="Normal 3 2 4 6" xfId="15904"/>
    <cellStyle name="Normal 3 2 5" xfId="15905"/>
    <cellStyle name="Normal 3 2 5 2" xfId="15906"/>
    <cellStyle name="Normal 3 2 5 2 2" xfId="15907"/>
    <cellStyle name="Normal 3 2 5 2 3" xfId="15908"/>
    <cellStyle name="Normal 3 2 5 2 4" xfId="15909"/>
    <cellStyle name="Normal 3 2 5 3" xfId="15910"/>
    <cellStyle name="Normal 3 2 5 3 2" xfId="15911"/>
    <cellStyle name="Normal 3 2 5 4" xfId="15912"/>
    <cellStyle name="Normal 3 2 5 5" xfId="15913"/>
    <cellStyle name="Normal 3 2 6" xfId="15914"/>
    <cellStyle name="Normal 3 2 6 2" xfId="15915"/>
    <cellStyle name="Normal 3 2 6 3" xfId="15916"/>
    <cellStyle name="Normal 3 2 6 3 2" xfId="15917"/>
    <cellStyle name="Normal 3 2 6 4" xfId="15918"/>
    <cellStyle name="Normal 3 2 7" xfId="15919"/>
    <cellStyle name="Normal 3 2 7 2" xfId="15920"/>
    <cellStyle name="Normal 3 2 8" xfId="15921"/>
    <cellStyle name="Normal 3 2 9" xfId="15922"/>
    <cellStyle name="Normal 3 2 9 2" xfId="15923"/>
    <cellStyle name="Normal 3 20" xfId="15924"/>
    <cellStyle name="Normal 3 20 2" xfId="15925"/>
    <cellStyle name="Normal 3 21" xfId="15926"/>
    <cellStyle name="Normal 3 21 2" xfId="15927"/>
    <cellStyle name="Normal 3 22" xfId="15928"/>
    <cellStyle name="Normal 3 22 2" xfId="15929"/>
    <cellStyle name="Normal 3 23" xfId="15930"/>
    <cellStyle name="Normal 3 23 2" xfId="15931"/>
    <cellStyle name="Normal 3 24" xfId="15932"/>
    <cellStyle name="Normal 3 24 2" xfId="15933"/>
    <cellStyle name="Normal 3 24 3" xfId="15934"/>
    <cellStyle name="Normal 3 25" xfId="15935"/>
    <cellStyle name="Normal 3 25 2" xfId="15936"/>
    <cellStyle name="Normal 3 25 3" xfId="15937"/>
    <cellStyle name="Normal 3 26" xfId="15938"/>
    <cellStyle name="Normal 3 26 2" xfId="15939"/>
    <cellStyle name="Normal 3 26 2 2" xfId="15940"/>
    <cellStyle name="Normal 3 26 2 3" xfId="15941"/>
    <cellStyle name="Normal 3 26 2 4" xfId="15942"/>
    <cellStyle name="Normal 3 26 3" xfId="15943"/>
    <cellStyle name="Normal 3 26 4" xfId="15944"/>
    <cellStyle name="Normal 3 26 5" xfId="15945"/>
    <cellStyle name="Normal 3 26 6" xfId="15946"/>
    <cellStyle name="Normal 3 26 7" xfId="15947"/>
    <cellStyle name="Normal 3 27" xfId="15948"/>
    <cellStyle name="Normal 3 27 2" xfId="15949"/>
    <cellStyle name="Normal 3 27 2 2" xfId="15950"/>
    <cellStyle name="Normal 3 27 2 3" xfId="15951"/>
    <cellStyle name="Normal 3 27 2 4" xfId="15952"/>
    <cellStyle name="Normal 3 27 3" xfId="15953"/>
    <cellStyle name="Normal 3 27 4" xfId="15954"/>
    <cellStyle name="Normal 3 27 5" xfId="15955"/>
    <cellStyle name="Normal 3 27 6" xfId="15956"/>
    <cellStyle name="Normal 3 27 7" xfId="15957"/>
    <cellStyle name="Normal 3 28" xfId="15958"/>
    <cellStyle name="Normal 3 28 2" xfId="15959"/>
    <cellStyle name="Normal 3 28 3" xfId="15960"/>
    <cellStyle name="Normal 3 28 4" xfId="15961"/>
    <cellStyle name="Normal 3 28 5" xfId="15962"/>
    <cellStyle name="Normal 3 28 6" xfId="15963"/>
    <cellStyle name="Normal 3 29" xfId="15964"/>
    <cellStyle name="Normal 3 29 2" xfId="15965"/>
    <cellStyle name="Normal 3 29 3" xfId="15966"/>
    <cellStyle name="Normal 3 3" xfId="15967"/>
    <cellStyle name="Normal 3 3 10" xfId="15968"/>
    <cellStyle name="Normal 3 3 11" xfId="15969"/>
    <cellStyle name="Normal 3 3 12" xfId="15970"/>
    <cellStyle name="Normal 3 3 13" xfId="15971"/>
    <cellStyle name="Normal 3 3 14" xfId="15972"/>
    <cellStyle name="Normal 3 3 15" xfId="15973"/>
    <cellStyle name="Normal 3 3 16" xfId="15974"/>
    <cellStyle name="Normal 3 3 17" xfId="15975"/>
    <cellStyle name="Normal 3 3 18" xfId="15976"/>
    <cellStyle name="Normal 3 3 19" xfId="15977"/>
    <cellStyle name="Normal 3 3 2" xfId="15978"/>
    <cellStyle name="Normal 3 3 2 2" xfId="15979"/>
    <cellStyle name="Normal 3 3 2 2 2" xfId="15980"/>
    <cellStyle name="Normal 3 3 2 3" xfId="15981"/>
    <cellStyle name="Normal 3 3 2 4" xfId="15982"/>
    <cellStyle name="Normal 3 3 20" xfId="15983"/>
    <cellStyle name="Normal 3 3 21" xfId="15984"/>
    <cellStyle name="Normal 3 3 22" xfId="15985"/>
    <cellStyle name="Normal 3 3 23" xfId="15986"/>
    <cellStyle name="Normal 3 3 24" xfId="15987"/>
    <cellStyle name="Normal 3 3 25" xfId="15988"/>
    <cellStyle name="Normal 3 3 26" xfId="15989"/>
    <cellStyle name="Normal 3 3 3" xfId="15990"/>
    <cellStyle name="Normal 3 3 3 2" xfId="15991"/>
    <cellStyle name="Normal 3 3 4" xfId="15992"/>
    <cellStyle name="Normal 3 3 4 2" xfId="15993"/>
    <cellStyle name="Normal 3 3 4 2 2" xfId="15994"/>
    <cellStyle name="Normal 3 3 4 2 3" xfId="15995"/>
    <cellStyle name="Normal 3 3 4 2 4" xfId="15996"/>
    <cellStyle name="Normal 3 3 4 3" xfId="15997"/>
    <cellStyle name="Normal 3 3 4 4" xfId="15998"/>
    <cellStyle name="Normal 3 3 4 5" xfId="15999"/>
    <cellStyle name="Normal 3 3 4 6" xfId="16000"/>
    <cellStyle name="Normal 3 3 5" xfId="16001"/>
    <cellStyle name="Normal 3 3 5 2" xfId="16002"/>
    <cellStyle name="Normal 3 3 5 3" xfId="16003"/>
    <cellStyle name="Normal 3 3 5 4" xfId="16004"/>
    <cellStyle name="Normal 3 3 5 5" xfId="16005"/>
    <cellStyle name="Normal 3 3 6" xfId="16006"/>
    <cellStyle name="Normal 3 3 6 2" xfId="16007"/>
    <cellStyle name="Normal 3 3 7" xfId="16008"/>
    <cellStyle name="Normal 3 3 7 2" xfId="16009"/>
    <cellStyle name="Normal 3 3 8" xfId="16010"/>
    <cellStyle name="Normal 3 3 8 2" xfId="16011"/>
    <cellStyle name="Normal 3 3 9" xfId="16012"/>
    <cellStyle name="Normal 3 30" xfId="16013"/>
    <cellStyle name="Normal 3 30 2" xfId="16014"/>
    <cellStyle name="Normal 3 30 3" xfId="16015"/>
    <cellStyle name="Normal 3 31" xfId="16016"/>
    <cellStyle name="Normal 3 31 2" xfId="16017"/>
    <cellStyle name="Normal 3 31 3" xfId="16018"/>
    <cellStyle name="Normal 3 32" xfId="16019"/>
    <cellStyle name="Normal 3 32 2" xfId="16020"/>
    <cellStyle name="Normal 3 32 3" xfId="16021"/>
    <cellStyle name="Normal 3 33" xfId="16022"/>
    <cellStyle name="Normal 3 34" xfId="16023"/>
    <cellStyle name="Normal 3 35" xfId="16024"/>
    <cellStyle name="Normal 3 35 2" xfId="16025"/>
    <cellStyle name="Normal 3 36" xfId="16026"/>
    <cellStyle name="Normal 3 37" xfId="16027"/>
    <cellStyle name="Normal 3 4" xfId="16028"/>
    <cellStyle name="Normal 3 4 10" xfId="16029"/>
    <cellStyle name="Normal 3 4 11" xfId="16030"/>
    <cellStyle name="Normal 3 4 12" xfId="16031"/>
    <cellStyle name="Normal 3 4 13" xfId="16032"/>
    <cellStyle name="Normal 3 4 14" xfId="16033"/>
    <cellStyle name="Normal 3 4 15" xfId="16034"/>
    <cellStyle name="Normal 3 4 16" xfId="16035"/>
    <cellStyle name="Normal 3 4 17" xfId="16036"/>
    <cellStyle name="Normal 3 4 18" xfId="16037"/>
    <cellStyle name="Normal 3 4 19" xfId="16038"/>
    <cellStyle name="Normal 3 4 2" xfId="16039"/>
    <cellStyle name="Normal 3 4 2 2" xfId="16040"/>
    <cellStyle name="Normal 3 4 20" xfId="16041"/>
    <cellStyle name="Normal 3 4 21" xfId="16042"/>
    <cellStyle name="Normal 3 4 22" xfId="16043"/>
    <cellStyle name="Normal 3 4 23" xfId="16044"/>
    <cellStyle name="Normal 3 4 24" xfId="16045"/>
    <cellStyle name="Normal 3 4 25" xfId="16046"/>
    <cellStyle name="Normal 3 4 26" xfId="16047"/>
    <cellStyle name="Normal 3 4 3" xfId="16048"/>
    <cellStyle name="Normal 3 4 3 2" xfId="16049"/>
    <cellStyle name="Normal 3 4 3 2 2" xfId="16050"/>
    <cellStyle name="Normal 3 4 3 2 3" xfId="16051"/>
    <cellStyle name="Normal 3 4 3 2 4" xfId="16052"/>
    <cellStyle name="Normal 3 4 3 3" xfId="16053"/>
    <cellStyle name="Normal 3 4 3 4" xfId="16054"/>
    <cellStyle name="Normal 3 4 3 5" xfId="16055"/>
    <cellStyle name="Normal 3 4 4" xfId="16056"/>
    <cellStyle name="Normal 3 4 5" xfId="16057"/>
    <cellStyle name="Normal 3 4 6" xfId="16058"/>
    <cellStyle name="Normal 3 4 7" xfId="16059"/>
    <cellStyle name="Normal 3 4 8" xfId="16060"/>
    <cellStyle name="Normal 3 4 9" xfId="16061"/>
    <cellStyle name="Normal 3 5" xfId="16062"/>
    <cellStyle name="Normal 3 5 10" xfId="16063"/>
    <cellStyle name="Normal 3 5 11" xfId="16064"/>
    <cellStyle name="Normal 3 5 12" xfId="16065"/>
    <cellStyle name="Normal 3 5 13" xfId="16066"/>
    <cellStyle name="Normal 3 5 14" xfId="16067"/>
    <cellStyle name="Normal 3 5 15" xfId="16068"/>
    <cellStyle name="Normal 3 5 16" xfId="16069"/>
    <cellStyle name="Normal 3 5 17" xfId="16070"/>
    <cellStyle name="Normal 3 5 18" xfId="16071"/>
    <cellStyle name="Normal 3 5 19" xfId="16072"/>
    <cellStyle name="Normal 3 5 2" xfId="16073"/>
    <cellStyle name="Normal 3 5 2 2" xfId="16074"/>
    <cellStyle name="Normal 3 5 2 2 2" xfId="16075"/>
    <cellStyle name="Normal 3 5 2 2 3" xfId="16076"/>
    <cellStyle name="Normal 3 5 2 2 4" xfId="16077"/>
    <cellStyle name="Normal 3 5 2 2 5" xfId="16078"/>
    <cellStyle name="Normal 3 5 2 3" xfId="16079"/>
    <cellStyle name="Normal 3 5 2 4" xfId="16080"/>
    <cellStyle name="Normal 3 5 2 5" xfId="16081"/>
    <cellStyle name="Normal 3 5 2 6" xfId="16082"/>
    <cellStyle name="Normal 3 5 20" xfId="16083"/>
    <cellStyle name="Normal 3 5 21" xfId="16084"/>
    <cellStyle name="Normal 3 5 22" xfId="16085"/>
    <cellStyle name="Normal 3 5 23" xfId="16086"/>
    <cellStyle name="Normal 3 5 24" xfId="16087"/>
    <cellStyle name="Normal 3 5 25" xfId="16088"/>
    <cellStyle name="Normal 3 5 3" xfId="16089"/>
    <cellStyle name="Normal 3 5 3 2" xfId="16090"/>
    <cellStyle name="Normal 3 5 4" xfId="16091"/>
    <cellStyle name="Normal 3 5 4 2" xfId="16092"/>
    <cellStyle name="Normal 3 5 5" xfId="16093"/>
    <cellStyle name="Normal 3 5 5 2" xfId="16094"/>
    <cellStyle name="Normal 3 5 6" xfId="16095"/>
    <cellStyle name="Normal 3 5 6 2" xfId="16096"/>
    <cellStyle name="Normal 3 5 7" xfId="16097"/>
    <cellStyle name="Normal 3 5 7 2" xfId="16098"/>
    <cellStyle name="Normal 3 5 8" xfId="16099"/>
    <cellStyle name="Normal 3 5 9" xfId="16100"/>
    <cellStyle name="Normal 3 6" xfId="16101"/>
    <cellStyle name="Normal 3 6 10" xfId="16102"/>
    <cellStyle name="Normal 3 6 11" xfId="16103"/>
    <cellStyle name="Normal 3 6 12" xfId="16104"/>
    <cellStyle name="Normal 3 6 13" xfId="16105"/>
    <cellStyle name="Normal 3 6 14" xfId="16106"/>
    <cellStyle name="Normal 3 6 15" xfId="16107"/>
    <cellStyle name="Normal 3 6 16" xfId="16108"/>
    <cellStyle name="Normal 3 6 17" xfId="16109"/>
    <cellStyle name="Normal 3 6 18" xfId="16110"/>
    <cellStyle name="Normal 3 6 19" xfId="16111"/>
    <cellStyle name="Normal 3 6 2" xfId="16112"/>
    <cellStyle name="Normal 3 6 2 2" xfId="16113"/>
    <cellStyle name="Normal 3 6 20" xfId="16114"/>
    <cellStyle name="Normal 3 6 21" xfId="16115"/>
    <cellStyle name="Normal 3 6 22" xfId="16116"/>
    <cellStyle name="Normal 3 6 23" xfId="16117"/>
    <cellStyle name="Normal 3 6 24" xfId="16118"/>
    <cellStyle name="Normal 3 6 25" xfId="16119"/>
    <cellStyle name="Normal 3 6 3" xfId="16120"/>
    <cellStyle name="Normal 3 6 4" xfId="16121"/>
    <cellStyle name="Normal 3 6 5" xfId="16122"/>
    <cellStyle name="Normal 3 6 6" xfId="16123"/>
    <cellStyle name="Normal 3 6 7" xfId="16124"/>
    <cellStyle name="Normal 3 6 8" xfId="16125"/>
    <cellStyle name="Normal 3 6 9" xfId="16126"/>
    <cellStyle name="Normal 3 7" xfId="16127"/>
    <cellStyle name="Normal 3 7 10" xfId="16128"/>
    <cellStyle name="Normal 3 7 11" xfId="16129"/>
    <cellStyle name="Normal 3 7 12" xfId="16130"/>
    <cellStyle name="Normal 3 7 13" xfId="16131"/>
    <cellStyle name="Normal 3 7 14" xfId="16132"/>
    <cellStyle name="Normal 3 7 15" xfId="16133"/>
    <cellStyle name="Normal 3 7 16" xfId="16134"/>
    <cellStyle name="Normal 3 7 17" xfId="16135"/>
    <cellStyle name="Normal 3 7 18" xfId="16136"/>
    <cellStyle name="Normal 3 7 19" xfId="16137"/>
    <cellStyle name="Normal 3 7 2" xfId="16138"/>
    <cellStyle name="Normal 3 7 2 2" xfId="16139"/>
    <cellStyle name="Normal 3 7 20" xfId="16140"/>
    <cellStyle name="Normal 3 7 21" xfId="16141"/>
    <cellStyle name="Normal 3 7 22" xfId="16142"/>
    <cellStyle name="Normal 3 7 23" xfId="16143"/>
    <cellStyle name="Normal 3 7 24" xfId="16144"/>
    <cellStyle name="Normal 3 7 25" xfId="16145"/>
    <cellStyle name="Normal 3 7 3" xfId="16146"/>
    <cellStyle name="Normal 3 7 4" xfId="16147"/>
    <cellStyle name="Normal 3 7 5" xfId="16148"/>
    <cellStyle name="Normal 3 7 6" xfId="16149"/>
    <cellStyle name="Normal 3 7 7" xfId="16150"/>
    <cellStyle name="Normal 3 7 8" xfId="16151"/>
    <cellStyle name="Normal 3 7 9" xfId="16152"/>
    <cellStyle name="Normal 3 8" xfId="16153"/>
    <cellStyle name="Normal 3 8 2" xfId="16154"/>
    <cellStyle name="Normal 3 8 3" xfId="16155"/>
    <cellStyle name="Normal 3 9" xfId="16156"/>
    <cellStyle name="Normal 3 9 2" xfId="16157"/>
    <cellStyle name="Normal 3 9 3" xfId="16158"/>
    <cellStyle name="Normal 30" xfId="16159"/>
    <cellStyle name="Normal 30 10" xfId="16160"/>
    <cellStyle name="Normal 30 10 2" xfId="16161"/>
    <cellStyle name="Normal 30 10 2 2" xfId="16162"/>
    <cellStyle name="Normal 30 10 2 2 2" xfId="16163"/>
    <cellStyle name="Normal 30 10 2 3" xfId="16164"/>
    <cellStyle name="Normal 30 10 3" xfId="16165"/>
    <cellStyle name="Normal 30 10 3 2" xfId="16166"/>
    <cellStyle name="Normal 30 10 4" xfId="16167"/>
    <cellStyle name="Normal 30 10 5" xfId="16168"/>
    <cellStyle name="Normal 30 11" xfId="16169"/>
    <cellStyle name="Normal 30 11 2" xfId="16170"/>
    <cellStyle name="Normal 30 11 3" xfId="16171"/>
    <cellStyle name="Normal 30 12" xfId="16172"/>
    <cellStyle name="Normal 30 2" xfId="16173"/>
    <cellStyle name="Normal 30 2 2" xfId="16174"/>
    <cellStyle name="Normal 30 2 2 2" xfId="16175"/>
    <cellStyle name="Normal 30 2 2 2 2" xfId="16176"/>
    <cellStyle name="Normal 30 2 2 3" xfId="16177"/>
    <cellStyle name="Normal 30 2 3" xfId="16178"/>
    <cellStyle name="Normal 30 2 3 2" xfId="16179"/>
    <cellStyle name="Normal 30 2 4" xfId="16180"/>
    <cellStyle name="Normal 30 2 5" xfId="16181"/>
    <cellStyle name="Normal 30 2 6" xfId="16182"/>
    <cellStyle name="Normal 30 3" xfId="16183"/>
    <cellStyle name="Normal 30 3 2" xfId="16184"/>
    <cellStyle name="Normal 30 3 2 2" xfId="16185"/>
    <cellStyle name="Normal 30 3 2 2 2" xfId="16186"/>
    <cellStyle name="Normal 30 3 2 3" xfId="16187"/>
    <cellStyle name="Normal 30 3 3" xfId="16188"/>
    <cellStyle name="Normal 30 3 3 2" xfId="16189"/>
    <cellStyle name="Normal 30 3 4" xfId="16190"/>
    <cellStyle name="Normal 30 3 5" xfId="16191"/>
    <cellStyle name="Normal 30 4" xfId="16192"/>
    <cellStyle name="Normal 30 4 2" xfId="16193"/>
    <cellStyle name="Normal 30 4 2 2" xfId="16194"/>
    <cellStyle name="Normal 30 4 2 2 2" xfId="16195"/>
    <cellStyle name="Normal 30 4 2 3" xfId="16196"/>
    <cellStyle name="Normal 30 4 3" xfId="16197"/>
    <cellStyle name="Normal 30 4 3 2" xfId="16198"/>
    <cellStyle name="Normal 30 4 4" xfId="16199"/>
    <cellStyle name="Normal 30 4 5" xfId="16200"/>
    <cellStyle name="Normal 30 5" xfId="16201"/>
    <cellStyle name="Normal 30 5 2" xfId="16202"/>
    <cellStyle name="Normal 30 5 2 2" xfId="16203"/>
    <cellStyle name="Normal 30 5 2 2 2" xfId="16204"/>
    <cellStyle name="Normal 30 5 2 3" xfId="16205"/>
    <cellStyle name="Normal 30 5 3" xfId="16206"/>
    <cellStyle name="Normal 30 5 3 2" xfId="16207"/>
    <cellStyle name="Normal 30 5 4" xfId="16208"/>
    <cellStyle name="Normal 30 5 5" xfId="16209"/>
    <cellStyle name="Normal 30 6" xfId="16210"/>
    <cellStyle name="Normal 30 6 2" xfId="16211"/>
    <cellStyle name="Normal 30 6 2 2" xfId="16212"/>
    <cellStyle name="Normal 30 6 2 2 2" xfId="16213"/>
    <cellStyle name="Normal 30 6 2 3" xfId="16214"/>
    <cellStyle name="Normal 30 6 3" xfId="16215"/>
    <cellStyle name="Normal 30 6 3 2" xfId="16216"/>
    <cellStyle name="Normal 30 6 4" xfId="16217"/>
    <cellStyle name="Normal 30 6 5" xfId="16218"/>
    <cellStyle name="Normal 30 7" xfId="16219"/>
    <cellStyle name="Normal 30 7 2" xfId="16220"/>
    <cellStyle name="Normal 30 7 2 2" xfId="16221"/>
    <cellStyle name="Normal 30 7 2 2 2" xfId="16222"/>
    <cellStyle name="Normal 30 7 2 3" xfId="16223"/>
    <cellStyle name="Normal 30 7 3" xfId="16224"/>
    <cellStyle name="Normal 30 7 3 2" xfId="16225"/>
    <cellStyle name="Normal 30 7 4" xfId="16226"/>
    <cellStyle name="Normal 30 7 5" xfId="16227"/>
    <cellStyle name="Normal 30 8" xfId="16228"/>
    <cellStyle name="Normal 30 8 2" xfId="16229"/>
    <cellStyle name="Normal 30 8 2 2" xfId="16230"/>
    <cellStyle name="Normal 30 8 2 2 2" xfId="16231"/>
    <cellStyle name="Normal 30 8 2 3" xfId="16232"/>
    <cellStyle name="Normal 30 8 3" xfId="16233"/>
    <cellStyle name="Normal 30 8 3 2" xfId="16234"/>
    <cellStyle name="Normal 30 8 4" xfId="16235"/>
    <cellStyle name="Normal 30 8 5" xfId="16236"/>
    <cellStyle name="Normal 30 9" xfId="16237"/>
    <cellStyle name="Normal 30 9 2" xfId="16238"/>
    <cellStyle name="Normal 30 9 2 2" xfId="16239"/>
    <cellStyle name="Normal 30 9 2 2 2" xfId="16240"/>
    <cellStyle name="Normal 30 9 2 3" xfId="16241"/>
    <cellStyle name="Normal 30 9 3" xfId="16242"/>
    <cellStyle name="Normal 30 9 3 2" xfId="16243"/>
    <cellStyle name="Normal 30 9 4" xfId="16244"/>
    <cellStyle name="Normal 30 9 5" xfId="16245"/>
    <cellStyle name="Normal 30_3097_OM cost model template_100810" xfId="16246"/>
    <cellStyle name="Normal 31" xfId="16247"/>
    <cellStyle name="Normal 31 10" xfId="16248"/>
    <cellStyle name="Normal 31 10 2" xfId="16249"/>
    <cellStyle name="Normal 31 10 2 2" xfId="16250"/>
    <cellStyle name="Normal 31 10 2 2 2" xfId="16251"/>
    <cellStyle name="Normal 31 10 2 3" xfId="16252"/>
    <cellStyle name="Normal 31 10 3" xfId="16253"/>
    <cellStyle name="Normal 31 10 3 2" xfId="16254"/>
    <cellStyle name="Normal 31 10 4" xfId="16255"/>
    <cellStyle name="Normal 31 10 5" xfId="16256"/>
    <cellStyle name="Normal 31 11" xfId="16257"/>
    <cellStyle name="Normal 31 11 2" xfId="16258"/>
    <cellStyle name="Normal 31 12" xfId="16259"/>
    <cellStyle name="Normal 31 2" xfId="16260"/>
    <cellStyle name="Normal 31 2 2" xfId="16261"/>
    <cellStyle name="Normal 31 2 2 2" xfId="16262"/>
    <cellStyle name="Normal 31 2 2 2 2" xfId="16263"/>
    <cellStyle name="Normal 31 2 2 3" xfId="16264"/>
    <cellStyle name="Normal 31 2 3" xfId="16265"/>
    <cellStyle name="Normal 31 2 3 2" xfId="16266"/>
    <cellStyle name="Normal 31 2 4" xfId="16267"/>
    <cellStyle name="Normal 31 2 5" xfId="16268"/>
    <cellStyle name="Normal 31 3" xfId="16269"/>
    <cellStyle name="Normal 31 3 2" xfId="16270"/>
    <cellStyle name="Normal 31 3 2 2" xfId="16271"/>
    <cellStyle name="Normal 31 3 2 2 2" xfId="16272"/>
    <cellStyle name="Normal 31 3 2 3" xfId="16273"/>
    <cellStyle name="Normal 31 3 3" xfId="16274"/>
    <cellStyle name="Normal 31 3 3 2" xfId="16275"/>
    <cellStyle name="Normal 31 3 4" xfId="16276"/>
    <cellStyle name="Normal 31 3 5" xfId="16277"/>
    <cellStyle name="Normal 31 4" xfId="16278"/>
    <cellStyle name="Normal 31 4 2" xfId="16279"/>
    <cellStyle name="Normal 31 4 2 2" xfId="16280"/>
    <cellStyle name="Normal 31 4 2 2 2" xfId="16281"/>
    <cellStyle name="Normal 31 4 2 3" xfId="16282"/>
    <cellStyle name="Normal 31 4 3" xfId="16283"/>
    <cellStyle name="Normal 31 4 3 2" xfId="16284"/>
    <cellStyle name="Normal 31 4 4" xfId="16285"/>
    <cellStyle name="Normal 31 4 5" xfId="16286"/>
    <cellStyle name="Normal 31 5" xfId="16287"/>
    <cellStyle name="Normal 31 5 2" xfId="16288"/>
    <cellStyle name="Normal 31 5 2 2" xfId="16289"/>
    <cellStyle name="Normal 31 5 2 2 2" xfId="16290"/>
    <cellStyle name="Normal 31 5 2 3" xfId="16291"/>
    <cellStyle name="Normal 31 5 3" xfId="16292"/>
    <cellStyle name="Normal 31 5 3 2" xfId="16293"/>
    <cellStyle name="Normal 31 5 4" xfId="16294"/>
    <cellStyle name="Normal 31 5 5" xfId="16295"/>
    <cellStyle name="Normal 31 6" xfId="16296"/>
    <cellStyle name="Normal 31 6 2" xfId="16297"/>
    <cellStyle name="Normal 31 6 2 2" xfId="16298"/>
    <cellStyle name="Normal 31 6 2 2 2" xfId="16299"/>
    <cellStyle name="Normal 31 6 2 3" xfId="16300"/>
    <cellStyle name="Normal 31 6 3" xfId="16301"/>
    <cellStyle name="Normal 31 6 3 2" xfId="16302"/>
    <cellStyle name="Normal 31 6 4" xfId="16303"/>
    <cellStyle name="Normal 31 6 5" xfId="16304"/>
    <cellStyle name="Normal 31 7" xfId="16305"/>
    <cellStyle name="Normal 31 7 2" xfId="16306"/>
    <cellStyle name="Normal 31 7 2 2" xfId="16307"/>
    <cellStyle name="Normal 31 7 2 2 2" xfId="16308"/>
    <cellStyle name="Normal 31 7 2 3" xfId="16309"/>
    <cellStyle name="Normal 31 7 3" xfId="16310"/>
    <cellStyle name="Normal 31 7 3 2" xfId="16311"/>
    <cellStyle name="Normal 31 7 4" xfId="16312"/>
    <cellStyle name="Normal 31 7 5" xfId="16313"/>
    <cellStyle name="Normal 31 8" xfId="16314"/>
    <cellStyle name="Normal 31 8 2" xfId="16315"/>
    <cellStyle name="Normal 31 8 2 2" xfId="16316"/>
    <cellStyle name="Normal 31 8 2 2 2" xfId="16317"/>
    <cellStyle name="Normal 31 8 2 3" xfId="16318"/>
    <cellStyle name="Normal 31 8 3" xfId="16319"/>
    <cellStyle name="Normal 31 8 3 2" xfId="16320"/>
    <cellStyle name="Normal 31 8 4" xfId="16321"/>
    <cellStyle name="Normal 31 8 5" xfId="16322"/>
    <cellStyle name="Normal 31 9" xfId="16323"/>
    <cellStyle name="Normal 31 9 2" xfId="16324"/>
    <cellStyle name="Normal 31 9 2 2" xfId="16325"/>
    <cellStyle name="Normal 31 9 2 2 2" xfId="16326"/>
    <cellStyle name="Normal 31 9 2 3" xfId="16327"/>
    <cellStyle name="Normal 31 9 3" xfId="16328"/>
    <cellStyle name="Normal 31 9 3 2" xfId="16329"/>
    <cellStyle name="Normal 31 9 4" xfId="16330"/>
    <cellStyle name="Normal 31 9 5" xfId="16331"/>
    <cellStyle name="Normal 31_3097_OM cost model template_100810" xfId="16332"/>
    <cellStyle name="Normal 32" xfId="16333"/>
    <cellStyle name="Normal 32 10" xfId="16334"/>
    <cellStyle name="Normal 32 10 2" xfId="16335"/>
    <cellStyle name="Normal 32 10 2 2" xfId="16336"/>
    <cellStyle name="Normal 32 10 2 2 2" xfId="16337"/>
    <cellStyle name="Normal 32 10 2 3" xfId="16338"/>
    <cellStyle name="Normal 32 10 3" xfId="16339"/>
    <cellStyle name="Normal 32 10 3 2" xfId="16340"/>
    <cellStyle name="Normal 32 10 4" xfId="16341"/>
    <cellStyle name="Normal 32 10 5" xfId="16342"/>
    <cellStyle name="Normal 32 11" xfId="16343"/>
    <cellStyle name="Normal 32 11 2" xfId="16344"/>
    <cellStyle name="Normal 32 12" xfId="16345"/>
    <cellStyle name="Normal 32 2" xfId="16346"/>
    <cellStyle name="Normal 32 2 2" xfId="16347"/>
    <cellStyle name="Normal 32 2 2 2" xfId="16348"/>
    <cellStyle name="Normal 32 2 2 2 2" xfId="16349"/>
    <cellStyle name="Normal 32 2 2 3" xfId="16350"/>
    <cellStyle name="Normal 32 2 3" xfId="16351"/>
    <cellStyle name="Normal 32 2 3 2" xfId="16352"/>
    <cellStyle name="Normal 32 2 4" xfId="16353"/>
    <cellStyle name="Normal 32 2 5" xfId="16354"/>
    <cellStyle name="Normal 32 3" xfId="16355"/>
    <cellStyle name="Normal 32 3 2" xfId="16356"/>
    <cellStyle name="Normal 32 3 2 2" xfId="16357"/>
    <cellStyle name="Normal 32 3 2 2 2" xfId="16358"/>
    <cellStyle name="Normal 32 3 2 3" xfId="16359"/>
    <cellStyle name="Normal 32 3 3" xfId="16360"/>
    <cellStyle name="Normal 32 3 3 2" xfId="16361"/>
    <cellStyle name="Normal 32 3 4" xfId="16362"/>
    <cellStyle name="Normal 32 3 5" xfId="16363"/>
    <cellStyle name="Normal 32 4" xfId="16364"/>
    <cellStyle name="Normal 32 4 2" xfId="16365"/>
    <cellStyle name="Normal 32 4 2 2" xfId="16366"/>
    <cellStyle name="Normal 32 4 2 2 2" xfId="16367"/>
    <cellStyle name="Normal 32 4 2 3" xfId="16368"/>
    <cellStyle name="Normal 32 4 3" xfId="16369"/>
    <cellStyle name="Normal 32 4 3 2" xfId="16370"/>
    <cellStyle name="Normal 32 4 4" xfId="16371"/>
    <cellStyle name="Normal 32 4 5" xfId="16372"/>
    <cellStyle name="Normal 32 5" xfId="16373"/>
    <cellStyle name="Normal 32 5 2" xfId="16374"/>
    <cellStyle name="Normal 32 5 2 2" xfId="16375"/>
    <cellStyle name="Normal 32 5 2 2 2" xfId="16376"/>
    <cellStyle name="Normal 32 5 2 3" xfId="16377"/>
    <cellStyle name="Normal 32 5 3" xfId="16378"/>
    <cellStyle name="Normal 32 5 3 2" xfId="16379"/>
    <cellStyle name="Normal 32 5 4" xfId="16380"/>
    <cellStyle name="Normal 32 5 5" xfId="16381"/>
    <cellStyle name="Normal 32 6" xfId="16382"/>
    <cellStyle name="Normal 32 6 2" xfId="16383"/>
    <cellStyle name="Normal 32 6 2 2" xfId="16384"/>
    <cellStyle name="Normal 32 6 2 2 2" xfId="16385"/>
    <cellStyle name="Normal 32 6 2 3" xfId="16386"/>
    <cellStyle name="Normal 32 6 3" xfId="16387"/>
    <cellStyle name="Normal 32 6 3 2" xfId="16388"/>
    <cellStyle name="Normal 32 6 4" xfId="16389"/>
    <cellStyle name="Normal 32 6 5" xfId="16390"/>
    <cellStyle name="Normal 32 7" xfId="16391"/>
    <cellStyle name="Normal 32 7 2" xfId="16392"/>
    <cellStyle name="Normal 32 7 2 2" xfId="16393"/>
    <cellStyle name="Normal 32 7 2 2 2" xfId="16394"/>
    <cellStyle name="Normal 32 7 2 3" xfId="16395"/>
    <cellStyle name="Normal 32 7 3" xfId="16396"/>
    <cellStyle name="Normal 32 7 3 2" xfId="16397"/>
    <cellStyle name="Normal 32 7 4" xfId="16398"/>
    <cellStyle name="Normal 32 7 5" xfId="16399"/>
    <cellStyle name="Normal 32 8" xfId="16400"/>
    <cellStyle name="Normal 32 8 2" xfId="16401"/>
    <cellStyle name="Normal 32 8 2 2" xfId="16402"/>
    <cellStyle name="Normal 32 8 2 2 2" xfId="16403"/>
    <cellStyle name="Normal 32 8 2 3" xfId="16404"/>
    <cellStyle name="Normal 32 8 3" xfId="16405"/>
    <cellStyle name="Normal 32 8 3 2" xfId="16406"/>
    <cellStyle name="Normal 32 8 4" xfId="16407"/>
    <cellStyle name="Normal 32 8 5" xfId="16408"/>
    <cellStyle name="Normal 32 9" xfId="16409"/>
    <cellStyle name="Normal 32 9 2" xfId="16410"/>
    <cellStyle name="Normal 32 9 2 2" xfId="16411"/>
    <cellStyle name="Normal 32 9 2 2 2" xfId="16412"/>
    <cellStyle name="Normal 32 9 2 3" xfId="16413"/>
    <cellStyle name="Normal 32 9 3" xfId="16414"/>
    <cellStyle name="Normal 32 9 3 2" xfId="16415"/>
    <cellStyle name="Normal 32 9 4" xfId="16416"/>
    <cellStyle name="Normal 32 9 5" xfId="16417"/>
    <cellStyle name="Normal 32_3097_OM cost model template_100810" xfId="16418"/>
    <cellStyle name="Normal 33" xfId="16419"/>
    <cellStyle name="Normal 33 10" xfId="16420"/>
    <cellStyle name="Normal 33 10 2" xfId="16421"/>
    <cellStyle name="Normal 33 10 2 2" xfId="16422"/>
    <cellStyle name="Normal 33 10 2 2 2" xfId="16423"/>
    <cellStyle name="Normal 33 10 2 3" xfId="16424"/>
    <cellStyle name="Normal 33 10 3" xfId="16425"/>
    <cellStyle name="Normal 33 10 3 2" xfId="16426"/>
    <cellStyle name="Normal 33 10 4" xfId="16427"/>
    <cellStyle name="Normal 33 10 5" xfId="16428"/>
    <cellStyle name="Normal 33 11" xfId="16429"/>
    <cellStyle name="Normal 33 11 2" xfId="16430"/>
    <cellStyle name="Normal 33 11 3" xfId="16431"/>
    <cellStyle name="Normal 33 12" xfId="16432"/>
    <cellStyle name="Normal 33 13" xfId="16433"/>
    <cellStyle name="Normal 33 2" xfId="16434"/>
    <cellStyle name="Normal 33 2 2" xfId="16435"/>
    <cellStyle name="Normal 33 2 2 2" xfId="16436"/>
    <cellStyle name="Normal 33 2 2 2 2" xfId="16437"/>
    <cellStyle name="Normal 33 2 2 3" xfId="16438"/>
    <cellStyle name="Normal 33 2 3" xfId="16439"/>
    <cellStyle name="Normal 33 2 3 2" xfId="16440"/>
    <cellStyle name="Normal 33 2 4" xfId="16441"/>
    <cellStyle name="Normal 33 2 5" xfId="16442"/>
    <cellStyle name="Normal 33 3" xfId="16443"/>
    <cellStyle name="Normal 33 3 2" xfId="16444"/>
    <cellStyle name="Normal 33 3 2 2" xfId="16445"/>
    <cellStyle name="Normal 33 3 2 2 2" xfId="16446"/>
    <cellStyle name="Normal 33 3 2 3" xfId="16447"/>
    <cellStyle name="Normal 33 3 3" xfId="16448"/>
    <cellStyle name="Normal 33 3 3 2" xfId="16449"/>
    <cellStyle name="Normal 33 3 4" xfId="16450"/>
    <cellStyle name="Normal 33 3 5" xfId="16451"/>
    <cellStyle name="Normal 33 4" xfId="16452"/>
    <cellStyle name="Normal 33 4 2" xfId="16453"/>
    <cellStyle name="Normal 33 4 2 2" xfId="16454"/>
    <cellStyle name="Normal 33 4 2 2 2" xfId="16455"/>
    <cellStyle name="Normal 33 4 2 3" xfId="16456"/>
    <cellStyle name="Normal 33 4 3" xfId="16457"/>
    <cellStyle name="Normal 33 4 3 2" xfId="16458"/>
    <cellStyle name="Normal 33 4 4" xfId="16459"/>
    <cellStyle name="Normal 33 4 5" xfId="16460"/>
    <cellStyle name="Normal 33 5" xfId="16461"/>
    <cellStyle name="Normal 33 5 2" xfId="16462"/>
    <cellStyle name="Normal 33 5 2 2" xfId="16463"/>
    <cellStyle name="Normal 33 5 2 2 2" xfId="16464"/>
    <cellStyle name="Normal 33 5 2 3" xfId="16465"/>
    <cellStyle name="Normal 33 5 3" xfId="16466"/>
    <cellStyle name="Normal 33 5 3 2" xfId="16467"/>
    <cellStyle name="Normal 33 5 4" xfId="16468"/>
    <cellStyle name="Normal 33 5 5" xfId="16469"/>
    <cellStyle name="Normal 33 6" xfId="16470"/>
    <cellStyle name="Normal 33 6 2" xfId="16471"/>
    <cellStyle name="Normal 33 6 2 2" xfId="16472"/>
    <cellStyle name="Normal 33 6 2 2 2" xfId="16473"/>
    <cellStyle name="Normal 33 6 2 3" xfId="16474"/>
    <cellStyle name="Normal 33 6 3" xfId="16475"/>
    <cellStyle name="Normal 33 6 3 2" xfId="16476"/>
    <cellStyle name="Normal 33 6 4" xfId="16477"/>
    <cellStyle name="Normal 33 6 5" xfId="16478"/>
    <cellStyle name="Normal 33 7" xfId="16479"/>
    <cellStyle name="Normal 33 7 2" xfId="16480"/>
    <cellStyle name="Normal 33 7 2 2" xfId="16481"/>
    <cellStyle name="Normal 33 7 2 2 2" xfId="16482"/>
    <cellStyle name="Normal 33 7 2 3" xfId="16483"/>
    <cellStyle name="Normal 33 7 3" xfId="16484"/>
    <cellStyle name="Normal 33 7 3 2" xfId="16485"/>
    <cellStyle name="Normal 33 7 4" xfId="16486"/>
    <cellStyle name="Normal 33 7 5" xfId="16487"/>
    <cellStyle name="Normal 33 8" xfId="16488"/>
    <cellStyle name="Normal 33 8 2" xfId="16489"/>
    <cellStyle name="Normal 33 8 2 2" xfId="16490"/>
    <cellStyle name="Normal 33 8 2 2 2" xfId="16491"/>
    <cellStyle name="Normal 33 8 2 3" xfId="16492"/>
    <cellStyle name="Normal 33 8 3" xfId="16493"/>
    <cellStyle name="Normal 33 8 3 2" xfId="16494"/>
    <cellStyle name="Normal 33 8 4" xfId="16495"/>
    <cellStyle name="Normal 33 8 5" xfId="16496"/>
    <cellStyle name="Normal 33 9" xfId="16497"/>
    <cellStyle name="Normal 33 9 2" xfId="16498"/>
    <cellStyle name="Normal 33 9 2 2" xfId="16499"/>
    <cellStyle name="Normal 33 9 2 2 2" xfId="16500"/>
    <cellStyle name="Normal 33 9 2 3" xfId="16501"/>
    <cellStyle name="Normal 33 9 3" xfId="16502"/>
    <cellStyle name="Normal 33 9 3 2" xfId="16503"/>
    <cellStyle name="Normal 33 9 4" xfId="16504"/>
    <cellStyle name="Normal 33 9 5" xfId="16505"/>
    <cellStyle name="Normal 33_3097_OM cost model template_100810" xfId="16506"/>
    <cellStyle name="Normal 34" xfId="16507"/>
    <cellStyle name="Normal 34 10" xfId="16508"/>
    <cellStyle name="Normal 34 10 2" xfId="16509"/>
    <cellStyle name="Normal 34 10 2 2" xfId="16510"/>
    <cellStyle name="Normal 34 10 2 3" xfId="16511"/>
    <cellStyle name="Normal 34 10 3" xfId="16512"/>
    <cellStyle name="Normal 34 10 3 2" xfId="16513"/>
    <cellStyle name="Normal 34 10 4" xfId="16514"/>
    <cellStyle name="Normal 34 10 5" xfId="16515"/>
    <cellStyle name="Normal 34 11" xfId="16516"/>
    <cellStyle name="Normal 34 11 2" xfId="16517"/>
    <cellStyle name="Normal 34 12" xfId="16518"/>
    <cellStyle name="Normal 34 2" xfId="16519"/>
    <cellStyle name="Normal 34 2 10" xfId="16520"/>
    <cellStyle name="Normal 34 2 11" xfId="16521"/>
    <cellStyle name="Normal 34 2 12" xfId="16522"/>
    <cellStyle name="Normal 34 2 2" xfId="16523"/>
    <cellStyle name="Normal 34 2 2 2" xfId="16524"/>
    <cellStyle name="Normal 34 2 2 2 2" xfId="16525"/>
    <cellStyle name="Normal 34 2 2 2 2 2" xfId="16526"/>
    <cellStyle name="Normal 34 2 2 2 2 3" xfId="16527"/>
    <cellStyle name="Normal 34 2 2 2 2 4" xfId="16528"/>
    <cellStyle name="Normal 34 2 2 2 3" xfId="16529"/>
    <cellStyle name="Normal 34 2 2 2 4" xfId="16530"/>
    <cellStyle name="Normal 34 2 2 2 5" xfId="16531"/>
    <cellStyle name="Normal 34 2 2 2 6" xfId="16532"/>
    <cellStyle name="Normal 34 2 2 3" xfId="16533"/>
    <cellStyle name="Normal 34 2 2 3 2" xfId="16534"/>
    <cellStyle name="Normal 34 2 2 3 3" xfId="16535"/>
    <cellStyle name="Normal 34 2 2 3 4" xfId="16536"/>
    <cellStyle name="Normal 34 2 2 4" xfId="16537"/>
    <cellStyle name="Normal 34 2 2 5" xfId="16538"/>
    <cellStyle name="Normal 34 2 2 6" xfId="16539"/>
    <cellStyle name="Normal 34 2 2 7" xfId="16540"/>
    <cellStyle name="Normal 34 2 2 8" xfId="16541"/>
    <cellStyle name="Normal 34 2 3" xfId="16542"/>
    <cellStyle name="Normal 34 2 3 2" xfId="16543"/>
    <cellStyle name="Normal 34 2 3 2 2" xfId="16544"/>
    <cellStyle name="Normal 34 2 3 2 3" xfId="16545"/>
    <cellStyle name="Normal 34 2 3 2 4" xfId="16546"/>
    <cellStyle name="Normal 34 2 3 3" xfId="16547"/>
    <cellStyle name="Normal 34 2 3 4" xfId="16548"/>
    <cellStyle name="Normal 34 2 3 5" xfId="16549"/>
    <cellStyle name="Normal 34 2 3 6" xfId="16550"/>
    <cellStyle name="Normal 34 2 3 7" xfId="16551"/>
    <cellStyle name="Normal 34 2 4" xfId="16552"/>
    <cellStyle name="Normal 34 2 4 2" xfId="16553"/>
    <cellStyle name="Normal 34 2 4 2 2" xfId="16554"/>
    <cellStyle name="Normal 34 2 4 2 3" xfId="16555"/>
    <cellStyle name="Normal 34 2 4 2 4" xfId="16556"/>
    <cellStyle name="Normal 34 2 4 3" xfId="16557"/>
    <cellStyle name="Normal 34 2 4 4" xfId="16558"/>
    <cellStyle name="Normal 34 2 4 5" xfId="16559"/>
    <cellStyle name="Normal 34 2 5" xfId="16560"/>
    <cellStyle name="Normal 34 2 5 2" xfId="16561"/>
    <cellStyle name="Normal 34 2 5 2 2" xfId="16562"/>
    <cellStyle name="Normal 34 2 5 2 3" xfId="16563"/>
    <cellStyle name="Normal 34 2 5 2 4" xfId="16564"/>
    <cellStyle name="Normal 34 2 5 3" xfId="16565"/>
    <cellStyle name="Normal 34 2 5 4" xfId="16566"/>
    <cellStyle name="Normal 34 2 5 5" xfId="16567"/>
    <cellStyle name="Normal 34 2 6" xfId="16568"/>
    <cellStyle name="Normal 34 2 6 2" xfId="16569"/>
    <cellStyle name="Normal 34 2 6 3" xfId="16570"/>
    <cellStyle name="Normal 34 2 6 4" xfId="16571"/>
    <cellStyle name="Normal 34 2 7" xfId="16572"/>
    <cellStyle name="Normal 34 2 8" xfId="16573"/>
    <cellStyle name="Normal 34 2 9" xfId="16574"/>
    <cellStyle name="Normal 34 3" xfId="16575"/>
    <cellStyle name="Normal 34 3 2" xfId="16576"/>
    <cellStyle name="Normal 34 3 2 2" xfId="16577"/>
    <cellStyle name="Normal 34 3 2 2 2" xfId="16578"/>
    <cellStyle name="Normal 34 3 2 2 3" xfId="16579"/>
    <cellStyle name="Normal 34 3 2 2 4" xfId="16580"/>
    <cellStyle name="Normal 34 3 2 2 5" xfId="16581"/>
    <cellStyle name="Normal 34 3 2 3" xfId="16582"/>
    <cellStyle name="Normal 34 3 2 4" xfId="16583"/>
    <cellStyle name="Normal 34 3 2 5" xfId="16584"/>
    <cellStyle name="Normal 34 3 2 6" xfId="16585"/>
    <cellStyle name="Normal 34 3 2 7" xfId="16586"/>
    <cellStyle name="Normal 34 3 3" xfId="16587"/>
    <cellStyle name="Normal 34 3 3 2" xfId="16588"/>
    <cellStyle name="Normal 34 3 3 3" xfId="16589"/>
    <cellStyle name="Normal 34 3 3 4" xfId="16590"/>
    <cellStyle name="Normal 34 3 3 5" xfId="16591"/>
    <cellStyle name="Normal 34 3 3 6" xfId="16592"/>
    <cellStyle name="Normal 34 3 4" xfId="16593"/>
    <cellStyle name="Normal 34 3 5" xfId="16594"/>
    <cellStyle name="Normal 34 3 6" xfId="16595"/>
    <cellStyle name="Normal 34 3 7" xfId="16596"/>
    <cellStyle name="Normal 34 3 8" xfId="16597"/>
    <cellStyle name="Normal 34 4" xfId="16598"/>
    <cellStyle name="Normal 34 4 2" xfId="16599"/>
    <cellStyle name="Normal 34 4 2 2" xfId="16600"/>
    <cellStyle name="Normal 34 4 2 2 2" xfId="16601"/>
    <cellStyle name="Normal 34 4 2 2 3" xfId="16602"/>
    <cellStyle name="Normal 34 4 2 2 4" xfId="16603"/>
    <cellStyle name="Normal 34 4 2 2 5" xfId="16604"/>
    <cellStyle name="Normal 34 4 2 3" xfId="16605"/>
    <cellStyle name="Normal 34 4 2 4" xfId="16606"/>
    <cellStyle name="Normal 34 4 2 5" xfId="16607"/>
    <cellStyle name="Normal 34 4 2 6" xfId="16608"/>
    <cellStyle name="Normal 34 4 2 7" xfId="16609"/>
    <cellStyle name="Normal 34 4 3" xfId="16610"/>
    <cellStyle name="Normal 34 4 3 2" xfId="16611"/>
    <cellStyle name="Normal 34 4 3 3" xfId="16612"/>
    <cellStyle name="Normal 34 4 3 4" xfId="16613"/>
    <cellStyle name="Normal 34 4 3 5" xfId="16614"/>
    <cellStyle name="Normal 34 4 3 6" xfId="16615"/>
    <cellStyle name="Normal 34 4 4" xfId="16616"/>
    <cellStyle name="Normal 34 4 5" xfId="16617"/>
    <cellStyle name="Normal 34 4 6" xfId="16618"/>
    <cellStyle name="Normal 34 4 7" xfId="16619"/>
    <cellStyle name="Normal 34 4 8" xfId="16620"/>
    <cellStyle name="Normal 34 5" xfId="16621"/>
    <cellStyle name="Normal 34 5 2" xfId="16622"/>
    <cellStyle name="Normal 34 5 2 2" xfId="16623"/>
    <cellStyle name="Normal 34 5 2 2 2" xfId="16624"/>
    <cellStyle name="Normal 34 5 2 2 3" xfId="16625"/>
    <cellStyle name="Normal 34 5 2 2 4" xfId="16626"/>
    <cellStyle name="Normal 34 5 2 2 5" xfId="16627"/>
    <cellStyle name="Normal 34 5 2 3" xfId="16628"/>
    <cellStyle name="Normal 34 5 2 4" xfId="16629"/>
    <cellStyle name="Normal 34 5 2 5" xfId="16630"/>
    <cellStyle name="Normal 34 5 2 6" xfId="16631"/>
    <cellStyle name="Normal 34 5 2 7" xfId="16632"/>
    <cellStyle name="Normal 34 5 3" xfId="16633"/>
    <cellStyle name="Normal 34 5 3 2" xfId="16634"/>
    <cellStyle name="Normal 34 5 3 3" xfId="16635"/>
    <cellStyle name="Normal 34 5 3 4" xfId="16636"/>
    <cellStyle name="Normal 34 5 3 5" xfId="16637"/>
    <cellStyle name="Normal 34 5 3 6" xfId="16638"/>
    <cellStyle name="Normal 34 5 4" xfId="16639"/>
    <cellStyle name="Normal 34 5 5" xfId="16640"/>
    <cellStyle name="Normal 34 5 6" xfId="16641"/>
    <cellStyle name="Normal 34 5 7" xfId="16642"/>
    <cellStyle name="Normal 34 5 8" xfId="16643"/>
    <cellStyle name="Normal 34 6" xfId="16644"/>
    <cellStyle name="Normal 34 6 2" xfId="16645"/>
    <cellStyle name="Normal 34 6 2 2" xfId="16646"/>
    <cellStyle name="Normal 34 6 2 2 2" xfId="16647"/>
    <cellStyle name="Normal 34 6 2 3" xfId="16648"/>
    <cellStyle name="Normal 34 6 2 4" xfId="16649"/>
    <cellStyle name="Normal 34 6 2 5" xfId="16650"/>
    <cellStyle name="Normal 34 6 2 6" xfId="16651"/>
    <cellStyle name="Normal 34 6 3" xfId="16652"/>
    <cellStyle name="Normal 34 6 3 2" xfId="16653"/>
    <cellStyle name="Normal 34 6 3 3" xfId="16654"/>
    <cellStyle name="Normal 34 6 4" xfId="16655"/>
    <cellStyle name="Normal 34 6 5" xfId="16656"/>
    <cellStyle name="Normal 34 6 6" xfId="16657"/>
    <cellStyle name="Normal 34 6 7" xfId="16658"/>
    <cellStyle name="Normal 34 7" xfId="16659"/>
    <cellStyle name="Normal 34 7 2" xfId="16660"/>
    <cellStyle name="Normal 34 7 2 2" xfId="16661"/>
    <cellStyle name="Normal 34 7 2 2 2" xfId="16662"/>
    <cellStyle name="Normal 34 7 2 3" xfId="16663"/>
    <cellStyle name="Normal 34 7 2 4" xfId="16664"/>
    <cellStyle name="Normal 34 7 2 5" xfId="16665"/>
    <cellStyle name="Normal 34 7 2 6" xfId="16666"/>
    <cellStyle name="Normal 34 7 3" xfId="16667"/>
    <cellStyle name="Normal 34 7 3 2" xfId="16668"/>
    <cellStyle name="Normal 34 7 3 3" xfId="16669"/>
    <cellStyle name="Normal 34 7 4" xfId="16670"/>
    <cellStyle name="Normal 34 7 5" xfId="16671"/>
    <cellStyle name="Normal 34 7 6" xfId="16672"/>
    <cellStyle name="Normal 34 7 7" xfId="16673"/>
    <cellStyle name="Normal 34 8" xfId="16674"/>
    <cellStyle name="Normal 34 8 2" xfId="16675"/>
    <cellStyle name="Normal 34 8 2 2" xfId="16676"/>
    <cellStyle name="Normal 34 8 2 2 2" xfId="16677"/>
    <cellStyle name="Normal 34 8 2 3" xfId="16678"/>
    <cellStyle name="Normal 34 8 3" xfId="16679"/>
    <cellStyle name="Normal 34 8 3 2" xfId="16680"/>
    <cellStyle name="Normal 34 8 3 3" xfId="16681"/>
    <cellStyle name="Normal 34 8 4" xfId="16682"/>
    <cellStyle name="Normal 34 8 5" xfId="16683"/>
    <cellStyle name="Normal 34 8 6" xfId="16684"/>
    <cellStyle name="Normal 34 9" xfId="16685"/>
    <cellStyle name="Normal 34 9 2" xfId="16686"/>
    <cellStyle name="Normal 34 9 2 2" xfId="16687"/>
    <cellStyle name="Normal 34 9 2 3" xfId="16688"/>
    <cellStyle name="Normal 34 9 3" xfId="16689"/>
    <cellStyle name="Normal 34 9 3 2" xfId="16690"/>
    <cellStyle name="Normal 34 9 4" xfId="16691"/>
    <cellStyle name="Normal 34 9 5" xfId="16692"/>
    <cellStyle name="Normal 35" xfId="16693"/>
    <cellStyle name="Normal 35 10" xfId="16694"/>
    <cellStyle name="Normal 35 10 2" xfId="16695"/>
    <cellStyle name="Normal 35 10 2 2" xfId="16696"/>
    <cellStyle name="Normal 35 10 2 3" xfId="16697"/>
    <cellStyle name="Normal 35 10 3" xfId="16698"/>
    <cellStyle name="Normal 35 10 3 2" xfId="16699"/>
    <cellStyle name="Normal 35 10 4" xfId="16700"/>
    <cellStyle name="Normal 35 10 5" xfId="16701"/>
    <cellStyle name="Normal 35 11" xfId="16702"/>
    <cellStyle name="Normal 35 11 2" xfId="16703"/>
    <cellStyle name="Normal 35 12" xfId="16704"/>
    <cellStyle name="Normal 35 2" xfId="16705"/>
    <cellStyle name="Normal 35 2 10" xfId="16706"/>
    <cellStyle name="Normal 35 2 11" xfId="16707"/>
    <cellStyle name="Normal 35 2 2" xfId="16708"/>
    <cellStyle name="Normal 35 2 2 2" xfId="16709"/>
    <cellStyle name="Normal 35 2 2 2 2" xfId="16710"/>
    <cellStyle name="Normal 35 2 2 2 2 2" xfId="16711"/>
    <cellStyle name="Normal 35 2 2 2 2 3" xfId="16712"/>
    <cellStyle name="Normal 35 2 2 2 2 4" xfId="16713"/>
    <cellStyle name="Normal 35 2 2 2 3" xfId="16714"/>
    <cellStyle name="Normal 35 2 2 2 4" xfId="16715"/>
    <cellStyle name="Normal 35 2 2 2 5" xfId="16716"/>
    <cellStyle name="Normal 35 2 2 2 6" xfId="16717"/>
    <cellStyle name="Normal 35 2 2 3" xfId="16718"/>
    <cellStyle name="Normal 35 2 2 3 2" xfId="16719"/>
    <cellStyle name="Normal 35 2 2 3 3" xfId="16720"/>
    <cellStyle name="Normal 35 2 2 3 4" xfId="16721"/>
    <cellStyle name="Normal 35 2 2 4" xfId="16722"/>
    <cellStyle name="Normal 35 2 2 5" xfId="16723"/>
    <cellStyle name="Normal 35 2 2 6" xfId="16724"/>
    <cellStyle name="Normal 35 2 2 7" xfId="16725"/>
    <cellStyle name="Normal 35 2 2 8" xfId="16726"/>
    <cellStyle name="Normal 35 2 3" xfId="16727"/>
    <cellStyle name="Normal 35 2 3 2" xfId="16728"/>
    <cellStyle name="Normal 35 2 3 2 2" xfId="16729"/>
    <cellStyle name="Normal 35 2 3 2 3" xfId="16730"/>
    <cellStyle name="Normal 35 2 3 2 4" xfId="16731"/>
    <cellStyle name="Normal 35 2 3 3" xfId="16732"/>
    <cellStyle name="Normal 35 2 3 4" xfId="16733"/>
    <cellStyle name="Normal 35 2 3 5" xfId="16734"/>
    <cellStyle name="Normal 35 2 3 6" xfId="16735"/>
    <cellStyle name="Normal 35 2 3 7" xfId="16736"/>
    <cellStyle name="Normal 35 2 4" xfId="16737"/>
    <cellStyle name="Normal 35 2 4 2" xfId="16738"/>
    <cellStyle name="Normal 35 2 4 2 2" xfId="16739"/>
    <cellStyle name="Normal 35 2 4 2 3" xfId="16740"/>
    <cellStyle name="Normal 35 2 4 2 4" xfId="16741"/>
    <cellStyle name="Normal 35 2 4 3" xfId="16742"/>
    <cellStyle name="Normal 35 2 4 4" xfId="16743"/>
    <cellStyle name="Normal 35 2 4 5" xfId="16744"/>
    <cellStyle name="Normal 35 2 5" xfId="16745"/>
    <cellStyle name="Normal 35 2 5 2" xfId="16746"/>
    <cellStyle name="Normal 35 2 5 2 2" xfId="16747"/>
    <cellStyle name="Normal 35 2 5 2 3" xfId="16748"/>
    <cellStyle name="Normal 35 2 5 2 4" xfId="16749"/>
    <cellStyle name="Normal 35 2 5 3" xfId="16750"/>
    <cellStyle name="Normal 35 2 5 4" xfId="16751"/>
    <cellStyle name="Normal 35 2 5 5" xfId="16752"/>
    <cellStyle name="Normal 35 2 6" xfId="16753"/>
    <cellStyle name="Normal 35 2 6 2" xfId="16754"/>
    <cellStyle name="Normal 35 2 6 3" xfId="16755"/>
    <cellStyle name="Normal 35 2 6 4" xfId="16756"/>
    <cellStyle name="Normal 35 2 7" xfId="16757"/>
    <cellStyle name="Normal 35 2 8" xfId="16758"/>
    <cellStyle name="Normal 35 2 9" xfId="16759"/>
    <cellStyle name="Normal 35 3" xfId="16760"/>
    <cellStyle name="Normal 35 3 2" xfId="16761"/>
    <cellStyle name="Normal 35 3 2 2" xfId="16762"/>
    <cellStyle name="Normal 35 3 2 2 2" xfId="16763"/>
    <cellStyle name="Normal 35 3 2 2 3" xfId="16764"/>
    <cellStyle name="Normal 35 3 2 2 4" xfId="16765"/>
    <cellStyle name="Normal 35 3 2 2 5" xfId="16766"/>
    <cellStyle name="Normal 35 3 2 3" xfId="16767"/>
    <cellStyle name="Normal 35 3 2 4" xfId="16768"/>
    <cellStyle name="Normal 35 3 2 5" xfId="16769"/>
    <cellStyle name="Normal 35 3 2 6" xfId="16770"/>
    <cellStyle name="Normal 35 3 2 7" xfId="16771"/>
    <cellStyle name="Normal 35 3 3" xfId="16772"/>
    <cellStyle name="Normal 35 3 3 2" xfId="16773"/>
    <cellStyle name="Normal 35 3 3 3" xfId="16774"/>
    <cellStyle name="Normal 35 3 3 4" xfId="16775"/>
    <cellStyle name="Normal 35 3 3 5" xfId="16776"/>
    <cellStyle name="Normal 35 3 3 6" xfId="16777"/>
    <cellStyle name="Normal 35 3 4" xfId="16778"/>
    <cellStyle name="Normal 35 3 5" xfId="16779"/>
    <cellStyle name="Normal 35 3 6" xfId="16780"/>
    <cellStyle name="Normal 35 3 7" xfId="16781"/>
    <cellStyle name="Normal 35 3 8" xfId="16782"/>
    <cellStyle name="Normal 35 4" xfId="16783"/>
    <cellStyle name="Normal 35 4 2" xfId="16784"/>
    <cellStyle name="Normal 35 4 2 2" xfId="16785"/>
    <cellStyle name="Normal 35 4 2 2 2" xfId="16786"/>
    <cellStyle name="Normal 35 4 2 3" xfId="16787"/>
    <cellStyle name="Normal 35 4 2 4" xfId="16788"/>
    <cellStyle name="Normal 35 4 2 5" xfId="16789"/>
    <cellStyle name="Normal 35 4 2 6" xfId="16790"/>
    <cellStyle name="Normal 35 4 3" xfId="16791"/>
    <cellStyle name="Normal 35 4 3 2" xfId="16792"/>
    <cellStyle name="Normal 35 4 3 3" xfId="16793"/>
    <cellStyle name="Normal 35 4 4" xfId="16794"/>
    <cellStyle name="Normal 35 4 5" xfId="16795"/>
    <cellStyle name="Normal 35 4 6" xfId="16796"/>
    <cellStyle name="Normal 35 4 7" xfId="16797"/>
    <cellStyle name="Normal 35 5" xfId="16798"/>
    <cellStyle name="Normal 35 5 2" xfId="16799"/>
    <cellStyle name="Normal 35 5 2 2" xfId="16800"/>
    <cellStyle name="Normal 35 5 2 2 2" xfId="16801"/>
    <cellStyle name="Normal 35 5 2 3" xfId="16802"/>
    <cellStyle name="Normal 35 5 2 4" xfId="16803"/>
    <cellStyle name="Normal 35 5 2 5" xfId="16804"/>
    <cellStyle name="Normal 35 5 2 6" xfId="16805"/>
    <cellStyle name="Normal 35 5 3" xfId="16806"/>
    <cellStyle name="Normal 35 5 3 2" xfId="16807"/>
    <cellStyle name="Normal 35 5 3 3" xfId="16808"/>
    <cellStyle name="Normal 35 5 4" xfId="16809"/>
    <cellStyle name="Normal 35 5 5" xfId="16810"/>
    <cellStyle name="Normal 35 5 6" xfId="16811"/>
    <cellStyle name="Normal 35 5 7" xfId="16812"/>
    <cellStyle name="Normal 35 6" xfId="16813"/>
    <cellStyle name="Normal 35 6 2" xfId="16814"/>
    <cellStyle name="Normal 35 6 2 2" xfId="16815"/>
    <cellStyle name="Normal 35 6 2 2 2" xfId="16816"/>
    <cellStyle name="Normal 35 6 2 3" xfId="16817"/>
    <cellStyle name="Normal 35 6 2 4" xfId="16818"/>
    <cellStyle name="Normal 35 6 2 5" xfId="16819"/>
    <cellStyle name="Normal 35 6 2 6" xfId="16820"/>
    <cellStyle name="Normal 35 6 3" xfId="16821"/>
    <cellStyle name="Normal 35 6 3 2" xfId="16822"/>
    <cellStyle name="Normal 35 6 3 3" xfId="16823"/>
    <cellStyle name="Normal 35 6 4" xfId="16824"/>
    <cellStyle name="Normal 35 6 5" xfId="16825"/>
    <cellStyle name="Normal 35 6 6" xfId="16826"/>
    <cellStyle name="Normal 35 6 7" xfId="16827"/>
    <cellStyle name="Normal 35 7" xfId="16828"/>
    <cellStyle name="Normal 35 7 2" xfId="16829"/>
    <cellStyle name="Normal 35 7 2 2" xfId="16830"/>
    <cellStyle name="Normal 35 7 2 2 2" xfId="16831"/>
    <cellStyle name="Normal 35 7 2 3" xfId="16832"/>
    <cellStyle name="Normal 35 7 3" xfId="16833"/>
    <cellStyle name="Normal 35 7 3 2" xfId="16834"/>
    <cellStyle name="Normal 35 7 3 3" xfId="16835"/>
    <cellStyle name="Normal 35 7 4" xfId="16836"/>
    <cellStyle name="Normal 35 7 5" xfId="16837"/>
    <cellStyle name="Normal 35 7 6" xfId="16838"/>
    <cellStyle name="Normal 35 8" xfId="16839"/>
    <cellStyle name="Normal 35 8 2" xfId="16840"/>
    <cellStyle name="Normal 35 8 2 2" xfId="16841"/>
    <cellStyle name="Normal 35 8 2 3" xfId="16842"/>
    <cellStyle name="Normal 35 8 3" xfId="16843"/>
    <cellStyle name="Normal 35 8 3 2" xfId="16844"/>
    <cellStyle name="Normal 35 8 4" xfId="16845"/>
    <cellStyle name="Normal 35 8 5" xfId="16846"/>
    <cellStyle name="Normal 35 9" xfId="16847"/>
    <cellStyle name="Normal 35 9 2" xfId="16848"/>
    <cellStyle name="Normal 35 9 2 2" xfId="16849"/>
    <cellStyle name="Normal 35 9 2 3" xfId="16850"/>
    <cellStyle name="Normal 35 9 3" xfId="16851"/>
    <cellStyle name="Normal 35 9 3 2" xfId="16852"/>
    <cellStyle name="Normal 35 9 4" xfId="16853"/>
    <cellStyle name="Normal 35 9 5" xfId="16854"/>
    <cellStyle name="Normal 36" xfId="16855"/>
    <cellStyle name="Normal 36 10" xfId="16856"/>
    <cellStyle name="Normal 36 10 2" xfId="16857"/>
    <cellStyle name="Normal 36 10 2 2" xfId="16858"/>
    <cellStyle name="Normal 36 10 2 3" xfId="16859"/>
    <cellStyle name="Normal 36 10 3" xfId="16860"/>
    <cellStyle name="Normal 36 10 3 2" xfId="16861"/>
    <cellStyle name="Normal 36 10 4" xfId="16862"/>
    <cellStyle name="Normal 36 10 5" xfId="16863"/>
    <cellStyle name="Normal 36 11" xfId="16864"/>
    <cellStyle name="Normal 36 11 2" xfId="16865"/>
    <cellStyle name="Normal 36 12" xfId="16866"/>
    <cellStyle name="Normal 36 2" xfId="16867"/>
    <cellStyle name="Normal 36 2 2" xfId="16868"/>
    <cellStyle name="Normal 36 2 2 2" xfId="16869"/>
    <cellStyle name="Normal 36 2 2 2 2" xfId="16870"/>
    <cellStyle name="Normal 36 2 2 2 3" xfId="16871"/>
    <cellStyle name="Normal 36 2 2 2 4" xfId="16872"/>
    <cellStyle name="Normal 36 2 2 2 5" xfId="16873"/>
    <cellStyle name="Normal 36 2 2 3" xfId="16874"/>
    <cellStyle name="Normal 36 2 2 4" xfId="16875"/>
    <cellStyle name="Normal 36 2 2 5" xfId="16876"/>
    <cellStyle name="Normal 36 2 2 6" xfId="16877"/>
    <cellStyle name="Normal 36 2 2 7" xfId="16878"/>
    <cellStyle name="Normal 36 2 3" xfId="16879"/>
    <cellStyle name="Normal 36 2 3 2" xfId="16880"/>
    <cellStyle name="Normal 36 2 3 3" xfId="16881"/>
    <cellStyle name="Normal 36 2 3 4" xfId="16882"/>
    <cellStyle name="Normal 36 2 3 5" xfId="16883"/>
    <cellStyle name="Normal 36 2 3 6" xfId="16884"/>
    <cellStyle name="Normal 36 2 4" xfId="16885"/>
    <cellStyle name="Normal 36 2 5" xfId="16886"/>
    <cellStyle name="Normal 36 2 6" xfId="16887"/>
    <cellStyle name="Normal 36 2 7" xfId="16888"/>
    <cellStyle name="Normal 36 2 8" xfId="16889"/>
    <cellStyle name="Normal 36 3" xfId="16890"/>
    <cellStyle name="Normal 36 3 2" xfId="16891"/>
    <cellStyle name="Normal 36 3 2 2" xfId="16892"/>
    <cellStyle name="Normal 36 3 2 2 2" xfId="16893"/>
    <cellStyle name="Normal 36 3 2 3" xfId="16894"/>
    <cellStyle name="Normal 36 3 2 4" xfId="16895"/>
    <cellStyle name="Normal 36 3 2 5" xfId="16896"/>
    <cellStyle name="Normal 36 3 2 6" xfId="16897"/>
    <cellStyle name="Normal 36 3 3" xfId="16898"/>
    <cellStyle name="Normal 36 3 3 2" xfId="16899"/>
    <cellStyle name="Normal 36 3 3 3" xfId="16900"/>
    <cellStyle name="Normal 36 3 4" xfId="16901"/>
    <cellStyle name="Normal 36 3 5" xfId="16902"/>
    <cellStyle name="Normal 36 3 6" xfId="16903"/>
    <cellStyle name="Normal 36 3 7" xfId="16904"/>
    <cellStyle name="Normal 36 4" xfId="16905"/>
    <cellStyle name="Normal 36 4 2" xfId="16906"/>
    <cellStyle name="Normal 36 4 2 2" xfId="16907"/>
    <cellStyle name="Normal 36 4 2 2 2" xfId="16908"/>
    <cellStyle name="Normal 36 4 2 3" xfId="16909"/>
    <cellStyle name="Normal 36 4 2 4" xfId="16910"/>
    <cellStyle name="Normal 36 4 2 5" xfId="16911"/>
    <cellStyle name="Normal 36 4 2 6" xfId="16912"/>
    <cellStyle name="Normal 36 4 3" xfId="16913"/>
    <cellStyle name="Normal 36 4 3 2" xfId="16914"/>
    <cellStyle name="Normal 36 4 3 3" xfId="16915"/>
    <cellStyle name="Normal 36 4 4" xfId="16916"/>
    <cellStyle name="Normal 36 4 5" xfId="16917"/>
    <cellStyle name="Normal 36 4 6" xfId="16918"/>
    <cellStyle name="Normal 36 4 7" xfId="16919"/>
    <cellStyle name="Normal 36 5" xfId="16920"/>
    <cellStyle name="Normal 36 5 2" xfId="16921"/>
    <cellStyle name="Normal 36 5 2 2" xfId="16922"/>
    <cellStyle name="Normal 36 5 2 2 2" xfId="16923"/>
    <cellStyle name="Normal 36 5 2 3" xfId="16924"/>
    <cellStyle name="Normal 36 5 2 4" xfId="16925"/>
    <cellStyle name="Normal 36 5 2 5" xfId="16926"/>
    <cellStyle name="Normal 36 5 2 6" xfId="16927"/>
    <cellStyle name="Normal 36 5 3" xfId="16928"/>
    <cellStyle name="Normal 36 5 3 2" xfId="16929"/>
    <cellStyle name="Normal 36 5 3 3" xfId="16930"/>
    <cellStyle name="Normal 36 5 4" xfId="16931"/>
    <cellStyle name="Normal 36 5 5" xfId="16932"/>
    <cellStyle name="Normal 36 5 6" xfId="16933"/>
    <cellStyle name="Normal 36 5 7" xfId="16934"/>
    <cellStyle name="Normal 36 6" xfId="16935"/>
    <cellStyle name="Normal 36 6 2" xfId="16936"/>
    <cellStyle name="Normal 36 6 2 2" xfId="16937"/>
    <cellStyle name="Normal 36 6 2 2 2" xfId="16938"/>
    <cellStyle name="Normal 36 6 2 3" xfId="16939"/>
    <cellStyle name="Normal 36 6 2 4" xfId="16940"/>
    <cellStyle name="Normal 36 6 2 5" xfId="16941"/>
    <cellStyle name="Normal 36 6 2 6" xfId="16942"/>
    <cellStyle name="Normal 36 6 3" xfId="16943"/>
    <cellStyle name="Normal 36 6 3 2" xfId="16944"/>
    <cellStyle name="Normal 36 6 3 3" xfId="16945"/>
    <cellStyle name="Normal 36 6 4" xfId="16946"/>
    <cellStyle name="Normal 36 6 5" xfId="16947"/>
    <cellStyle name="Normal 36 6 6" xfId="16948"/>
    <cellStyle name="Normal 36 6 7" xfId="16949"/>
    <cellStyle name="Normal 36 7" xfId="16950"/>
    <cellStyle name="Normal 36 7 2" xfId="16951"/>
    <cellStyle name="Normal 36 7 2 2" xfId="16952"/>
    <cellStyle name="Normal 36 7 2 2 2" xfId="16953"/>
    <cellStyle name="Normal 36 7 2 3" xfId="16954"/>
    <cellStyle name="Normal 36 7 2 4" xfId="16955"/>
    <cellStyle name="Normal 36 7 2 5" xfId="16956"/>
    <cellStyle name="Normal 36 7 2 6" xfId="16957"/>
    <cellStyle name="Normal 36 7 3" xfId="16958"/>
    <cellStyle name="Normal 36 7 3 2" xfId="16959"/>
    <cellStyle name="Normal 36 7 3 3" xfId="16960"/>
    <cellStyle name="Normal 36 7 4" xfId="16961"/>
    <cellStyle name="Normal 36 7 5" xfId="16962"/>
    <cellStyle name="Normal 36 7 6" xfId="16963"/>
    <cellStyle name="Normal 36 7 7" xfId="16964"/>
    <cellStyle name="Normal 36 8" xfId="16965"/>
    <cellStyle name="Normal 36 8 2" xfId="16966"/>
    <cellStyle name="Normal 36 8 2 2" xfId="16967"/>
    <cellStyle name="Normal 36 8 2 2 2" xfId="16968"/>
    <cellStyle name="Normal 36 8 2 3" xfId="16969"/>
    <cellStyle name="Normal 36 8 3" xfId="16970"/>
    <cellStyle name="Normal 36 8 3 2" xfId="16971"/>
    <cellStyle name="Normal 36 8 3 3" xfId="16972"/>
    <cellStyle name="Normal 36 8 4" xfId="16973"/>
    <cellStyle name="Normal 36 8 5" xfId="16974"/>
    <cellStyle name="Normal 36 8 6" xfId="16975"/>
    <cellStyle name="Normal 36 9" xfId="16976"/>
    <cellStyle name="Normal 36 9 2" xfId="16977"/>
    <cellStyle name="Normal 36 9 2 2" xfId="16978"/>
    <cellStyle name="Normal 36 9 2 3" xfId="16979"/>
    <cellStyle name="Normal 36 9 3" xfId="16980"/>
    <cellStyle name="Normal 36 9 3 2" xfId="16981"/>
    <cellStyle name="Normal 36 9 4" xfId="16982"/>
    <cellStyle name="Normal 36 9 5" xfId="16983"/>
    <cellStyle name="Normal 37" xfId="16984"/>
    <cellStyle name="Normal 37 10" xfId="16985"/>
    <cellStyle name="Normal 37 10 2" xfId="16986"/>
    <cellStyle name="Normal 37 10 2 2" xfId="16987"/>
    <cellStyle name="Normal 37 10 2 3" xfId="16988"/>
    <cellStyle name="Normal 37 10 3" xfId="16989"/>
    <cellStyle name="Normal 37 10 3 2" xfId="16990"/>
    <cellStyle name="Normal 37 10 4" xfId="16991"/>
    <cellStyle name="Normal 37 11" xfId="16992"/>
    <cellStyle name="Normal 37 12" xfId="16993"/>
    <cellStyle name="Normal 37 2" xfId="16994"/>
    <cellStyle name="Normal 37 2 2" xfId="16995"/>
    <cellStyle name="Normal 37 2 2 2" xfId="16996"/>
    <cellStyle name="Normal 37 2 2 3" xfId="16997"/>
    <cellStyle name="Normal 37 2 3" xfId="16998"/>
    <cellStyle name="Normal 37 2 3 2" xfId="16999"/>
    <cellStyle name="Normal 37 2 4" xfId="17000"/>
    <cellStyle name="Normal 37 2 5" xfId="17001"/>
    <cellStyle name="Normal 37 3" xfId="17002"/>
    <cellStyle name="Normal 37 3 2" xfId="17003"/>
    <cellStyle name="Normal 37 3 2 2" xfId="17004"/>
    <cellStyle name="Normal 37 3 2 3" xfId="17005"/>
    <cellStyle name="Normal 37 3 3" xfId="17006"/>
    <cellStyle name="Normal 37 3 3 2" xfId="17007"/>
    <cellStyle name="Normal 37 3 4" xfId="17008"/>
    <cellStyle name="Normal 37 3 5" xfId="17009"/>
    <cellStyle name="Normal 37 4" xfId="17010"/>
    <cellStyle name="Normal 37 4 2" xfId="17011"/>
    <cellStyle name="Normal 37 4 2 2" xfId="17012"/>
    <cellStyle name="Normal 37 4 2 3" xfId="17013"/>
    <cellStyle name="Normal 37 4 3" xfId="17014"/>
    <cellStyle name="Normal 37 4 3 2" xfId="17015"/>
    <cellStyle name="Normal 37 4 4" xfId="17016"/>
    <cellStyle name="Normal 37 5" xfId="17017"/>
    <cellStyle name="Normal 37 5 2" xfId="17018"/>
    <cellStyle name="Normal 37 5 2 2" xfId="17019"/>
    <cellStyle name="Normal 37 5 2 3" xfId="17020"/>
    <cellStyle name="Normal 37 5 3" xfId="17021"/>
    <cellStyle name="Normal 37 5 3 2" xfId="17022"/>
    <cellStyle name="Normal 37 5 4" xfId="17023"/>
    <cellStyle name="Normal 37 6" xfId="17024"/>
    <cellStyle name="Normal 37 6 2" xfId="17025"/>
    <cellStyle name="Normal 37 6 2 2" xfId="17026"/>
    <cellStyle name="Normal 37 6 2 3" xfId="17027"/>
    <cellStyle name="Normal 37 6 3" xfId="17028"/>
    <cellStyle name="Normal 37 6 3 2" xfId="17029"/>
    <cellStyle name="Normal 37 6 4" xfId="17030"/>
    <cellStyle name="Normal 37 7" xfId="17031"/>
    <cellStyle name="Normal 37 7 2" xfId="17032"/>
    <cellStyle name="Normal 37 7 2 2" xfId="17033"/>
    <cellStyle name="Normal 37 7 2 3" xfId="17034"/>
    <cellStyle name="Normal 37 7 3" xfId="17035"/>
    <cellStyle name="Normal 37 7 3 2" xfId="17036"/>
    <cellStyle name="Normal 37 7 4" xfId="17037"/>
    <cellStyle name="Normal 37 8" xfId="17038"/>
    <cellStyle name="Normal 37 8 2" xfId="17039"/>
    <cellStyle name="Normal 37 8 2 2" xfId="17040"/>
    <cellStyle name="Normal 37 8 2 3" xfId="17041"/>
    <cellStyle name="Normal 37 8 3" xfId="17042"/>
    <cellStyle name="Normal 37 8 3 2" xfId="17043"/>
    <cellStyle name="Normal 37 8 4" xfId="17044"/>
    <cellStyle name="Normal 37 9" xfId="17045"/>
    <cellStyle name="Normal 37 9 2" xfId="17046"/>
    <cellStyle name="Normal 37 9 2 2" xfId="17047"/>
    <cellStyle name="Normal 37 9 2 3" xfId="17048"/>
    <cellStyle name="Normal 37 9 3" xfId="17049"/>
    <cellStyle name="Normal 37 9 3 2" xfId="17050"/>
    <cellStyle name="Normal 37 9 4" xfId="17051"/>
    <cellStyle name="Normal 38" xfId="17052"/>
    <cellStyle name="Normal 38 10" xfId="17053"/>
    <cellStyle name="Normal 38 10 2" xfId="17054"/>
    <cellStyle name="Normal 38 10 2 2" xfId="17055"/>
    <cellStyle name="Normal 38 10 2 3" xfId="17056"/>
    <cellStyle name="Normal 38 10 3" xfId="17057"/>
    <cellStyle name="Normal 38 10 3 2" xfId="17058"/>
    <cellStyle name="Normal 38 10 4" xfId="17059"/>
    <cellStyle name="Normal 38 11" xfId="17060"/>
    <cellStyle name="Normal 38 12" xfId="17061"/>
    <cellStyle name="Normal 38 2" xfId="17062"/>
    <cellStyle name="Normal 38 2 2" xfId="17063"/>
    <cellStyle name="Normal 38 2 2 2" xfId="17064"/>
    <cellStyle name="Normal 38 2 2 3" xfId="17065"/>
    <cellStyle name="Normal 38 2 3" xfId="17066"/>
    <cellStyle name="Normal 38 2 3 2" xfId="17067"/>
    <cellStyle name="Normal 38 2 4" xfId="17068"/>
    <cellStyle name="Normal 38 2 5" xfId="17069"/>
    <cellStyle name="Normal 38 3" xfId="17070"/>
    <cellStyle name="Normal 38 3 2" xfId="17071"/>
    <cellStyle name="Normal 38 3 2 2" xfId="17072"/>
    <cellStyle name="Normal 38 3 2 3" xfId="17073"/>
    <cellStyle name="Normal 38 3 3" xfId="17074"/>
    <cellStyle name="Normal 38 3 3 2" xfId="17075"/>
    <cellStyle name="Normal 38 3 4" xfId="17076"/>
    <cellStyle name="Normal 38 3 5" xfId="17077"/>
    <cellStyle name="Normal 38 4" xfId="17078"/>
    <cellStyle name="Normal 38 4 2" xfId="17079"/>
    <cellStyle name="Normal 38 4 2 2" xfId="17080"/>
    <cellStyle name="Normal 38 4 2 3" xfId="17081"/>
    <cellStyle name="Normal 38 4 3" xfId="17082"/>
    <cellStyle name="Normal 38 4 3 2" xfId="17083"/>
    <cellStyle name="Normal 38 4 4" xfId="17084"/>
    <cellStyle name="Normal 38 5" xfId="17085"/>
    <cellStyle name="Normal 38 5 2" xfId="17086"/>
    <cellStyle name="Normal 38 5 2 2" xfId="17087"/>
    <cellStyle name="Normal 38 5 2 3" xfId="17088"/>
    <cellStyle name="Normal 38 5 3" xfId="17089"/>
    <cellStyle name="Normal 38 5 3 2" xfId="17090"/>
    <cellStyle name="Normal 38 5 4" xfId="17091"/>
    <cellStyle name="Normal 38 6" xfId="17092"/>
    <cellStyle name="Normal 38 6 2" xfId="17093"/>
    <cellStyle name="Normal 38 6 2 2" xfId="17094"/>
    <cellStyle name="Normal 38 6 2 3" xfId="17095"/>
    <cellStyle name="Normal 38 6 3" xfId="17096"/>
    <cellStyle name="Normal 38 6 3 2" xfId="17097"/>
    <cellStyle name="Normal 38 6 4" xfId="17098"/>
    <cellStyle name="Normal 38 7" xfId="17099"/>
    <cellStyle name="Normal 38 7 2" xfId="17100"/>
    <cellStyle name="Normal 38 7 2 2" xfId="17101"/>
    <cellStyle name="Normal 38 7 2 3" xfId="17102"/>
    <cellStyle name="Normal 38 7 3" xfId="17103"/>
    <cellStyle name="Normal 38 7 3 2" xfId="17104"/>
    <cellStyle name="Normal 38 7 4" xfId="17105"/>
    <cellStyle name="Normal 38 8" xfId="17106"/>
    <cellStyle name="Normal 38 8 2" xfId="17107"/>
    <cellStyle name="Normal 38 8 2 2" xfId="17108"/>
    <cellStyle name="Normal 38 8 2 3" xfId="17109"/>
    <cellStyle name="Normal 38 8 3" xfId="17110"/>
    <cellStyle name="Normal 38 8 3 2" xfId="17111"/>
    <cellStyle name="Normal 38 8 4" xfId="17112"/>
    <cellStyle name="Normal 38 9" xfId="17113"/>
    <cellStyle name="Normal 38 9 2" xfId="17114"/>
    <cellStyle name="Normal 38 9 2 2" xfId="17115"/>
    <cellStyle name="Normal 38 9 2 3" xfId="17116"/>
    <cellStyle name="Normal 38 9 3" xfId="17117"/>
    <cellStyle name="Normal 38 9 3 2" xfId="17118"/>
    <cellStyle name="Normal 38 9 4" xfId="17119"/>
    <cellStyle name="Normal 39" xfId="17120"/>
    <cellStyle name="Normal 39 10" xfId="17121"/>
    <cellStyle name="Normal 39 10 2" xfId="17122"/>
    <cellStyle name="Normal 39 10 2 2" xfId="17123"/>
    <cellStyle name="Normal 39 10 2 3" xfId="17124"/>
    <cellStyle name="Normal 39 10 3" xfId="17125"/>
    <cellStyle name="Normal 39 10 3 2" xfId="17126"/>
    <cellStyle name="Normal 39 10 4" xfId="17127"/>
    <cellStyle name="Normal 39 11" xfId="17128"/>
    <cellStyle name="Normal 39 12" xfId="17129"/>
    <cellStyle name="Normal 39 2" xfId="17130"/>
    <cellStyle name="Normal 39 2 2" xfId="17131"/>
    <cellStyle name="Normal 39 2 2 2" xfId="17132"/>
    <cellStyle name="Normal 39 2 2 3" xfId="17133"/>
    <cellStyle name="Normal 39 2 3" xfId="17134"/>
    <cellStyle name="Normal 39 2 3 2" xfId="17135"/>
    <cellStyle name="Normal 39 2 4" xfId="17136"/>
    <cellStyle name="Normal 39 2 5" xfId="17137"/>
    <cellStyle name="Normal 39 3" xfId="17138"/>
    <cellStyle name="Normal 39 3 2" xfId="17139"/>
    <cellStyle name="Normal 39 3 2 2" xfId="17140"/>
    <cellStyle name="Normal 39 3 2 3" xfId="17141"/>
    <cellStyle name="Normal 39 3 3" xfId="17142"/>
    <cellStyle name="Normal 39 3 3 2" xfId="17143"/>
    <cellStyle name="Normal 39 3 4" xfId="17144"/>
    <cellStyle name="Normal 39 3 5" xfId="17145"/>
    <cellStyle name="Normal 39 4" xfId="17146"/>
    <cellStyle name="Normal 39 4 2" xfId="17147"/>
    <cellStyle name="Normal 39 4 2 2" xfId="17148"/>
    <cellStyle name="Normal 39 4 2 3" xfId="17149"/>
    <cellStyle name="Normal 39 4 3" xfId="17150"/>
    <cellStyle name="Normal 39 4 3 2" xfId="17151"/>
    <cellStyle name="Normal 39 4 4" xfId="17152"/>
    <cellStyle name="Normal 39 5" xfId="17153"/>
    <cellStyle name="Normal 39 5 2" xfId="17154"/>
    <cellStyle name="Normal 39 5 2 2" xfId="17155"/>
    <cellStyle name="Normal 39 5 2 3" xfId="17156"/>
    <cellStyle name="Normal 39 5 3" xfId="17157"/>
    <cellStyle name="Normal 39 5 3 2" xfId="17158"/>
    <cellStyle name="Normal 39 5 4" xfId="17159"/>
    <cellStyle name="Normal 39 6" xfId="17160"/>
    <cellStyle name="Normal 39 6 2" xfId="17161"/>
    <cellStyle name="Normal 39 6 2 2" xfId="17162"/>
    <cellStyle name="Normal 39 6 2 3" xfId="17163"/>
    <cellStyle name="Normal 39 6 3" xfId="17164"/>
    <cellStyle name="Normal 39 6 3 2" xfId="17165"/>
    <cellStyle name="Normal 39 6 4" xfId="17166"/>
    <cellStyle name="Normal 39 7" xfId="17167"/>
    <cellStyle name="Normal 39 7 2" xfId="17168"/>
    <cellStyle name="Normal 39 7 2 2" xfId="17169"/>
    <cellStyle name="Normal 39 7 2 3" xfId="17170"/>
    <cellStyle name="Normal 39 7 3" xfId="17171"/>
    <cellStyle name="Normal 39 7 3 2" xfId="17172"/>
    <cellStyle name="Normal 39 7 4" xfId="17173"/>
    <cellStyle name="Normal 39 8" xfId="17174"/>
    <cellStyle name="Normal 39 8 2" xfId="17175"/>
    <cellStyle name="Normal 39 8 2 2" xfId="17176"/>
    <cellStyle name="Normal 39 8 2 3" xfId="17177"/>
    <cellStyle name="Normal 39 8 3" xfId="17178"/>
    <cellStyle name="Normal 39 8 3 2" xfId="17179"/>
    <cellStyle name="Normal 39 8 4" xfId="17180"/>
    <cellStyle name="Normal 39 9" xfId="17181"/>
    <cellStyle name="Normal 39 9 2" xfId="17182"/>
    <cellStyle name="Normal 39 9 2 2" xfId="17183"/>
    <cellStyle name="Normal 39 9 2 3" xfId="17184"/>
    <cellStyle name="Normal 39 9 3" xfId="17185"/>
    <cellStyle name="Normal 39 9 3 2" xfId="17186"/>
    <cellStyle name="Normal 39 9 4" xfId="17187"/>
    <cellStyle name="Normal 4" xfId="17188"/>
    <cellStyle name="Normal 4 10" xfId="17189"/>
    <cellStyle name="Normal 4 10 2" xfId="17190"/>
    <cellStyle name="Normal 4 10 2 2" xfId="17191"/>
    <cellStyle name="Normal 4 10 2 3" xfId="17192"/>
    <cellStyle name="Normal 4 10 2 4" xfId="17193"/>
    <cellStyle name="Normal 4 10 3" xfId="17194"/>
    <cellStyle name="Normal 4 10 4" xfId="17195"/>
    <cellStyle name="Normal 4 10 5" xfId="17196"/>
    <cellStyle name="Normal 4 11" xfId="17197"/>
    <cellStyle name="Normal 4 11 2" xfId="17198"/>
    <cellStyle name="Normal 4 11 3" xfId="17199"/>
    <cellStyle name="Normal 4 11 4" xfId="17200"/>
    <cellStyle name="Normal 4 12" xfId="17201"/>
    <cellStyle name="Normal 4 13" xfId="17202"/>
    <cellStyle name="Normal 4 14" xfId="17203"/>
    <cellStyle name="Normal 4 15" xfId="17204"/>
    <cellStyle name="Normal 4 16" xfId="17205"/>
    <cellStyle name="Normal 4 17" xfId="17206"/>
    <cellStyle name="Normal 4 18" xfId="17207"/>
    <cellStyle name="Normal 4 19" xfId="17208"/>
    <cellStyle name="Normal 4 2" xfId="17209"/>
    <cellStyle name="Normal 4 2 10" xfId="17210"/>
    <cellStyle name="Normal 4 2 11" xfId="17211"/>
    <cellStyle name="Normal 4 2 2" xfId="17212"/>
    <cellStyle name="Normal 4 2 2 2" xfId="17213"/>
    <cellStyle name="Normal 4 2 2 2 2" xfId="17214"/>
    <cellStyle name="Normal 4 2 2 2 2 2" xfId="17215"/>
    <cellStyle name="Normal 4 2 2 2 2 3" xfId="17216"/>
    <cellStyle name="Normal 4 2 2 2 2 4" xfId="17217"/>
    <cellStyle name="Normal 4 2 2 2 3" xfId="17218"/>
    <cellStyle name="Normal 4 2 2 2 4" xfId="17219"/>
    <cellStyle name="Normal 4 2 2 2 5" xfId="17220"/>
    <cellStyle name="Normal 4 2 2 2 6" xfId="17221"/>
    <cellStyle name="Normal 4 2 2 3" xfId="17222"/>
    <cellStyle name="Normal 4 2 2 3 2" xfId="17223"/>
    <cellStyle name="Normal 4 2 2 3 3" xfId="17224"/>
    <cellStyle name="Normal 4 2 2 3 4" xfId="17225"/>
    <cellStyle name="Normal 4 2 2 3 5" xfId="17226"/>
    <cellStyle name="Normal 4 2 2 4" xfId="17227"/>
    <cellStyle name="Normal 4 2 2 5" xfId="17228"/>
    <cellStyle name="Normal 4 2 2 6" xfId="17229"/>
    <cellStyle name="Normal 4 2 3" xfId="17230"/>
    <cellStyle name="Normal 4 2 3 2" xfId="17231"/>
    <cellStyle name="Normal 4 2 3 2 2" xfId="17232"/>
    <cellStyle name="Normal 4 2 3 2 3" xfId="17233"/>
    <cellStyle name="Normal 4 2 3 2 4" xfId="17234"/>
    <cellStyle name="Normal 4 2 3 3" xfId="17235"/>
    <cellStyle name="Normal 4 2 3 4" xfId="17236"/>
    <cellStyle name="Normal 4 2 3 5" xfId="17237"/>
    <cellStyle name="Normal 4 2 4" xfId="17238"/>
    <cellStyle name="Normal 4 2 4 2" xfId="17239"/>
    <cellStyle name="Normal 4 2 4 2 2" xfId="17240"/>
    <cellStyle name="Normal 4 2 4 2 3" xfId="17241"/>
    <cellStyle name="Normal 4 2 4 2 4" xfId="17242"/>
    <cellStyle name="Normal 4 2 4 3" xfId="17243"/>
    <cellStyle name="Normal 4 2 4 4" xfId="17244"/>
    <cellStyle name="Normal 4 2 4 5" xfId="17245"/>
    <cellStyle name="Normal 4 2 5" xfId="17246"/>
    <cellStyle name="Normal 4 2 5 2" xfId="17247"/>
    <cellStyle name="Normal 4 2 5 2 2" xfId="17248"/>
    <cellStyle name="Normal 4 2 5 2 3" xfId="17249"/>
    <cellStyle name="Normal 4 2 5 2 4" xfId="17250"/>
    <cellStyle name="Normal 4 2 5 3" xfId="17251"/>
    <cellStyle name="Normal 4 2 5 4" xfId="17252"/>
    <cellStyle name="Normal 4 2 5 5" xfId="17253"/>
    <cellStyle name="Normal 4 2 6" xfId="17254"/>
    <cellStyle name="Normal 4 2 6 2" xfId="17255"/>
    <cellStyle name="Normal 4 2 6 3" xfId="17256"/>
    <cellStyle name="Normal 4 2 6 4" xfId="17257"/>
    <cellStyle name="Normal 4 2 7" xfId="17258"/>
    <cellStyle name="Normal 4 2 8" xfId="17259"/>
    <cellStyle name="Normal 4 2 9" xfId="17260"/>
    <cellStyle name="Normal 4 20" xfId="17261"/>
    <cellStyle name="Normal 4 21" xfId="17262"/>
    <cellStyle name="Normal 4 22" xfId="17263"/>
    <cellStyle name="Normal 4 23" xfId="17264"/>
    <cellStyle name="Normal 4 24" xfId="17265"/>
    <cellStyle name="Normal 4 25" xfId="17266"/>
    <cellStyle name="Normal 4 26" xfId="17267"/>
    <cellStyle name="Normal 4 27" xfId="17268"/>
    <cellStyle name="Normal 4 28" xfId="17269"/>
    <cellStyle name="Normal 4 29" xfId="17270"/>
    <cellStyle name="Normal 4 3" xfId="17271"/>
    <cellStyle name="Normal 4 3 2" xfId="17272"/>
    <cellStyle name="Normal 4 3 2 2" xfId="17273"/>
    <cellStyle name="Normal 4 3 3" xfId="17274"/>
    <cellStyle name="Normal 4 3 3 2" xfId="17275"/>
    <cellStyle name="Normal 4 3 4" xfId="17276"/>
    <cellStyle name="Normal 4 3 4 2" xfId="17277"/>
    <cellStyle name="Normal 4 3 4 2 2" xfId="17278"/>
    <cellStyle name="Normal 4 3 4 2 3" xfId="17279"/>
    <cellStyle name="Normal 4 3 4 2 4" xfId="17280"/>
    <cellStyle name="Normal 4 3 4 3" xfId="17281"/>
    <cellStyle name="Normal 4 3 4 4" xfId="17282"/>
    <cellStyle name="Normal 4 3 4 5" xfId="17283"/>
    <cellStyle name="Normal 4 3 5" xfId="17284"/>
    <cellStyle name="Normal 4 3 5 2" xfId="17285"/>
    <cellStyle name="Normal 4 3 5 3" xfId="17286"/>
    <cellStyle name="Normal 4 3 5 4" xfId="17287"/>
    <cellStyle name="Normal 4 3 6" xfId="17288"/>
    <cellStyle name="Normal 4 3 7" xfId="17289"/>
    <cellStyle name="Normal 4 3 8" xfId="17290"/>
    <cellStyle name="Normal 4 3 9" xfId="17291"/>
    <cellStyle name="Normal 4 30" xfId="17292"/>
    <cellStyle name="Normal 4 31" xfId="17293"/>
    <cellStyle name="Normal 4 32" xfId="17294"/>
    <cellStyle name="Normal 4 33" xfId="17295"/>
    <cellStyle name="Normal 4 34" xfId="17296"/>
    <cellStyle name="Normal 4 35" xfId="17297"/>
    <cellStyle name="Normal 4 36" xfId="17298"/>
    <cellStyle name="Normal 4 36 2" xfId="17299"/>
    <cellStyle name="Normal 4 37" xfId="17300"/>
    <cellStyle name="Normal 4 4" xfId="17301"/>
    <cellStyle name="Normal 4 4 2" xfId="17302"/>
    <cellStyle name="Normal 4 4 3" xfId="17303"/>
    <cellStyle name="Normal 4 4 3 2" xfId="17304"/>
    <cellStyle name="Normal 4 4 3 2 2" xfId="17305"/>
    <cellStyle name="Normal 4 4 3 2 3" xfId="17306"/>
    <cellStyle name="Normal 4 4 3 2 4" xfId="17307"/>
    <cellStyle name="Normal 4 4 3 3" xfId="17308"/>
    <cellStyle name="Normal 4 4 3 4" xfId="17309"/>
    <cellStyle name="Normal 4 4 3 5" xfId="17310"/>
    <cellStyle name="Normal 4 4 4" xfId="17311"/>
    <cellStyle name="Normal 4 4 4 2" xfId="17312"/>
    <cellStyle name="Normal 4 4 4 2 2" xfId="17313"/>
    <cellStyle name="Normal 4 4 4 2 3" xfId="17314"/>
    <cellStyle name="Normal 4 4 4 2 4" xfId="17315"/>
    <cellStyle name="Normal 4 4 4 3" xfId="17316"/>
    <cellStyle name="Normal 4 4 4 4" xfId="17317"/>
    <cellStyle name="Normal 4 4 4 5" xfId="17318"/>
    <cellStyle name="Normal 4 4 5" xfId="17319"/>
    <cellStyle name="Normal 4 4 5 2" xfId="17320"/>
    <cellStyle name="Normal 4 4 5 3" xfId="17321"/>
    <cellStyle name="Normal 4 4 5 4" xfId="17322"/>
    <cellStyle name="Normal 4 4 6" xfId="17323"/>
    <cellStyle name="Normal 4 4 7" xfId="17324"/>
    <cellStyle name="Normal 4 4 8" xfId="17325"/>
    <cellStyle name="Normal 4 4 9" xfId="17326"/>
    <cellStyle name="Normal 4 5" xfId="17327"/>
    <cellStyle name="Normal 4 5 2" xfId="17328"/>
    <cellStyle name="Normal 4 5 2 2" xfId="17329"/>
    <cellStyle name="Normal 4 5 2 2 2" xfId="17330"/>
    <cellStyle name="Normal 4 5 2 2 3" xfId="17331"/>
    <cellStyle name="Normal 4 5 2 2 4" xfId="17332"/>
    <cellStyle name="Normal 4 5 2 3" xfId="17333"/>
    <cellStyle name="Normal 4 5 2 4" xfId="17334"/>
    <cellStyle name="Normal 4 5 2 5" xfId="17335"/>
    <cellStyle name="Normal 4 5 3" xfId="17336"/>
    <cellStyle name="Normal 4 6" xfId="17337"/>
    <cellStyle name="Normal 4 6 2" xfId="17338"/>
    <cellStyle name="Normal 4 6 3" xfId="17339"/>
    <cellStyle name="Normal 4 7" xfId="17340"/>
    <cellStyle name="Normal 4 7 2" xfId="17341"/>
    <cellStyle name="Normal 4 7 3" xfId="17342"/>
    <cellStyle name="Normal 4 8" xfId="17343"/>
    <cellStyle name="Normal 4 9" xfId="17344"/>
    <cellStyle name="Normal 4 9 2" xfId="17345"/>
    <cellStyle name="Normal 40" xfId="17346"/>
    <cellStyle name="Normal 40 2" xfId="17347"/>
    <cellStyle name="Normal 40 3" xfId="17348"/>
    <cellStyle name="Normal 40 3 2" xfId="17349"/>
    <cellStyle name="Normal 40 3 3" xfId="17350"/>
    <cellStyle name="Normal 40 3 4" xfId="17351"/>
    <cellStyle name="Normal 40 4" xfId="17352"/>
    <cellStyle name="Normal 40 5" xfId="17353"/>
    <cellStyle name="Normal 40 6" xfId="17354"/>
    <cellStyle name="Normal 40 7" xfId="17355"/>
    <cellStyle name="Normal 41" xfId="17356"/>
    <cellStyle name="Normal 41 10" xfId="17357"/>
    <cellStyle name="Normal 41 2" xfId="17358"/>
    <cellStyle name="Normal 41 2 2" xfId="17359"/>
    <cellStyle name="Normal 41 2 3" xfId="17360"/>
    <cellStyle name="Normal 41 2 4" xfId="17361"/>
    <cellStyle name="Normal 41 3" xfId="17362"/>
    <cellStyle name="Normal 41 4" xfId="17363"/>
    <cellStyle name="Normal 41 5" xfId="17364"/>
    <cellStyle name="Normal 41 6" xfId="17365"/>
    <cellStyle name="Normal 41 7" xfId="17366"/>
    <cellStyle name="Normal 41 8" xfId="17367"/>
    <cellStyle name="Normal 41 9" xfId="17368"/>
    <cellStyle name="Normal 42" xfId="17369"/>
    <cellStyle name="Normal 42 10" xfId="17370"/>
    <cellStyle name="Normal 42 10 2" xfId="17371"/>
    <cellStyle name="Normal 42 10 2 2" xfId="17372"/>
    <cellStyle name="Normal 42 10 2 3" xfId="17373"/>
    <cellStyle name="Normal 42 10 3" xfId="17374"/>
    <cellStyle name="Normal 42 10 3 2" xfId="17375"/>
    <cellStyle name="Normal 42 10 4" xfId="17376"/>
    <cellStyle name="Normal 42 11" xfId="17377"/>
    <cellStyle name="Normal 42 2" xfId="17378"/>
    <cellStyle name="Normal 42 2 2" xfId="17379"/>
    <cellStyle name="Normal 42 2 2 2" xfId="17380"/>
    <cellStyle name="Normal 42 2 2 3" xfId="17381"/>
    <cellStyle name="Normal 42 2 3" xfId="17382"/>
    <cellStyle name="Normal 42 2 3 2" xfId="17383"/>
    <cellStyle name="Normal 42 2 4" xfId="17384"/>
    <cellStyle name="Normal 42 2 5" xfId="17385"/>
    <cellStyle name="Normal 42 3" xfId="17386"/>
    <cellStyle name="Normal 42 3 2" xfId="17387"/>
    <cellStyle name="Normal 42 3 2 2" xfId="17388"/>
    <cellStyle name="Normal 42 3 2 3" xfId="17389"/>
    <cellStyle name="Normal 42 3 3" xfId="17390"/>
    <cellStyle name="Normal 42 3 3 2" xfId="17391"/>
    <cellStyle name="Normal 42 3 4" xfId="17392"/>
    <cellStyle name="Normal 42 3 5" xfId="17393"/>
    <cellStyle name="Normal 42 4" xfId="17394"/>
    <cellStyle name="Normal 42 4 2" xfId="17395"/>
    <cellStyle name="Normal 42 4 2 2" xfId="17396"/>
    <cellStyle name="Normal 42 4 2 3" xfId="17397"/>
    <cellStyle name="Normal 42 4 3" xfId="17398"/>
    <cellStyle name="Normal 42 4 3 2" xfId="17399"/>
    <cellStyle name="Normal 42 4 4" xfId="17400"/>
    <cellStyle name="Normal 42 5" xfId="17401"/>
    <cellStyle name="Normal 42 5 2" xfId="17402"/>
    <cellStyle name="Normal 42 5 2 2" xfId="17403"/>
    <cellStyle name="Normal 42 5 2 3" xfId="17404"/>
    <cellStyle name="Normal 42 5 3" xfId="17405"/>
    <cellStyle name="Normal 42 5 3 2" xfId="17406"/>
    <cellStyle name="Normal 42 5 4" xfId="17407"/>
    <cellStyle name="Normal 42 6" xfId="17408"/>
    <cellStyle name="Normal 42 6 2" xfId="17409"/>
    <cellStyle name="Normal 42 6 2 2" xfId="17410"/>
    <cellStyle name="Normal 42 6 2 3" xfId="17411"/>
    <cellStyle name="Normal 42 6 3" xfId="17412"/>
    <cellStyle name="Normal 42 6 3 2" xfId="17413"/>
    <cellStyle name="Normal 42 6 4" xfId="17414"/>
    <cellStyle name="Normal 42 7" xfId="17415"/>
    <cellStyle name="Normal 42 7 2" xfId="17416"/>
    <cellStyle name="Normal 42 7 2 2" xfId="17417"/>
    <cellStyle name="Normal 42 7 2 3" xfId="17418"/>
    <cellStyle name="Normal 42 7 3" xfId="17419"/>
    <cellStyle name="Normal 42 7 3 2" xfId="17420"/>
    <cellStyle name="Normal 42 7 4" xfId="17421"/>
    <cellStyle name="Normal 42 8" xfId="17422"/>
    <cellStyle name="Normal 42 8 2" xfId="17423"/>
    <cellStyle name="Normal 42 8 2 2" xfId="17424"/>
    <cellStyle name="Normal 42 8 2 3" xfId="17425"/>
    <cellStyle name="Normal 42 8 3" xfId="17426"/>
    <cellStyle name="Normal 42 8 3 2" xfId="17427"/>
    <cellStyle name="Normal 42 8 4" xfId="17428"/>
    <cellStyle name="Normal 42 9" xfId="17429"/>
    <cellStyle name="Normal 42 9 2" xfId="17430"/>
    <cellStyle name="Normal 42 9 2 2" xfId="17431"/>
    <cellStyle name="Normal 42 9 2 3" xfId="17432"/>
    <cellStyle name="Normal 42 9 3" xfId="17433"/>
    <cellStyle name="Normal 42 9 3 2" xfId="17434"/>
    <cellStyle name="Normal 42 9 4" xfId="17435"/>
    <cellStyle name="Normal 43" xfId="17436"/>
    <cellStyle name="Normal 43 10" xfId="17437"/>
    <cellStyle name="Normal 43 10 2" xfId="17438"/>
    <cellStyle name="Normal 43 10 2 2" xfId="17439"/>
    <cellStyle name="Normal 43 10 2 3" xfId="17440"/>
    <cellStyle name="Normal 43 10 3" xfId="17441"/>
    <cellStyle name="Normal 43 10 3 2" xfId="17442"/>
    <cellStyle name="Normal 43 10 4" xfId="17443"/>
    <cellStyle name="Normal 43 11" xfId="17444"/>
    <cellStyle name="Normal 43 12" xfId="17445"/>
    <cellStyle name="Normal 43 2" xfId="17446"/>
    <cellStyle name="Normal 43 2 2" xfId="17447"/>
    <cellStyle name="Normal 43 2 2 2" xfId="17448"/>
    <cellStyle name="Normal 43 2 2 3" xfId="17449"/>
    <cellStyle name="Normal 43 2 3" xfId="17450"/>
    <cellStyle name="Normal 43 2 3 2" xfId="17451"/>
    <cellStyle name="Normal 43 2 4" xfId="17452"/>
    <cellStyle name="Normal 43 2 5" xfId="17453"/>
    <cellStyle name="Normal 43 3" xfId="17454"/>
    <cellStyle name="Normal 43 3 2" xfId="17455"/>
    <cellStyle name="Normal 43 3 2 2" xfId="17456"/>
    <cellStyle name="Normal 43 3 2 3" xfId="17457"/>
    <cellStyle name="Normal 43 3 3" xfId="17458"/>
    <cellStyle name="Normal 43 3 3 2" xfId="17459"/>
    <cellStyle name="Normal 43 3 4" xfId="17460"/>
    <cellStyle name="Normal 43 4" xfId="17461"/>
    <cellStyle name="Normal 43 4 2" xfId="17462"/>
    <cellStyle name="Normal 43 4 2 2" xfId="17463"/>
    <cellStyle name="Normal 43 4 2 3" xfId="17464"/>
    <cellStyle name="Normal 43 4 3" xfId="17465"/>
    <cellStyle name="Normal 43 4 3 2" xfId="17466"/>
    <cellStyle name="Normal 43 4 4" xfId="17467"/>
    <cellStyle name="Normal 43 5" xfId="17468"/>
    <cellStyle name="Normal 43 5 2" xfId="17469"/>
    <cellStyle name="Normal 43 5 2 2" xfId="17470"/>
    <cellStyle name="Normal 43 5 2 3" xfId="17471"/>
    <cellStyle name="Normal 43 5 3" xfId="17472"/>
    <cellStyle name="Normal 43 5 3 2" xfId="17473"/>
    <cellStyle name="Normal 43 5 4" xfId="17474"/>
    <cellStyle name="Normal 43 6" xfId="17475"/>
    <cellStyle name="Normal 43 6 2" xfId="17476"/>
    <cellStyle name="Normal 43 6 2 2" xfId="17477"/>
    <cellStyle name="Normal 43 6 2 3" xfId="17478"/>
    <cellStyle name="Normal 43 6 3" xfId="17479"/>
    <cellStyle name="Normal 43 6 3 2" xfId="17480"/>
    <cellStyle name="Normal 43 6 4" xfId="17481"/>
    <cellStyle name="Normal 43 7" xfId="17482"/>
    <cellStyle name="Normal 43 7 2" xfId="17483"/>
    <cellStyle name="Normal 43 7 2 2" xfId="17484"/>
    <cellStyle name="Normal 43 7 2 3" xfId="17485"/>
    <cellStyle name="Normal 43 7 3" xfId="17486"/>
    <cellStyle name="Normal 43 7 3 2" xfId="17487"/>
    <cellStyle name="Normal 43 7 4" xfId="17488"/>
    <cellStyle name="Normal 43 8" xfId="17489"/>
    <cellStyle name="Normal 43 8 2" xfId="17490"/>
    <cellStyle name="Normal 43 8 2 2" xfId="17491"/>
    <cellStyle name="Normal 43 8 2 3" xfId="17492"/>
    <cellStyle name="Normal 43 8 3" xfId="17493"/>
    <cellStyle name="Normal 43 8 3 2" xfId="17494"/>
    <cellStyle name="Normal 43 8 4" xfId="17495"/>
    <cellStyle name="Normal 43 9" xfId="17496"/>
    <cellStyle name="Normal 43 9 2" xfId="17497"/>
    <cellStyle name="Normal 43 9 2 2" xfId="17498"/>
    <cellStyle name="Normal 43 9 2 3" xfId="17499"/>
    <cellStyle name="Normal 43 9 3" xfId="17500"/>
    <cellStyle name="Normal 43 9 3 2" xfId="17501"/>
    <cellStyle name="Normal 43 9 4" xfId="17502"/>
    <cellStyle name="Normal 44" xfId="17503"/>
    <cellStyle name="Normal 44 10" xfId="17504"/>
    <cellStyle name="Normal 44 10 2" xfId="17505"/>
    <cellStyle name="Normal 44 10 2 2" xfId="17506"/>
    <cellStyle name="Normal 44 10 2 3" xfId="17507"/>
    <cellStyle name="Normal 44 10 3" xfId="17508"/>
    <cellStyle name="Normal 44 10 3 2" xfId="17509"/>
    <cellStyle name="Normal 44 10 4" xfId="17510"/>
    <cellStyle name="Normal 44 11" xfId="17511"/>
    <cellStyle name="Normal 44 12" xfId="17512"/>
    <cellStyle name="Normal 44 2" xfId="17513"/>
    <cellStyle name="Normal 44 2 2" xfId="17514"/>
    <cellStyle name="Normal 44 2 2 2" xfId="17515"/>
    <cellStyle name="Normal 44 2 2 3" xfId="17516"/>
    <cellStyle name="Normal 44 2 3" xfId="17517"/>
    <cellStyle name="Normal 44 2 3 2" xfId="17518"/>
    <cellStyle name="Normal 44 2 4" xfId="17519"/>
    <cellStyle name="Normal 44 2 5" xfId="17520"/>
    <cellStyle name="Normal 44 3" xfId="17521"/>
    <cellStyle name="Normal 44 3 2" xfId="17522"/>
    <cellStyle name="Normal 44 3 2 2" xfId="17523"/>
    <cellStyle name="Normal 44 3 2 3" xfId="17524"/>
    <cellStyle name="Normal 44 3 3" xfId="17525"/>
    <cellStyle name="Normal 44 3 3 2" xfId="17526"/>
    <cellStyle name="Normal 44 3 4" xfId="17527"/>
    <cellStyle name="Normal 44 4" xfId="17528"/>
    <cellStyle name="Normal 44 4 2" xfId="17529"/>
    <cellStyle name="Normal 44 4 2 2" xfId="17530"/>
    <cellStyle name="Normal 44 4 2 3" xfId="17531"/>
    <cellStyle name="Normal 44 4 3" xfId="17532"/>
    <cellStyle name="Normal 44 4 3 2" xfId="17533"/>
    <cellStyle name="Normal 44 4 4" xfId="17534"/>
    <cellStyle name="Normal 44 5" xfId="17535"/>
    <cellStyle name="Normal 44 5 2" xfId="17536"/>
    <cellStyle name="Normal 44 5 2 2" xfId="17537"/>
    <cellStyle name="Normal 44 5 2 3" xfId="17538"/>
    <cellStyle name="Normal 44 5 3" xfId="17539"/>
    <cellStyle name="Normal 44 5 3 2" xfId="17540"/>
    <cellStyle name="Normal 44 5 4" xfId="17541"/>
    <cellStyle name="Normal 44 6" xfId="17542"/>
    <cellStyle name="Normal 44 6 2" xfId="17543"/>
    <cellStyle name="Normal 44 6 2 2" xfId="17544"/>
    <cellStyle name="Normal 44 6 2 3" xfId="17545"/>
    <cellStyle name="Normal 44 6 3" xfId="17546"/>
    <cellStyle name="Normal 44 6 3 2" xfId="17547"/>
    <cellStyle name="Normal 44 6 4" xfId="17548"/>
    <cellStyle name="Normal 44 7" xfId="17549"/>
    <cellStyle name="Normal 44 7 2" xfId="17550"/>
    <cellStyle name="Normal 44 7 2 2" xfId="17551"/>
    <cellStyle name="Normal 44 7 2 3" xfId="17552"/>
    <cellStyle name="Normal 44 7 3" xfId="17553"/>
    <cellStyle name="Normal 44 7 3 2" xfId="17554"/>
    <cellStyle name="Normal 44 7 4" xfId="17555"/>
    <cellStyle name="Normal 44 8" xfId="17556"/>
    <cellStyle name="Normal 44 8 2" xfId="17557"/>
    <cellStyle name="Normal 44 8 2 2" xfId="17558"/>
    <cellStyle name="Normal 44 8 2 3" xfId="17559"/>
    <cellStyle name="Normal 44 8 3" xfId="17560"/>
    <cellStyle name="Normal 44 8 3 2" xfId="17561"/>
    <cellStyle name="Normal 44 8 4" xfId="17562"/>
    <cellStyle name="Normal 44 9" xfId="17563"/>
    <cellStyle name="Normal 44 9 2" xfId="17564"/>
    <cellStyle name="Normal 44 9 2 2" xfId="17565"/>
    <cellStyle name="Normal 44 9 2 3" xfId="17566"/>
    <cellStyle name="Normal 44 9 3" xfId="17567"/>
    <cellStyle name="Normal 44 9 3 2" xfId="17568"/>
    <cellStyle name="Normal 44 9 4" xfId="17569"/>
    <cellStyle name="Normal 45" xfId="17570"/>
    <cellStyle name="Normal 45 10" xfId="17571"/>
    <cellStyle name="Normal 45 10 2" xfId="17572"/>
    <cellStyle name="Normal 45 10 2 2" xfId="17573"/>
    <cellStyle name="Normal 45 10 2 3" xfId="17574"/>
    <cellStyle name="Normal 45 10 3" xfId="17575"/>
    <cellStyle name="Normal 45 10 3 2" xfId="17576"/>
    <cellStyle name="Normal 45 10 4" xfId="17577"/>
    <cellStyle name="Normal 45 11" xfId="17578"/>
    <cellStyle name="Normal 45 2" xfId="17579"/>
    <cellStyle name="Normal 45 2 2" xfId="17580"/>
    <cellStyle name="Normal 45 2 2 2" xfId="17581"/>
    <cellStyle name="Normal 45 2 2 3" xfId="17582"/>
    <cellStyle name="Normal 45 2 3" xfId="17583"/>
    <cellStyle name="Normal 45 2 3 2" xfId="17584"/>
    <cellStyle name="Normal 45 2 4" xfId="17585"/>
    <cellStyle name="Normal 45 2 5" xfId="17586"/>
    <cellStyle name="Normal 45 3" xfId="17587"/>
    <cellStyle name="Normal 45 3 2" xfId="17588"/>
    <cellStyle name="Normal 45 3 2 2" xfId="17589"/>
    <cellStyle name="Normal 45 3 2 3" xfId="17590"/>
    <cellStyle name="Normal 45 3 3" xfId="17591"/>
    <cellStyle name="Normal 45 3 3 2" xfId="17592"/>
    <cellStyle name="Normal 45 3 4" xfId="17593"/>
    <cellStyle name="Normal 45 4" xfId="17594"/>
    <cellStyle name="Normal 45 4 2" xfId="17595"/>
    <cellStyle name="Normal 45 4 2 2" xfId="17596"/>
    <cellStyle name="Normal 45 4 2 3" xfId="17597"/>
    <cellStyle name="Normal 45 4 3" xfId="17598"/>
    <cellStyle name="Normal 45 4 3 2" xfId="17599"/>
    <cellStyle name="Normal 45 4 4" xfId="17600"/>
    <cellStyle name="Normal 45 5" xfId="17601"/>
    <cellStyle name="Normal 45 5 2" xfId="17602"/>
    <cellStyle name="Normal 45 5 2 2" xfId="17603"/>
    <cellStyle name="Normal 45 5 2 3" xfId="17604"/>
    <cellStyle name="Normal 45 5 3" xfId="17605"/>
    <cellStyle name="Normal 45 5 3 2" xfId="17606"/>
    <cellStyle name="Normal 45 5 4" xfId="17607"/>
    <cellStyle name="Normal 45 6" xfId="17608"/>
    <cellStyle name="Normal 45 6 2" xfId="17609"/>
    <cellStyle name="Normal 45 6 2 2" xfId="17610"/>
    <cellStyle name="Normal 45 6 2 3" xfId="17611"/>
    <cellStyle name="Normal 45 6 3" xfId="17612"/>
    <cellStyle name="Normal 45 6 3 2" xfId="17613"/>
    <cellStyle name="Normal 45 6 4" xfId="17614"/>
    <cellStyle name="Normal 45 7" xfId="17615"/>
    <cellStyle name="Normal 45 7 2" xfId="17616"/>
    <cellStyle name="Normal 45 7 2 2" xfId="17617"/>
    <cellStyle name="Normal 45 7 2 3" xfId="17618"/>
    <cellStyle name="Normal 45 7 3" xfId="17619"/>
    <cellStyle name="Normal 45 7 3 2" xfId="17620"/>
    <cellStyle name="Normal 45 7 4" xfId="17621"/>
    <cellStyle name="Normal 45 8" xfId="17622"/>
    <cellStyle name="Normal 45 8 2" xfId="17623"/>
    <cellStyle name="Normal 45 8 2 2" xfId="17624"/>
    <cellStyle name="Normal 45 8 2 3" xfId="17625"/>
    <cellStyle name="Normal 45 8 3" xfId="17626"/>
    <cellStyle name="Normal 45 8 3 2" xfId="17627"/>
    <cellStyle name="Normal 45 8 4" xfId="17628"/>
    <cellStyle name="Normal 45 9" xfId="17629"/>
    <cellStyle name="Normal 45 9 2" xfId="17630"/>
    <cellStyle name="Normal 45 9 2 2" xfId="17631"/>
    <cellStyle name="Normal 45 9 2 3" xfId="17632"/>
    <cellStyle name="Normal 45 9 3" xfId="17633"/>
    <cellStyle name="Normal 45 9 3 2" xfId="17634"/>
    <cellStyle name="Normal 45 9 4" xfId="17635"/>
    <cellStyle name="Normal 46" xfId="17636"/>
    <cellStyle name="Normal 46 10" xfId="17637"/>
    <cellStyle name="Normal 46 10 2" xfId="17638"/>
    <cellStyle name="Normal 46 10 2 2" xfId="17639"/>
    <cellStyle name="Normal 46 10 2 3" xfId="17640"/>
    <cellStyle name="Normal 46 10 3" xfId="17641"/>
    <cellStyle name="Normal 46 10 3 2" xfId="17642"/>
    <cellStyle name="Normal 46 10 4" xfId="17643"/>
    <cellStyle name="Normal 46 11" xfId="17644"/>
    <cellStyle name="Normal 46 2" xfId="17645"/>
    <cellStyle name="Normal 46 2 2" xfId="17646"/>
    <cellStyle name="Normal 46 2 2 2" xfId="17647"/>
    <cellStyle name="Normal 46 2 2 2 2" xfId="17648"/>
    <cellStyle name="Normal 46 2 2 3" xfId="17649"/>
    <cellStyle name="Normal 46 2 3" xfId="17650"/>
    <cellStyle name="Normal 46 2 3 2" xfId="17651"/>
    <cellStyle name="Normal 46 2 3 3" xfId="17652"/>
    <cellStyle name="Normal 46 2 4" xfId="17653"/>
    <cellStyle name="Normal 46 2 5" xfId="17654"/>
    <cellStyle name="Normal 46 2 6" xfId="17655"/>
    <cellStyle name="Normal 46 2 7" xfId="17656"/>
    <cellStyle name="Normal 46 2 8" xfId="17657"/>
    <cellStyle name="Normal 46 2 9" xfId="17658"/>
    <cellStyle name="Normal 46 3" xfId="17659"/>
    <cellStyle name="Normal 46 3 2" xfId="17660"/>
    <cellStyle name="Normal 46 3 2 2" xfId="17661"/>
    <cellStyle name="Normal 46 3 2 3" xfId="17662"/>
    <cellStyle name="Normal 46 3 3" xfId="17663"/>
    <cellStyle name="Normal 46 3 3 2" xfId="17664"/>
    <cellStyle name="Normal 46 3 4" xfId="17665"/>
    <cellStyle name="Normal 46 3 5" xfId="17666"/>
    <cellStyle name="Normal 46 4" xfId="17667"/>
    <cellStyle name="Normal 46 4 2" xfId="17668"/>
    <cellStyle name="Normal 46 4 2 2" xfId="17669"/>
    <cellStyle name="Normal 46 4 2 3" xfId="17670"/>
    <cellStyle name="Normal 46 4 3" xfId="17671"/>
    <cellStyle name="Normal 46 4 3 2" xfId="17672"/>
    <cellStyle name="Normal 46 4 4" xfId="17673"/>
    <cellStyle name="Normal 46 4 5" xfId="17674"/>
    <cellStyle name="Normal 46 5" xfId="17675"/>
    <cellStyle name="Normal 46 5 2" xfId="17676"/>
    <cellStyle name="Normal 46 5 2 2" xfId="17677"/>
    <cellStyle name="Normal 46 5 2 3" xfId="17678"/>
    <cellStyle name="Normal 46 5 3" xfId="17679"/>
    <cellStyle name="Normal 46 5 3 2" xfId="17680"/>
    <cellStyle name="Normal 46 5 4" xfId="17681"/>
    <cellStyle name="Normal 46 5 5" xfId="17682"/>
    <cellStyle name="Normal 46 6" xfId="17683"/>
    <cellStyle name="Normal 46 6 2" xfId="17684"/>
    <cellStyle name="Normal 46 6 2 2" xfId="17685"/>
    <cellStyle name="Normal 46 6 2 3" xfId="17686"/>
    <cellStyle name="Normal 46 6 3" xfId="17687"/>
    <cellStyle name="Normal 46 6 3 2" xfId="17688"/>
    <cellStyle name="Normal 46 6 4" xfId="17689"/>
    <cellStyle name="Normal 46 6 5" xfId="17690"/>
    <cellStyle name="Normal 46 7" xfId="17691"/>
    <cellStyle name="Normal 46 7 2" xfId="17692"/>
    <cellStyle name="Normal 46 7 2 2" xfId="17693"/>
    <cellStyle name="Normal 46 7 2 3" xfId="17694"/>
    <cellStyle name="Normal 46 7 3" xfId="17695"/>
    <cellStyle name="Normal 46 7 3 2" xfId="17696"/>
    <cellStyle name="Normal 46 7 4" xfId="17697"/>
    <cellStyle name="Normal 46 7 5" xfId="17698"/>
    <cellStyle name="Normal 46 8" xfId="17699"/>
    <cellStyle name="Normal 46 8 2" xfId="17700"/>
    <cellStyle name="Normal 46 8 2 2" xfId="17701"/>
    <cellStyle name="Normal 46 8 2 3" xfId="17702"/>
    <cellStyle name="Normal 46 8 3" xfId="17703"/>
    <cellStyle name="Normal 46 8 3 2" xfId="17704"/>
    <cellStyle name="Normal 46 8 4" xfId="17705"/>
    <cellStyle name="Normal 46 9" xfId="17706"/>
    <cellStyle name="Normal 46 9 2" xfId="17707"/>
    <cellStyle name="Normal 46 9 2 2" xfId="17708"/>
    <cellStyle name="Normal 46 9 2 3" xfId="17709"/>
    <cellStyle name="Normal 46 9 3" xfId="17710"/>
    <cellStyle name="Normal 46 9 3 2" xfId="17711"/>
    <cellStyle name="Normal 46 9 4" xfId="17712"/>
    <cellStyle name="Normal 47" xfId="17713"/>
    <cellStyle name="Normal 47 10" xfId="17714"/>
    <cellStyle name="Normal 47 10 2" xfId="17715"/>
    <cellStyle name="Normal 47 10 2 2" xfId="17716"/>
    <cellStyle name="Normal 47 10 2 3" xfId="17717"/>
    <cellStyle name="Normal 47 10 3" xfId="17718"/>
    <cellStyle name="Normal 47 10 3 2" xfId="17719"/>
    <cellStyle name="Normal 47 10 4" xfId="17720"/>
    <cellStyle name="Normal 47 11" xfId="17721"/>
    <cellStyle name="Normal 47 2" xfId="17722"/>
    <cellStyle name="Normal 47 2 2" xfId="17723"/>
    <cellStyle name="Normal 47 2 2 2" xfId="17724"/>
    <cellStyle name="Normal 47 2 2 3" xfId="17725"/>
    <cellStyle name="Normal 47 2 3" xfId="17726"/>
    <cellStyle name="Normal 47 2 3 2" xfId="17727"/>
    <cellStyle name="Normal 47 2 4" xfId="17728"/>
    <cellStyle name="Normal 47 3" xfId="17729"/>
    <cellStyle name="Normal 47 3 2" xfId="17730"/>
    <cellStyle name="Normal 47 3 2 2" xfId="17731"/>
    <cellStyle name="Normal 47 3 2 3" xfId="17732"/>
    <cellStyle name="Normal 47 3 3" xfId="17733"/>
    <cellStyle name="Normal 47 3 3 2" xfId="17734"/>
    <cellStyle name="Normal 47 3 4" xfId="17735"/>
    <cellStyle name="Normal 47 4" xfId="17736"/>
    <cellStyle name="Normal 47 4 2" xfId="17737"/>
    <cellStyle name="Normal 47 4 2 2" xfId="17738"/>
    <cellStyle name="Normal 47 4 2 3" xfId="17739"/>
    <cellStyle name="Normal 47 4 3" xfId="17740"/>
    <cellStyle name="Normal 47 4 3 2" xfId="17741"/>
    <cellStyle name="Normal 47 4 4" xfId="17742"/>
    <cellStyle name="Normal 47 5" xfId="17743"/>
    <cellStyle name="Normal 47 5 2" xfId="17744"/>
    <cellStyle name="Normal 47 5 2 2" xfId="17745"/>
    <cellStyle name="Normal 47 5 2 3" xfId="17746"/>
    <cellStyle name="Normal 47 5 3" xfId="17747"/>
    <cellStyle name="Normal 47 5 3 2" xfId="17748"/>
    <cellStyle name="Normal 47 5 4" xfId="17749"/>
    <cellStyle name="Normal 47 6" xfId="17750"/>
    <cellStyle name="Normal 47 6 2" xfId="17751"/>
    <cellStyle name="Normal 47 6 2 2" xfId="17752"/>
    <cellStyle name="Normal 47 6 2 3" xfId="17753"/>
    <cellStyle name="Normal 47 6 3" xfId="17754"/>
    <cellStyle name="Normal 47 6 3 2" xfId="17755"/>
    <cellStyle name="Normal 47 6 4" xfId="17756"/>
    <cellStyle name="Normal 47 7" xfId="17757"/>
    <cellStyle name="Normal 47 7 2" xfId="17758"/>
    <cellStyle name="Normal 47 7 2 2" xfId="17759"/>
    <cellStyle name="Normal 47 7 2 3" xfId="17760"/>
    <cellStyle name="Normal 47 7 3" xfId="17761"/>
    <cellStyle name="Normal 47 7 3 2" xfId="17762"/>
    <cellStyle name="Normal 47 7 4" xfId="17763"/>
    <cellStyle name="Normal 47 8" xfId="17764"/>
    <cellStyle name="Normal 47 8 2" xfId="17765"/>
    <cellStyle name="Normal 47 8 2 2" xfId="17766"/>
    <cellStyle name="Normal 47 8 2 3" xfId="17767"/>
    <cellStyle name="Normal 47 8 3" xfId="17768"/>
    <cellStyle name="Normal 47 8 3 2" xfId="17769"/>
    <cellStyle name="Normal 47 8 4" xfId="17770"/>
    <cellStyle name="Normal 47 9" xfId="17771"/>
    <cellStyle name="Normal 47 9 2" xfId="17772"/>
    <cellStyle name="Normal 47 9 2 2" xfId="17773"/>
    <cellStyle name="Normal 47 9 2 3" xfId="17774"/>
    <cellStyle name="Normal 47 9 3" xfId="17775"/>
    <cellStyle name="Normal 47 9 3 2" xfId="17776"/>
    <cellStyle name="Normal 47 9 4" xfId="17777"/>
    <cellStyle name="Normal 48" xfId="17778"/>
    <cellStyle name="Normal 48 2" xfId="17779"/>
    <cellStyle name="Normal 49" xfId="17780"/>
    <cellStyle name="Normal 49 10" xfId="17781"/>
    <cellStyle name="Normal 49 10 2" xfId="17782"/>
    <cellStyle name="Normal 49 10 2 2" xfId="17783"/>
    <cellStyle name="Normal 49 10 2 3" xfId="17784"/>
    <cellStyle name="Normal 49 10 3" xfId="17785"/>
    <cellStyle name="Normal 49 10 3 2" xfId="17786"/>
    <cellStyle name="Normal 49 10 4" xfId="17787"/>
    <cellStyle name="Normal 49 11" xfId="17788"/>
    <cellStyle name="Normal 49 2" xfId="17789"/>
    <cellStyle name="Normal 49 2 2" xfId="17790"/>
    <cellStyle name="Normal 49 2 2 2" xfId="17791"/>
    <cellStyle name="Normal 49 2 2 3" xfId="17792"/>
    <cellStyle name="Normal 49 2 3" xfId="17793"/>
    <cellStyle name="Normal 49 2 3 2" xfId="17794"/>
    <cellStyle name="Normal 49 2 4" xfId="17795"/>
    <cellStyle name="Normal 49 3" xfId="17796"/>
    <cellStyle name="Normal 49 3 2" xfId="17797"/>
    <cellStyle name="Normal 49 3 2 2" xfId="17798"/>
    <cellStyle name="Normal 49 3 2 3" xfId="17799"/>
    <cellStyle name="Normal 49 3 3" xfId="17800"/>
    <cellStyle name="Normal 49 3 3 2" xfId="17801"/>
    <cellStyle name="Normal 49 3 4" xfId="17802"/>
    <cellStyle name="Normal 49 4" xfId="17803"/>
    <cellStyle name="Normal 49 4 2" xfId="17804"/>
    <cellStyle name="Normal 49 4 2 2" xfId="17805"/>
    <cellStyle name="Normal 49 4 2 3" xfId="17806"/>
    <cellStyle name="Normal 49 4 3" xfId="17807"/>
    <cellStyle name="Normal 49 4 3 2" xfId="17808"/>
    <cellStyle name="Normal 49 4 4" xfId="17809"/>
    <cellStyle name="Normal 49 5" xfId="17810"/>
    <cellStyle name="Normal 49 5 2" xfId="17811"/>
    <cellStyle name="Normal 49 5 2 2" xfId="17812"/>
    <cellStyle name="Normal 49 5 2 3" xfId="17813"/>
    <cellStyle name="Normal 49 5 3" xfId="17814"/>
    <cellStyle name="Normal 49 5 3 2" xfId="17815"/>
    <cellStyle name="Normal 49 5 4" xfId="17816"/>
    <cellStyle name="Normal 49 6" xfId="17817"/>
    <cellStyle name="Normal 49 6 2" xfId="17818"/>
    <cellStyle name="Normal 49 6 2 2" xfId="17819"/>
    <cellStyle name="Normal 49 6 2 3" xfId="17820"/>
    <cellStyle name="Normal 49 6 3" xfId="17821"/>
    <cellStyle name="Normal 49 6 3 2" xfId="17822"/>
    <cellStyle name="Normal 49 6 4" xfId="17823"/>
    <cellStyle name="Normal 49 7" xfId="17824"/>
    <cellStyle name="Normal 49 7 2" xfId="17825"/>
    <cellStyle name="Normal 49 7 2 2" xfId="17826"/>
    <cellStyle name="Normal 49 7 2 3" xfId="17827"/>
    <cellStyle name="Normal 49 7 3" xfId="17828"/>
    <cellStyle name="Normal 49 7 3 2" xfId="17829"/>
    <cellStyle name="Normal 49 7 4" xfId="17830"/>
    <cellStyle name="Normal 49 8" xfId="17831"/>
    <cellStyle name="Normal 49 8 2" xfId="17832"/>
    <cellStyle name="Normal 49 8 2 2" xfId="17833"/>
    <cellStyle name="Normal 49 8 2 3" xfId="17834"/>
    <cellStyle name="Normal 49 8 3" xfId="17835"/>
    <cellStyle name="Normal 49 8 3 2" xfId="17836"/>
    <cellStyle name="Normal 49 8 4" xfId="17837"/>
    <cellStyle name="Normal 49 9" xfId="17838"/>
    <cellStyle name="Normal 49 9 2" xfId="17839"/>
    <cellStyle name="Normal 49 9 2 2" xfId="17840"/>
    <cellStyle name="Normal 49 9 2 3" xfId="17841"/>
    <cellStyle name="Normal 49 9 3" xfId="17842"/>
    <cellStyle name="Normal 49 9 3 2" xfId="17843"/>
    <cellStyle name="Normal 49 9 4" xfId="17844"/>
    <cellStyle name="Normal 5" xfId="17845"/>
    <cellStyle name="Normal 5 10" xfId="17846"/>
    <cellStyle name="Normal 5 10 2" xfId="17847"/>
    <cellStyle name="Normal 5 11" xfId="17848"/>
    <cellStyle name="Normal 5 12" xfId="17849"/>
    <cellStyle name="Normal 5 13" xfId="17850"/>
    <cellStyle name="Normal 5 14" xfId="17851"/>
    <cellStyle name="Normal 5 15" xfId="17852"/>
    <cellStyle name="Normal 5 16" xfId="17853"/>
    <cellStyle name="Normal 5 17" xfId="17854"/>
    <cellStyle name="Normal 5 18" xfId="17855"/>
    <cellStyle name="Normal 5 19" xfId="17856"/>
    <cellStyle name="Normal 5 2" xfId="17857"/>
    <cellStyle name="Normal 5 2 10" xfId="17858"/>
    <cellStyle name="Normal 5 2 2" xfId="17859"/>
    <cellStyle name="Normal 5 2 2 2" xfId="17860"/>
    <cellStyle name="Normal 5 2 2 2 2" xfId="17861"/>
    <cellStyle name="Normal 5 2 2 2 2 2" xfId="17862"/>
    <cellStyle name="Normal 5 2 2 2 2 3" xfId="17863"/>
    <cellStyle name="Normal 5 2 2 2 2 4" xfId="17864"/>
    <cellStyle name="Normal 5 2 2 2 2 5" xfId="17865"/>
    <cellStyle name="Normal 5 2 2 2 3" xfId="17866"/>
    <cellStyle name="Normal 5 2 2 2 4" xfId="17867"/>
    <cellStyle name="Normal 5 2 2 2 5" xfId="17868"/>
    <cellStyle name="Normal 5 2 2 3" xfId="17869"/>
    <cellStyle name="Normal 5 2 2 3 2" xfId="17870"/>
    <cellStyle name="Normal 5 2 2 3 2 2" xfId="17871"/>
    <cellStyle name="Normal 5 2 2 3 3" xfId="17872"/>
    <cellStyle name="Normal 5 2 2 3 4" xfId="17873"/>
    <cellStyle name="Normal 5 2 2 4" xfId="17874"/>
    <cellStyle name="Normal 5 2 2 5" xfId="17875"/>
    <cellStyle name="Normal 5 2 2 6" xfId="17876"/>
    <cellStyle name="Normal 5 2 2 7" xfId="17877"/>
    <cellStyle name="Normal 5 2 2 8" xfId="17878"/>
    <cellStyle name="Normal 5 2 3" xfId="17879"/>
    <cellStyle name="Normal 5 2 3 2" xfId="17880"/>
    <cellStyle name="Normal 5 2 3 2 2" xfId="17881"/>
    <cellStyle name="Normal 5 2 3 2 2 2" xfId="17882"/>
    <cellStyle name="Normal 5 2 3 2 2 3" xfId="17883"/>
    <cellStyle name="Normal 5 2 3 2 2 4" xfId="17884"/>
    <cellStyle name="Normal 5 2 3 2 3" xfId="17885"/>
    <cellStyle name="Normal 5 2 3 2 4" xfId="17886"/>
    <cellStyle name="Normal 5 2 3 2 5" xfId="17887"/>
    <cellStyle name="Normal 5 2 4" xfId="17888"/>
    <cellStyle name="Normal 5 2 4 2" xfId="17889"/>
    <cellStyle name="Normal 5 2 4 2 2" xfId="17890"/>
    <cellStyle name="Normal 5 2 4 2 2 2" xfId="17891"/>
    <cellStyle name="Normal 5 2 4 2 2 3" xfId="17892"/>
    <cellStyle name="Normal 5 2 4 2 2 4" xfId="17893"/>
    <cellStyle name="Normal 5 2 4 2 3" xfId="17894"/>
    <cellStyle name="Normal 5 2 4 2 4" xfId="17895"/>
    <cellStyle name="Normal 5 2 4 2 5" xfId="17896"/>
    <cellStyle name="Normal 5 2 4 2 6" xfId="17897"/>
    <cellStyle name="Normal 5 2 5" xfId="17898"/>
    <cellStyle name="Normal 5 2 5 2" xfId="17899"/>
    <cellStyle name="Normal 5 2 5 2 2" xfId="17900"/>
    <cellStyle name="Normal 5 2 5 2 3" xfId="17901"/>
    <cellStyle name="Normal 5 2 5 2 4" xfId="17902"/>
    <cellStyle name="Normal 5 2 5 3" xfId="17903"/>
    <cellStyle name="Normal 5 2 5 4" xfId="17904"/>
    <cellStyle name="Normal 5 2 5 5" xfId="17905"/>
    <cellStyle name="Normal 5 2 6" xfId="17906"/>
    <cellStyle name="Normal 5 2 6 2" xfId="17907"/>
    <cellStyle name="Normal 5 2 6 3" xfId="17908"/>
    <cellStyle name="Normal 5 2 6 4" xfId="17909"/>
    <cellStyle name="Normal 5 2 7" xfId="17910"/>
    <cellStyle name="Normal 5 2 8" xfId="17911"/>
    <cellStyle name="Normal 5 2 9" xfId="17912"/>
    <cellStyle name="Normal 5 2 9 2" xfId="17913"/>
    <cellStyle name="Normal 5 20" xfId="17914"/>
    <cellStyle name="Normal 5 20 2" xfId="17915"/>
    <cellStyle name="Normal 5 20 3" xfId="17916"/>
    <cellStyle name="Normal 5 20 4" xfId="17917"/>
    <cellStyle name="Normal 5 21" xfId="17918"/>
    <cellStyle name="Normal 5 22" xfId="17919"/>
    <cellStyle name="Normal 5 23" xfId="17920"/>
    <cellStyle name="Normal 5 24" xfId="17921"/>
    <cellStyle name="Normal 5 25" xfId="17922"/>
    <cellStyle name="Normal 5 26" xfId="17923"/>
    <cellStyle name="Normal 5 27" xfId="17924"/>
    <cellStyle name="Normal 5 28" xfId="17925"/>
    <cellStyle name="Normal 5 29" xfId="17926"/>
    <cellStyle name="Normal 5 3" xfId="17927"/>
    <cellStyle name="Normal 5 3 2" xfId="17928"/>
    <cellStyle name="Normal 5 3 2 2" xfId="17929"/>
    <cellStyle name="Normal 5 3 2 2 2" xfId="17930"/>
    <cellStyle name="Normal 5 3 2 2 3" xfId="17931"/>
    <cellStyle name="Normal 5 3 2 2 4" xfId="17932"/>
    <cellStyle name="Normal 5 3 2 3" xfId="17933"/>
    <cellStyle name="Normal 5 3 2 3 2" xfId="17934"/>
    <cellStyle name="Normal 5 3 2 4" xfId="17935"/>
    <cellStyle name="Normal 5 3 2 5" xfId="17936"/>
    <cellStyle name="Normal 5 3 3" xfId="17937"/>
    <cellStyle name="Normal 5 3 3 2" xfId="17938"/>
    <cellStyle name="Normal 5 3 3 2 2" xfId="17939"/>
    <cellStyle name="Normal 5 3 3 3" xfId="17940"/>
    <cellStyle name="Normal 5 3 3 4" xfId="17941"/>
    <cellStyle name="Normal 5 3 3 5" xfId="17942"/>
    <cellStyle name="Normal 5 3 4" xfId="17943"/>
    <cellStyle name="Normal 5 3 5" xfId="17944"/>
    <cellStyle name="Normal 5 3 6" xfId="17945"/>
    <cellStyle name="Normal 5 3 7" xfId="17946"/>
    <cellStyle name="Normal 5 3 8" xfId="17947"/>
    <cellStyle name="Normal 5 3 9" xfId="17948"/>
    <cellStyle name="Normal 5 30" xfId="17949"/>
    <cellStyle name="Normal 5 31" xfId="17950"/>
    <cellStyle name="Normal 5 32" xfId="17951"/>
    <cellStyle name="Normal 5 4" xfId="17952"/>
    <cellStyle name="Normal 5 4 2" xfId="17953"/>
    <cellStyle name="Normal 5 4 2 2" xfId="17954"/>
    <cellStyle name="Normal 5 4 2 2 2" xfId="17955"/>
    <cellStyle name="Normal 5 4 2 2 3" xfId="17956"/>
    <cellStyle name="Normal 5 4 2 2 4" xfId="17957"/>
    <cellStyle name="Normal 5 4 2 2 5" xfId="17958"/>
    <cellStyle name="Normal 5 4 2 3" xfId="17959"/>
    <cellStyle name="Normal 5 4 2 4" xfId="17960"/>
    <cellStyle name="Normal 5 4 2 5" xfId="17961"/>
    <cellStyle name="Normal 5 4 3" xfId="17962"/>
    <cellStyle name="Normal 5 4 4" xfId="17963"/>
    <cellStyle name="Normal 5 5" xfId="17964"/>
    <cellStyle name="Normal 5 5 2" xfId="17965"/>
    <cellStyle name="Normal 5 5 2 2" xfId="17966"/>
    <cellStyle name="Normal 5 5 2 2 2" xfId="17967"/>
    <cellStyle name="Normal 5 5 2 2 3" xfId="17968"/>
    <cellStyle name="Normal 5 5 2 2 4" xfId="17969"/>
    <cellStyle name="Normal 5 5 2 3" xfId="17970"/>
    <cellStyle name="Normal 5 5 2 4" xfId="17971"/>
    <cellStyle name="Normal 5 5 2 5" xfId="17972"/>
    <cellStyle name="Normal 5 5 2 6" xfId="17973"/>
    <cellStyle name="Normal 5 5 3" xfId="17974"/>
    <cellStyle name="Normal 5 5 4" xfId="17975"/>
    <cellStyle name="Normal 5 6" xfId="17976"/>
    <cellStyle name="Normal 5 6 2" xfId="17977"/>
    <cellStyle name="Normal 5 6 2 2" xfId="17978"/>
    <cellStyle name="Normal 5 6 2 3" xfId="17979"/>
    <cellStyle name="Normal 5 6 2 4" xfId="17980"/>
    <cellStyle name="Normal 5 6 2 5" xfId="17981"/>
    <cellStyle name="Normal 5 6 3" xfId="17982"/>
    <cellStyle name="Normal 5 6 3 2" xfId="17983"/>
    <cellStyle name="Normal 5 6 4" xfId="17984"/>
    <cellStyle name="Normal 5 6 4 2" xfId="17985"/>
    <cellStyle name="Normal 5 6 5" xfId="17986"/>
    <cellStyle name="Normal 5 6 6" xfId="17987"/>
    <cellStyle name="Normal 5 7" xfId="17988"/>
    <cellStyle name="Normal 5 7 2" xfId="17989"/>
    <cellStyle name="Normal 5 7 2 2" xfId="17990"/>
    <cellStyle name="Normal 5 7 3" xfId="17991"/>
    <cellStyle name="Normal 5 7 4" xfId="17992"/>
    <cellStyle name="Normal 5 8" xfId="17993"/>
    <cellStyle name="Normal 5 9" xfId="17994"/>
    <cellStyle name="Normal 5 9 2" xfId="17995"/>
    <cellStyle name="Normal 50" xfId="17996"/>
    <cellStyle name="Normal 50 10" xfId="17997"/>
    <cellStyle name="Normal 50 10 2" xfId="17998"/>
    <cellStyle name="Normal 50 10 2 2" xfId="17999"/>
    <cellStyle name="Normal 50 10 2 3" xfId="18000"/>
    <cellStyle name="Normal 50 10 3" xfId="18001"/>
    <cellStyle name="Normal 50 10 3 2" xfId="18002"/>
    <cellStyle name="Normal 50 10 4" xfId="18003"/>
    <cellStyle name="Normal 50 2" xfId="18004"/>
    <cellStyle name="Normal 50 2 2" xfId="18005"/>
    <cellStyle name="Normal 50 2 2 2" xfId="18006"/>
    <cellStyle name="Normal 50 2 2 3" xfId="18007"/>
    <cellStyle name="Normal 50 2 3" xfId="18008"/>
    <cellStyle name="Normal 50 2 3 2" xfId="18009"/>
    <cellStyle name="Normal 50 2 4" xfId="18010"/>
    <cellStyle name="Normal 50 3" xfId="18011"/>
    <cellStyle name="Normal 50 3 2" xfId="18012"/>
    <cellStyle name="Normal 50 3 2 2" xfId="18013"/>
    <cellStyle name="Normal 50 3 2 3" xfId="18014"/>
    <cellStyle name="Normal 50 3 3" xfId="18015"/>
    <cellStyle name="Normal 50 3 3 2" xfId="18016"/>
    <cellStyle name="Normal 50 3 4" xfId="18017"/>
    <cellStyle name="Normal 50 4" xfId="18018"/>
    <cellStyle name="Normal 50 4 2" xfId="18019"/>
    <cellStyle name="Normal 50 4 2 2" xfId="18020"/>
    <cellStyle name="Normal 50 4 2 3" xfId="18021"/>
    <cellStyle name="Normal 50 4 3" xfId="18022"/>
    <cellStyle name="Normal 50 4 3 2" xfId="18023"/>
    <cellStyle name="Normal 50 4 4" xfId="18024"/>
    <cellStyle name="Normal 50 5" xfId="18025"/>
    <cellStyle name="Normal 50 5 2" xfId="18026"/>
    <cellStyle name="Normal 50 5 2 2" xfId="18027"/>
    <cellStyle name="Normal 50 5 2 3" xfId="18028"/>
    <cellStyle name="Normal 50 5 3" xfId="18029"/>
    <cellStyle name="Normal 50 5 3 2" xfId="18030"/>
    <cellStyle name="Normal 50 5 4" xfId="18031"/>
    <cellStyle name="Normal 50 6" xfId="18032"/>
    <cellStyle name="Normal 50 6 2" xfId="18033"/>
    <cellStyle name="Normal 50 6 2 2" xfId="18034"/>
    <cellStyle name="Normal 50 6 2 3" xfId="18035"/>
    <cellStyle name="Normal 50 6 3" xfId="18036"/>
    <cellStyle name="Normal 50 6 3 2" xfId="18037"/>
    <cellStyle name="Normal 50 6 4" xfId="18038"/>
    <cellStyle name="Normal 50 7" xfId="18039"/>
    <cellStyle name="Normal 50 7 2" xfId="18040"/>
    <cellStyle name="Normal 50 7 2 2" xfId="18041"/>
    <cellStyle name="Normal 50 7 2 3" xfId="18042"/>
    <cellStyle name="Normal 50 7 3" xfId="18043"/>
    <cellStyle name="Normal 50 7 3 2" xfId="18044"/>
    <cellStyle name="Normal 50 7 4" xfId="18045"/>
    <cellStyle name="Normal 50 8" xfId="18046"/>
    <cellStyle name="Normal 50 8 2" xfId="18047"/>
    <cellStyle name="Normal 50 8 2 2" xfId="18048"/>
    <cellStyle name="Normal 50 8 2 3" xfId="18049"/>
    <cellStyle name="Normal 50 8 3" xfId="18050"/>
    <cellStyle name="Normal 50 8 3 2" xfId="18051"/>
    <cellStyle name="Normal 50 8 4" xfId="18052"/>
    <cellStyle name="Normal 50 9" xfId="18053"/>
    <cellStyle name="Normal 50 9 2" xfId="18054"/>
    <cellStyle name="Normal 50 9 2 2" xfId="18055"/>
    <cellStyle name="Normal 50 9 2 3" xfId="18056"/>
    <cellStyle name="Normal 50 9 3" xfId="18057"/>
    <cellStyle name="Normal 50 9 3 2" xfId="18058"/>
    <cellStyle name="Normal 50 9 4" xfId="18059"/>
    <cellStyle name="Normal 51" xfId="18060"/>
    <cellStyle name="Normal 51 10" xfId="18061"/>
    <cellStyle name="Normal 51 10 2" xfId="18062"/>
    <cellStyle name="Normal 51 10 2 2" xfId="18063"/>
    <cellStyle name="Normal 51 10 2 3" xfId="18064"/>
    <cellStyle name="Normal 51 10 3" xfId="18065"/>
    <cellStyle name="Normal 51 10 3 2" xfId="18066"/>
    <cellStyle name="Normal 51 10 4" xfId="18067"/>
    <cellStyle name="Normal 51 11" xfId="18068"/>
    <cellStyle name="Normal 51 2" xfId="18069"/>
    <cellStyle name="Normal 51 2 2" xfId="18070"/>
    <cellStyle name="Normal 51 2 2 2" xfId="18071"/>
    <cellStyle name="Normal 51 2 2 3" xfId="18072"/>
    <cellStyle name="Normal 51 2 3" xfId="18073"/>
    <cellStyle name="Normal 51 2 3 2" xfId="18074"/>
    <cellStyle name="Normal 51 2 4" xfId="18075"/>
    <cellStyle name="Normal 51 3" xfId="18076"/>
    <cellStyle name="Normal 51 3 2" xfId="18077"/>
    <cellStyle name="Normal 51 3 2 2" xfId="18078"/>
    <cellStyle name="Normal 51 3 2 3" xfId="18079"/>
    <cellStyle name="Normal 51 3 3" xfId="18080"/>
    <cellStyle name="Normal 51 3 3 2" xfId="18081"/>
    <cellStyle name="Normal 51 3 4" xfId="18082"/>
    <cellStyle name="Normal 51 4" xfId="18083"/>
    <cellStyle name="Normal 51 4 2" xfId="18084"/>
    <cellStyle name="Normal 51 4 2 2" xfId="18085"/>
    <cellStyle name="Normal 51 4 2 3" xfId="18086"/>
    <cellStyle name="Normal 51 4 3" xfId="18087"/>
    <cellStyle name="Normal 51 4 3 2" xfId="18088"/>
    <cellStyle name="Normal 51 4 4" xfId="18089"/>
    <cellStyle name="Normal 51 5" xfId="18090"/>
    <cellStyle name="Normal 51 5 2" xfId="18091"/>
    <cellStyle name="Normal 51 5 2 2" xfId="18092"/>
    <cellStyle name="Normal 51 5 2 3" xfId="18093"/>
    <cellStyle name="Normal 51 5 3" xfId="18094"/>
    <cellStyle name="Normal 51 5 3 2" xfId="18095"/>
    <cellStyle name="Normal 51 5 4" xfId="18096"/>
    <cellStyle name="Normal 51 6" xfId="18097"/>
    <cellStyle name="Normal 51 6 2" xfId="18098"/>
    <cellStyle name="Normal 51 6 2 2" xfId="18099"/>
    <cellStyle name="Normal 51 6 2 3" xfId="18100"/>
    <cellStyle name="Normal 51 6 3" xfId="18101"/>
    <cellStyle name="Normal 51 6 3 2" xfId="18102"/>
    <cellStyle name="Normal 51 6 4" xfId="18103"/>
    <cellStyle name="Normal 51 7" xfId="18104"/>
    <cellStyle name="Normal 51 7 2" xfId="18105"/>
    <cellStyle name="Normal 51 7 2 2" xfId="18106"/>
    <cellStyle name="Normal 51 7 2 3" xfId="18107"/>
    <cellStyle name="Normal 51 7 3" xfId="18108"/>
    <cellStyle name="Normal 51 7 3 2" xfId="18109"/>
    <cellStyle name="Normal 51 7 4" xfId="18110"/>
    <cellStyle name="Normal 51 8" xfId="18111"/>
    <cellStyle name="Normal 51 8 2" xfId="18112"/>
    <cellStyle name="Normal 51 8 2 2" xfId="18113"/>
    <cellStyle name="Normal 51 8 2 3" xfId="18114"/>
    <cellStyle name="Normal 51 8 3" xfId="18115"/>
    <cellStyle name="Normal 51 8 3 2" xfId="18116"/>
    <cellStyle name="Normal 51 8 4" xfId="18117"/>
    <cellStyle name="Normal 51 9" xfId="18118"/>
    <cellStyle name="Normal 51 9 2" xfId="18119"/>
    <cellStyle name="Normal 51 9 2 2" xfId="18120"/>
    <cellStyle name="Normal 51 9 2 3" xfId="18121"/>
    <cellStyle name="Normal 51 9 3" xfId="18122"/>
    <cellStyle name="Normal 51 9 3 2" xfId="18123"/>
    <cellStyle name="Normal 51 9 4" xfId="18124"/>
    <cellStyle name="Normal 52" xfId="18125"/>
    <cellStyle name="Normal 52 10" xfId="18126"/>
    <cellStyle name="Normal 52 10 2" xfId="18127"/>
    <cellStyle name="Normal 52 10 2 2" xfId="18128"/>
    <cellStyle name="Normal 52 10 2 3" xfId="18129"/>
    <cellStyle name="Normal 52 10 3" xfId="18130"/>
    <cellStyle name="Normal 52 10 3 2" xfId="18131"/>
    <cellStyle name="Normal 52 10 4" xfId="18132"/>
    <cellStyle name="Normal 52 11" xfId="18133"/>
    <cellStyle name="Normal 52 2" xfId="18134"/>
    <cellStyle name="Normal 52 2 2" xfId="18135"/>
    <cellStyle name="Normal 52 2 2 2" xfId="18136"/>
    <cellStyle name="Normal 52 2 2 3" xfId="18137"/>
    <cellStyle name="Normal 52 2 3" xfId="18138"/>
    <cellStyle name="Normal 52 2 3 2" xfId="18139"/>
    <cellStyle name="Normal 52 2 4" xfId="18140"/>
    <cellStyle name="Normal 52 3" xfId="18141"/>
    <cellStyle name="Normal 52 3 2" xfId="18142"/>
    <cellStyle name="Normal 52 3 2 2" xfId="18143"/>
    <cellStyle name="Normal 52 3 2 3" xfId="18144"/>
    <cellStyle name="Normal 52 3 3" xfId="18145"/>
    <cellStyle name="Normal 52 3 3 2" xfId="18146"/>
    <cellStyle name="Normal 52 3 4" xfId="18147"/>
    <cellStyle name="Normal 52 4" xfId="18148"/>
    <cellStyle name="Normal 52 4 2" xfId="18149"/>
    <cellStyle name="Normal 52 4 2 2" xfId="18150"/>
    <cellStyle name="Normal 52 4 2 3" xfId="18151"/>
    <cellStyle name="Normal 52 4 3" xfId="18152"/>
    <cellStyle name="Normal 52 4 3 2" xfId="18153"/>
    <cellStyle name="Normal 52 4 4" xfId="18154"/>
    <cellStyle name="Normal 52 5" xfId="18155"/>
    <cellStyle name="Normal 52 5 2" xfId="18156"/>
    <cellStyle name="Normal 52 5 2 2" xfId="18157"/>
    <cellStyle name="Normal 52 5 2 3" xfId="18158"/>
    <cellStyle name="Normal 52 5 3" xfId="18159"/>
    <cellStyle name="Normal 52 5 3 2" xfId="18160"/>
    <cellStyle name="Normal 52 5 4" xfId="18161"/>
    <cellStyle name="Normal 52 6" xfId="18162"/>
    <cellStyle name="Normal 52 6 2" xfId="18163"/>
    <cellStyle name="Normal 52 6 2 2" xfId="18164"/>
    <cellStyle name="Normal 52 6 2 3" xfId="18165"/>
    <cellStyle name="Normal 52 6 3" xfId="18166"/>
    <cellStyle name="Normal 52 6 3 2" xfId="18167"/>
    <cellStyle name="Normal 52 6 4" xfId="18168"/>
    <cellStyle name="Normal 52 7" xfId="18169"/>
    <cellStyle name="Normal 52 7 2" xfId="18170"/>
    <cellStyle name="Normal 52 7 2 2" xfId="18171"/>
    <cellStyle name="Normal 52 7 2 3" xfId="18172"/>
    <cellStyle name="Normal 52 7 3" xfId="18173"/>
    <cellStyle name="Normal 52 7 3 2" xfId="18174"/>
    <cellStyle name="Normal 52 7 4" xfId="18175"/>
    <cellStyle name="Normal 52 8" xfId="18176"/>
    <cellStyle name="Normal 52 8 2" xfId="18177"/>
    <cellStyle name="Normal 52 8 2 2" xfId="18178"/>
    <cellStyle name="Normal 52 8 2 3" xfId="18179"/>
    <cellStyle name="Normal 52 8 3" xfId="18180"/>
    <cellStyle name="Normal 52 8 3 2" xfId="18181"/>
    <cellStyle name="Normal 52 8 4" xfId="18182"/>
    <cellStyle name="Normal 52 9" xfId="18183"/>
    <cellStyle name="Normal 52 9 2" xfId="18184"/>
    <cellStyle name="Normal 52 9 2 2" xfId="18185"/>
    <cellStyle name="Normal 52 9 2 3" xfId="18186"/>
    <cellStyle name="Normal 52 9 3" xfId="18187"/>
    <cellStyle name="Normal 52 9 3 2" xfId="18188"/>
    <cellStyle name="Normal 52 9 4" xfId="18189"/>
    <cellStyle name="Normal 53" xfId="18190"/>
    <cellStyle name="Normal 53 10" xfId="18191"/>
    <cellStyle name="Normal 53 10 2" xfId="18192"/>
    <cellStyle name="Normal 53 10 2 2" xfId="18193"/>
    <cellStyle name="Normal 53 10 2 3" xfId="18194"/>
    <cellStyle name="Normal 53 10 3" xfId="18195"/>
    <cellStyle name="Normal 53 10 3 2" xfId="18196"/>
    <cellStyle name="Normal 53 10 4" xfId="18197"/>
    <cellStyle name="Normal 53 11" xfId="18198"/>
    <cellStyle name="Normal 53 2" xfId="18199"/>
    <cellStyle name="Normal 53 2 2" xfId="18200"/>
    <cellStyle name="Normal 53 2 2 2" xfId="18201"/>
    <cellStyle name="Normal 53 2 2 3" xfId="18202"/>
    <cellStyle name="Normal 53 2 3" xfId="18203"/>
    <cellStyle name="Normal 53 2 3 2" xfId="18204"/>
    <cellStyle name="Normal 53 2 4" xfId="18205"/>
    <cellStyle name="Normal 53 3" xfId="18206"/>
    <cellStyle name="Normal 53 3 2" xfId="18207"/>
    <cellStyle name="Normal 53 3 2 2" xfId="18208"/>
    <cellStyle name="Normal 53 3 2 3" xfId="18209"/>
    <cellStyle name="Normal 53 3 3" xfId="18210"/>
    <cellStyle name="Normal 53 3 3 2" xfId="18211"/>
    <cellStyle name="Normal 53 3 4" xfId="18212"/>
    <cellStyle name="Normal 53 4" xfId="18213"/>
    <cellStyle name="Normal 53 4 2" xfId="18214"/>
    <cellStyle name="Normal 53 4 2 2" xfId="18215"/>
    <cellStyle name="Normal 53 4 2 3" xfId="18216"/>
    <cellStyle name="Normal 53 4 3" xfId="18217"/>
    <cellStyle name="Normal 53 4 3 2" xfId="18218"/>
    <cellStyle name="Normal 53 4 4" xfId="18219"/>
    <cellStyle name="Normal 53 5" xfId="18220"/>
    <cellStyle name="Normal 53 5 2" xfId="18221"/>
    <cellStyle name="Normal 53 5 2 2" xfId="18222"/>
    <cellStyle name="Normal 53 5 2 3" xfId="18223"/>
    <cellStyle name="Normal 53 5 3" xfId="18224"/>
    <cellStyle name="Normal 53 5 3 2" xfId="18225"/>
    <cellStyle name="Normal 53 5 4" xfId="18226"/>
    <cellStyle name="Normal 53 6" xfId="18227"/>
    <cellStyle name="Normal 53 6 2" xfId="18228"/>
    <cellStyle name="Normal 53 6 2 2" xfId="18229"/>
    <cellStyle name="Normal 53 6 2 3" xfId="18230"/>
    <cellStyle name="Normal 53 6 3" xfId="18231"/>
    <cellStyle name="Normal 53 6 3 2" xfId="18232"/>
    <cellStyle name="Normal 53 6 4" xfId="18233"/>
    <cellStyle name="Normal 53 7" xfId="18234"/>
    <cellStyle name="Normal 53 7 2" xfId="18235"/>
    <cellStyle name="Normal 53 7 2 2" xfId="18236"/>
    <cellStyle name="Normal 53 7 2 3" xfId="18237"/>
    <cellStyle name="Normal 53 7 3" xfId="18238"/>
    <cellStyle name="Normal 53 7 3 2" xfId="18239"/>
    <cellStyle name="Normal 53 7 4" xfId="18240"/>
    <cellStyle name="Normal 53 8" xfId="18241"/>
    <cellStyle name="Normal 53 8 2" xfId="18242"/>
    <cellStyle name="Normal 53 8 2 2" xfId="18243"/>
    <cellStyle name="Normal 53 8 2 3" xfId="18244"/>
    <cellStyle name="Normal 53 8 3" xfId="18245"/>
    <cellStyle name="Normal 53 8 3 2" xfId="18246"/>
    <cellStyle name="Normal 53 8 4" xfId="18247"/>
    <cellStyle name="Normal 53 9" xfId="18248"/>
    <cellStyle name="Normal 53 9 2" xfId="18249"/>
    <cellStyle name="Normal 53 9 2 2" xfId="18250"/>
    <cellStyle name="Normal 53 9 2 3" xfId="18251"/>
    <cellStyle name="Normal 53 9 3" xfId="18252"/>
    <cellStyle name="Normal 53 9 3 2" xfId="18253"/>
    <cellStyle name="Normal 53 9 4" xfId="18254"/>
    <cellStyle name="Normal 54" xfId="18255"/>
    <cellStyle name="Normal 54 2" xfId="18256"/>
    <cellStyle name="Normal 54 3" xfId="18257"/>
    <cellStyle name="Normal 55" xfId="18258"/>
    <cellStyle name="Normal 55 10" xfId="18259"/>
    <cellStyle name="Normal 55 10 2" xfId="18260"/>
    <cellStyle name="Normal 55 10 2 2" xfId="18261"/>
    <cellStyle name="Normal 55 10 2 3" xfId="18262"/>
    <cellStyle name="Normal 55 10 3" xfId="18263"/>
    <cellStyle name="Normal 55 10 3 2" xfId="18264"/>
    <cellStyle name="Normal 55 10 4" xfId="18265"/>
    <cellStyle name="Normal 55 2" xfId="18266"/>
    <cellStyle name="Normal 55 2 2" xfId="18267"/>
    <cellStyle name="Normal 55 2 2 2" xfId="18268"/>
    <cellStyle name="Normal 55 2 2 3" xfId="18269"/>
    <cellStyle name="Normal 55 2 3" xfId="18270"/>
    <cellStyle name="Normal 55 2 3 2" xfId="18271"/>
    <cellStyle name="Normal 55 2 4" xfId="18272"/>
    <cellStyle name="Normal 55 2 5" xfId="18273"/>
    <cellStyle name="Normal 55 3" xfId="18274"/>
    <cellStyle name="Normal 55 3 2" xfId="18275"/>
    <cellStyle name="Normal 55 3 2 2" xfId="18276"/>
    <cellStyle name="Normal 55 3 2 3" xfId="18277"/>
    <cellStyle name="Normal 55 3 3" xfId="18278"/>
    <cellStyle name="Normal 55 3 3 2" xfId="18279"/>
    <cellStyle name="Normal 55 3 4" xfId="18280"/>
    <cellStyle name="Normal 55 4" xfId="18281"/>
    <cellStyle name="Normal 55 4 2" xfId="18282"/>
    <cellStyle name="Normal 55 4 2 2" xfId="18283"/>
    <cellStyle name="Normal 55 4 2 3" xfId="18284"/>
    <cellStyle name="Normal 55 4 3" xfId="18285"/>
    <cellStyle name="Normal 55 4 3 2" xfId="18286"/>
    <cellStyle name="Normal 55 4 4" xfId="18287"/>
    <cellStyle name="Normal 55 5" xfId="18288"/>
    <cellStyle name="Normal 55 5 2" xfId="18289"/>
    <cellStyle name="Normal 55 5 2 2" xfId="18290"/>
    <cellStyle name="Normal 55 5 2 3" xfId="18291"/>
    <cellStyle name="Normal 55 5 3" xfId="18292"/>
    <cellStyle name="Normal 55 5 3 2" xfId="18293"/>
    <cellStyle name="Normal 55 5 4" xfId="18294"/>
    <cellStyle name="Normal 55 6" xfId="18295"/>
    <cellStyle name="Normal 55 6 2" xfId="18296"/>
    <cellStyle name="Normal 55 6 2 2" xfId="18297"/>
    <cellStyle name="Normal 55 6 2 3" xfId="18298"/>
    <cellStyle name="Normal 55 6 3" xfId="18299"/>
    <cellStyle name="Normal 55 6 3 2" xfId="18300"/>
    <cellStyle name="Normal 55 6 4" xfId="18301"/>
    <cellStyle name="Normal 55 7" xfId="18302"/>
    <cellStyle name="Normal 55 7 2" xfId="18303"/>
    <cellStyle name="Normal 55 7 2 2" xfId="18304"/>
    <cellStyle name="Normal 55 7 2 3" xfId="18305"/>
    <cellStyle name="Normal 55 7 3" xfId="18306"/>
    <cellStyle name="Normal 55 7 3 2" xfId="18307"/>
    <cellStyle name="Normal 55 7 4" xfId="18308"/>
    <cellStyle name="Normal 55 8" xfId="18309"/>
    <cellStyle name="Normal 55 8 2" xfId="18310"/>
    <cellStyle name="Normal 55 8 2 2" xfId="18311"/>
    <cellStyle name="Normal 55 8 2 3" xfId="18312"/>
    <cellStyle name="Normal 55 8 3" xfId="18313"/>
    <cellStyle name="Normal 55 8 3 2" xfId="18314"/>
    <cellStyle name="Normal 55 8 4" xfId="18315"/>
    <cellStyle name="Normal 55 9" xfId="18316"/>
    <cellStyle name="Normal 55 9 2" xfId="18317"/>
    <cellStyle name="Normal 55 9 2 2" xfId="18318"/>
    <cellStyle name="Normal 55 9 2 3" xfId="18319"/>
    <cellStyle name="Normal 55 9 3" xfId="18320"/>
    <cellStyle name="Normal 55 9 3 2" xfId="18321"/>
    <cellStyle name="Normal 55 9 4" xfId="18322"/>
    <cellStyle name="Normal 56" xfId="18323"/>
    <cellStyle name="Normal 56 10" xfId="18324"/>
    <cellStyle name="Normal 56 10 2" xfId="18325"/>
    <cellStyle name="Normal 56 10 2 2" xfId="18326"/>
    <cellStyle name="Normal 56 10 2 3" xfId="18327"/>
    <cellStyle name="Normal 56 10 3" xfId="18328"/>
    <cellStyle name="Normal 56 10 3 2" xfId="18329"/>
    <cellStyle name="Normal 56 10 4" xfId="18330"/>
    <cellStyle name="Normal 56 10 5" xfId="18331"/>
    <cellStyle name="Normal 56 2" xfId="18332"/>
    <cellStyle name="Normal 56 2 2" xfId="18333"/>
    <cellStyle name="Normal 56 2 2 2" xfId="18334"/>
    <cellStyle name="Normal 56 2 2 3" xfId="18335"/>
    <cellStyle name="Normal 56 2 3" xfId="18336"/>
    <cellStyle name="Normal 56 2 3 2" xfId="18337"/>
    <cellStyle name="Normal 56 2 4" xfId="18338"/>
    <cellStyle name="Normal 56 3" xfId="18339"/>
    <cellStyle name="Normal 56 3 2" xfId="18340"/>
    <cellStyle name="Normal 56 3 2 2" xfId="18341"/>
    <cellStyle name="Normal 56 3 2 3" xfId="18342"/>
    <cellStyle name="Normal 56 3 3" xfId="18343"/>
    <cellStyle name="Normal 56 3 3 2" xfId="18344"/>
    <cellStyle name="Normal 56 3 4" xfId="18345"/>
    <cellStyle name="Normal 56 4" xfId="18346"/>
    <cellStyle name="Normal 56 4 2" xfId="18347"/>
    <cellStyle name="Normal 56 4 2 2" xfId="18348"/>
    <cellStyle name="Normal 56 4 2 3" xfId="18349"/>
    <cellStyle name="Normal 56 4 3" xfId="18350"/>
    <cellStyle name="Normal 56 4 3 2" xfId="18351"/>
    <cellStyle name="Normal 56 4 4" xfId="18352"/>
    <cellStyle name="Normal 56 5" xfId="18353"/>
    <cellStyle name="Normal 56 5 2" xfId="18354"/>
    <cellStyle name="Normal 56 5 2 2" xfId="18355"/>
    <cellStyle name="Normal 56 5 2 3" xfId="18356"/>
    <cellStyle name="Normal 56 5 3" xfId="18357"/>
    <cellStyle name="Normal 56 5 3 2" xfId="18358"/>
    <cellStyle name="Normal 56 5 4" xfId="18359"/>
    <cellStyle name="Normal 56 6" xfId="18360"/>
    <cellStyle name="Normal 56 6 2" xfId="18361"/>
    <cellStyle name="Normal 56 6 2 2" xfId="18362"/>
    <cellStyle name="Normal 56 6 2 3" xfId="18363"/>
    <cellStyle name="Normal 56 6 3" xfId="18364"/>
    <cellStyle name="Normal 56 6 3 2" xfId="18365"/>
    <cellStyle name="Normal 56 6 4" xfId="18366"/>
    <cellStyle name="Normal 56 7" xfId="18367"/>
    <cellStyle name="Normal 56 7 2" xfId="18368"/>
    <cellStyle name="Normal 56 7 2 2" xfId="18369"/>
    <cellStyle name="Normal 56 7 2 3" xfId="18370"/>
    <cellStyle name="Normal 56 7 3" xfId="18371"/>
    <cellStyle name="Normal 56 7 3 2" xfId="18372"/>
    <cellStyle name="Normal 56 7 4" xfId="18373"/>
    <cellStyle name="Normal 56 8" xfId="18374"/>
    <cellStyle name="Normal 56 8 2" xfId="18375"/>
    <cellStyle name="Normal 56 8 2 2" xfId="18376"/>
    <cellStyle name="Normal 56 8 2 3" xfId="18377"/>
    <cellStyle name="Normal 56 8 3" xfId="18378"/>
    <cellStyle name="Normal 56 8 3 2" xfId="18379"/>
    <cellStyle name="Normal 56 8 4" xfId="18380"/>
    <cellStyle name="Normal 56 9" xfId="18381"/>
    <cellStyle name="Normal 56 9 2" xfId="18382"/>
    <cellStyle name="Normal 56 9 2 2" xfId="18383"/>
    <cellStyle name="Normal 56 9 2 3" xfId="18384"/>
    <cellStyle name="Normal 56 9 3" xfId="18385"/>
    <cellStyle name="Normal 56 9 3 2" xfId="18386"/>
    <cellStyle name="Normal 56 9 4" xfId="18387"/>
    <cellStyle name="Normal 57" xfId="18388"/>
    <cellStyle name="Normal 57 10" xfId="18389"/>
    <cellStyle name="Normal 57 10 2" xfId="18390"/>
    <cellStyle name="Normal 57 10 2 2" xfId="18391"/>
    <cellStyle name="Normal 57 10 2 3" xfId="18392"/>
    <cellStyle name="Normal 57 10 3" xfId="18393"/>
    <cellStyle name="Normal 57 10 3 2" xfId="18394"/>
    <cellStyle name="Normal 57 10 4" xfId="18395"/>
    <cellStyle name="Normal 57 2" xfId="18396"/>
    <cellStyle name="Normal 57 2 2" xfId="18397"/>
    <cellStyle name="Normal 57 2 2 2" xfId="18398"/>
    <cellStyle name="Normal 57 2 2 3" xfId="18399"/>
    <cellStyle name="Normal 57 2 3" xfId="18400"/>
    <cellStyle name="Normal 57 2 3 2" xfId="18401"/>
    <cellStyle name="Normal 57 2 4" xfId="18402"/>
    <cellStyle name="Normal 57 3" xfId="18403"/>
    <cellStyle name="Normal 57 3 2" xfId="18404"/>
    <cellStyle name="Normal 57 3 2 2" xfId="18405"/>
    <cellStyle name="Normal 57 3 2 3" xfId="18406"/>
    <cellStyle name="Normal 57 3 3" xfId="18407"/>
    <cellStyle name="Normal 57 3 3 2" xfId="18408"/>
    <cellStyle name="Normal 57 3 4" xfId="18409"/>
    <cellStyle name="Normal 57 4" xfId="18410"/>
    <cellStyle name="Normal 57 4 2" xfId="18411"/>
    <cellStyle name="Normal 57 4 2 2" xfId="18412"/>
    <cellStyle name="Normal 57 4 2 3" xfId="18413"/>
    <cellStyle name="Normal 57 4 3" xfId="18414"/>
    <cellStyle name="Normal 57 4 3 2" xfId="18415"/>
    <cellStyle name="Normal 57 4 4" xfId="18416"/>
    <cellStyle name="Normal 57 5" xfId="18417"/>
    <cellStyle name="Normal 57 5 2" xfId="18418"/>
    <cellStyle name="Normal 57 5 2 2" xfId="18419"/>
    <cellStyle name="Normal 57 5 2 3" xfId="18420"/>
    <cellStyle name="Normal 57 5 3" xfId="18421"/>
    <cellStyle name="Normal 57 5 3 2" xfId="18422"/>
    <cellStyle name="Normal 57 5 4" xfId="18423"/>
    <cellStyle name="Normal 57 6" xfId="18424"/>
    <cellStyle name="Normal 57 6 2" xfId="18425"/>
    <cellStyle name="Normal 57 6 2 2" xfId="18426"/>
    <cellStyle name="Normal 57 6 2 3" xfId="18427"/>
    <cellStyle name="Normal 57 6 3" xfId="18428"/>
    <cellStyle name="Normal 57 6 3 2" xfId="18429"/>
    <cellStyle name="Normal 57 6 4" xfId="18430"/>
    <cellStyle name="Normal 57 7" xfId="18431"/>
    <cellStyle name="Normal 57 7 2" xfId="18432"/>
    <cellStyle name="Normal 57 7 2 2" xfId="18433"/>
    <cellStyle name="Normal 57 7 2 3" xfId="18434"/>
    <cellStyle name="Normal 57 7 3" xfId="18435"/>
    <cellStyle name="Normal 57 7 3 2" xfId="18436"/>
    <cellStyle name="Normal 57 7 4" xfId="18437"/>
    <cellStyle name="Normal 57 8" xfId="18438"/>
    <cellStyle name="Normal 57 8 2" xfId="18439"/>
    <cellStyle name="Normal 57 8 2 2" xfId="18440"/>
    <cellStyle name="Normal 57 8 2 3" xfId="18441"/>
    <cellStyle name="Normal 57 8 3" xfId="18442"/>
    <cellStyle name="Normal 57 8 3 2" xfId="18443"/>
    <cellStyle name="Normal 57 8 4" xfId="18444"/>
    <cellStyle name="Normal 57 9" xfId="18445"/>
    <cellStyle name="Normal 57 9 2" xfId="18446"/>
    <cellStyle name="Normal 57 9 2 2" xfId="18447"/>
    <cellStyle name="Normal 57 9 2 3" xfId="18448"/>
    <cellStyle name="Normal 57 9 3" xfId="18449"/>
    <cellStyle name="Normal 57 9 3 2" xfId="18450"/>
    <cellStyle name="Normal 57 9 4" xfId="18451"/>
    <cellStyle name="Normal 58" xfId="18452"/>
    <cellStyle name="Normal 58 2" xfId="18453"/>
    <cellStyle name="Normal 58 3" xfId="18454"/>
    <cellStyle name="Normal 58 4" xfId="18455"/>
    <cellStyle name="Normal 59" xfId="18456"/>
    <cellStyle name="Normal 6" xfId="18457"/>
    <cellStyle name="Normal 6 10" xfId="18458"/>
    <cellStyle name="Normal 6 10 2" xfId="18459"/>
    <cellStyle name="Normal 6 10 3" xfId="18460"/>
    <cellStyle name="Normal 6 11" xfId="18461"/>
    <cellStyle name="Normal 6 11 2" xfId="18462"/>
    <cellStyle name="Normal 6 12" xfId="18463"/>
    <cellStyle name="Normal 6 12 2" xfId="18464"/>
    <cellStyle name="Normal 6 13" xfId="18465"/>
    <cellStyle name="Normal 6 13 2" xfId="18466"/>
    <cellStyle name="Normal 6 14" xfId="18467"/>
    <cellStyle name="Normal 6 14 2" xfId="18468"/>
    <cellStyle name="Normal 6 15" xfId="18469"/>
    <cellStyle name="Normal 6 15 2" xfId="18470"/>
    <cellStyle name="Normal 6 16" xfId="18471"/>
    <cellStyle name="Normal 6 16 2" xfId="18472"/>
    <cellStyle name="Normal 6 17" xfId="18473"/>
    <cellStyle name="Normal 6 17 2" xfId="18474"/>
    <cellStyle name="Normal 6 18" xfId="18475"/>
    <cellStyle name="Normal 6 18 2" xfId="18476"/>
    <cellStyle name="Normal 6 19" xfId="18477"/>
    <cellStyle name="Normal 6 19 2" xfId="18478"/>
    <cellStyle name="Normal 6 2" xfId="18479"/>
    <cellStyle name="Normal 6 2 10" xfId="18480"/>
    <cellStyle name="Normal 6 2 10 2" xfId="18481"/>
    <cellStyle name="Normal 6 2 10 3" xfId="18482"/>
    <cellStyle name="Normal 6 2 10 4" xfId="18483"/>
    <cellStyle name="Normal 6 2 11" xfId="18484"/>
    <cellStyle name="Normal 6 2 12" xfId="18485"/>
    <cellStyle name="Normal 6 2 13" xfId="18486"/>
    <cellStyle name="Normal 6 2 14" xfId="18487"/>
    <cellStyle name="Normal 6 2 15" xfId="18488"/>
    <cellStyle name="Normal 6 2 16" xfId="18489"/>
    <cellStyle name="Normal 6 2 17" xfId="18490"/>
    <cellStyle name="Normal 6 2 18" xfId="18491"/>
    <cellStyle name="Normal 6 2 19" xfId="18492"/>
    <cellStyle name="Normal 6 2 2" xfId="18493"/>
    <cellStyle name="Normal 6 2 2 2" xfId="18494"/>
    <cellStyle name="Normal 6 2 2 2 2" xfId="18495"/>
    <cellStyle name="Normal 6 2 2 2 2 2" xfId="18496"/>
    <cellStyle name="Normal 6 2 2 2 2 3" xfId="18497"/>
    <cellStyle name="Normal 6 2 2 2 2 4" xfId="18498"/>
    <cellStyle name="Normal 6 2 2 2 3" xfId="18499"/>
    <cellStyle name="Normal 6 2 2 2 4" xfId="18500"/>
    <cellStyle name="Normal 6 2 2 2 5" xfId="18501"/>
    <cellStyle name="Normal 6 2 2 2 6" xfId="18502"/>
    <cellStyle name="Normal 6 2 2 2 7" xfId="18503"/>
    <cellStyle name="Normal 6 2 2 3" xfId="18504"/>
    <cellStyle name="Normal 6 2 2 3 2" xfId="18505"/>
    <cellStyle name="Normal 6 2 2 3 3" xfId="18506"/>
    <cellStyle name="Normal 6 2 2 3 4" xfId="18507"/>
    <cellStyle name="Normal 6 2 2 3 5" xfId="18508"/>
    <cellStyle name="Normal 6 2 2 4" xfId="18509"/>
    <cellStyle name="Normal 6 2 2 4 2" xfId="18510"/>
    <cellStyle name="Normal 6 2 2 5" xfId="18511"/>
    <cellStyle name="Normal 6 2 2 6" xfId="18512"/>
    <cellStyle name="Normal 6 2 2 7" xfId="18513"/>
    <cellStyle name="Normal 6 2 3" xfId="18514"/>
    <cellStyle name="Normal 6 2 3 2" xfId="18515"/>
    <cellStyle name="Normal 6 2 3 2 2" xfId="18516"/>
    <cellStyle name="Normal 6 2 3 2 2 2" xfId="18517"/>
    <cellStyle name="Normal 6 2 3 2 2 3" xfId="18518"/>
    <cellStyle name="Normal 6 2 3 2 2 4" xfId="18519"/>
    <cellStyle name="Normal 6 2 3 2 3" xfId="18520"/>
    <cellStyle name="Normal 6 2 3 2 4" xfId="18521"/>
    <cellStyle name="Normal 6 2 3 2 5" xfId="18522"/>
    <cellStyle name="Normal 6 2 3 2 6" xfId="18523"/>
    <cellStyle name="Normal 6 2 3 3" xfId="18524"/>
    <cellStyle name="Normal 6 2 3 4" xfId="18525"/>
    <cellStyle name="Normal 6 2 4" xfId="18526"/>
    <cellStyle name="Normal 6 2 4 2" xfId="18527"/>
    <cellStyle name="Normal 6 2 4 2 2" xfId="18528"/>
    <cellStyle name="Normal 6 2 4 2 3" xfId="18529"/>
    <cellStyle name="Normal 6 2 4 2 4" xfId="18530"/>
    <cellStyle name="Normal 6 2 4 2 5" xfId="18531"/>
    <cellStyle name="Normal 6 2 4 3" xfId="18532"/>
    <cellStyle name="Normal 6 2 4 3 2" xfId="18533"/>
    <cellStyle name="Normal 6 2 4 4" xfId="18534"/>
    <cellStyle name="Normal 6 2 4 4 2" xfId="18535"/>
    <cellStyle name="Normal 6 2 4 5" xfId="18536"/>
    <cellStyle name="Normal 6 2 5" xfId="18537"/>
    <cellStyle name="Normal 6 2 5 2" xfId="18538"/>
    <cellStyle name="Normal 6 2 5 2 2" xfId="18539"/>
    <cellStyle name="Normal 6 2 5 2 3" xfId="18540"/>
    <cellStyle name="Normal 6 2 5 2 4" xfId="18541"/>
    <cellStyle name="Normal 6 2 5 2 5" xfId="18542"/>
    <cellStyle name="Normal 6 2 5 3" xfId="18543"/>
    <cellStyle name="Normal 6 2 5 3 2" xfId="18544"/>
    <cellStyle name="Normal 6 2 5 4" xfId="18545"/>
    <cellStyle name="Normal 6 2 5 4 2" xfId="18546"/>
    <cellStyle name="Normal 6 2 5 5" xfId="18547"/>
    <cellStyle name="Normal 6 2 6" xfId="18548"/>
    <cellStyle name="Normal 6 2 6 2" xfId="18549"/>
    <cellStyle name="Normal 6 2 6 2 2" xfId="18550"/>
    <cellStyle name="Normal 6 2 6 3" xfId="18551"/>
    <cellStyle name="Normal 6 2 6 3 2" xfId="18552"/>
    <cellStyle name="Normal 6 2 6 4" xfId="18553"/>
    <cellStyle name="Normal 6 2 6 4 2" xfId="18554"/>
    <cellStyle name="Normal 6 2 7" xfId="18555"/>
    <cellStyle name="Normal 6 2 7 2" xfId="18556"/>
    <cellStyle name="Normal 6 2 7 3" xfId="18557"/>
    <cellStyle name="Normal 6 2 7 4" xfId="18558"/>
    <cellStyle name="Normal 6 2 8" xfId="18559"/>
    <cellStyle name="Normal 6 2 8 2" xfId="18560"/>
    <cellStyle name="Normal 6 2 8 3" xfId="18561"/>
    <cellStyle name="Normal 6 2 8 4" xfId="18562"/>
    <cellStyle name="Normal 6 2 8 5" xfId="18563"/>
    <cellStyle name="Normal 6 2 9" xfId="18564"/>
    <cellStyle name="Normal 6 2 9 2" xfId="18565"/>
    <cellStyle name="Normal 6 2 9 3" xfId="18566"/>
    <cellStyle name="Normal 6 2 9 4" xfId="18567"/>
    <cellStyle name="Normal 6 2 9 5" xfId="18568"/>
    <cellStyle name="Normal 6 20" xfId="18569"/>
    <cellStyle name="Normal 6 20 2" xfId="18570"/>
    <cellStyle name="Normal 6 21" xfId="18571"/>
    <cellStyle name="Normal 6 21 2" xfId="18572"/>
    <cellStyle name="Normal 6 22" xfId="18573"/>
    <cellStyle name="Normal 6 22 2" xfId="18574"/>
    <cellStyle name="Normal 6 23" xfId="18575"/>
    <cellStyle name="Normal 6 23 2" xfId="18576"/>
    <cellStyle name="Normal 6 24" xfId="18577"/>
    <cellStyle name="Normal 6 24 2" xfId="18578"/>
    <cellStyle name="Normal 6 25" xfId="18579"/>
    <cellStyle name="Normal 6 25 2" xfId="18580"/>
    <cellStyle name="Normal 6 26" xfId="18581"/>
    <cellStyle name="Normal 6 26 2" xfId="18582"/>
    <cellStyle name="Normal 6 27" xfId="18583"/>
    <cellStyle name="Normal 6 27 2" xfId="18584"/>
    <cellStyle name="Normal 6 28" xfId="18585"/>
    <cellStyle name="Normal 6 28 2" xfId="18586"/>
    <cellStyle name="Normal 6 29" xfId="18587"/>
    <cellStyle name="Normal 6 29 2" xfId="18588"/>
    <cellStyle name="Normal 6 3" xfId="18589"/>
    <cellStyle name="Normal 6 3 2" xfId="18590"/>
    <cellStyle name="Normal 6 3 2 2" xfId="18591"/>
    <cellStyle name="Normal 6 3 2 2 2" xfId="18592"/>
    <cellStyle name="Normal 6 3 2 2 3" xfId="18593"/>
    <cellStyle name="Normal 6 3 2 2 4" xfId="18594"/>
    <cellStyle name="Normal 6 3 2 3" xfId="18595"/>
    <cellStyle name="Normal 6 3 2 4" xfId="18596"/>
    <cellStyle name="Normal 6 3 2 5" xfId="18597"/>
    <cellStyle name="Normal 6 3 2 6" xfId="18598"/>
    <cellStyle name="Normal 6 3 3" xfId="18599"/>
    <cellStyle name="Normal 6 3 3 2" xfId="18600"/>
    <cellStyle name="Normal 6 3 3 3" xfId="18601"/>
    <cellStyle name="Normal 6 3 3 4" xfId="18602"/>
    <cellStyle name="Normal 6 3 3 5" xfId="18603"/>
    <cellStyle name="Normal 6 3 3 6" xfId="18604"/>
    <cellStyle name="Normal 6 3 4" xfId="18605"/>
    <cellStyle name="Normal 6 3 5" xfId="18606"/>
    <cellStyle name="Normal 6 3 6" xfId="18607"/>
    <cellStyle name="Normal 6 3 7" xfId="18608"/>
    <cellStyle name="Normal 6 3 8" xfId="18609"/>
    <cellStyle name="Normal 6 30" xfId="18610"/>
    <cellStyle name="Normal 6 30 2" xfId="18611"/>
    <cellStyle name="Normal 6 30 3" xfId="18612"/>
    <cellStyle name="Normal 6 31" xfId="18613"/>
    <cellStyle name="Normal 6 31 2" xfId="18614"/>
    <cellStyle name="Normal 6 32" xfId="18615"/>
    <cellStyle name="Normal 6 32 2" xfId="18616"/>
    <cellStyle name="Normal 6 33" xfId="18617"/>
    <cellStyle name="Normal 6 33 2" xfId="18618"/>
    <cellStyle name="Normal 6 34" xfId="18619"/>
    <cellStyle name="Normal 6 34 2" xfId="18620"/>
    <cellStyle name="Normal 6 35" xfId="18621"/>
    <cellStyle name="Normal 6 35 2" xfId="18622"/>
    <cellStyle name="Normal 6 36" xfId="18623"/>
    <cellStyle name="Normal 6 36 2" xfId="18624"/>
    <cellStyle name="Normal 6 37" xfId="18625"/>
    <cellStyle name="Normal 6 37 2" xfId="18626"/>
    <cellStyle name="Normal 6 38" xfId="18627"/>
    <cellStyle name="Normal 6 38 2" xfId="18628"/>
    <cellStyle name="Normal 6 39" xfId="18629"/>
    <cellStyle name="Normal 6 39 2" xfId="18630"/>
    <cellStyle name="Normal 6 4" xfId="18631"/>
    <cellStyle name="Normal 6 4 2" xfId="18632"/>
    <cellStyle name="Normal 6 4 2 2" xfId="18633"/>
    <cellStyle name="Normal 6 4 2 2 2" xfId="18634"/>
    <cellStyle name="Normal 6 4 2 2 3" xfId="18635"/>
    <cellStyle name="Normal 6 4 2 2 4" xfId="18636"/>
    <cellStyle name="Normal 6 4 2 3" xfId="18637"/>
    <cellStyle name="Normal 6 4 2 4" xfId="18638"/>
    <cellStyle name="Normal 6 4 2 5" xfId="18639"/>
    <cellStyle name="Normal 6 4 2 6" xfId="18640"/>
    <cellStyle name="Normal 6 4 3" xfId="18641"/>
    <cellStyle name="Normal 6 4 4" xfId="18642"/>
    <cellStyle name="Normal 6 40" xfId="18643"/>
    <cellStyle name="Normal 6 40 2" xfId="18644"/>
    <cellStyle name="Normal 6 41" xfId="18645"/>
    <cellStyle name="Normal 6 41 2" xfId="18646"/>
    <cellStyle name="Normal 6 42" xfId="18647"/>
    <cellStyle name="Normal 6 42 2" xfId="18648"/>
    <cellStyle name="Normal 6 43" xfId="18649"/>
    <cellStyle name="Normal 6 43 2" xfId="18650"/>
    <cellStyle name="Normal 6 44" xfId="18651"/>
    <cellStyle name="Normal 6 44 2" xfId="18652"/>
    <cellStyle name="Normal 6 45" xfId="18653"/>
    <cellStyle name="Normal 6 45 2" xfId="18654"/>
    <cellStyle name="Normal 6 46" xfId="18655"/>
    <cellStyle name="Normal 6 46 2" xfId="18656"/>
    <cellStyle name="Normal 6 47" xfId="18657"/>
    <cellStyle name="Normal 6 47 2" xfId="18658"/>
    <cellStyle name="Normal 6 48" xfId="18659"/>
    <cellStyle name="Normal 6 48 2" xfId="18660"/>
    <cellStyle name="Normal 6 49" xfId="18661"/>
    <cellStyle name="Normal 6 49 2" xfId="18662"/>
    <cellStyle name="Normal 6 5" xfId="18663"/>
    <cellStyle name="Normal 6 5 2" xfId="18664"/>
    <cellStyle name="Normal 6 5 2 2" xfId="18665"/>
    <cellStyle name="Normal 6 5 2 2 2" xfId="18666"/>
    <cellStyle name="Normal 6 5 2 2 3" xfId="18667"/>
    <cellStyle name="Normal 6 5 2 2 4" xfId="18668"/>
    <cellStyle name="Normal 6 5 2 3" xfId="18669"/>
    <cellStyle name="Normal 6 5 2 4" xfId="18670"/>
    <cellStyle name="Normal 6 5 2 5" xfId="18671"/>
    <cellStyle name="Normal 6 5 2 6" xfId="18672"/>
    <cellStyle name="Normal 6 5 3" xfId="18673"/>
    <cellStyle name="Normal 6 5 4" xfId="18674"/>
    <cellStyle name="Normal 6 5 5" xfId="18675"/>
    <cellStyle name="Normal 6 50" xfId="18676"/>
    <cellStyle name="Normal 6 50 2" xfId="18677"/>
    <cellStyle name="Normal 6 51" xfId="18678"/>
    <cellStyle name="Normal 6 51 2" xfId="18679"/>
    <cellStyle name="Normal 6 52" xfId="18680"/>
    <cellStyle name="Normal 6 52 2" xfId="18681"/>
    <cellStyle name="Normal 6 53" xfId="18682"/>
    <cellStyle name="Normal 6 53 2" xfId="18683"/>
    <cellStyle name="Normal 6 54" xfId="18684"/>
    <cellStyle name="Normal 6 54 2" xfId="18685"/>
    <cellStyle name="Normal 6 55" xfId="18686"/>
    <cellStyle name="Normal 6 55 2" xfId="18687"/>
    <cellStyle name="Normal 6 56" xfId="18688"/>
    <cellStyle name="Normal 6 56 2" xfId="18689"/>
    <cellStyle name="Normal 6 57" xfId="18690"/>
    <cellStyle name="Normal 6 57 2" xfId="18691"/>
    <cellStyle name="Normal 6 58" xfId="18692"/>
    <cellStyle name="Normal 6 58 2" xfId="18693"/>
    <cellStyle name="Normal 6 59" xfId="18694"/>
    <cellStyle name="Normal 6 59 2" xfId="18695"/>
    <cellStyle name="Normal 6 6" xfId="18696"/>
    <cellStyle name="Normal 6 6 2" xfId="18697"/>
    <cellStyle name="Normal 6 6 2 2" xfId="18698"/>
    <cellStyle name="Normal 6 6 2 3" xfId="18699"/>
    <cellStyle name="Normal 6 6 2 4" xfId="18700"/>
    <cellStyle name="Normal 6 6 2 5" xfId="18701"/>
    <cellStyle name="Normal 6 6 3" xfId="18702"/>
    <cellStyle name="Normal 6 6 4" xfId="18703"/>
    <cellStyle name="Normal 6 6 5" xfId="18704"/>
    <cellStyle name="Normal 6 6 6" xfId="18705"/>
    <cellStyle name="Normal 6 6 7" xfId="18706"/>
    <cellStyle name="Normal 6 60" xfId="18707"/>
    <cellStyle name="Normal 6 60 2" xfId="18708"/>
    <cellStyle name="Normal 6 61" xfId="18709"/>
    <cellStyle name="Normal 6 7" xfId="18710"/>
    <cellStyle name="Normal 6 7 2" xfId="18711"/>
    <cellStyle name="Normal 6 7 2 2" xfId="18712"/>
    <cellStyle name="Normal 6 7 3" xfId="18713"/>
    <cellStyle name="Normal 6 7 4" xfId="18714"/>
    <cellStyle name="Normal 6 7 5" xfId="18715"/>
    <cellStyle name="Normal 6 8" xfId="18716"/>
    <cellStyle name="Normal 6 8 2" xfId="18717"/>
    <cellStyle name="Normal 6 8 3" xfId="18718"/>
    <cellStyle name="Normal 6 9" xfId="18719"/>
    <cellStyle name="Normal 6 9 2" xfId="18720"/>
    <cellStyle name="Normal 6 9 3" xfId="18721"/>
    <cellStyle name="Normal 6_07_02 HUSD m interno 100128_v1" xfId="18722"/>
    <cellStyle name="Normal 60" xfId="18723"/>
    <cellStyle name="Normal 61" xfId="18724"/>
    <cellStyle name="Normal 62" xfId="18725"/>
    <cellStyle name="Normal 63" xfId="18726"/>
    <cellStyle name="Normal 64" xfId="18727"/>
    <cellStyle name="Normal 65" xfId="18728"/>
    <cellStyle name="Normal 66" xfId="18729"/>
    <cellStyle name="Normal 67" xfId="18730"/>
    <cellStyle name="Normal 68" xfId="18731"/>
    <cellStyle name="Normal 69" xfId="18732"/>
    <cellStyle name="Normal 7" xfId="18733"/>
    <cellStyle name="Normal 7 10" xfId="18734"/>
    <cellStyle name="Normal 7 10 2" xfId="18735"/>
    <cellStyle name="Normal 7 10 2 2" xfId="18736"/>
    <cellStyle name="Normal 7 10 2 3" xfId="18737"/>
    <cellStyle name="Normal 7 10 3" xfId="18738"/>
    <cellStyle name="Normal 7 10 3 2" xfId="18739"/>
    <cellStyle name="Normal 7 10 4" xfId="18740"/>
    <cellStyle name="Normal 7 10 5" xfId="18741"/>
    <cellStyle name="Normal 7 11" xfId="18742"/>
    <cellStyle name="Normal 7 11 2" xfId="18743"/>
    <cellStyle name="Normal 7 11 2 2" xfId="18744"/>
    <cellStyle name="Normal 7 11 2 3" xfId="18745"/>
    <cellStyle name="Normal 7 11 3" xfId="18746"/>
    <cellStyle name="Normal 7 11 3 2" xfId="18747"/>
    <cellStyle name="Normal 7 11 4" xfId="18748"/>
    <cellStyle name="Normal 7 12" xfId="18749"/>
    <cellStyle name="Normal 7 12 2" xfId="18750"/>
    <cellStyle name="Normal 7 12 2 2" xfId="18751"/>
    <cellStyle name="Normal 7 12 2 3" xfId="18752"/>
    <cellStyle name="Normal 7 12 3" xfId="18753"/>
    <cellStyle name="Normal 7 12 3 2" xfId="18754"/>
    <cellStyle name="Normal 7 12 4" xfId="18755"/>
    <cellStyle name="Normal 7 13" xfId="18756"/>
    <cellStyle name="Normal 7 13 2" xfId="18757"/>
    <cellStyle name="Normal 7 13 2 2" xfId="18758"/>
    <cellStyle name="Normal 7 13 2 3" xfId="18759"/>
    <cellStyle name="Normal 7 13 3" xfId="18760"/>
    <cellStyle name="Normal 7 13 3 2" xfId="18761"/>
    <cellStyle name="Normal 7 13 4" xfId="18762"/>
    <cellStyle name="Normal 7 14" xfId="18763"/>
    <cellStyle name="Normal 7 14 2" xfId="18764"/>
    <cellStyle name="Normal 7 14 2 2" xfId="18765"/>
    <cellStyle name="Normal 7 14 2 3" xfId="18766"/>
    <cellStyle name="Normal 7 14 3" xfId="18767"/>
    <cellStyle name="Normal 7 14 3 2" xfId="18768"/>
    <cellStyle name="Normal 7 14 4" xfId="18769"/>
    <cellStyle name="Normal 7 15" xfId="18770"/>
    <cellStyle name="Normal 7 15 2" xfId="18771"/>
    <cellStyle name="Normal 7 15 2 2" xfId="18772"/>
    <cellStyle name="Normal 7 15 2 3" xfId="18773"/>
    <cellStyle name="Normal 7 15 3" xfId="18774"/>
    <cellStyle name="Normal 7 15 3 2" xfId="18775"/>
    <cellStyle name="Normal 7 15 4" xfId="18776"/>
    <cellStyle name="Normal 7 16" xfId="18777"/>
    <cellStyle name="Normal 7 16 2" xfId="18778"/>
    <cellStyle name="Normal 7 16 2 2" xfId="18779"/>
    <cellStyle name="Normal 7 16 2 3" xfId="18780"/>
    <cellStyle name="Normal 7 16 3" xfId="18781"/>
    <cellStyle name="Normal 7 16 3 2" xfId="18782"/>
    <cellStyle name="Normal 7 16 4" xfId="18783"/>
    <cellStyle name="Normal 7 17" xfId="18784"/>
    <cellStyle name="Normal 7 17 2" xfId="18785"/>
    <cellStyle name="Normal 7 17 2 2" xfId="18786"/>
    <cellStyle name="Normal 7 17 2 3" xfId="18787"/>
    <cellStyle name="Normal 7 17 3" xfId="18788"/>
    <cellStyle name="Normal 7 17 3 2" xfId="18789"/>
    <cellStyle name="Normal 7 17 4" xfId="18790"/>
    <cellStyle name="Normal 7 18" xfId="18791"/>
    <cellStyle name="Normal 7 18 2" xfId="18792"/>
    <cellStyle name="Normal 7 18 2 2" xfId="18793"/>
    <cellStyle name="Normal 7 18 2 3" xfId="18794"/>
    <cellStyle name="Normal 7 18 3" xfId="18795"/>
    <cellStyle name="Normal 7 18 3 2" xfId="18796"/>
    <cellStyle name="Normal 7 18 4" xfId="18797"/>
    <cellStyle name="Normal 7 19" xfId="18798"/>
    <cellStyle name="Normal 7 19 2" xfId="18799"/>
    <cellStyle name="Normal 7 19 2 2" xfId="18800"/>
    <cellStyle name="Normal 7 19 2 3" xfId="18801"/>
    <cellStyle name="Normal 7 19 3" xfId="18802"/>
    <cellStyle name="Normal 7 19 3 2" xfId="18803"/>
    <cellStyle name="Normal 7 19 4" xfId="18804"/>
    <cellStyle name="Normal 7 2" xfId="18805"/>
    <cellStyle name="Normal 7 2 10" xfId="18806"/>
    <cellStyle name="Normal 7 2 2" xfId="18807"/>
    <cellStyle name="Normal 7 2 2 2" xfId="18808"/>
    <cellStyle name="Normal 7 2 2 2 2" xfId="18809"/>
    <cellStyle name="Normal 7 2 2 2 2 2" xfId="18810"/>
    <cellStyle name="Normal 7 2 2 2 2 3" xfId="18811"/>
    <cellStyle name="Normal 7 2 2 2 2 4" xfId="18812"/>
    <cellStyle name="Normal 7 2 2 2 3" xfId="18813"/>
    <cellStyle name="Normal 7 2 2 2 4" xfId="18814"/>
    <cellStyle name="Normal 7 2 2 2 5" xfId="18815"/>
    <cellStyle name="Normal 7 2 2 2 6" xfId="18816"/>
    <cellStyle name="Normal 7 2 2 2 7" xfId="18817"/>
    <cellStyle name="Normal 7 2 2 3" xfId="18818"/>
    <cellStyle name="Normal 7 2 2 3 2" xfId="18819"/>
    <cellStyle name="Normal 7 2 2 3 3" xfId="18820"/>
    <cellStyle name="Normal 7 2 2 3 4" xfId="18821"/>
    <cellStyle name="Normal 7 2 2 3 5" xfId="18822"/>
    <cellStyle name="Normal 7 2 2 3 6" xfId="18823"/>
    <cellStyle name="Normal 7 2 2 4" xfId="18824"/>
    <cellStyle name="Normal 7 2 2 5" xfId="18825"/>
    <cellStyle name="Normal 7 2 2 6" xfId="18826"/>
    <cellStyle name="Normal 7 2 2 7" xfId="18827"/>
    <cellStyle name="Normal 7 2 3" xfId="18828"/>
    <cellStyle name="Normal 7 2 3 2" xfId="18829"/>
    <cellStyle name="Normal 7 2 3 2 2" xfId="18830"/>
    <cellStyle name="Normal 7 2 3 2 3" xfId="18831"/>
    <cellStyle name="Normal 7 2 3 2 4" xfId="18832"/>
    <cellStyle name="Normal 7 2 3 2 5" xfId="18833"/>
    <cellStyle name="Normal 7 2 3 2 6" xfId="18834"/>
    <cellStyle name="Normal 7 2 3 3" xfId="18835"/>
    <cellStyle name="Normal 7 2 3 3 2" xfId="18836"/>
    <cellStyle name="Normal 7 2 3 4" xfId="18837"/>
    <cellStyle name="Normal 7 2 3 5" xfId="18838"/>
    <cellStyle name="Normal 7 2 3 6" xfId="18839"/>
    <cellStyle name="Normal 7 2 4" xfId="18840"/>
    <cellStyle name="Normal 7 2 4 2" xfId="18841"/>
    <cellStyle name="Normal 7 2 4 2 2" xfId="18842"/>
    <cellStyle name="Normal 7 2 4 2 3" xfId="18843"/>
    <cellStyle name="Normal 7 2 4 2 4" xfId="18844"/>
    <cellStyle name="Normal 7 2 4 3" xfId="18845"/>
    <cellStyle name="Normal 7 2 4 4" xfId="18846"/>
    <cellStyle name="Normal 7 2 4 5" xfId="18847"/>
    <cellStyle name="Normal 7 2 4 6" xfId="18848"/>
    <cellStyle name="Normal 7 2 5" xfId="18849"/>
    <cellStyle name="Normal 7 2 5 2" xfId="18850"/>
    <cellStyle name="Normal 7 2 5 2 2" xfId="18851"/>
    <cellStyle name="Normal 7 2 5 2 3" xfId="18852"/>
    <cellStyle name="Normal 7 2 5 2 4" xfId="18853"/>
    <cellStyle name="Normal 7 2 5 3" xfId="18854"/>
    <cellStyle name="Normal 7 2 5 4" xfId="18855"/>
    <cellStyle name="Normal 7 2 5 5" xfId="18856"/>
    <cellStyle name="Normal 7 2 5 6" xfId="18857"/>
    <cellStyle name="Normal 7 2 6" xfId="18858"/>
    <cellStyle name="Normal 7 2 6 2" xfId="18859"/>
    <cellStyle name="Normal 7 2 6 3" xfId="18860"/>
    <cellStyle name="Normal 7 2 6 4" xfId="18861"/>
    <cellStyle name="Normal 7 2 7" xfId="18862"/>
    <cellStyle name="Normal 7 2 8" xfId="18863"/>
    <cellStyle name="Normal 7 2 9" xfId="18864"/>
    <cellStyle name="Normal 7 20" xfId="18865"/>
    <cellStyle name="Normal 7 20 2" xfId="18866"/>
    <cellStyle name="Normal 7 20 2 2" xfId="18867"/>
    <cellStyle name="Normal 7 20 2 3" xfId="18868"/>
    <cellStyle name="Normal 7 20 3" xfId="18869"/>
    <cellStyle name="Normal 7 20 3 2" xfId="18870"/>
    <cellStyle name="Normal 7 20 4" xfId="18871"/>
    <cellStyle name="Normal 7 21" xfId="18872"/>
    <cellStyle name="Normal 7 21 2" xfId="18873"/>
    <cellStyle name="Normal 7 21 2 2" xfId="18874"/>
    <cellStyle name="Normal 7 21 2 3" xfId="18875"/>
    <cellStyle name="Normal 7 21 3" xfId="18876"/>
    <cellStyle name="Normal 7 21 3 2" xfId="18877"/>
    <cellStyle name="Normal 7 21 4" xfId="18878"/>
    <cellStyle name="Normal 7 22" xfId="18879"/>
    <cellStyle name="Normal 7 22 2" xfId="18880"/>
    <cellStyle name="Normal 7 22 2 2" xfId="18881"/>
    <cellStyle name="Normal 7 22 2 3" xfId="18882"/>
    <cellStyle name="Normal 7 22 3" xfId="18883"/>
    <cellStyle name="Normal 7 22 3 2" xfId="18884"/>
    <cellStyle name="Normal 7 22 4" xfId="18885"/>
    <cellStyle name="Normal 7 23" xfId="18886"/>
    <cellStyle name="Normal 7 23 2" xfId="18887"/>
    <cellStyle name="Normal 7 23 2 2" xfId="18888"/>
    <cellStyle name="Normal 7 23 2 3" xfId="18889"/>
    <cellStyle name="Normal 7 23 3" xfId="18890"/>
    <cellStyle name="Normal 7 23 3 2" xfId="18891"/>
    <cellStyle name="Normal 7 23 4" xfId="18892"/>
    <cellStyle name="Normal 7 24" xfId="18893"/>
    <cellStyle name="Normal 7 24 2" xfId="18894"/>
    <cellStyle name="Normal 7 24 2 2" xfId="18895"/>
    <cellStyle name="Normal 7 24 2 3" xfId="18896"/>
    <cellStyle name="Normal 7 24 3" xfId="18897"/>
    <cellStyle name="Normal 7 24 3 2" xfId="18898"/>
    <cellStyle name="Normal 7 24 4" xfId="18899"/>
    <cellStyle name="Normal 7 25" xfId="18900"/>
    <cellStyle name="Normal 7 25 2" xfId="18901"/>
    <cellStyle name="Normal 7 25 2 2" xfId="18902"/>
    <cellStyle name="Normal 7 25 2 3" xfId="18903"/>
    <cellStyle name="Normal 7 25 3" xfId="18904"/>
    <cellStyle name="Normal 7 25 3 2" xfId="18905"/>
    <cellStyle name="Normal 7 25 4" xfId="18906"/>
    <cellStyle name="Normal 7 26" xfId="18907"/>
    <cellStyle name="Normal 7 26 2" xfId="18908"/>
    <cellStyle name="Normal 7 26 2 2" xfId="18909"/>
    <cellStyle name="Normal 7 26 2 3" xfId="18910"/>
    <cellStyle name="Normal 7 26 3" xfId="18911"/>
    <cellStyle name="Normal 7 26 3 2" xfId="18912"/>
    <cellStyle name="Normal 7 26 4" xfId="18913"/>
    <cellStyle name="Normal 7 27" xfId="18914"/>
    <cellStyle name="Normal 7 27 2" xfId="18915"/>
    <cellStyle name="Normal 7 27 2 2" xfId="18916"/>
    <cellStyle name="Normal 7 27 2 3" xfId="18917"/>
    <cellStyle name="Normal 7 27 3" xfId="18918"/>
    <cellStyle name="Normal 7 27 3 2" xfId="18919"/>
    <cellStyle name="Normal 7 27 4" xfId="18920"/>
    <cellStyle name="Normal 7 28" xfId="18921"/>
    <cellStyle name="Normal 7 28 2" xfId="18922"/>
    <cellStyle name="Normal 7 28 2 2" xfId="18923"/>
    <cellStyle name="Normal 7 28 2 3" xfId="18924"/>
    <cellStyle name="Normal 7 28 3" xfId="18925"/>
    <cellStyle name="Normal 7 28 3 2" xfId="18926"/>
    <cellStyle name="Normal 7 28 4" xfId="18927"/>
    <cellStyle name="Normal 7 29" xfId="18928"/>
    <cellStyle name="Normal 7 29 2" xfId="18929"/>
    <cellStyle name="Normal 7 29 2 2" xfId="18930"/>
    <cellStyle name="Normal 7 29 2 3" xfId="18931"/>
    <cellStyle name="Normal 7 29 3" xfId="18932"/>
    <cellStyle name="Normal 7 29 3 2" xfId="18933"/>
    <cellStyle name="Normal 7 29 4" xfId="18934"/>
    <cellStyle name="Normal 7 3" xfId="18935"/>
    <cellStyle name="Normal 7 3 2" xfId="18936"/>
    <cellStyle name="Normal 7 3 2 2" xfId="18937"/>
    <cellStyle name="Normal 7 3 2 2 2" xfId="18938"/>
    <cellStyle name="Normal 7 3 2 2 3" xfId="18939"/>
    <cellStyle name="Normal 7 3 2 2 4" xfId="18940"/>
    <cellStyle name="Normal 7 3 2 2 5" xfId="18941"/>
    <cellStyle name="Normal 7 3 2 2 6" xfId="18942"/>
    <cellStyle name="Normal 7 3 2 3" xfId="18943"/>
    <cellStyle name="Normal 7 3 2 3 2" xfId="18944"/>
    <cellStyle name="Normal 7 3 2 3 3" xfId="18945"/>
    <cellStyle name="Normal 7 3 2 4" xfId="18946"/>
    <cellStyle name="Normal 7 3 2 5" xfId="18947"/>
    <cellStyle name="Normal 7 3 2 6" xfId="18948"/>
    <cellStyle name="Normal 7 3 3" xfId="18949"/>
    <cellStyle name="Normal 7 3 3 2" xfId="18950"/>
    <cellStyle name="Normal 7 3 3 3" xfId="18951"/>
    <cellStyle name="Normal 7 3 3 4" xfId="18952"/>
    <cellStyle name="Normal 7 3 3 5" xfId="18953"/>
    <cellStyle name="Normal 7 3 3 6" xfId="18954"/>
    <cellStyle name="Normal 7 3 4" xfId="18955"/>
    <cellStyle name="Normal 7 3 4 2" xfId="18956"/>
    <cellStyle name="Normal 7 3 5" xfId="18957"/>
    <cellStyle name="Normal 7 3 6" xfId="18958"/>
    <cellStyle name="Normal 7 3 7" xfId="18959"/>
    <cellStyle name="Normal 7 30" xfId="18960"/>
    <cellStyle name="Normal 7 30 2" xfId="18961"/>
    <cellStyle name="Normal 7 30 2 2" xfId="18962"/>
    <cellStyle name="Normal 7 30 2 3" xfId="18963"/>
    <cellStyle name="Normal 7 30 3" xfId="18964"/>
    <cellStyle name="Normal 7 30 3 2" xfId="18965"/>
    <cellStyle name="Normal 7 30 4" xfId="18966"/>
    <cellStyle name="Normal 7 31" xfId="18967"/>
    <cellStyle name="Normal 7 31 2" xfId="18968"/>
    <cellStyle name="Normal 7 31 2 2" xfId="18969"/>
    <cellStyle name="Normal 7 31 2 3" xfId="18970"/>
    <cellStyle name="Normal 7 31 3" xfId="18971"/>
    <cellStyle name="Normal 7 31 3 2" xfId="18972"/>
    <cellStyle name="Normal 7 31 4" xfId="18973"/>
    <cellStyle name="Normal 7 32" xfId="18974"/>
    <cellStyle name="Normal 7 32 2" xfId="18975"/>
    <cellStyle name="Normal 7 32 2 2" xfId="18976"/>
    <cellStyle name="Normal 7 32 2 3" xfId="18977"/>
    <cellStyle name="Normal 7 32 3" xfId="18978"/>
    <cellStyle name="Normal 7 32 3 2" xfId="18979"/>
    <cellStyle name="Normal 7 32 4" xfId="18980"/>
    <cellStyle name="Normal 7 33" xfId="18981"/>
    <cellStyle name="Normal 7 33 2" xfId="18982"/>
    <cellStyle name="Normal 7 33 2 2" xfId="18983"/>
    <cellStyle name="Normal 7 33 2 3" xfId="18984"/>
    <cellStyle name="Normal 7 33 3" xfId="18985"/>
    <cellStyle name="Normal 7 33 3 2" xfId="18986"/>
    <cellStyle name="Normal 7 33 4" xfId="18987"/>
    <cellStyle name="Normal 7 34" xfId="18988"/>
    <cellStyle name="Normal 7 34 2" xfId="18989"/>
    <cellStyle name="Normal 7 34 2 2" xfId="18990"/>
    <cellStyle name="Normal 7 34 2 3" xfId="18991"/>
    <cellStyle name="Normal 7 34 3" xfId="18992"/>
    <cellStyle name="Normal 7 34 3 2" xfId="18993"/>
    <cellStyle name="Normal 7 34 4" xfId="18994"/>
    <cellStyle name="Normal 7 35" xfId="18995"/>
    <cellStyle name="Normal 7 35 2" xfId="18996"/>
    <cellStyle name="Normal 7 35 2 2" xfId="18997"/>
    <cellStyle name="Normal 7 35 2 3" xfId="18998"/>
    <cellStyle name="Normal 7 35 3" xfId="18999"/>
    <cellStyle name="Normal 7 35 3 2" xfId="19000"/>
    <cellStyle name="Normal 7 35 4" xfId="19001"/>
    <cellStyle name="Normal 7 36" xfId="19002"/>
    <cellStyle name="Normal 7 36 2" xfId="19003"/>
    <cellStyle name="Normal 7 36 2 2" xfId="19004"/>
    <cellStyle name="Normal 7 36 2 3" xfId="19005"/>
    <cellStyle name="Normal 7 36 3" xfId="19006"/>
    <cellStyle name="Normal 7 36 3 2" xfId="19007"/>
    <cellStyle name="Normal 7 36 4" xfId="19008"/>
    <cellStyle name="Normal 7 37" xfId="19009"/>
    <cellStyle name="Normal 7 37 2" xfId="19010"/>
    <cellStyle name="Normal 7 37 2 2" xfId="19011"/>
    <cellStyle name="Normal 7 37 2 3" xfId="19012"/>
    <cellStyle name="Normal 7 37 3" xfId="19013"/>
    <cellStyle name="Normal 7 37 3 2" xfId="19014"/>
    <cellStyle name="Normal 7 37 4" xfId="19015"/>
    <cellStyle name="Normal 7 38" xfId="19016"/>
    <cellStyle name="Normal 7 38 2" xfId="19017"/>
    <cellStyle name="Normal 7 38 2 2" xfId="19018"/>
    <cellStyle name="Normal 7 38 2 3" xfId="19019"/>
    <cellStyle name="Normal 7 38 3" xfId="19020"/>
    <cellStyle name="Normal 7 38 3 2" xfId="19021"/>
    <cellStyle name="Normal 7 38 4" xfId="19022"/>
    <cellStyle name="Normal 7 39" xfId="19023"/>
    <cellStyle name="Normal 7 39 2" xfId="19024"/>
    <cellStyle name="Normal 7 39 2 2" xfId="19025"/>
    <cellStyle name="Normal 7 39 2 3" xfId="19026"/>
    <cellStyle name="Normal 7 39 3" xfId="19027"/>
    <cellStyle name="Normal 7 39 3 2" xfId="19028"/>
    <cellStyle name="Normal 7 39 4" xfId="19029"/>
    <cellStyle name="Normal 7 4" xfId="19030"/>
    <cellStyle name="Normal 7 4 2" xfId="19031"/>
    <cellStyle name="Normal 7 4 2 2" xfId="19032"/>
    <cellStyle name="Normal 7 4 2 2 2" xfId="19033"/>
    <cellStyle name="Normal 7 4 2 2 3" xfId="19034"/>
    <cellStyle name="Normal 7 4 2 2 4" xfId="19035"/>
    <cellStyle name="Normal 7 4 2 2 5" xfId="19036"/>
    <cellStyle name="Normal 7 4 2 2 6" xfId="19037"/>
    <cellStyle name="Normal 7 4 2 3" xfId="19038"/>
    <cellStyle name="Normal 7 4 2 3 2" xfId="19039"/>
    <cellStyle name="Normal 7 4 2 4" xfId="19040"/>
    <cellStyle name="Normal 7 4 2 5" xfId="19041"/>
    <cellStyle name="Normal 7 4 2 6" xfId="19042"/>
    <cellStyle name="Normal 7 4 3" xfId="19043"/>
    <cellStyle name="Normal 7 4 3 2" xfId="19044"/>
    <cellStyle name="Normal 7 4 4" xfId="19045"/>
    <cellStyle name="Normal 7 40" xfId="19046"/>
    <cellStyle name="Normal 7 40 2" xfId="19047"/>
    <cellStyle name="Normal 7 40 2 2" xfId="19048"/>
    <cellStyle name="Normal 7 40 2 3" xfId="19049"/>
    <cellStyle name="Normal 7 40 3" xfId="19050"/>
    <cellStyle name="Normal 7 40 3 2" xfId="19051"/>
    <cellStyle name="Normal 7 40 4" xfId="19052"/>
    <cellStyle name="Normal 7 41" xfId="19053"/>
    <cellStyle name="Normal 7 41 2" xfId="19054"/>
    <cellStyle name="Normal 7 41 2 2" xfId="19055"/>
    <cellStyle name="Normal 7 41 2 3" xfId="19056"/>
    <cellStyle name="Normal 7 41 3" xfId="19057"/>
    <cellStyle name="Normal 7 41 3 2" xfId="19058"/>
    <cellStyle name="Normal 7 41 4" xfId="19059"/>
    <cellStyle name="Normal 7 42" xfId="19060"/>
    <cellStyle name="Normal 7 43" xfId="19061"/>
    <cellStyle name="Normal 7 5" xfId="19062"/>
    <cellStyle name="Normal 7 5 10" xfId="19063"/>
    <cellStyle name="Normal 7 5 11" xfId="19064"/>
    <cellStyle name="Normal 7 5 12" xfId="19065"/>
    <cellStyle name="Normal 7 5 13" xfId="19066"/>
    <cellStyle name="Normal 7 5 14" xfId="19067"/>
    <cellStyle name="Normal 7 5 15" xfId="19068"/>
    <cellStyle name="Normal 7 5 16" xfId="19069"/>
    <cellStyle name="Normal 7 5 17" xfId="19070"/>
    <cellStyle name="Normal 7 5 18" xfId="19071"/>
    <cellStyle name="Normal 7 5 19" xfId="19072"/>
    <cellStyle name="Normal 7 5 2" xfId="19073"/>
    <cellStyle name="Normal 7 5 2 2" xfId="19074"/>
    <cellStyle name="Normal 7 5 2 2 2" xfId="19075"/>
    <cellStyle name="Normal 7 5 2 2 3" xfId="19076"/>
    <cellStyle name="Normal 7 5 2 3" xfId="19077"/>
    <cellStyle name="Normal 7 5 2 3 2" xfId="19078"/>
    <cellStyle name="Normal 7 5 2 4" xfId="19079"/>
    <cellStyle name="Normal 7 5 2 5" xfId="19080"/>
    <cellStyle name="Normal 7 5 2 6" xfId="19081"/>
    <cellStyle name="Normal 7 5 20" xfId="19082"/>
    <cellStyle name="Normal 7 5 21" xfId="19083"/>
    <cellStyle name="Normal 7 5 22" xfId="19084"/>
    <cellStyle name="Normal 7 5 23" xfId="19085"/>
    <cellStyle name="Normal 7 5 24" xfId="19086"/>
    <cellStyle name="Normal 7 5 25" xfId="19087"/>
    <cellStyle name="Normal 7 5 26" xfId="19088"/>
    <cellStyle name="Normal 7 5 3" xfId="19089"/>
    <cellStyle name="Normal 7 5 3 2" xfId="19090"/>
    <cellStyle name="Normal 7 5 3 3" xfId="19091"/>
    <cellStyle name="Normal 7 5 3 4" xfId="19092"/>
    <cellStyle name="Normal 7 5 4" xfId="19093"/>
    <cellStyle name="Normal 7 5 4 2" xfId="19094"/>
    <cellStyle name="Normal 7 5 5" xfId="19095"/>
    <cellStyle name="Normal 7 5 5 2" xfId="19096"/>
    <cellStyle name="Normal 7 5 6" xfId="19097"/>
    <cellStyle name="Normal 7 5 7" xfId="19098"/>
    <cellStyle name="Normal 7 5 8" xfId="19099"/>
    <cellStyle name="Normal 7 5 9" xfId="19100"/>
    <cellStyle name="Normal 7 6" xfId="19101"/>
    <cellStyle name="Normal 7 6 2" xfId="19102"/>
    <cellStyle name="Normal 7 6 2 2" xfId="19103"/>
    <cellStyle name="Normal 7 6 2 2 2" xfId="19104"/>
    <cellStyle name="Normal 7 6 2 2 3" xfId="19105"/>
    <cellStyle name="Normal 7 6 2 3" xfId="19106"/>
    <cellStyle name="Normal 7 6 2 4" xfId="19107"/>
    <cellStyle name="Normal 7 6 2 5" xfId="19108"/>
    <cellStyle name="Normal 7 6 2 6" xfId="19109"/>
    <cellStyle name="Normal 7 6 3" xfId="19110"/>
    <cellStyle name="Normal 7 6 3 2" xfId="19111"/>
    <cellStyle name="Normal 7 6 3 3" xfId="19112"/>
    <cellStyle name="Normal 7 6 4" xfId="19113"/>
    <cellStyle name="Normal 7 6 4 2" xfId="19114"/>
    <cellStyle name="Normal 7 6 5" xfId="19115"/>
    <cellStyle name="Normal 7 6 6" xfId="19116"/>
    <cellStyle name="Normal 7 7" xfId="19117"/>
    <cellStyle name="Normal 7 7 2" xfId="19118"/>
    <cellStyle name="Normal 7 7 2 2" xfId="19119"/>
    <cellStyle name="Normal 7 7 2 2 2" xfId="19120"/>
    <cellStyle name="Normal 7 7 2 3" xfId="19121"/>
    <cellStyle name="Normal 7 7 2 4" xfId="19122"/>
    <cellStyle name="Normal 7 7 3" xfId="19123"/>
    <cellStyle name="Normal 7 7 3 2" xfId="19124"/>
    <cellStyle name="Normal 7 7 3 3" xfId="19125"/>
    <cellStyle name="Normal 7 7 4" xfId="19126"/>
    <cellStyle name="Normal 7 7 4 2" xfId="19127"/>
    <cellStyle name="Normal 7 7 5" xfId="19128"/>
    <cellStyle name="Normal 7 8" xfId="19129"/>
    <cellStyle name="Normal 7 8 2" xfId="19130"/>
    <cellStyle name="Normal 7 8 2 2" xfId="19131"/>
    <cellStyle name="Normal 7 8 2 3" xfId="19132"/>
    <cellStyle name="Normal 7 8 3" xfId="19133"/>
    <cellStyle name="Normal 7 8 3 2" xfId="19134"/>
    <cellStyle name="Normal 7 8 4" xfId="19135"/>
    <cellStyle name="Normal 7 8 5" xfId="19136"/>
    <cellStyle name="Normal 7 9" xfId="19137"/>
    <cellStyle name="Normal 7 9 2" xfId="19138"/>
    <cellStyle name="Normal 7 9 2 2" xfId="19139"/>
    <cellStyle name="Normal 7 9 2 3" xfId="19140"/>
    <cellStyle name="Normal 7 9 3" xfId="19141"/>
    <cellStyle name="Normal 7 9 3 2" xfId="19142"/>
    <cellStyle name="Normal 7 9 4" xfId="19143"/>
    <cellStyle name="Normal 7 9 5" xfId="19144"/>
    <cellStyle name="Normal 7 9 6" xfId="19145"/>
    <cellStyle name="Normal 70" xfId="19146"/>
    <cellStyle name="Normal 71" xfId="19147"/>
    <cellStyle name="Normal 72" xfId="19148"/>
    <cellStyle name="Normal 72 10" xfId="19149"/>
    <cellStyle name="Normal 72 10 2" xfId="19150"/>
    <cellStyle name="Normal 72 10 2 2" xfId="19151"/>
    <cellStyle name="Normal 72 10 2 3" xfId="19152"/>
    <cellStyle name="Normal 72 10 3" xfId="19153"/>
    <cellStyle name="Normal 72 10 3 2" xfId="19154"/>
    <cellStyle name="Normal 72 10 4" xfId="19155"/>
    <cellStyle name="Normal 72 11" xfId="19156"/>
    <cellStyle name="Normal 72 11 2" xfId="19157"/>
    <cellStyle name="Normal 72 11 2 2" xfId="19158"/>
    <cellStyle name="Normal 72 11 2 3" xfId="19159"/>
    <cellStyle name="Normal 72 11 3" xfId="19160"/>
    <cellStyle name="Normal 72 11 3 2" xfId="19161"/>
    <cellStyle name="Normal 72 11 4" xfId="19162"/>
    <cellStyle name="Normal 72 12" xfId="19163"/>
    <cellStyle name="Normal 72 12 2" xfId="19164"/>
    <cellStyle name="Normal 72 12 2 2" xfId="19165"/>
    <cellStyle name="Normal 72 12 2 3" xfId="19166"/>
    <cellStyle name="Normal 72 12 3" xfId="19167"/>
    <cellStyle name="Normal 72 12 3 2" xfId="19168"/>
    <cellStyle name="Normal 72 12 4" xfId="19169"/>
    <cellStyle name="Normal 72 13" xfId="19170"/>
    <cellStyle name="Normal 72 13 2" xfId="19171"/>
    <cellStyle name="Normal 72 13 2 2" xfId="19172"/>
    <cellStyle name="Normal 72 13 2 3" xfId="19173"/>
    <cellStyle name="Normal 72 13 3" xfId="19174"/>
    <cellStyle name="Normal 72 13 3 2" xfId="19175"/>
    <cellStyle name="Normal 72 13 4" xfId="19176"/>
    <cellStyle name="Normal 72 14" xfId="19177"/>
    <cellStyle name="Normal 72 14 2" xfId="19178"/>
    <cellStyle name="Normal 72 14 2 2" xfId="19179"/>
    <cellStyle name="Normal 72 14 2 3" xfId="19180"/>
    <cellStyle name="Normal 72 14 3" xfId="19181"/>
    <cellStyle name="Normal 72 14 3 2" xfId="19182"/>
    <cellStyle name="Normal 72 14 4" xfId="19183"/>
    <cellStyle name="Normal 72 15" xfId="19184"/>
    <cellStyle name="Normal 72 15 2" xfId="19185"/>
    <cellStyle name="Normal 72 15 2 2" xfId="19186"/>
    <cellStyle name="Normal 72 15 2 3" xfId="19187"/>
    <cellStyle name="Normal 72 15 3" xfId="19188"/>
    <cellStyle name="Normal 72 15 3 2" xfId="19189"/>
    <cellStyle name="Normal 72 15 4" xfId="19190"/>
    <cellStyle name="Normal 72 16" xfId="19191"/>
    <cellStyle name="Normal 72 16 2" xfId="19192"/>
    <cellStyle name="Normal 72 16 2 2" xfId="19193"/>
    <cellStyle name="Normal 72 16 2 3" xfId="19194"/>
    <cellStyle name="Normal 72 16 3" xfId="19195"/>
    <cellStyle name="Normal 72 16 3 2" xfId="19196"/>
    <cellStyle name="Normal 72 16 4" xfId="19197"/>
    <cellStyle name="Normal 72 17" xfId="19198"/>
    <cellStyle name="Normal 72 17 2" xfId="19199"/>
    <cellStyle name="Normal 72 17 2 2" xfId="19200"/>
    <cellStyle name="Normal 72 17 2 3" xfId="19201"/>
    <cellStyle name="Normal 72 17 3" xfId="19202"/>
    <cellStyle name="Normal 72 17 3 2" xfId="19203"/>
    <cellStyle name="Normal 72 17 4" xfId="19204"/>
    <cellStyle name="Normal 72 18" xfId="19205"/>
    <cellStyle name="Normal 72 18 2" xfId="19206"/>
    <cellStyle name="Normal 72 18 2 2" xfId="19207"/>
    <cellStyle name="Normal 72 18 2 3" xfId="19208"/>
    <cellStyle name="Normal 72 18 3" xfId="19209"/>
    <cellStyle name="Normal 72 18 3 2" xfId="19210"/>
    <cellStyle name="Normal 72 18 4" xfId="19211"/>
    <cellStyle name="Normal 72 19" xfId="19212"/>
    <cellStyle name="Normal 72 19 2" xfId="19213"/>
    <cellStyle name="Normal 72 19 2 2" xfId="19214"/>
    <cellStyle name="Normal 72 19 2 3" xfId="19215"/>
    <cellStyle name="Normal 72 19 3" xfId="19216"/>
    <cellStyle name="Normal 72 19 3 2" xfId="19217"/>
    <cellStyle name="Normal 72 19 4" xfId="19218"/>
    <cellStyle name="Normal 72 2" xfId="19219"/>
    <cellStyle name="Normal 72 2 2" xfId="19220"/>
    <cellStyle name="Normal 72 2 2 2" xfId="19221"/>
    <cellStyle name="Normal 72 2 2 3" xfId="19222"/>
    <cellStyle name="Normal 72 2 3" xfId="19223"/>
    <cellStyle name="Normal 72 2 3 2" xfId="19224"/>
    <cellStyle name="Normal 72 2 4" xfId="19225"/>
    <cellStyle name="Normal 72 3" xfId="19226"/>
    <cellStyle name="Normal 72 3 2" xfId="19227"/>
    <cellStyle name="Normal 72 3 2 2" xfId="19228"/>
    <cellStyle name="Normal 72 3 2 3" xfId="19229"/>
    <cellStyle name="Normal 72 3 3" xfId="19230"/>
    <cellStyle name="Normal 72 3 3 2" xfId="19231"/>
    <cellStyle name="Normal 72 3 4" xfId="19232"/>
    <cellStyle name="Normal 72 4" xfId="19233"/>
    <cellStyle name="Normal 72 4 2" xfId="19234"/>
    <cellStyle name="Normal 72 4 2 2" xfId="19235"/>
    <cellStyle name="Normal 72 4 2 3" xfId="19236"/>
    <cellStyle name="Normal 72 4 3" xfId="19237"/>
    <cellStyle name="Normal 72 4 3 2" xfId="19238"/>
    <cellStyle name="Normal 72 4 4" xfId="19239"/>
    <cellStyle name="Normal 72 5" xfId="19240"/>
    <cellStyle name="Normal 72 5 2" xfId="19241"/>
    <cellStyle name="Normal 72 5 2 2" xfId="19242"/>
    <cellStyle name="Normal 72 5 2 3" xfId="19243"/>
    <cellStyle name="Normal 72 5 3" xfId="19244"/>
    <cellStyle name="Normal 72 5 3 2" xfId="19245"/>
    <cellStyle name="Normal 72 5 4" xfId="19246"/>
    <cellStyle name="Normal 72 6" xfId="19247"/>
    <cellStyle name="Normal 72 6 2" xfId="19248"/>
    <cellStyle name="Normal 72 6 2 2" xfId="19249"/>
    <cellStyle name="Normal 72 6 2 3" xfId="19250"/>
    <cellStyle name="Normal 72 6 3" xfId="19251"/>
    <cellStyle name="Normal 72 6 3 2" xfId="19252"/>
    <cellStyle name="Normal 72 6 4" xfId="19253"/>
    <cellStyle name="Normal 72 7" xfId="19254"/>
    <cellStyle name="Normal 72 7 2" xfId="19255"/>
    <cellStyle name="Normal 72 7 2 2" xfId="19256"/>
    <cellStyle name="Normal 72 7 2 3" xfId="19257"/>
    <cellStyle name="Normal 72 7 3" xfId="19258"/>
    <cellStyle name="Normal 72 7 3 2" xfId="19259"/>
    <cellStyle name="Normal 72 7 4" xfId="19260"/>
    <cellStyle name="Normal 72 8" xfId="19261"/>
    <cellStyle name="Normal 72 8 2" xfId="19262"/>
    <cellStyle name="Normal 72 8 2 2" xfId="19263"/>
    <cellStyle name="Normal 72 8 2 3" xfId="19264"/>
    <cellStyle name="Normal 72 8 3" xfId="19265"/>
    <cellStyle name="Normal 72 8 3 2" xfId="19266"/>
    <cellStyle name="Normal 72 8 4" xfId="19267"/>
    <cellStyle name="Normal 72 9" xfId="19268"/>
    <cellStyle name="Normal 72 9 2" xfId="19269"/>
    <cellStyle name="Normal 72 9 2 2" xfId="19270"/>
    <cellStyle name="Normal 72 9 2 3" xfId="19271"/>
    <cellStyle name="Normal 72 9 3" xfId="19272"/>
    <cellStyle name="Normal 72 9 3 2" xfId="19273"/>
    <cellStyle name="Normal 72 9 4" xfId="19274"/>
    <cellStyle name="Normal 73" xfId="19275"/>
    <cellStyle name="Normal 73 10" xfId="19276"/>
    <cellStyle name="Normal 73 10 2" xfId="19277"/>
    <cellStyle name="Normal 73 10 2 2" xfId="19278"/>
    <cellStyle name="Normal 73 10 2 3" xfId="19279"/>
    <cellStyle name="Normal 73 10 3" xfId="19280"/>
    <cellStyle name="Normal 73 10 3 2" xfId="19281"/>
    <cellStyle name="Normal 73 10 4" xfId="19282"/>
    <cellStyle name="Normal 73 11" xfId="19283"/>
    <cellStyle name="Normal 73 11 2" xfId="19284"/>
    <cellStyle name="Normal 73 11 2 2" xfId="19285"/>
    <cellStyle name="Normal 73 11 2 3" xfId="19286"/>
    <cellStyle name="Normal 73 11 3" xfId="19287"/>
    <cellStyle name="Normal 73 11 3 2" xfId="19288"/>
    <cellStyle name="Normal 73 11 4" xfId="19289"/>
    <cellStyle name="Normal 73 12" xfId="19290"/>
    <cellStyle name="Normal 73 12 2" xfId="19291"/>
    <cellStyle name="Normal 73 12 2 2" xfId="19292"/>
    <cellStyle name="Normal 73 12 2 3" xfId="19293"/>
    <cellStyle name="Normal 73 12 3" xfId="19294"/>
    <cellStyle name="Normal 73 12 3 2" xfId="19295"/>
    <cellStyle name="Normal 73 12 4" xfId="19296"/>
    <cellStyle name="Normal 73 13" xfId="19297"/>
    <cellStyle name="Normal 73 13 2" xfId="19298"/>
    <cellStyle name="Normal 73 13 2 2" xfId="19299"/>
    <cellStyle name="Normal 73 13 2 3" xfId="19300"/>
    <cellStyle name="Normal 73 13 3" xfId="19301"/>
    <cellStyle name="Normal 73 13 3 2" xfId="19302"/>
    <cellStyle name="Normal 73 13 4" xfId="19303"/>
    <cellStyle name="Normal 73 14" xfId="19304"/>
    <cellStyle name="Normal 73 14 2" xfId="19305"/>
    <cellStyle name="Normal 73 14 2 2" xfId="19306"/>
    <cellStyle name="Normal 73 14 2 3" xfId="19307"/>
    <cellStyle name="Normal 73 14 3" xfId="19308"/>
    <cellStyle name="Normal 73 14 3 2" xfId="19309"/>
    <cellStyle name="Normal 73 14 4" xfId="19310"/>
    <cellStyle name="Normal 73 15" xfId="19311"/>
    <cellStyle name="Normal 73 15 2" xfId="19312"/>
    <cellStyle name="Normal 73 15 2 2" xfId="19313"/>
    <cellStyle name="Normal 73 15 2 3" xfId="19314"/>
    <cellStyle name="Normal 73 15 3" xfId="19315"/>
    <cellStyle name="Normal 73 15 3 2" xfId="19316"/>
    <cellStyle name="Normal 73 15 4" xfId="19317"/>
    <cellStyle name="Normal 73 16" xfId="19318"/>
    <cellStyle name="Normal 73 16 2" xfId="19319"/>
    <cellStyle name="Normal 73 16 2 2" xfId="19320"/>
    <cellStyle name="Normal 73 16 2 3" xfId="19321"/>
    <cellStyle name="Normal 73 16 3" xfId="19322"/>
    <cellStyle name="Normal 73 16 3 2" xfId="19323"/>
    <cellStyle name="Normal 73 16 4" xfId="19324"/>
    <cellStyle name="Normal 73 17" xfId="19325"/>
    <cellStyle name="Normal 73 17 2" xfId="19326"/>
    <cellStyle name="Normal 73 17 2 2" xfId="19327"/>
    <cellStyle name="Normal 73 17 2 3" xfId="19328"/>
    <cellStyle name="Normal 73 17 3" xfId="19329"/>
    <cellStyle name="Normal 73 17 3 2" xfId="19330"/>
    <cellStyle name="Normal 73 17 4" xfId="19331"/>
    <cellStyle name="Normal 73 18" xfId="19332"/>
    <cellStyle name="Normal 73 18 2" xfId="19333"/>
    <cellStyle name="Normal 73 18 2 2" xfId="19334"/>
    <cellStyle name="Normal 73 18 2 3" xfId="19335"/>
    <cellStyle name="Normal 73 18 3" xfId="19336"/>
    <cellStyle name="Normal 73 18 3 2" xfId="19337"/>
    <cellStyle name="Normal 73 18 4" xfId="19338"/>
    <cellStyle name="Normal 73 19" xfId="19339"/>
    <cellStyle name="Normal 73 19 2" xfId="19340"/>
    <cellStyle name="Normal 73 19 2 2" xfId="19341"/>
    <cellStyle name="Normal 73 19 2 3" xfId="19342"/>
    <cellStyle name="Normal 73 19 3" xfId="19343"/>
    <cellStyle name="Normal 73 19 3 2" xfId="19344"/>
    <cellStyle name="Normal 73 19 4" xfId="19345"/>
    <cellStyle name="Normal 73 2" xfId="19346"/>
    <cellStyle name="Normal 73 2 2" xfId="19347"/>
    <cellStyle name="Normal 73 2 2 2" xfId="19348"/>
    <cellStyle name="Normal 73 2 2 3" xfId="19349"/>
    <cellStyle name="Normal 73 2 3" xfId="19350"/>
    <cellStyle name="Normal 73 2 3 2" xfId="19351"/>
    <cellStyle name="Normal 73 2 4" xfId="19352"/>
    <cellStyle name="Normal 73 3" xfId="19353"/>
    <cellStyle name="Normal 73 3 2" xfId="19354"/>
    <cellStyle name="Normal 73 3 2 2" xfId="19355"/>
    <cellStyle name="Normal 73 3 2 3" xfId="19356"/>
    <cellStyle name="Normal 73 3 3" xfId="19357"/>
    <cellStyle name="Normal 73 3 3 2" xfId="19358"/>
    <cellStyle name="Normal 73 3 4" xfId="19359"/>
    <cellStyle name="Normal 73 4" xfId="19360"/>
    <cellStyle name="Normal 73 4 2" xfId="19361"/>
    <cellStyle name="Normal 73 4 2 2" xfId="19362"/>
    <cellStyle name="Normal 73 4 2 3" xfId="19363"/>
    <cellStyle name="Normal 73 4 3" xfId="19364"/>
    <cellStyle name="Normal 73 4 3 2" xfId="19365"/>
    <cellStyle name="Normal 73 4 4" xfId="19366"/>
    <cellStyle name="Normal 73 5" xfId="19367"/>
    <cellStyle name="Normal 73 5 2" xfId="19368"/>
    <cellStyle name="Normal 73 5 2 2" xfId="19369"/>
    <cellStyle name="Normal 73 5 2 3" xfId="19370"/>
    <cellStyle name="Normal 73 5 3" xfId="19371"/>
    <cellStyle name="Normal 73 5 3 2" xfId="19372"/>
    <cellStyle name="Normal 73 5 4" xfId="19373"/>
    <cellStyle name="Normal 73 6" xfId="19374"/>
    <cellStyle name="Normal 73 6 2" xfId="19375"/>
    <cellStyle name="Normal 73 6 2 2" xfId="19376"/>
    <cellStyle name="Normal 73 6 2 3" xfId="19377"/>
    <cellStyle name="Normal 73 6 3" xfId="19378"/>
    <cellStyle name="Normal 73 6 3 2" xfId="19379"/>
    <cellStyle name="Normal 73 6 4" xfId="19380"/>
    <cellStyle name="Normal 73 7" xfId="19381"/>
    <cellStyle name="Normal 73 7 2" xfId="19382"/>
    <cellStyle name="Normal 73 7 2 2" xfId="19383"/>
    <cellStyle name="Normal 73 7 2 3" xfId="19384"/>
    <cellStyle name="Normal 73 7 3" xfId="19385"/>
    <cellStyle name="Normal 73 7 3 2" xfId="19386"/>
    <cellStyle name="Normal 73 7 4" xfId="19387"/>
    <cellStyle name="Normal 73 8" xfId="19388"/>
    <cellStyle name="Normal 73 8 2" xfId="19389"/>
    <cellStyle name="Normal 73 8 2 2" xfId="19390"/>
    <cellStyle name="Normal 73 8 2 3" xfId="19391"/>
    <cellStyle name="Normal 73 8 3" xfId="19392"/>
    <cellStyle name="Normal 73 8 3 2" xfId="19393"/>
    <cellStyle name="Normal 73 8 4" xfId="19394"/>
    <cellStyle name="Normal 73 9" xfId="19395"/>
    <cellStyle name="Normal 73 9 2" xfId="19396"/>
    <cellStyle name="Normal 73 9 2 2" xfId="19397"/>
    <cellStyle name="Normal 73 9 2 3" xfId="19398"/>
    <cellStyle name="Normal 73 9 3" xfId="19399"/>
    <cellStyle name="Normal 73 9 3 2" xfId="19400"/>
    <cellStyle name="Normal 73 9 4" xfId="19401"/>
    <cellStyle name="Normal 74" xfId="19402"/>
    <cellStyle name="Normal 74 10" xfId="19403"/>
    <cellStyle name="Normal 74 10 2" xfId="19404"/>
    <cellStyle name="Normal 74 10 2 2" xfId="19405"/>
    <cellStyle name="Normal 74 10 2 3" xfId="19406"/>
    <cellStyle name="Normal 74 10 3" xfId="19407"/>
    <cellStyle name="Normal 74 10 3 2" xfId="19408"/>
    <cellStyle name="Normal 74 10 4" xfId="19409"/>
    <cellStyle name="Normal 74 11" xfId="19410"/>
    <cellStyle name="Normal 74 11 2" xfId="19411"/>
    <cellStyle name="Normal 74 11 2 2" xfId="19412"/>
    <cellStyle name="Normal 74 11 2 3" xfId="19413"/>
    <cellStyle name="Normal 74 11 3" xfId="19414"/>
    <cellStyle name="Normal 74 11 3 2" xfId="19415"/>
    <cellStyle name="Normal 74 11 4" xfId="19416"/>
    <cellStyle name="Normal 74 12" xfId="19417"/>
    <cellStyle name="Normal 74 12 2" xfId="19418"/>
    <cellStyle name="Normal 74 12 2 2" xfId="19419"/>
    <cellStyle name="Normal 74 12 2 3" xfId="19420"/>
    <cellStyle name="Normal 74 12 3" xfId="19421"/>
    <cellStyle name="Normal 74 12 3 2" xfId="19422"/>
    <cellStyle name="Normal 74 12 4" xfId="19423"/>
    <cellStyle name="Normal 74 13" xfId="19424"/>
    <cellStyle name="Normal 74 13 2" xfId="19425"/>
    <cellStyle name="Normal 74 13 2 2" xfId="19426"/>
    <cellStyle name="Normal 74 13 2 3" xfId="19427"/>
    <cellStyle name="Normal 74 13 3" xfId="19428"/>
    <cellStyle name="Normal 74 13 3 2" xfId="19429"/>
    <cellStyle name="Normal 74 13 4" xfId="19430"/>
    <cellStyle name="Normal 74 14" xfId="19431"/>
    <cellStyle name="Normal 74 14 2" xfId="19432"/>
    <cellStyle name="Normal 74 14 2 2" xfId="19433"/>
    <cellStyle name="Normal 74 14 2 3" xfId="19434"/>
    <cellStyle name="Normal 74 14 3" xfId="19435"/>
    <cellStyle name="Normal 74 14 3 2" xfId="19436"/>
    <cellStyle name="Normal 74 14 4" xfId="19437"/>
    <cellStyle name="Normal 74 15" xfId="19438"/>
    <cellStyle name="Normal 74 15 2" xfId="19439"/>
    <cellStyle name="Normal 74 15 2 2" xfId="19440"/>
    <cellStyle name="Normal 74 15 2 3" xfId="19441"/>
    <cellStyle name="Normal 74 15 3" xfId="19442"/>
    <cellStyle name="Normal 74 15 3 2" xfId="19443"/>
    <cellStyle name="Normal 74 15 4" xfId="19444"/>
    <cellStyle name="Normal 74 16" xfId="19445"/>
    <cellStyle name="Normal 74 16 2" xfId="19446"/>
    <cellStyle name="Normal 74 16 2 2" xfId="19447"/>
    <cellStyle name="Normal 74 16 2 3" xfId="19448"/>
    <cellStyle name="Normal 74 16 3" xfId="19449"/>
    <cellStyle name="Normal 74 16 3 2" xfId="19450"/>
    <cellStyle name="Normal 74 16 4" xfId="19451"/>
    <cellStyle name="Normal 74 17" xfId="19452"/>
    <cellStyle name="Normal 74 17 2" xfId="19453"/>
    <cellStyle name="Normal 74 17 2 2" xfId="19454"/>
    <cellStyle name="Normal 74 17 2 3" xfId="19455"/>
    <cellStyle name="Normal 74 17 3" xfId="19456"/>
    <cellStyle name="Normal 74 17 3 2" xfId="19457"/>
    <cellStyle name="Normal 74 17 4" xfId="19458"/>
    <cellStyle name="Normal 74 18" xfId="19459"/>
    <cellStyle name="Normal 74 18 2" xfId="19460"/>
    <cellStyle name="Normal 74 18 2 2" xfId="19461"/>
    <cellStyle name="Normal 74 18 2 3" xfId="19462"/>
    <cellStyle name="Normal 74 18 3" xfId="19463"/>
    <cellStyle name="Normal 74 18 3 2" xfId="19464"/>
    <cellStyle name="Normal 74 18 4" xfId="19465"/>
    <cellStyle name="Normal 74 19" xfId="19466"/>
    <cellStyle name="Normal 74 19 2" xfId="19467"/>
    <cellStyle name="Normal 74 19 2 2" xfId="19468"/>
    <cellStyle name="Normal 74 19 2 3" xfId="19469"/>
    <cellStyle name="Normal 74 19 3" xfId="19470"/>
    <cellStyle name="Normal 74 19 3 2" xfId="19471"/>
    <cellStyle name="Normal 74 19 4" xfId="19472"/>
    <cellStyle name="Normal 74 2" xfId="19473"/>
    <cellStyle name="Normal 74 2 2" xfId="19474"/>
    <cellStyle name="Normal 74 2 2 2" xfId="19475"/>
    <cellStyle name="Normal 74 2 2 3" xfId="19476"/>
    <cellStyle name="Normal 74 2 3" xfId="19477"/>
    <cellStyle name="Normal 74 2 3 2" xfId="19478"/>
    <cellStyle name="Normal 74 2 4" xfId="19479"/>
    <cellStyle name="Normal 74 3" xfId="19480"/>
    <cellStyle name="Normal 74 3 2" xfId="19481"/>
    <cellStyle name="Normal 74 3 2 2" xfId="19482"/>
    <cellStyle name="Normal 74 3 2 3" xfId="19483"/>
    <cellStyle name="Normal 74 3 3" xfId="19484"/>
    <cellStyle name="Normal 74 3 3 2" xfId="19485"/>
    <cellStyle name="Normal 74 3 4" xfId="19486"/>
    <cellStyle name="Normal 74 4" xfId="19487"/>
    <cellStyle name="Normal 74 4 2" xfId="19488"/>
    <cellStyle name="Normal 74 4 2 2" xfId="19489"/>
    <cellStyle name="Normal 74 4 2 3" xfId="19490"/>
    <cellStyle name="Normal 74 4 3" xfId="19491"/>
    <cellStyle name="Normal 74 4 3 2" xfId="19492"/>
    <cellStyle name="Normal 74 4 4" xfId="19493"/>
    <cellStyle name="Normal 74 5" xfId="19494"/>
    <cellStyle name="Normal 74 5 2" xfId="19495"/>
    <cellStyle name="Normal 74 5 2 2" xfId="19496"/>
    <cellStyle name="Normal 74 5 2 3" xfId="19497"/>
    <cellStyle name="Normal 74 5 3" xfId="19498"/>
    <cellStyle name="Normal 74 5 3 2" xfId="19499"/>
    <cellStyle name="Normal 74 5 4" xfId="19500"/>
    <cellStyle name="Normal 74 6" xfId="19501"/>
    <cellStyle name="Normal 74 6 2" xfId="19502"/>
    <cellStyle name="Normal 74 6 2 2" xfId="19503"/>
    <cellStyle name="Normal 74 6 2 3" xfId="19504"/>
    <cellStyle name="Normal 74 6 3" xfId="19505"/>
    <cellStyle name="Normal 74 6 3 2" xfId="19506"/>
    <cellStyle name="Normal 74 6 4" xfId="19507"/>
    <cellStyle name="Normal 74 7" xfId="19508"/>
    <cellStyle name="Normal 74 7 2" xfId="19509"/>
    <cellStyle name="Normal 74 7 2 2" xfId="19510"/>
    <cellStyle name="Normal 74 7 2 3" xfId="19511"/>
    <cellStyle name="Normal 74 7 3" xfId="19512"/>
    <cellStyle name="Normal 74 7 3 2" xfId="19513"/>
    <cellStyle name="Normal 74 7 4" xfId="19514"/>
    <cellStyle name="Normal 74 8" xfId="19515"/>
    <cellStyle name="Normal 74 8 2" xfId="19516"/>
    <cellStyle name="Normal 74 8 2 2" xfId="19517"/>
    <cellStyle name="Normal 74 8 2 3" xfId="19518"/>
    <cellStyle name="Normal 74 8 3" xfId="19519"/>
    <cellStyle name="Normal 74 8 3 2" xfId="19520"/>
    <cellStyle name="Normal 74 8 4" xfId="19521"/>
    <cellStyle name="Normal 74 9" xfId="19522"/>
    <cellStyle name="Normal 74 9 2" xfId="19523"/>
    <cellStyle name="Normal 74 9 2 2" xfId="19524"/>
    <cellStyle name="Normal 74 9 2 3" xfId="19525"/>
    <cellStyle name="Normal 74 9 3" xfId="19526"/>
    <cellStyle name="Normal 74 9 3 2" xfId="19527"/>
    <cellStyle name="Normal 74 9 4" xfId="19528"/>
    <cellStyle name="Normal 75" xfId="19529"/>
    <cellStyle name="Normal 75 10" xfId="19530"/>
    <cellStyle name="Normal 75 10 2" xfId="19531"/>
    <cellStyle name="Normal 75 10 2 2" xfId="19532"/>
    <cellStyle name="Normal 75 10 2 3" xfId="19533"/>
    <cellStyle name="Normal 75 10 3" xfId="19534"/>
    <cellStyle name="Normal 75 10 3 2" xfId="19535"/>
    <cellStyle name="Normal 75 10 4" xfId="19536"/>
    <cellStyle name="Normal 75 11" xfId="19537"/>
    <cellStyle name="Normal 75 11 2" xfId="19538"/>
    <cellStyle name="Normal 75 11 2 2" xfId="19539"/>
    <cellStyle name="Normal 75 11 2 3" xfId="19540"/>
    <cellStyle name="Normal 75 11 3" xfId="19541"/>
    <cellStyle name="Normal 75 11 3 2" xfId="19542"/>
    <cellStyle name="Normal 75 11 4" xfId="19543"/>
    <cellStyle name="Normal 75 12" xfId="19544"/>
    <cellStyle name="Normal 75 12 2" xfId="19545"/>
    <cellStyle name="Normal 75 12 2 2" xfId="19546"/>
    <cellStyle name="Normal 75 12 2 3" xfId="19547"/>
    <cellStyle name="Normal 75 12 3" xfId="19548"/>
    <cellStyle name="Normal 75 12 3 2" xfId="19549"/>
    <cellStyle name="Normal 75 12 4" xfId="19550"/>
    <cellStyle name="Normal 75 13" xfId="19551"/>
    <cellStyle name="Normal 75 13 2" xfId="19552"/>
    <cellStyle name="Normal 75 13 2 2" xfId="19553"/>
    <cellStyle name="Normal 75 13 2 3" xfId="19554"/>
    <cellStyle name="Normal 75 13 3" xfId="19555"/>
    <cellStyle name="Normal 75 13 3 2" xfId="19556"/>
    <cellStyle name="Normal 75 13 4" xfId="19557"/>
    <cellStyle name="Normal 75 14" xfId="19558"/>
    <cellStyle name="Normal 75 14 2" xfId="19559"/>
    <cellStyle name="Normal 75 14 2 2" xfId="19560"/>
    <cellStyle name="Normal 75 14 2 3" xfId="19561"/>
    <cellStyle name="Normal 75 14 3" xfId="19562"/>
    <cellStyle name="Normal 75 14 3 2" xfId="19563"/>
    <cellStyle name="Normal 75 14 4" xfId="19564"/>
    <cellStyle name="Normal 75 15" xfId="19565"/>
    <cellStyle name="Normal 75 15 2" xfId="19566"/>
    <cellStyle name="Normal 75 15 2 2" xfId="19567"/>
    <cellStyle name="Normal 75 15 2 3" xfId="19568"/>
    <cellStyle name="Normal 75 15 3" xfId="19569"/>
    <cellStyle name="Normal 75 15 3 2" xfId="19570"/>
    <cellStyle name="Normal 75 15 4" xfId="19571"/>
    <cellStyle name="Normal 75 16" xfId="19572"/>
    <cellStyle name="Normal 75 16 2" xfId="19573"/>
    <cellStyle name="Normal 75 16 2 2" xfId="19574"/>
    <cellStyle name="Normal 75 16 2 3" xfId="19575"/>
    <cellStyle name="Normal 75 16 3" xfId="19576"/>
    <cellStyle name="Normal 75 16 3 2" xfId="19577"/>
    <cellStyle name="Normal 75 16 4" xfId="19578"/>
    <cellStyle name="Normal 75 17" xfId="19579"/>
    <cellStyle name="Normal 75 17 2" xfId="19580"/>
    <cellStyle name="Normal 75 17 2 2" xfId="19581"/>
    <cellStyle name="Normal 75 17 2 3" xfId="19582"/>
    <cellStyle name="Normal 75 17 3" xfId="19583"/>
    <cellStyle name="Normal 75 17 3 2" xfId="19584"/>
    <cellStyle name="Normal 75 17 4" xfId="19585"/>
    <cellStyle name="Normal 75 18" xfId="19586"/>
    <cellStyle name="Normal 75 18 2" xfId="19587"/>
    <cellStyle name="Normal 75 18 2 2" xfId="19588"/>
    <cellStyle name="Normal 75 18 2 3" xfId="19589"/>
    <cellStyle name="Normal 75 18 3" xfId="19590"/>
    <cellStyle name="Normal 75 18 3 2" xfId="19591"/>
    <cellStyle name="Normal 75 18 4" xfId="19592"/>
    <cellStyle name="Normal 75 19" xfId="19593"/>
    <cellStyle name="Normal 75 19 2" xfId="19594"/>
    <cellStyle name="Normal 75 19 2 2" xfId="19595"/>
    <cellStyle name="Normal 75 19 2 3" xfId="19596"/>
    <cellStyle name="Normal 75 19 3" xfId="19597"/>
    <cellStyle name="Normal 75 19 3 2" xfId="19598"/>
    <cellStyle name="Normal 75 19 4" xfId="19599"/>
    <cellStyle name="Normal 75 2" xfId="19600"/>
    <cellStyle name="Normal 75 2 2" xfId="19601"/>
    <cellStyle name="Normal 75 2 2 2" xfId="19602"/>
    <cellStyle name="Normal 75 2 2 3" xfId="19603"/>
    <cellStyle name="Normal 75 2 3" xfId="19604"/>
    <cellStyle name="Normal 75 2 3 2" xfId="19605"/>
    <cellStyle name="Normal 75 2 4" xfId="19606"/>
    <cellStyle name="Normal 75 3" xfId="19607"/>
    <cellStyle name="Normal 75 3 2" xfId="19608"/>
    <cellStyle name="Normal 75 3 2 2" xfId="19609"/>
    <cellStyle name="Normal 75 3 2 3" xfId="19610"/>
    <cellStyle name="Normal 75 3 3" xfId="19611"/>
    <cellStyle name="Normal 75 3 3 2" xfId="19612"/>
    <cellStyle name="Normal 75 3 4" xfId="19613"/>
    <cellStyle name="Normal 75 4" xfId="19614"/>
    <cellStyle name="Normal 75 4 2" xfId="19615"/>
    <cellStyle name="Normal 75 4 2 2" xfId="19616"/>
    <cellStyle name="Normal 75 4 2 3" xfId="19617"/>
    <cellStyle name="Normal 75 4 3" xfId="19618"/>
    <cellStyle name="Normal 75 4 3 2" xfId="19619"/>
    <cellStyle name="Normal 75 4 4" xfId="19620"/>
    <cellStyle name="Normal 75 5" xfId="19621"/>
    <cellStyle name="Normal 75 5 2" xfId="19622"/>
    <cellStyle name="Normal 75 5 2 2" xfId="19623"/>
    <cellStyle name="Normal 75 5 2 3" xfId="19624"/>
    <cellStyle name="Normal 75 5 3" xfId="19625"/>
    <cellStyle name="Normal 75 5 3 2" xfId="19626"/>
    <cellStyle name="Normal 75 5 4" xfId="19627"/>
    <cellStyle name="Normal 75 6" xfId="19628"/>
    <cellStyle name="Normal 75 6 2" xfId="19629"/>
    <cellStyle name="Normal 75 6 2 2" xfId="19630"/>
    <cellStyle name="Normal 75 6 2 3" xfId="19631"/>
    <cellStyle name="Normal 75 6 3" xfId="19632"/>
    <cellStyle name="Normal 75 6 3 2" xfId="19633"/>
    <cellStyle name="Normal 75 6 4" xfId="19634"/>
    <cellStyle name="Normal 75 7" xfId="19635"/>
    <cellStyle name="Normal 75 7 2" xfId="19636"/>
    <cellStyle name="Normal 75 7 2 2" xfId="19637"/>
    <cellStyle name="Normal 75 7 2 3" xfId="19638"/>
    <cellStyle name="Normal 75 7 3" xfId="19639"/>
    <cellStyle name="Normal 75 7 3 2" xfId="19640"/>
    <cellStyle name="Normal 75 7 4" xfId="19641"/>
    <cellStyle name="Normal 75 8" xfId="19642"/>
    <cellStyle name="Normal 75 8 2" xfId="19643"/>
    <cellStyle name="Normal 75 8 2 2" xfId="19644"/>
    <cellStyle name="Normal 75 8 2 3" xfId="19645"/>
    <cellStyle name="Normal 75 8 3" xfId="19646"/>
    <cellStyle name="Normal 75 8 3 2" xfId="19647"/>
    <cellStyle name="Normal 75 8 4" xfId="19648"/>
    <cellStyle name="Normal 75 9" xfId="19649"/>
    <cellStyle name="Normal 75 9 2" xfId="19650"/>
    <cellStyle name="Normal 75 9 2 2" xfId="19651"/>
    <cellStyle name="Normal 75 9 2 3" xfId="19652"/>
    <cellStyle name="Normal 75 9 3" xfId="19653"/>
    <cellStyle name="Normal 75 9 3 2" xfId="19654"/>
    <cellStyle name="Normal 75 9 4" xfId="19655"/>
    <cellStyle name="Normal 76" xfId="19656"/>
    <cellStyle name="Normal 76 10" xfId="19657"/>
    <cellStyle name="Normal 76 10 2" xfId="19658"/>
    <cellStyle name="Normal 76 10 2 2" xfId="19659"/>
    <cellStyle name="Normal 76 10 2 3" xfId="19660"/>
    <cellStyle name="Normal 76 10 3" xfId="19661"/>
    <cellStyle name="Normal 76 10 3 2" xfId="19662"/>
    <cellStyle name="Normal 76 10 4" xfId="19663"/>
    <cellStyle name="Normal 76 11" xfId="19664"/>
    <cellStyle name="Normal 76 11 2" xfId="19665"/>
    <cellStyle name="Normal 76 11 2 2" xfId="19666"/>
    <cellStyle name="Normal 76 11 2 3" xfId="19667"/>
    <cellStyle name="Normal 76 11 3" xfId="19668"/>
    <cellStyle name="Normal 76 11 3 2" xfId="19669"/>
    <cellStyle name="Normal 76 11 4" xfId="19670"/>
    <cellStyle name="Normal 76 12" xfId="19671"/>
    <cellStyle name="Normal 76 12 2" xfId="19672"/>
    <cellStyle name="Normal 76 12 2 2" xfId="19673"/>
    <cellStyle name="Normal 76 12 2 3" xfId="19674"/>
    <cellStyle name="Normal 76 12 3" xfId="19675"/>
    <cellStyle name="Normal 76 12 3 2" xfId="19676"/>
    <cellStyle name="Normal 76 12 4" xfId="19677"/>
    <cellStyle name="Normal 76 13" xfId="19678"/>
    <cellStyle name="Normal 76 13 2" xfId="19679"/>
    <cellStyle name="Normal 76 13 2 2" xfId="19680"/>
    <cellStyle name="Normal 76 13 2 3" xfId="19681"/>
    <cellStyle name="Normal 76 13 3" xfId="19682"/>
    <cellStyle name="Normal 76 13 3 2" xfId="19683"/>
    <cellStyle name="Normal 76 13 4" xfId="19684"/>
    <cellStyle name="Normal 76 14" xfId="19685"/>
    <cellStyle name="Normal 76 14 2" xfId="19686"/>
    <cellStyle name="Normal 76 14 2 2" xfId="19687"/>
    <cellStyle name="Normal 76 14 2 3" xfId="19688"/>
    <cellStyle name="Normal 76 14 3" xfId="19689"/>
    <cellStyle name="Normal 76 14 3 2" xfId="19690"/>
    <cellStyle name="Normal 76 14 4" xfId="19691"/>
    <cellStyle name="Normal 76 15" xfId="19692"/>
    <cellStyle name="Normal 76 15 2" xfId="19693"/>
    <cellStyle name="Normal 76 15 2 2" xfId="19694"/>
    <cellStyle name="Normal 76 15 2 3" xfId="19695"/>
    <cellStyle name="Normal 76 15 3" xfId="19696"/>
    <cellStyle name="Normal 76 15 3 2" xfId="19697"/>
    <cellStyle name="Normal 76 15 4" xfId="19698"/>
    <cellStyle name="Normal 76 16" xfId="19699"/>
    <cellStyle name="Normal 76 16 2" xfId="19700"/>
    <cellStyle name="Normal 76 16 2 2" xfId="19701"/>
    <cellStyle name="Normal 76 16 2 3" xfId="19702"/>
    <cellStyle name="Normal 76 16 3" xfId="19703"/>
    <cellStyle name="Normal 76 16 3 2" xfId="19704"/>
    <cellStyle name="Normal 76 16 4" xfId="19705"/>
    <cellStyle name="Normal 76 17" xfId="19706"/>
    <cellStyle name="Normal 76 17 2" xfId="19707"/>
    <cellStyle name="Normal 76 17 2 2" xfId="19708"/>
    <cellStyle name="Normal 76 17 2 3" xfId="19709"/>
    <cellStyle name="Normal 76 17 3" xfId="19710"/>
    <cellStyle name="Normal 76 17 3 2" xfId="19711"/>
    <cellStyle name="Normal 76 17 4" xfId="19712"/>
    <cellStyle name="Normal 76 18" xfId="19713"/>
    <cellStyle name="Normal 76 18 2" xfId="19714"/>
    <cellStyle name="Normal 76 18 2 2" xfId="19715"/>
    <cellStyle name="Normal 76 18 2 3" xfId="19716"/>
    <cellStyle name="Normal 76 18 3" xfId="19717"/>
    <cellStyle name="Normal 76 18 3 2" xfId="19718"/>
    <cellStyle name="Normal 76 18 4" xfId="19719"/>
    <cellStyle name="Normal 76 19" xfId="19720"/>
    <cellStyle name="Normal 76 19 2" xfId="19721"/>
    <cellStyle name="Normal 76 19 2 2" xfId="19722"/>
    <cellStyle name="Normal 76 19 2 3" xfId="19723"/>
    <cellStyle name="Normal 76 19 3" xfId="19724"/>
    <cellStyle name="Normal 76 19 3 2" xfId="19725"/>
    <cellStyle name="Normal 76 19 4" xfId="19726"/>
    <cellStyle name="Normal 76 2" xfId="19727"/>
    <cellStyle name="Normal 76 2 2" xfId="19728"/>
    <cellStyle name="Normal 76 2 2 2" xfId="19729"/>
    <cellStyle name="Normal 76 2 2 3" xfId="19730"/>
    <cellStyle name="Normal 76 2 3" xfId="19731"/>
    <cellStyle name="Normal 76 2 3 2" xfId="19732"/>
    <cellStyle name="Normal 76 2 4" xfId="19733"/>
    <cellStyle name="Normal 76 3" xfId="19734"/>
    <cellStyle name="Normal 76 3 2" xfId="19735"/>
    <cellStyle name="Normal 76 3 2 2" xfId="19736"/>
    <cellStyle name="Normal 76 3 2 3" xfId="19737"/>
    <cellStyle name="Normal 76 3 3" xfId="19738"/>
    <cellStyle name="Normal 76 3 3 2" xfId="19739"/>
    <cellStyle name="Normal 76 3 4" xfId="19740"/>
    <cellStyle name="Normal 76 4" xfId="19741"/>
    <cellStyle name="Normal 76 4 2" xfId="19742"/>
    <cellStyle name="Normal 76 4 2 2" xfId="19743"/>
    <cellStyle name="Normal 76 4 2 3" xfId="19744"/>
    <cellStyle name="Normal 76 4 3" xfId="19745"/>
    <cellStyle name="Normal 76 4 3 2" xfId="19746"/>
    <cellStyle name="Normal 76 4 4" xfId="19747"/>
    <cellStyle name="Normal 76 5" xfId="19748"/>
    <cellStyle name="Normal 76 5 2" xfId="19749"/>
    <cellStyle name="Normal 76 5 2 2" xfId="19750"/>
    <cellStyle name="Normal 76 5 2 3" xfId="19751"/>
    <cellStyle name="Normal 76 5 3" xfId="19752"/>
    <cellStyle name="Normal 76 5 3 2" xfId="19753"/>
    <cellStyle name="Normal 76 5 4" xfId="19754"/>
    <cellStyle name="Normal 76 6" xfId="19755"/>
    <cellStyle name="Normal 76 6 2" xfId="19756"/>
    <cellStyle name="Normal 76 6 2 2" xfId="19757"/>
    <cellStyle name="Normal 76 6 2 3" xfId="19758"/>
    <cellStyle name="Normal 76 6 3" xfId="19759"/>
    <cellStyle name="Normal 76 6 3 2" xfId="19760"/>
    <cellStyle name="Normal 76 6 4" xfId="19761"/>
    <cellStyle name="Normal 76 7" xfId="19762"/>
    <cellStyle name="Normal 76 7 2" xfId="19763"/>
    <cellStyle name="Normal 76 7 2 2" xfId="19764"/>
    <cellStyle name="Normal 76 7 2 3" xfId="19765"/>
    <cellStyle name="Normal 76 7 3" xfId="19766"/>
    <cellStyle name="Normal 76 7 3 2" xfId="19767"/>
    <cellStyle name="Normal 76 7 4" xfId="19768"/>
    <cellStyle name="Normal 76 8" xfId="19769"/>
    <cellStyle name="Normal 76 8 2" xfId="19770"/>
    <cellStyle name="Normal 76 8 2 2" xfId="19771"/>
    <cellStyle name="Normal 76 8 2 3" xfId="19772"/>
    <cellStyle name="Normal 76 8 3" xfId="19773"/>
    <cellStyle name="Normal 76 8 3 2" xfId="19774"/>
    <cellStyle name="Normal 76 8 4" xfId="19775"/>
    <cellStyle name="Normal 76 9" xfId="19776"/>
    <cellStyle name="Normal 76 9 2" xfId="19777"/>
    <cellStyle name="Normal 76 9 2 2" xfId="19778"/>
    <cellStyle name="Normal 76 9 2 3" xfId="19779"/>
    <cellStyle name="Normal 76 9 3" xfId="19780"/>
    <cellStyle name="Normal 76 9 3 2" xfId="19781"/>
    <cellStyle name="Normal 76 9 4" xfId="19782"/>
    <cellStyle name="Normal 77" xfId="19783"/>
    <cellStyle name="Normal 77 10" xfId="19784"/>
    <cellStyle name="Normal 77 10 2" xfId="19785"/>
    <cellStyle name="Normal 77 10 2 2" xfId="19786"/>
    <cellStyle name="Normal 77 10 2 3" xfId="19787"/>
    <cellStyle name="Normal 77 10 3" xfId="19788"/>
    <cellStyle name="Normal 77 10 3 2" xfId="19789"/>
    <cellStyle name="Normal 77 10 4" xfId="19790"/>
    <cellStyle name="Normal 77 11" xfId="19791"/>
    <cellStyle name="Normal 77 11 2" xfId="19792"/>
    <cellStyle name="Normal 77 11 2 2" xfId="19793"/>
    <cellStyle name="Normal 77 11 2 3" xfId="19794"/>
    <cellStyle name="Normal 77 11 3" xfId="19795"/>
    <cellStyle name="Normal 77 11 3 2" xfId="19796"/>
    <cellStyle name="Normal 77 11 4" xfId="19797"/>
    <cellStyle name="Normal 77 12" xfId="19798"/>
    <cellStyle name="Normal 77 12 2" xfId="19799"/>
    <cellStyle name="Normal 77 12 2 2" xfId="19800"/>
    <cellStyle name="Normal 77 12 2 3" xfId="19801"/>
    <cellStyle name="Normal 77 12 3" xfId="19802"/>
    <cellStyle name="Normal 77 12 3 2" xfId="19803"/>
    <cellStyle name="Normal 77 12 4" xfId="19804"/>
    <cellStyle name="Normal 77 13" xfId="19805"/>
    <cellStyle name="Normal 77 13 2" xfId="19806"/>
    <cellStyle name="Normal 77 13 2 2" xfId="19807"/>
    <cellStyle name="Normal 77 13 2 3" xfId="19808"/>
    <cellStyle name="Normal 77 13 3" xfId="19809"/>
    <cellStyle name="Normal 77 13 3 2" xfId="19810"/>
    <cellStyle name="Normal 77 13 4" xfId="19811"/>
    <cellStyle name="Normal 77 14" xfId="19812"/>
    <cellStyle name="Normal 77 14 2" xfId="19813"/>
    <cellStyle name="Normal 77 14 2 2" xfId="19814"/>
    <cellStyle name="Normal 77 14 2 3" xfId="19815"/>
    <cellStyle name="Normal 77 14 3" xfId="19816"/>
    <cellStyle name="Normal 77 14 3 2" xfId="19817"/>
    <cellStyle name="Normal 77 14 4" xfId="19818"/>
    <cellStyle name="Normal 77 15" xfId="19819"/>
    <cellStyle name="Normal 77 15 2" xfId="19820"/>
    <cellStyle name="Normal 77 15 2 2" xfId="19821"/>
    <cellStyle name="Normal 77 15 2 3" xfId="19822"/>
    <cellStyle name="Normal 77 15 3" xfId="19823"/>
    <cellStyle name="Normal 77 15 3 2" xfId="19824"/>
    <cellStyle name="Normal 77 15 4" xfId="19825"/>
    <cellStyle name="Normal 77 16" xfId="19826"/>
    <cellStyle name="Normal 77 16 2" xfId="19827"/>
    <cellStyle name="Normal 77 16 2 2" xfId="19828"/>
    <cellStyle name="Normal 77 16 2 3" xfId="19829"/>
    <cellStyle name="Normal 77 16 3" xfId="19830"/>
    <cellStyle name="Normal 77 16 3 2" xfId="19831"/>
    <cellStyle name="Normal 77 16 4" xfId="19832"/>
    <cellStyle name="Normal 77 17" xfId="19833"/>
    <cellStyle name="Normal 77 17 2" xfId="19834"/>
    <cellStyle name="Normal 77 17 2 2" xfId="19835"/>
    <cellStyle name="Normal 77 17 2 3" xfId="19836"/>
    <cellStyle name="Normal 77 17 3" xfId="19837"/>
    <cellStyle name="Normal 77 17 3 2" xfId="19838"/>
    <cellStyle name="Normal 77 17 4" xfId="19839"/>
    <cellStyle name="Normal 77 18" xfId="19840"/>
    <cellStyle name="Normal 77 18 2" xfId="19841"/>
    <cellStyle name="Normal 77 18 2 2" xfId="19842"/>
    <cellStyle name="Normal 77 18 2 3" xfId="19843"/>
    <cellStyle name="Normal 77 18 3" xfId="19844"/>
    <cellStyle name="Normal 77 18 3 2" xfId="19845"/>
    <cellStyle name="Normal 77 18 4" xfId="19846"/>
    <cellStyle name="Normal 77 19" xfId="19847"/>
    <cellStyle name="Normal 77 19 2" xfId="19848"/>
    <cellStyle name="Normal 77 19 2 2" xfId="19849"/>
    <cellStyle name="Normal 77 19 2 3" xfId="19850"/>
    <cellStyle name="Normal 77 19 3" xfId="19851"/>
    <cellStyle name="Normal 77 19 3 2" xfId="19852"/>
    <cellStyle name="Normal 77 19 4" xfId="19853"/>
    <cellStyle name="Normal 77 2" xfId="19854"/>
    <cellStyle name="Normal 77 2 2" xfId="19855"/>
    <cellStyle name="Normal 77 2 2 2" xfId="19856"/>
    <cellStyle name="Normal 77 2 2 3" xfId="19857"/>
    <cellStyle name="Normal 77 2 3" xfId="19858"/>
    <cellStyle name="Normal 77 2 3 2" xfId="19859"/>
    <cellStyle name="Normal 77 2 4" xfId="19860"/>
    <cellStyle name="Normal 77 3" xfId="19861"/>
    <cellStyle name="Normal 77 3 2" xfId="19862"/>
    <cellStyle name="Normal 77 3 2 2" xfId="19863"/>
    <cellStyle name="Normal 77 3 2 3" xfId="19864"/>
    <cellStyle name="Normal 77 3 3" xfId="19865"/>
    <cellStyle name="Normal 77 3 3 2" xfId="19866"/>
    <cellStyle name="Normal 77 3 4" xfId="19867"/>
    <cellStyle name="Normal 77 4" xfId="19868"/>
    <cellStyle name="Normal 77 4 2" xfId="19869"/>
    <cellStyle name="Normal 77 4 2 2" xfId="19870"/>
    <cellStyle name="Normal 77 4 2 3" xfId="19871"/>
    <cellStyle name="Normal 77 4 3" xfId="19872"/>
    <cellStyle name="Normal 77 4 3 2" xfId="19873"/>
    <cellStyle name="Normal 77 4 4" xfId="19874"/>
    <cellStyle name="Normal 77 5" xfId="19875"/>
    <cellStyle name="Normal 77 5 2" xfId="19876"/>
    <cellStyle name="Normal 77 5 2 2" xfId="19877"/>
    <cellStyle name="Normal 77 5 2 3" xfId="19878"/>
    <cellStyle name="Normal 77 5 3" xfId="19879"/>
    <cellStyle name="Normal 77 5 3 2" xfId="19880"/>
    <cellStyle name="Normal 77 5 4" xfId="19881"/>
    <cellStyle name="Normal 77 6" xfId="19882"/>
    <cellStyle name="Normal 77 6 2" xfId="19883"/>
    <cellStyle name="Normal 77 6 2 2" xfId="19884"/>
    <cellStyle name="Normal 77 6 2 3" xfId="19885"/>
    <cellStyle name="Normal 77 6 3" xfId="19886"/>
    <cellStyle name="Normal 77 6 3 2" xfId="19887"/>
    <cellStyle name="Normal 77 6 4" xfId="19888"/>
    <cellStyle name="Normal 77 7" xfId="19889"/>
    <cellStyle name="Normal 77 7 2" xfId="19890"/>
    <cellStyle name="Normal 77 7 2 2" xfId="19891"/>
    <cellStyle name="Normal 77 7 2 3" xfId="19892"/>
    <cellStyle name="Normal 77 7 3" xfId="19893"/>
    <cellStyle name="Normal 77 7 3 2" xfId="19894"/>
    <cellStyle name="Normal 77 7 4" xfId="19895"/>
    <cellStyle name="Normal 77 8" xfId="19896"/>
    <cellStyle name="Normal 77 8 2" xfId="19897"/>
    <cellStyle name="Normal 77 8 2 2" xfId="19898"/>
    <cellStyle name="Normal 77 8 2 3" xfId="19899"/>
    <cellStyle name="Normal 77 8 3" xfId="19900"/>
    <cellStyle name="Normal 77 8 3 2" xfId="19901"/>
    <cellStyle name="Normal 77 8 4" xfId="19902"/>
    <cellStyle name="Normal 77 9" xfId="19903"/>
    <cellStyle name="Normal 77 9 2" xfId="19904"/>
    <cellStyle name="Normal 77 9 2 2" xfId="19905"/>
    <cellStyle name="Normal 77 9 2 3" xfId="19906"/>
    <cellStyle name="Normal 77 9 3" xfId="19907"/>
    <cellStyle name="Normal 77 9 3 2" xfId="19908"/>
    <cellStyle name="Normal 77 9 4" xfId="19909"/>
    <cellStyle name="Normal 78" xfId="19910"/>
    <cellStyle name="Normal 78 10" xfId="19911"/>
    <cellStyle name="Normal 78 10 2" xfId="19912"/>
    <cellStyle name="Normal 78 10 2 2" xfId="19913"/>
    <cellStyle name="Normal 78 10 2 3" xfId="19914"/>
    <cellStyle name="Normal 78 10 3" xfId="19915"/>
    <cellStyle name="Normal 78 10 3 2" xfId="19916"/>
    <cellStyle name="Normal 78 10 4" xfId="19917"/>
    <cellStyle name="Normal 78 11" xfId="19918"/>
    <cellStyle name="Normal 78 11 2" xfId="19919"/>
    <cellStyle name="Normal 78 11 2 2" xfId="19920"/>
    <cellStyle name="Normal 78 11 2 3" xfId="19921"/>
    <cellStyle name="Normal 78 11 3" xfId="19922"/>
    <cellStyle name="Normal 78 11 3 2" xfId="19923"/>
    <cellStyle name="Normal 78 11 4" xfId="19924"/>
    <cellStyle name="Normal 78 12" xfId="19925"/>
    <cellStyle name="Normal 78 12 2" xfId="19926"/>
    <cellStyle name="Normal 78 12 2 2" xfId="19927"/>
    <cellStyle name="Normal 78 12 2 3" xfId="19928"/>
    <cellStyle name="Normal 78 12 3" xfId="19929"/>
    <cellStyle name="Normal 78 12 3 2" xfId="19930"/>
    <cellStyle name="Normal 78 12 4" xfId="19931"/>
    <cellStyle name="Normal 78 13" xfId="19932"/>
    <cellStyle name="Normal 78 13 2" xfId="19933"/>
    <cellStyle name="Normal 78 13 2 2" xfId="19934"/>
    <cellStyle name="Normal 78 13 2 3" xfId="19935"/>
    <cellStyle name="Normal 78 13 3" xfId="19936"/>
    <cellStyle name="Normal 78 13 3 2" xfId="19937"/>
    <cellStyle name="Normal 78 13 4" xfId="19938"/>
    <cellStyle name="Normal 78 14" xfId="19939"/>
    <cellStyle name="Normal 78 14 2" xfId="19940"/>
    <cellStyle name="Normal 78 14 2 2" xfId="19941"/>
    <cellStyle name="Normal 78 14 2 3" xfId="19942"/>
    <cellStyle name="Normal 78 14 3" xfId="19943"/>
    <cellStyle name="Normal 78 14 3 2" xfId="19944"/>
    <cellStyle name="Normal 78 14 4" xfId="19945"/>
    <cellStyle name="Normal 78 15" xfId="19946"/>
    <cellStyle name="Normal 78 15 2" xfId="19947"/>
    <cellStyle name="Normal 78 15 2 2" xfId="19948"/>
    <cellStyle name="Normal 78 15 2 3" xfId="19949"/>
    <cellStyle name="Normal 78 15 3" xfId="19950"/>
    <cellStyle name="Normal 78 15 3 2" xfId="19951"/>
    <cellStyle name="Normal 78 15 4" xfId="19952"/>
    <cellStyle name="Normal 78 16" xfId="19953"/>
    <cellStyle name="Normal 78 16 2" xfId="19954"/>
    <cellStyle name="Normal 78 16 2 2" xfId="19955"/>
    <cellStyle name="Normal 78 16 2 3" xfId="19956"/>
    <cellStyle name="Normal 78 16 3" xfId="19957"/>
    <cellStyle name="Normal 78 16 3 2" xfId="19958"/>
    <cellStyle name="Normal 78 16 4" xfId="19959"/>
    <cellStyle name="Normal 78 17" xfId="19960"/>
    <cellStyle name="Normal 78 17 2" xfId="19961"/>
    <cellStyle name="Normal 78 17 2 2" xfId="19962"/>
    <cellStyle name="Normal 78 17 2 3" xfId="19963"/>
    <cellStyle name="Normal 78 17 3" xfId="19964"/>
    <cellStyle name="Normal 78 17 3 2" xfId="19965"/>
    <cellStyle name="Normal 78 17 4" xfId="19966"/>
    <cellStyle name="Normal 78 18" xfId="19967"/>
    <cellStyle name="Normal 78 18 2" xfId="19968"/>
    <cellStyle name="Normal 78 18 2 2" xfId="19969"/>
    <cellStyle name="Normal 78 18 2 3" xfId="19970"/>
    <cellStyle name="Normal 78 18 3" xfId="19971"/>
    <cellStyle name="Normal 78 18 3 2" xfId="19972"/>
    <cellStyle name="Normal 78 18 4" xfId="19973"/>
    <cellStyle name="Normal 78 19" xfId="19974"/>
    <cellStyle name="Normal 78 19 2" xfId="19975"/>
    <cellStyle name="Normal 78 19 2 2" xfId="19976"/>
    <cellStyle name="Normal 78 19 2 3" xfId="19977"/>
    <cellStyle name="Normal 78 19 3" xfId="19978"/>
    <cellStyle name="Normal 78 19 3 2" xfId="19979"/>
    <cellStyle name="Normal 78 19 4" xfId="19980"/>
    <cellStyle name="Normal 78 2" xfId="19981"/>
    <cellStyle name="Normal 78 2 2" xfId="19982"/>
    <cellStyle name="Normal 78 2 2 2" xfId="19983"/>
    <cellStyle name="Normal 78 2 2 3" xfId="19984"/>
    <cellStyle name="Normal 78 2 3" xfId="19985"/>
    <cellStyle name="Normal 78 2 3 2" xfId="19986"/>
    <cellStyle name="Normal 78 2 4" xfId="19987"/>
    <cellStyle name="Normal 78 3" xfId="19988"/>
    <cellStyle name="Normal 78 3 2" xfId="19989"/>
    <cellStyle name="Normal 78 3 2 2" xfId="19990"/>
    <cellStyle name="Normal 78 3 2 3" xfId="19991"/>
    <cellStyle name="Normal 78 3 3" xfId="19992"/>
    <cellStyle name="Normal 78 3 3 2" xfId="19993"/>
    <cellStyle name="Normal 78 3 4" xfId="19994"/>
    <cellStyle name="Normal 78 4" xfId="19995"/>
    <cellStyle name="Normal 78 4 2" xfId="19996"/>
    <cellStyle name="Normal 78 4 2 2" xfId="19997"/>
    <cellStyle name="Normal 78 4 2 3" xfId="19998"/>
    <cellStyle name="Normal 78 4 3" xfId="19999"/>
    <cellStyle name="Normal 78 4 3 2" xfId="20000"/>
    <cellStyle name="Normal 78 4 4" xfId="20001"/>
    <cellStyle name="Normal 78 5" xfId="20002"/>
    <cellStyle name="Normal 78 5 2" xfId="20003"/>
    <cellStyle name="Normal 78 5 2 2" xfId="20004"/>
    <cellStyle name="Normal 78 5 2 3" xfId="20005"/>
    <cellStyle name="Normal 78 5 3" xfId="20006"/>
    <cellStyle name="Normal 78 5 3 2" xfId="20007"/>
    <cellStyle name="Normal 78 5 4" xfId="20008"/>
    <cellStyle name="Normal 78 6" xfId="20009"/>
    <cellStyle name="Normal 78 6 2" xfId="20010"/>
    <cellStyle name="Normal 78 6 2 2" xfId="20011"/>
    <cellStyle name="Normal 78 6 2 3" xfId="20012"/>
    <cellStyle name="Normal 78 6 3" xfId="20013"/>
    <cellStyle name="Normal 78 6 3 2" xfId="20014"/>
    <cellStyle name="Normal 78 6 4" xfId="20015"/>
    <cellStyle name="Normal 78 7" xfId="20016"/>
    <cellStyle name="Normal 78 7 2" xfId="20017"/>
    <cellStyle name="Normal 78 7 2 2" xfId="20018"/>
    <cellStyle name="Normal 78 7 2 3" xfId="20019"/>
    <cellStyle name="Normal 78 7 3" xfId="20020"/>
    <cellStyle name="Normal 78 7 3 2" xfId="20021"/>
    <cellStyle name="Normal 78 7 4" xfId="20022"/>
    <cellStyle name="Normal 78 8" xfId="20023"/>
    <cellStyle name="Normal 78 8 2" xfId="20024"/>
    <cellStyle name="Normal 78 8 2 2" xfId="20025"/>
    <cellStyle name="Normal 78 8 2 3" xfId="20026"/>
    <cellStyle name="Normal 78 8 3" xfId="20027"/>
    <cellStyle name="Normal 78 8 3 2" xfId="20028"/>
    <cellStyle name="Normal 78 8 4" xfId="20029"/>
    <cellStyle name="Normal 78 9" xfId="20030"/>
    <cellStyle name="Normal 78 9 2" xfId="20031"/>
    <cellStyle name="Normal 78 9 2 2" xfId="20032"/>
    <cellStyle name="Normal 78 9 2 3" xfId="20033"/>
    <cellStyle name="Normal 78 9 3" xfId="20034"/>
    <cellStyle name="Normal 78 9 3 2" xfId="20035"/>
    <cellStyle name="Normal 78 9 4" xfId="20036"/>
    <cellStyle name="Normal 79" xfId="20037"/>
    <cellStyle name="Normal 79 10" xfId="20038"/>
    <cellStyle name="Normal 79 10 2" xfId="20039"/>
    <cellStyle name="Normal 79 10 2 2" xfId="20040"/>
    <cellStyle name="Normal 79 10 2 3" xfId="20041"/>
    <cellStyle name="Normal 79 10 3" xfId="20042"/>
    <cellStyle name="Normal 79 10 3 2" xfId="20043"/>
    <cellStyle name="Normal 79 10 4" xfId="20044"/>
    <cellStyle name="Normal 79 11" xfId="20045"/>
    <cellStyle name="Normal 79 11 2" xfId="20046"/>
    <cellStyle name="Normal 79 11 2 2" xfId="20047"/>
    <cellStyle name="Normal 79 11 2 3" xfId="20048"/>
    <cellStyle name="Normal 79 11 3" xfId="20049"/>
    <cellStyle name="Normal 79 11 3 2" xfId="20050"/>
    <cellStyle name="Normal 79 11 4" xfId="20051"/>
    <cellStyle name="Normal 79 12" xfId="20052"/>
    <cellStyle name="Normal 79 12 2" xfId="20053"/>
    <cellStyle name="Normal 79 12 2 2" xfId="20054"/>
    <cellStyle name="Normal 79 12 2 3" xfId="20055"/>
    <cellStyle name="Normal 79 12 3" xfId="20056"/>
    <cellStyle name="Normal 79 12 3 2" xfId="20057"/>
    <cellStyle name="Normal 79 12 4" xfId="20058"/>
    <cellStyle name="Normal 79 13" xfId="20059"/>
    <cellStyle name="Normal 79 13 2" xfId="20060"/>
    <cellStyle name="Normal 79 13 2 2" xfId="20061"/>
    <cellStyle name="Normal 79 13 2 3" xfId="20062"/>
    <cellStyle name="Normal 79 13 3" xfId="20063"/>
    <cellStyle name="Normal 79 13 3 2" xfId="20064"/>
    <cellStyle name="Normal 79 13 4" xfId="20065"/>
    <cellStyle name="Normal 79 14" xfId="20066"/>
    <cellStyle name="Normal 79 14 2" xfId="20067"/>
    <cellStyle name="Normal 79 14 2 2" xfId="20068"/>
    <cellStyle name="Normal 79 14 2 3" xfId="20069"/>
    <cellStyle name="Normal 79 14 3" xfId="20070"/>
    <cellStyle name="Normal 79 14 3 2" xfId="20071"/>
    <cellStyle name="Normal 79 14 4" xfId="20072"/>
    <cellStyle name="Normal 79 15" xfId="20073"/>
    <cellStyle name="Normal 79 15 2" xfId="20074"/>
    <cellStyle name="Normal 79 15 2 2" xfId="20075"/>
    <cellStyle name="Normal 79 15 2 3" xfId="20076"/>
    <cellStyle name="Normal 79 15 3" xfId="20077"/>
    <cellStyle name="Normal 79 15 3 2" xfId="20078"/>
    <cellStyle name="Normal 79 15 4" xfId="20079"/>
    <cellStyle name="Normal 79 16" xfId="20080"/>
    <cellStyle name="Normal 79 16 2" xfId="20081"/>
    <cellStyle name="Normal 79 16 2 2" xfId="20082"/>
    <cellStyle name="Normal 79 16 2 3" xfId="20083"/>
    <cellStyle name="Normal 79 16 3" xfId="20084"/>
    <cellStyle name="Normal 79 16 3 2" xfId="20085"/>
    <cellStyle name="Normal 79 16 4" xfId="20086"/>
    <cellStyle name="Normal 79 17" xfId="20087"/>
    <cellStyle name="Normal 79 17 2" xfId="20088"/>
    <cellStyle name="Normal 79 17 2 2" xfId="20089"/>
    <cellStyle name="Normal 79 17 2 3" xfId="20090"/>
    <cellStyle name="Normal 79 17 3" xfId="20091"/>
    <cellStyle name="Normal 79 17 3 2" xfId="20092"/>
    <cellStyle name="Normal 79 17 4" xfId="20093"/>
    <cellStyle name="Normal 79 18" xfId="20094"/>
    <cellStyle name="Normal 79 18 2" xfId="20095"/>
    <cellStyle name="Normal 79 18 2 2" xfId="20096"/>
    <cellStyle name="Normal 79 18 2 3" xfId="20097"/>
    <cellStyle name="Normal 79 18 3" xfId="20098"/>
    <cellStyle name="Normal 79 18 3 2" xfId="20099"/>
    <cellStyle name="Normal 79 18 4" xfId="20100"/>
    <cellStyle name="Normal 79 19" xfId="20101"/>
    <cellStyle name="Normal 79 19 2" xfId="20102"/>
    <cellStyle name="Normal 79 19 2 2" xfId="20103"/>
    <cellStyle name="Normal 79 19 2 3" xfId="20104"/>
    <cellStyle name="Normal 79 19 3" xfId="20105"/>
    <cellStyle name="Normal 79 19 3 2" xfId="20106"/>
    <cellStyle name="Normal 79 19 4" xfId="20107"/>
    <cellStyle name="Normal 79 2" xfId="20108"/>
    <cellStyle name="Normal 79 2 2" xfId="20109"/>
    <cellStyle name="Normal 79 2 2 2" xfId="20110"/>
    <cellStyle name="Normal 79 2 2 3" xfId="20111"/>
    <cellStyle name="Normal 79 2 3" xfId="20112"/>
    <cellStyle name="Normal 79 2 3 2" xfId="20113"/>
    <cellStyle name="Normal 79 2 4" xfId="20114"/>
    <cellStyle name="Normal 79 3" xfId="20115"/>
    <cellStyle name="Normal 79 3 2" xfId="20116"/>
    <cellStyle name="Normal 79 3 2 2" xfId="20117"/>
    <cellStyle name="Normal 79 3 2 3" xfId="20118"/>
    <cellStyle name="Normal 79 3 3" xfId="20119"/>
    <cellStyle name="Normal 79 3 3 2" xfId="20120"/>
    <cellStyle name="Normal 79 3 4" xfId="20121"/>
    <cellStyle name="Normal 79 4" xfId="20122"/>
    <cellStyle name="Normal 79 4 2" xfId="20123"/>
    <cellStyle name="Normal 79 4 2 2" xfId="20124"/>
    <cellStyle name="Normal 79 4 2 3" xfId="20125"/>
    <cellStyle name="Normal 79 4 3" xfId="20126"/>
    <cellStyle name="Normal 79 4 3 2" xfId="20127"/>
    <cellStyle name="Normal 79 4 4" xfId="20128"/>
    <cellStyle name="Normal 79 5" xfId="20129"/>
    <cellStyle name="Normal 79 5 2" xfId="20130"/>
    <cellStyle name="Normal 79 5 2 2" xfId="20131"/>
    <cellStyle name="Normal 79 5 2 3" xfId="20132"/>
    <cellStyle name="Normal 79 5 3" xfId="20133"/>
    <cellStyle name="Normal 79 5 3 2" xfId="20134"/>
    <cellStyle name="Normal 79 5 4" xfId="20135"/>
    <cellStyle name="Normal 79 6" xfId="20136"/>
    <cellStyle name="Normal 79 6 2" xfId="20137"/>
    <cellStyle name="Normal 79 6 2 2" xfId="20138"/>
    <cellStyle name="Normal 79 6 2 3" xfId="20139"/>
    <cellStyle name="Normal 79 6 3" xfId="20140"/>
    <cellStyle name="Normal 79 6 3 2" xfId="20141"/>
    <cellStyle name="Normal 79 6 4" xfId="20142"/>
    <cellStyle name="Normal 79 7" xfId="20143"/>
    <cellStyle name="Normal 79 7 2" xfId="20144"/>
    <cellStyle name="Normal 79 7 2 2" xfId="20145"/>
    <cellStyle name="Normal 79 7 2 3" xfId="20146"/>
    <cellStyle name="Normal 79 7 3" xfId="20147"/>
    <cellStyle name="Normal 79 7 3 2" xfId="20148"/>
    <cellStyle name="Normal 79 7 4" xfId="20149"/>
    <cellStyle name="Normal 79 8" xfId="20150"/>
    <cellStyle name="Normal 79 8 2" xfId="20151"/>
    <cellStyle name="Normal 79 8 2 2" xfId="20152"/>
    <cellStyle name="Normal 79 8 2 3" xfId="20153"/>
    <cellStyle name="Normal 79 8 3" xfId="20154"/>
    <cellStyle name="Normal 79 8 3 2" xfId="20155"/>
    <cellStyle name="Normal 79 8 4" xfId="20156"/>
    <cellStyle name="Normal 79 9" xfId="20157"/>
    <cellStyle name="Normal 79 9 2" xfId="20158"/>
    <cellStyle name="Normal 79 9 2 2" xfId="20159"/>
    <cellStyle name="Normal 79 9 2 3" xfId="20160"/>
    <cellStyle name="Normal 79 9 3" xfId="20161"/>
    <cellStyle name="Normal 79 9 3 2" xfId="20162"/>
    <cellStyle name="Normal 79 9 4" xfId="20163"/>
    <cellStyle name="Normal 8" xfId="20164"/>
    <cellStyle name="Normal 8 10" xfId="20165"/>
    <cellStyle name="Normal 8 10 2" xfId="20166"/>
    <cellStyle name="Normal 8 11" xfId="20167"/>
    <cellStyle name="Normal 8 12" xfId="20168"/>
    <cellStyle name="Normal 8 13" xfId="20169"/>
    <cellStyle name="Normal 8 14" xfId="20170"/>
    <cellStyle name="Normal 8 15" xfId="20171"/>
    <cellStyle name="Normal 8 16" xfId="20172"/>
    <cellStyle name="Normal 8 17" xfId="20173"/>
    <cellStyle name="Normal 8 18" xfId="20174"/>
    <cellStyle name="Normal 8 19" xfId="20175"/>
    <cellStyle name="Normal 8 2" xfId="20176"/>
    <cellStyle name="Normal 8 2 10" xfId="20177"/>
    <cellStyle name="Normal 8 2 2" xfId="20178"/>
    <cellStyle name="Normal 8 2 2 2" xfId="20179"/>
    <cellStyle name="Normal 8 2 2 2 2" xfId="20180"/>
    <cellStyle name="Normal 8 2 2 2 2 2" xfId="20181"/>
    <cellStyle name="Normal 8 2 2 2 2 3" xfId="20182"/>
    <cellStyle name="Normal 8 2 2 2 2 4" xfId="20183"/>
    <cellStyle name="Normal 8 2 2 2 3" xfId="20184"/>
    <cellStyle name="Normal 8 2 2 2 4" xfId="20185"/>
    <cellStyle name="Normal 8 2 2 2 5" xfId="20186"/>
    <cellStyle name="Normal 8 2 2 3" xfId="20187"/>
    <cellStyle name="Normal 8 2 2 3 2" xfId="20188"/>
    <cellStyle name="Normal 8 2 2 3 3" xfId="20189"/>
    <cellStyle name="Normal 8 2 2 3 4" xfId="20190"/>
    <cellStyle name="Normal 8 2 2 4" xfId="20191"/>
    <cellStyle name="Normal 8 2 2 5" xfId="20192"/>
    <cellStyle name="Normal 8 2 2 6" xfId="20193"/>
    <cellStyle name="Normal 8 2 2 7" xfId="20194"/>
    <cellStyle name="Normal 8 2 2 8" xfId="20195"/>
    <cellStyle name="Normal 8 2 3" xfId="20196"/>
    <cellStyle name="Normal 8 2 3 2" xfId="20197"/>
    <cellStyle name="Normal 8 2 3 2 2" xfId="20198"/>
    <cellStyle name="Normal 8 2 3 2 3" xfId="20199"/>
    <cellStyle name="Normal 8 2 3 2 4" xfId="20200"/>
    <cellStyle name="Normal 8 2 3 3" xfId="20201"/>
    <cellStyle name="Normal 8 2 3 4" xfId="20202"/>
    <cellStyle name="Normal 8 2 3 5" xfId="20203"/>
    <cellStyle name="Normal 8 2 3 6" xfId="20204"/>
    <cellStyle name="Normal 8 2 4" xfId="20205"/>
    <cellStyle name="Normal 8 2 4 2" xfId="20206"/>
    <cellStyle name="Normal 8 2 4 2 2" xfId="20207"/>
    <cellStyle name="Normal 8 2 4 2 3" xfId="20208"/>
    <cellStyle name="Normal 8 2 4 2 4" xfId="20209"/>
    <cellStyle name="Normal 8 2 4 3" xfId="20210"/>
    <cellStyle name="Normal 8 2 4 4" xfId="20211"/>
    <cellStyle name="Normal 8 2 4 5" xfId="20212"/>
    <cellStyle name="Normal 8 2 5" xfId="20213"/>
    <cellStyle name="Normal 8 2 5 2" xfId="20214"/>
    <cellStyle name="Normal 8 2 5 2 2" xfId="20215"/>
    <cellStyle name="Normal 8 2 5 2 3" xfId="20216"/>
    <cellStyle name="Normal 8 2 5 2 4" xfId="20217"/>
    <cellStyle name="Normal 8 2 5 3" xfId="20218"/>
    <cellStyle name="Normal 8 2 5 4" xfId="20219"/>
    <cellStyle name="Normal 8 2 5 5" xfId="20220"/>
    <cellStyle name="Normal 8 2 6" xfId="20221"/>
    <cellStyle name="Normal 8 2 6 2" xfId="20222"/>
    <cellStyle name="Normal 8 2 6 3" xfId="20223"/>
    <cellStyle name="Normal 8 2 6 4" xfId="20224"/>
    <cellStyle name="Normal 8 2 7" xfId="20225"/>
    <cellStyle name="Normal 8 2 8" xfId="20226"/>
    <cellStyle name="Normal 8 2 9" xfId="20227"/>
    <cellStyle name="Normal 8 20" xfId="20228"/>
    <cellStyle name="Normal 8 21" xfId="20229"/>
    <cellStyle name="Normal 8 22" xfId="20230"/>
    <cellStyle name="Normal 8 23" xfId="20231"/>
    <cellStyle name="Normal 8 24" xfId="20232"/>
    <cellStyle name="Normal 8 25" xfId="20233"/>
    <cellStyle name="Normal 8 26" xfId="20234"/>
    <cellStyle name="Normal 8 27" xfId="20235"/>
    <cellStyle name="Normal 8 28" xfId="20236"/>
    <cellStyle name="Normal 8 29" xfId="20237"/>
    <cellStyle name="Normal 8 3" xfId="20238"/>
    <cellStyle name="Normal 8 3 2" xfId="20239"/>
    <cellStyle name="Normal 8 3 2 2" xfId="20240"/>
    <cellStyle name="Normal 8 3 2 2 2" xfId="20241"/>
    <cellStyle name="Normal 8 3 2 2 3" xfId="20242"/>
    <cellStyle name="Normal 8 3 2 2 4" xfId="20243"/>
    <cellStyle name="Normal 8 3 2 3" xfId="20244"/>
    <cellStyle name="Normal 8 3 2 4" xfId="20245"/>
    <cellStyle name="Normal 8 3 2 5" xfId="20246"/>
    <cellStyle name="Normal 8 3 3" xfId="20247"/>
    <cellStyle name="Normal 8 3 3 2" xfId="20248"/>
    <cellStyle name="Normal 8 3 3 3" xfId="20249"/>
    <cellStyle name="Normal 8 3 3 4" xfId="20250"/>
    <cellStyle name="Normal 8 3 4" xfId="20251"/>
    <cellStyle name="Normal 8 3 5" xfId="20252"/>
    <cellStyle name="Normal 8 3 6" xfId="20253"/>
    <cellStyle name="Normal 8 3 7" xfId="20254"/>
    <cellStyle name="Normal 8 3 8" xfId="20255"/>
    <cellStyle name="Normal 8 3 9" xfId="20256"/>
    <cellStyle name="Normal 8 30" xfId="20257"/>
    <cellStyle name="Normal 8 31" xfId="20258"/>
    <cellStyle name="Normal 8 32" xfId="20259"/>
    <cellStyle name="Normal 8 4" xfId="20260"/>
    <cellStyle name="Normal 8 4 2" xfId="20261"/>
    <cellStyle name="Normal 8 4 2 2" xfId="20262"/>
    <cellStyle name="Normal 8 4 2 2 2" xfId="20263"/>
    <cellStyle name="Normal 8 4 2 2 3" xfId="20264"/>
    <cellStyle name="Normal 8 4 2 2 4" xfId="20265"/>
    <cellStyle name="Normal 8 4 2 3" xfId="20266"/>
    <cellStyle name="Normal 8 4 2 4" xfId="20267"/>
    <cellStyle name="Normal 8 4 2 5" xfId="20268"/>
    <cellStyle name="Normal 8 4 3" xfId="20269"/>
    <cellStyle name="Normal 8 5" xfId="20270"/>
    <cellStyle name="Normal 8 5 2" xfId="20271"/>
    <cellStyle name="Normal 8 5 2 2" xfId="20272"/>
    <cellStyle name="Normal 8 5 2 3" xfId="20273"/>
    <cellStyle name="Normal 8 5 2 4" xfId="20274"/>
    <cellStyle name="Normal 8 5 3" xfId="20275"/>
    <cellStyle name="Normal 8 5 3 2" xfId="20276"/>
    <cellStyle name="Normal 8 5 4" xfId="20277"/>
    <cellStyle name="Normal 8 5 5" xfId="20278"/>
    <cellStyle name="Normal 8 5 6" xfId="20279"/>
    <cellStyle name="Normal 8 6" xfId="20280"/>
    <cellStyle name="Normal 8 6 2" xfId="20281"/>
    <cellStyle name="Normal 8 6 2 2" xfId="20282"/>
    <cellStyle name="Normal 8 6 2 3" xfId="20283"/>
    <cellStyle name="Normal 8 6 2 4" xfId="20284"/>
    <cellStyle name="Normal 8 6 3" xfId="20285"/>
    <cellStyle name="Normal 8 6 3 2" xfId="20286"/>
    <cellStyle name="Normal 8 6 4" xfId="20287"/>
    <cellStyle name="Normal 8 6 5" xfId="20288"/>
    <cellStyle name="Normal 8 6 6" xfId="20289"/>
    <cellStyle name="Normal 8 7" xfId="20290"/>
    <cellStyle name="Normal 8 7 2" xfId="20291"/>
    <cellStyle name="Normal 8 7 2 2" xfId="20292"/>
    <cellStyle name="Normal 8 7 3" xfId="20293"/>
    <cellStyle name="Normal 8 7 4" xfId="20294"/>
    <cellStyle name="Normal 8 8" xfId="20295"/>
    <cellStyle name="Normal 8 9" xfId="20296"/>
    <cellStyle name="Normal 8 9 2" xfId="20297"/>
    <cellStyle name="Normal 80" xfId="20298"/>
    <cellStyle name="Normal 80 10" xfId="20299"/>
    <cellStyle name="Normal 80 10 2" xfId="20300"/>
    <cellStyle name="Normal 80 10 2 2" xfId="20301"/>
    <cellStyle name="Normal 80 10 2 3" xfId="20302"/>
    <cellStyle name="Normal 80 10 3" xfId="20303"/>
    <cellStyle name="Normal 80 10 3 2" xfId="20304"/>
    <cellStyle name="Normal 80 10 4" xfId="20305"/>
    <cellStyle name="Normal 80 11" xfId="20306"/>
    <cellStyle name="Normal 80 11 2" xfId="20307"/>
    <cellStyle name="Normal 80 11 2 2" xfId="20308"/>
    <cellStyle name="Normal 80 11 2 3" xfId="20309"/>
    <cellStyle name="Normal 80 11 3" xfId="20310"/>
    <cellStyle name="Normal 80 11 3 2" xfId="20311"/>
    <cellStyle name="Normal 80 11 4" xfId="20312"/>
    <cellStyle name="Normal 80 12" xfId="20313"/>
    <cellStyle name="Normal 80 12 2" xfId="20314"/>
    <cellStyle name="Normal 80 12 2 2" xfId="20315"/>
    <cellStyle name="Normal 80 12 2 3" xfId="20316"/>
    <cellStyle name="Normal 80 12 3" xfId="20317"/>
    <cellStyle name="Normal 80 12 3 2" xfId="20318"/>
    <cellStyle name="Normal 80 12 4" xfId="20319"/>
    <cellStyle name="Normal 80 13" xfId="20320"/>
    <cellStyle name="Normal 80 13 2" xfId="20321"/>
    <cellStyle name="Normal 80 13 2 2" xfId="20322"/>
    <cellStyle name="Normal 80 13 2 3" xfId="20323"/>
    <cellStyle name="Normal 80 13 3" xfId="20324"/>
    <cellStyle name="Normal 80 13 3 2" xfId="20325"/>
    <cellStyle name="Normal 80 13 4" xfId="20326"/>
    <cellStyle name="Normal 80 14" xfId="20327"/>
    <cellStyle name="Normal 80 14 2" xfId="20328"/>
    <cellStyle name="Normal 80 14 2 2" xfId="20329"/>
    <cellStyle name="Normal 80 14 2 3" xfId="20330"/>
    <cellStyle name="Normal 80 14 3" xfId="20331"/>
    <cellStyle name="Normal 80 14 3 2" xfId="20332"/>
    <cellStyle name="Normal 80 14 4" xfId="20333"/>
    <cellStyle name="Normal 80 15" xfId="20334"/>
    <cellStyle name="Normal 80 15 2" xfId="20335"/>
    <cellStyle name="Normal 80 15 2 2" xfId="20336"/>
    <cellStyle name="Normal 80 15 2 3" xfId="20337"/>
    <cellStyle name="Normal 80 15 3" xfId="20338"/>
    <cellStyle name="Normal 80 15 3 2" xfId="20339"/>
    <cellStyle name="Normal 80 15 4" xfId="20340"/>
    <cellStyle name="Normal 80 16" xfId="20341"/>
    <cellStyle name="Normal 80 16 2" xfId="20342"/>
    <cellStyle name="Normal 80 16 2 2" xfId="20343"/>
    <cellStyle name="Normal 80 16 2 3" xfId="20344"/>
    <cellStyle name="Normal 80 16 3" xfId="20345"/>
    <cellStyle name="Normal 80 16 3 2" xfId="20346"/>
    <cellStyle name="Normal 80 16 4" xfId="20347"/>
    <cellStyle name="Normal 80 17" xfId="20348"/>
    <cellStyle name="Normal 80 17 2" xfId="20349"/>
    <cellStyle name="Normal 80 17 2 2" xfId="20350"/>
    <cellStyle name="Normal 80 17 2 3" xfId="20351"/>
    <cellStyle name="Normal 80 17 3" xfId="20352"/>
    <cellStyle name="Normal 80 17 3 2" xfId="20353"/>
    <cellStyle name="Normal 80 17 4" xfId="20354"/>
    <cellStyle name="Normal 80 18" xfId="20355"/>
    <cellStyle name="Normal 80 18 2" xfId="20356"/>
    <cellStyle name="Normal 80 18 2 2" xfId="20357"/>
    <cellStyle name="Normal 80 18 2 3" xfId="20358"/>
    <cellStyle name="Normal 80 18 3" xfId="20359"/>
    <cellStyle name="Normal 80 18 3 2" xfId="20360"/>
    <cellStyle name="Normal 80 18 4" xfId="20361"/>
    <cellStyle name="Normal 80 19" xfId="20362"/>
    <cellStyle name="Normal 80 19 2" xfId="20363"/>
    <cellStyle name="Normal 80 19 2 2" xfId="20364"/>
    <cellStyle name="Normal 80 19 2 3" xfId="20365"/>
    <cellStyle name="Normal 80 19 3" xfId="20366"/>
    <cellStyle name="Normal 80 19 3 2" xfId="20367"/>
    <cellStyle name="Normal 80 19 4" xfId="20368"/>
    <cellStyle name="Normal 80 2" xfId="20369"/>
    <cellStyle name="Normal 80 2 2" xfId="20370"/>
    <cellStyle name="Normal 80 2 2 2" xfId="20371"/>
    <cellStyle name="Normal 80 2 2 3" xfId="20372"/>
    <cellStyle name="Normal 80 2 3" xfId="20373"/>
    <cellStyle name="Normal 80 2 3 2" xfId="20374"/>
    <cellStyle name="Normal 80 2 4" xfId="20375"/>
    <cellStyle name="Normal 80 3" xfId="20376"/>
    <cellStyle name="Normal 80 3 2" xfId="20377"/>
    <cellStyle name="Normal 80 3 2 2" xfId="20378"/>
    <cellStyle name="Normal 80 3 2 3" xfId="20379"/>
    <cellStyle name="Normal 80 3 3" xfId="20380"/>
    <cellStyle name="Normal 80 3 3 2" xfId="20381"/>
    <cellStyle name="Normal 80 3 4" xfId="20382"/>
    <cellStyle name="Normal 80 4" xfId="20383"/>
    <cellStyle name="Normal 80 4 2" xfId="20384"/>
    <cellStyle name="Normal 80 4 2 2" xfId="20385"/>
    <cellStyle name="Normal 80 4 2 3" xfId="20386"/>
    <cellStyle name="Normal 80 4 3" xfId="20387"/>
    <cellStyle name="Normal 80 4 3 2" xfId="20388"/>
    <cellStyle name="Normal 80 4 4" xfId="20389"/>
    <cellStyle name="Normal 80 5" xfId="20390"/>
    <cellStyle name="Normal 80 5 2" xfId="20391"/>
    <cellStyle name="Normal 80 5 2 2" xfId="20392"/>
    <cellStyle name="Normal 80 5 2 3" xfId="20393"/>
    <cellStyle name="Normal 80 5 3" xfId="20394"/>
    <cellStyle name="Normal 80 5 3 2" xfId="20395"/>
    <cellStyle name="Normal 80 5 4" xfId="20396"/>
    <cellStyle name="Normal 80 6" xfId="20397"/>
    <cellStyle name="Normal 80 6 2" xfId="20398"/>
    <cellStyle name="Normal 80 6 2 2" xfId="20399"/>
    <cellStyle name="Normal 80 6 2 3" xfId="20400"/>
    <cellStyle name="Normal 80 6 3" xfId="20401"/>
    <cellStyle name="Normal 80 6 3 2" xfId="20402"/>
    <cellStyle name="Normal 80 6 4" xfId="20403"/>
    <cellStyle name="Normal 80 7" xfId="20404"/>
    <cellStyle name="Normal 80 7 2" xfId="20405"/>
    <cellStyle name="Normal 80 7 2 2" xfId="20406"/>
    <cellStyle name="Normal 80 7 2 3" xfId="20407"/>
    <cellStyle name="Normal 80 7 3" xfId="20408"/>
    <cellStyle name="Normal 80 7 3 2" xfId="20409"/>
    <cellStyle name="Normal 80 7 4" xfId="20410"/>
    <cellStyle name="Normal 80 8" xfId="20411"/>
    <cellStyle name="Normal 80 8 2" xfId="20412"/>
    <cellStyle name="Normal 80 8 2 2" xfId="20413"/>
    <cellStyle name="Normal 80 8 2 3" xfId="20414"/>
    <cellStyle name="Normal 80 8 3" xfId="20415"/>
    <cellStyle name="Normal 80 8 3 2" xfId="20416"/>
    <cellStyle name="Normal 80 8 4" xfId="20417"/>
    <cellStyle name="Normal 80 9" xfId="20418"/>
    <cellStyle name="Normal 80 9 2" xfId="20419"/>
    <cellStyle name="Normal 80 9 2 2" xfId="20420"/>
    <cellStyle name="Normal 80 9 2 3" xfId="20421"/>
    <cellStyle name="Normal 80 9 3" xfId="20422"/>
    <cellStyle name="Normal 80 9 3 2" xfId="20423"/>
    <cellStyle name="Normal 80 9 4" xfId="20424"/>
    <cellStyle name="Normal 81" xfId="20425"/>
    <cellStyle name="Normal 81 10" xfId="20426"/>
    <cellStyle name="Normal 81 10 2" xfId="20427"/>
    <cellStyle name="Normal 81 10 2 2" xfId="20428"/>
    <cellStyle name="Normal 81 10 2 3" xfId="20429"/>
    <cellStyle name="Normal 81 10 3" xfId="20430"/>
    <cellStyle name="Normal 81 10 3 2" xfId="20431"/>
    <cellStyle name="Normal 81 10 4" xfId="20432"/>
    <cellStyle name="Normal 81 11" xfId="20433"/>
    <cellStyle name="Normal 81 11 2" xfId="20434"/>
    <cellStyle name="Normal 81 11 2 2" xfId="20435"/>
    <cellStyle name="Normal 81 11 2 3" xfId="20436"/>
    <cellStyle name="Normal 81 11 3" xfId="20437"/>
    <cellStyle name="Normal 81 11 3 2" xfId="20438"/>
    <cellStyle name="Normal 81 11 4" xfId="20439"/>
    <cellStyle name="Normal 81 12" xfId="20440"/>
    <cellStyle name="Normal 81 12 2" xfId="20441"/>
    <cellStyle name="Normal 81 12 2 2" xfId="20442"/>
    <cellStyle name="Normal 81 12 2 3" xfId="20443"/>
    <cellStyle name="Normal 81 12 3" xfId="20444"/>
    <cellStyle name="Normal 81 12 3 2" xfId="20445"/>
    <cellStyle name="Normal 81 12 4" xfId="20446"/>
    <cellStyle name="Normal 81 13" xfId="20447"/>
    <cellStyle name="Normal 81 13 2" xfId="20448"/>
    <cellStyle name="Normal 81 13 2 2" xfId="20449"/>
    <cellStyle name="Normal 81 13 2 3" xfId="20450"/>
    <cellStyle name="Normal 81 13 3" xfId="20451"/>
    <cellStyle name="Normal 81 13 3 2" xfId="20452"/>
    <cellStyle name="Normal 81 13 4" xfId="20453"/>
    <cellStyle name="Normal 81 14" xfId="20454"/>
    <cellStyle name="Normal 81 14 2" xfId="20455"/>
    <cellStyle name="Normal 81 14 2 2" xfId="20456"/>
    <cellStyle name="Normal 81 14 2 3" xfId="20457"/>
    <cellStyle name="Normal 81 14 3" xfId="20458"/>
    <cellStyle name="Normal 81 14 3 2" xfId="20459"/>
    <cellStyle name="Normal 81 14 4" xfId="20460"/>
    <cellStyle name="Normal 81 15" xfId="20461"/>
    <cellStyle name="Normal 81 15 2" xfId="20462"/>
    <cellStyle name="Normal 81 15 2 2" xfId="20463"/>
    <cellStyle name="Normal 81 15 2 3" xfId="20464"/>
    <cellStyle name="Normal 81 15 3" xfId="20465"/>
    <cellStyle name="Normal 81 15 3 2" xfId="20466"/>
    <cellStyle name="Normal 81 15 4" xfId="20467"/>
    <cellStyle name="Normal 81 16" xfId="20468"/>
    <cellStyle name="Normal 81 16 2" xfId="20469"/>
    <cellStyle name="Normal 81 16 2 2" xfId="20470"/>
    <cellStyle name="Normal 81 16 2 3" xfId="20471"/>
    <cellStyle name="Normal 81 16 3" xfId="20472"/>
    <cellStyle name="Normal 81 16 3 2" xfId="20473"/>
    <cellStyle name="Normal 81 16 4" xfId="20474"/>
    <cellStyle name="Normal 81 17" xfId="20475"/>
    <cellStyle name="Normal 81 17 2" xfId="20476"/>
    <cellStyle name="Normal 81 17 2 2" xfId="20477"/>
    <cellStyle name="Normal 81 17 2 3" xfId="20478"/>
    <cellStyle name="Normal 81 17 3" xfId="20479"/>
    <cellStyle name="Normal 81 17 3 2" xfId="20480"/>
    <cellStyle name="Normal 81 17 4" xfId="20481"/>
    <cellStyle name="Normal 81 18" xfId="20482"/>
    <cellStyle name="Normal 81 18 2" xfId="20483"/>
    <cellStyle name="Normal 81 18 2 2" xfId="20484"/>
    <cellStyle name="Normal 81 18 2 3" xfId="20485"/>
    <cellStyle name="Normal 81 18 3" xfId="20486"/>
    <cellStyle name="Normal 81 18 3 2" xfId="20487"/>
    <cellStyle name="Normal 81 18 4" xfId="20488"/>
    <cellStyle name="Normal 81 19" xfId="20489"/>
    <cellStyle name="Normal 81 19 2" xfId="20490"/>
    <cellStyle name="Normal 81 19 2 2" xfId="20491"/>
    <cellStyle name="Normal 81 19 2 3" xfId="20492"/>
    <cellStyle name="Normal 81 19 3" xfId="20493"/>
    <cellStyle name="Normal 81 19 3 2" xfId="20494"/>
    <cellStyle name="Normal 81 19 4" xfId="20495"/>
    <cellStyle name="Normal 81 2" xfId="20496"/>
    <cellStyle name="Normal 81 2 2" xfId="20497"/>
    <cellStyle name="Normal 81 2 2 2" xfId="20498"/>
    <cellStyle name="Normal 81 2 2 3" xfId="20499"/>
    <cellStyle name="Normal 81 2 3" xfId="20500"/>
    <cellStyle name="Normal 81 2 3 2" xfId="20501"/>
    <cellStyle name="Normal 81 2 4" xfId="20502"/>
    <cellStyle name="Normal 81 3" xfId="20503"/>
    <cellStyle name="Normal 81 3 2" xfId="20504"/>
    <cellStyle name="Normal 81 3 2 2" xfId="20505"/>
    <cellStyle name="Normal 81 3 2 3" xfId="20506"/>
    <cellStyle name="Normal 81 3 3" xfId="20507"/>
    <cellStyle name="Normal 81 3 3 2" xfId="20508"/>
    <cellStyle name="Normal 81 3 4" xfId="20509"/>
    <cellStyle name="Normal 81 4" xfId="20510"/>
    <cellStyle name="Normal 81 4 2" xfId="20511"/>
    <cellStyle name="Normal 81 4 2 2" xfId="20512"/>
    <cellStyle name="Normal 81 4 2 3" xfId="20513"/>
    <cellStyle name="Normal 81 4 3" xfId="20514"/>
    <cellStyle name="Normal 81 4 3 2" xfId="20515"/>
    <cellStyle name="Normal 81 4 4" xfId="20516"/>
    <cellStyle name="Normal 81 5" xfId="20517"/>
    <cellStyle name="Normal 81 5 2" xfId="20518"/>
    <cellStyle name="Normal 81 5 2 2" xfId="20519"/>
    <cellStyle name="Normal 81 5 2 3" xfId="20520"/>
    <cellStyle name="Normal 81 5 3" xfId="20521"/>
    <cellStyle name="Normal 81 5 3 2" xfId="20522"/>
    <cellStyle name="Normal 81 5 4" xfId="20523"/>
    <cellStyle name="Normal 81 6" xfId="20524"/>
    <cellStyle name="Normal 81 6 2" xfId="20525"/>
    <cellStyle name="Normal 81 6 2 2" xfId="20526"/>
    <cellStyle name="Normal 81 6 2 3" xfId="20527"/>
    <cellStyle name="Normal 81 6 3" xfId="20528"/>
    <cellStyle name="Normal 81 6 3 2" xfId="20529"/>
    <cellStyle name="Normal 81 6 4" xfId="20530"/>
    <cellStyle name="Normal 81 7" xfId="20531"/>
    <cellStyle name="Normal 81 7 2" xfId="20532"/>
    <cellStyle name="Normal 81 7 2 2" xfId="20533"/>
    <cellStyle name="Normal 81 7 2 3" xfId="20534"/>
    <cellStyle name="Normal 81 7 3" xfId="20535"/>
    <cellStyle name="Normal 81 7 3 2" xfId="20536"/>
    <cellStyle name="Normal 81 7 4" xfId="20537"/>
    <cellStyle name="Normal 81 8" xfId="20538"/>
    <cellStyle name="Normal 81 8 2" xfId="20539"/>
    <cellStyle name="Normal 81 8 2 2" xfId="20540"/>
    <cellStyle name="Normal 81 8 2 3" xfId="20541"/>
    <cellStyle name="Normal 81 8 3" xfId="20542"/>
    <cellStyle name="Normal 81 8 3 2" xfId="20543"/>
    <cellStyle name="Normal 81 8 4" xfId="20544"/>
    <cellStyle name="Normal 81 9" xfId="20545"/>
    <cellStyle name="Normal 81 9 2" xfId="20546"/>
    <cellStyle name="Normal 81 9 2 2" xfId="20547"/>
    <cellStyle name="Normal 81 9 2 3" xfId="20548"/>
    <cellStyle name="Normal 81 9 3" xfId="20549"/>
    <cellStyle name="Normal 81 9 3 2" xfId="20550"/>
    <cellStyle name="Normal 81 9 4" xfId="20551"/>
    <cellStyle name="Normal 82" xfId="20552"/>
    <cellStyle name="Normal 82 10" xfId="20553"/>
    <cellStyle name="Normal 82 10 2" xfId="20554"/>
    <cellStyle name="Normal 82 10 2 2" xfId="20555"/>
    <cellStyle name="Normal 82 10 2 3" xfId="20556"/>
    <cellStyle name="Normal 82 10 3" xfId="20557"/>
    <cellStyle name="Normal 82 10 3 2" xfId="20558"/>
    <cellStyle name="Normal 82 10 4" xfId="20559"/>
    <cellStyle name="Normal 82 11" xfId="20560"/>
    <cellStyle name="Normal 82 11 2" xfId="20561"/>
    <cellStyle name="Normal 82 11 2 2" xfId="20562"/>
    <cellStyle name="Normal 82 11 2 3" xfId="20563"/>
    <cellStyle name="Normal 82 11 3" xfId="20564"/>
    <cellStyle name="Normal 82 11 3 2" xfId="20565"/>
    <cellStyle name="Normal 82 11 4" xfId="20566"/>
    <cellStyle name="Normal 82 12" xfId="20567"/>
    <cellStyle name="Normal 82 12 2" xfId="20568"/>
    <cellStyle name="Normal 82 12 2 2" xfId="20569"/>
    <cellStyle name="Normal 82 12 2 3" xfId="20570"/>
    <cellStyle name="Normal 82 12 3" xfId="20571"/>
    <cellStyle name="Normal 82 12 3 2" xfId="20572"/>
    <cellStyle name="Normal 82 12 4" xfId="20573"/>
    <cellStyle name="Normal 82 13" xfId="20574"/>
    <cellStyle name="Normal 82 13 2" xfId="20575"/>
    <cellStyle name="Normal 82 13 2 2" xfId="20576"/>
    <cellStyle name="Normal 82 13 2 3" xfId="20577"/>
    <cellStyle name="Normal 82 13 3" xfId="20578"/>
    <cellStyle name="Normal 82 13 3 2" xfId="20579"/>
    <cellStyle name="Normal 82 13 4" xfId="20580"/>
    <cellStyle name="Normal 82 14" xfId="20581"/>
    <cellStyle name="Normal 82 14 2" xfId="20582"/>
    <cellStyle name="Normal 82 14 2 2" xfId="20583"/>
    <cellStyle name="Normal 82 14 2 3" xfId="20584"/>
    <cellStyle name="Normal 82 14 3" xfId="20585"/>
    <cellStyle name="Normal 82 14 3 2" xfId="20586"/>
    <cellStyle name="Normal 82 14 4" xfId="20587"/>
    <cellStyle name="Normal 82 15" xfId="20588"/>
    <cellStyle name="Normal 82 15 2" xfId="20589"/>
    <cellStyle name="Normal 82 15 2 2" xfId="20590"/>
    <cellStyle name="Normal 82 15 2 3" xfId="20591"/>
    <cellStyle name="Normal 82 15 3" xfId="20592"/>
    <cellStyle name="Normal 82 15 3 2" xfId="20593"/>
    <cellStyle name="Normal 82 15 4" xfId="20594"/>
    <cellStyle name="Normal 82 16" xfId="20595"/>
    <cellStyle name="Normal 82 16 2" xfId="20596"/>
    <cellStyle name="Normal 82 16 2 2" xfId="20597"/>
    <cellStyle name="Normal 82 16 2 3" xfId="20598"/>
    <cellStyle name="Normal 82 16 3" xfId="20599"/>
    <cellStyle name="Normal 82 16 3 2" xfId="20600"/>
    <cellStyle name="Normal 82 16 4" xfId="20601"/>
    <cellStyle name="Normal 82 17" xfId="20602"/>
    <cellStyle name="Normal 82 17 2" xfId="20603"/>
    <cellStyle name="Normal 82 17 2 2" xfId="20604"/>
    <cellStyle name="Normal 82 17 2 3" xfId="20605"/>
    <cellStyle name="Normal 82 17 3" xfId="20606"/>
    <cellStyle name="Normal 82 17 3 2" xfId="20607"/>
    <cellStyle name="Normal 82 17 4" xfId="20608"/>
    <cellStyle name="Normal 82 18" xfId="20609"/>
    <cellStyle name="Normal 82 18 2" xfId="20610"/>
    <cellStyle name="Normal 82 18 2 2" xfId="20611"/>
    <cellStyle name="Normal 82 18 2 3" xfId="20612"/>
    <cellStyle name="Normal 82 18 3" xfId="20613"/>
    <cellStyle name="Normal 82 18 3 2" xfId="20614"/>
    <cellStyle name="Normal 82 18 4" xfId="20615"/>
    <cellStyle name="Normal 82 19" xfId="20616"/>
    <cellStyle name="Normal 82 19 2" xfId="20617"/>
    <cellStyle name="Normal 82 19 2 2" xfId="20618"/>
    <cellStyle name="Normal 82 19 2 3" xfId="20619"/>
    <cellStyle name="Normal 82 19 3" xfId="20620"/>
    <cellStyle name="Normal 82 19 3 2" xfId="20621"/>
    <cellStyle name="Normal 82 19 4" xfId="20622"/>
    <cellStyle name="Normal 82 2" xfId="20623"/>
    <cellStyle name="Normal 82 2 2" xfId="20624"/>
    <cellStyle name="Normal 82 2 2 2" xfId="20625"/>
    <cellStyle name="Normal 82 2 2 3" xfId="20626"/>
    <cellStyle name="Normal 82 2 3" xfId="20627"/>
    <cellStyle name="Normal 82 2 3 2" xfId="20628"/>
    <cellStyle name="Normal 82 2 4" xfId="20629"/>
    <cellStyle name="Normal 82 3" xfId="20630"/>
    <cellStyle name="Normal 82 3 2" xfId="20631"/>
    <cellStyle name="Normal 82 3 2 2" xfId="20632"/>
    <cellStyle name="Normal 82 3 2 3" xfId="20633"/>
    <cellStyle name="Normal 82 3 3" xfId="20634"/>
    <cellStyle name="Normal 82 3 3 2" xfId="20635"/>
    <cellStyle name="Normal 82 3 4" xfId="20636"/>
    <cellStyle name="Normal 82 4" xfId="20637"/>
    <cellStyle name="Normal 82 4 2" xfId="20638"/>
    <cellStyle name="Normal 82 4 2 2" xfId="20639"/>
    <cellStyle name="Normal 82 4 2 3" xfId="20640"/>
    <cellStyle name="Normal 82 4 3" xfId="20641"/>
    <cellStyle name="Normal 82 4 3 2" xfId="20642"/>
    <cellStyle name="Normal 82 4 4" xfId="20643"/>
    <cellStyle name="Normal 82 5" xfId="20644"/>
    <cellStyle name="Normal 82 5 2" xfId="20645"/>
    <cellStyle name="Normal 82 5 2 2" xfId="20646"/>
    <cellStyle name="Normal 82 5 2 3" xfId="20647"/>
    <cellStyle name="Normal 82 5 3" xfId="20648"/>
    <cellStyle name="Normal 82 5 3 2" xfId="20649"/>
    <cellStyle name="Normal 82 5 4" xfId="20650"/>
    <cellStyle name="Normal 82 6" xfId="20651"/>
    <cellStyle name="Normal 82 6 2" xfId="20652"/>
    <cellStyle name="Normal 82 6 2 2" xfId="20653"/>
    <cellStyle name="Normal 82 6 2 3" xfId="20654"/>
    <cellStyle name="Normal 82 6 3" xfId="20655"/>
    <cellStyle name="Normal 82 6 3 2" xfId="20656"/>
    <cellStyle name="Normal 82 6 4" xfId="20657"/>
    <cellStyle name="Normal 82 7" xfId="20658"/>
    <cellStyle name="Normal 82 7 2" xfId="20659"/>
    <cellStyle name="Normal 82 7 2 2" xfId="20660"/>
    <cellStyle name="Normal 82 7 2 3" xfId="20661"/>
    <cellStyle name="Normal 82 7 3" xfId="20662"/>
    <cellStyle name="Normal 82 7 3 2" xfId="20663"/>
    <cellStyle name="Normal 82 7 4" xfId="20664"/>
    <cellStyle name="Normal 82 8" xfId="20665"/>
    <cellStyle name="Normal 82 8 2" xfId="20666"/>
    <cellStyle name="Normal 82 8 2 2" xfId="20667"/>
    <cellStyle name="Normal 82 8 2 3" xfId="20668"/>
    <cellStyle name="Normal 82 8 3" xfId="20669"/>
    <cellStyle name="Normal 82 8 3 2" xfId="20670"/>
    <cellStyle name="Normal 82 8 4" xfId="20671"/>
    <cellStyle name="Normal 82 9" xfId="20672"/>
    <cellStyle name="Normal 82 9 2" xfId="20673"/>
    <cellStyle name="Normal 82 9 2 2" xfId="20674"/>
    <cellStyle name="Normal 82 9 2 3" xfId="20675"/>
    <cellStyle name="Normal 82 9 3" xfId="20676"/>
    <cellStyle name="Normal 82 9 3 2" xfId="20677"/>
    <cellStyle name="Normal 82 9 4" xfId="20678"/>
    <cellStyle name="Normal 83" xfId="20679"/>
    <cellStyle name="Normal 83 10" xfId="20680"/>
    <cellStyle name="Normal 83 10 2" xfId="20681"/>
    <cellStyle name="Normal 83 10 2 2" xfId="20682"/>
    <cellStyle name="Normal 83 10 2 3" xfId="20683"/>
    <cellStyle name="Normal 83 10 3" xfId="20684"/>
    <cellStyle name="Normal 83 10 3 2" xfId="20685"/>
    <cellStyle name="Normal 83 10 4" xfId="20686"/>
    <cellStyle name="Normal 83 11" xfId="20687"/>
    <cellStyle name="Normal 83 11 2" xfId="20688"/>
    <cellStyle name="Normal 83 11 2 2" xfId="20689"/>
    <cellStyle name="Normal 83 11 2 3" xfId="20690"/>
    <cellStyle name="Normal 83 11 3" xfId="20691"/>
    <cellStyle name="Normal 83 11 3 2" xfId="20692"/>
    <cellStyle name="Normal 83 11 4" xfId="20693"/>
    <cellStyle name="Normal 83 12" xfId="20694"/>
    <cellStyle name="Normal 83 12 2" xfId="20695"/>
    <cellStyle name="Normal 83 12 2 2" xfId="20696"/>
    <cellStyle name="Normal 83 12 2 3" xfId="20697"/>
    <cellStyle name="Normal 83 12 3" xfId="20698"/>
    <cellStyle name="Normal 83 12 3 2" xfId="20699"/>
    <cellStyle name="Normal 83 12 4" xfId="20700"/>
    <cellStyle name="Normal 83 13" xfId="20701"/>
    <cellStyle name="Normal 83 13 2" xfId="20702"/>
    <cellStyle name="Normal 83 13 2 2" xfId="20703"/>
    <cellStyle name="Normal 83 13 2 3" xfId="20704"/>
    <cellStyle name="Normal 83 13 3" xfId="20705"/>
    <cellStyle name="Normal 83 13 3 2" xfId="20706"/>
    <cellStyle name="Normal 83 13 4" xfId="20707"/>
    <cellStyle name="Normal 83 14" xfId="20708"/>
    <cellStyle name="Normal 83 14 2" xfId="20709"/>
    <cellStyle name="Normal 83 14 2 2" xfId="20710"/>
    <cellStyle name="Normal 83 14 2 3" xfId="20711"/>
    <cellStyle name="Normal 83 14 3" xfId="20712"/>
    <cellStyle name="Normal 83 14 3 2" xfId="20713"/>
    <cellStyle name="Normal 83 14 4" xfId="20714"/>
    <cellStyle name="Normal 83 15" xfId="20715"/>
    <cellStyle name="Normal 83 15 2" xfId="20716"/>
    <cellStyle name="Normal 83 15 2 2" xfId="20717"/>
    <cellStyle name="Normal 83 15 2 3" xfId="20718"/>
    <cellStyle name="Normal 83 15 3" xfId="20719"/>
    <cellStyle name="Normal 83 15 3 2" xfId="20720"/>
    <cellStyle name="Normal 83 15 4" xfId="20721"/>
    <cellStyle name="Normal 83 16" xfId="20722"/>
    <cellStyle name="Normal 83 16 2" xfId="20723"/>
    <cellStyle name="Normal 83 16 2 2" xfId="20724"/>
    <cellStyle name="Normal 83 16 2 3" xfId="20725"/>
    <cellStyle name="Normal 83 16 3" xfId="20726"/>
    <cellStyle name="Normal 83 16 3 2" xfId="20727"/>
    <cellStyle name="Normal 83 16 4" xfId="20728"/>
    <cellStyle name="Normal 83 17" xfId="20729"/>
    <cellStyle name="Normal 83 17 2" xfId="20730"/>
    <cellStyle name="Normal 83 17 2 2" xfId="20731"/>
    <cellStyle name="Normal 83 17 2 3" xfId="20732"/>
    <cellStyle name="Normal 83 17 3" xfId="20733"/>
    <cellStyle name="Normal 83 17 3 2" xfId="20734"/>
    <cellStyle name="Normal 83 17 4" xfId="20735"/>
    <cellStyle name="Normal 83 18" xfId="20736"/>
    <cellStyle name="Normal 83 18 2" xfId="20737"/>
    <cellStyle name="Normal 83 18 2 2" xfId="20738"/>
    <cellStyle name="Normal 83 18 2 3" xfId="20739"/>
    <cellStyle name="Normal 83 18 3" xfId="20740"/>
    <cellStyle name="Normal 83 18 3 2" xfId="20741"/>
    <cellStyle name="Normal 83 18 4" xfId="20742"/>
    <cellStyle name="Normal 83 19" xfId="20743"/>
    <cellStyle name="Normal 83 19 2" xfId="20744"/>
    <cellStyle name="Normal 83 19 2 2" xfId="20745"/>
    <cellStyle name="Normal 83 19 2 3" xfId="20746"/>
    <cellStyle name="Normal 83 19 3" xfId="20747"/>
    <cellStyle name="Normal 83 19 3 2" xfId="20748"/>
    <cellStyle name="Normal 83 19 4" xfId="20749"/>
    <cellStyle name="Normal 83 2" xfId="20750"/>
    <cellStyle name="Normal 83 2 2" xfId="20751"/>
    <cellStyle name="Normal 83 2 2 2" xfId="20752"/>
    <cellStyle name="Normal 83 2 2 3" xfId="20753"/>
    <cellStyle name="Normal 83 2 3" xfId="20754"/>
    <cellStyle name="Normal 83 2 3 2" xfId="20755"/>
    <cellStyle name="Normal 83 2 4" xfId="20756"/>
    <cellStyle name="Normal 83 3" xfId="20757"/>
    <cellStyle name="Normal 83 3 2" xfId="20758"/>
    <cellStyle name="Normal 83 3 2 2" xfId="20759"/>
    <cellStyle name="Normal 83 3 2 3" xfId="20760"/>
    <cellStyle name="Normal 83 3 3" xfId="20761"/>
    <cellStyle name="Normal 83 3 3 2" xfId="20762"/>
    <cellStyle name="Normal 83 3 4" xfId="20763"/>
    <cellStyle name="Normal 83 4" xfId="20764"/>
    <cellStyle name="Normal 83 4 2" xfId="20765"/>
    <cellStyle name="Normal 83 4 2 2" xfId="20766"/>
    <cellStyle name="Normal 83 4 2 3" xfId="20767"/>
    <cellStyle name="Normal 83 4 3" xfId="20768"/>
    <cellStyle name="Normal 83 4 3 2" xfId="20769"/>
    <cellStyle name="Normal 83 4 4" xfId="20770"/>
    <cellStyle name="Normal 83 5" xfId="20771"/>
    <cellStyle name="Normal 83 5 2" xfId="20772"/>
    <cellStyle name="Normal 83 5 2 2" xfId="20773"/>
    <cellStyle name="Normal 83 5 2 3" xfId="20774"/>
    <cellStyle name="Normal 83 5 3" xfId="20775"/>
    <cellStyle name="Normal 83 5 3 2" xfId="20776"/>
    <cellStyle name="Normal 83 5 4" xfId="20777"/>
    <cellStyle name="Normal 83 6" xfId="20778"/>
    <cellStyle name="Normal 83 6 2" xfId="20779"/>
    <cellStyle name="Normal 83 6 2 2" xfId="20780"/>
    <cellStyle name="Normal 83 6 2 3" xfId="20781"/>
    <cellStyle name="Normal 83 6 3" xfId="20782"/>
    <cellStyle name="Normal 83 6 3 2" xfId="20783"/>
    <cellStyle name="Normal 83 6 4" xfId="20784"/>
    <cellStyle name="Normal 83 7" xfId="20785"/>
    <cellStyle name="Normal 83 7 2" xfId="20786"/>
    <cellStyle name="Normal 83 7 2 2" xfId="20787"/>
    <cellStyle name="Normal 83 7 2 3" xfId="20788"/>
    <cellStyle name="Normal 83 7 3" xfId="20789"/>
    <cellStyle name="Normal 83 7 3 2" xfId="20790"/>
    <cellStyle name="Normal 83 7 4" xfId="20791"/>
    <cellStyle name="Normal 83 8" xfId="20792"/>
    <cellStyle name="Normal 83 8 2" xfId="20793"/>
    <cellStyle name="Normal 83 8 2 2" xfId="20794"/>
    <cellStyle name="Normal 83 8 2 3" xfId="20795"/>
    <cellStyle name="Normal 83 8 3" xfId="20796"/>
    <cellStyle name="Normal 83 8 3 2" xfId="20797"/>
    <cellStyle name="Normal 83 8 4" xfId="20798"/>
    <cellStyle name="Normal 83 9" xfId="20799"/>
    <cellStyle name="Normal 83 9 2" xfId="20800"/>
    <cellStyle name="Normal 83 9 2 2" xfId="20801"/>
    <cellStyle name="Normal 83 9 2 3" xfId="20802"/>
    <cellStyle name="Normal 83 9 3" xfId="20803"/>
    <cellStyle name="Normal 83 9 3 2" xfId="20804"/>
    <cellStyle name="Normal 83 9 4" xfId="20805"/>
    <cellStyle name="Normal 84" xfId="20806"/>
    <cellStyle name="Normal 84 10" xfId="20807"/>
    <cellStyle name="Normal 84 10 2" xfId="20808"/>
    <cellStyle name="Normal 84 10 2 2" xfId="20809"/>
    <cellStyle name="Normal 84 10 2 3" xfId="20810"/>
    <cellStyle name="Normal 84 10 3" xfId="20811"/>
    <cellStyle name="Normal 84 10 3 2" xfId="20812"/>
    <cellStyle name="Normal 84 10 4" xfId="20813"/>
    <cellStyle name="Normal 84 11" xfId="20814"/>
    <cellStyle name="Normal 84 11 2" xfId="20815"/>
    <cellStyle name="Normal 84 11 2 2" xfId="20816"/>
    <cellStyle name="Normal 84 11 2 3" xfId="20817"/>
    <cellStyle name="Normal 84 11 3" xfId="20818"/>
    <cellStyle name="Normal 84 11 3 2" xfId="20819"/>
    <cellStyle name="Normal 84 11 4" xfId="20820"/>
    <cellStyle name="Normal 84 12" xfId="20821"/>
    <cellStyle name="Normal 84 12 2" xfId="20822"/>
    <cellStyle name="Normal 84 12 2 2" xfId="20823"/>
    <cellStyle name="Normal 84 12 2 3" xfId="20824"/>
    <cellStyle name="Normal 84 12 3" xfId="20825"/>
    <cellStyle name="Normal 84 12 3 2" xfId="20826"/>
    <cellStyle name="Normal 84 12 4" xfId="20827"/>
    <cellStyle name="Normal 84 13" xfId="20828"/>
    <cellStyle name="Normal 84 13 2" xfId="20829"/>
    <cellStyle name="Normal 84 13 2 2" xfId="20830"/>
    <cellStyle name="Normal 84 13 2 3" xfId="20831"/>
    <cellStyle name="Normal 84 13 3" xfId="20832"/>
    <cellStyle name="Normal 84 13 3 2" xfId="20833"/>
    <cellStyle name="Normal 84 13 4" xfId="20834"/>
    <cellStyle name="Normal 84 14" xfId="20835"/>
    <cellStyle name="Normal 84 14 2" xfId="20836"/>
    <cellStyle name="Normal 84 14 2 2" xfId="20837"/>
    <cellStyle name="Normal 84 14 2 3" xfId="20838"/>
    <cellStyle name="Normal 84 14 3" xfId="20839"/>
    <cellStyle name="Normal 84 14 3 2" xfId="20840"/>
    <cellStyle name="Normal 84 14 4" xfId="20841"/>
    <cellStyle name="Normal 84 15" xfId="20842"/>
    <cellStyle name="Normal 84 15 2" xfId="20843"/>
    <cellStyle name="Normal 84 15 2 2" xfId="20844"/>
    <cellStyle name="Normal 84 15 2 3" xfId="20845"/>
    <cellStyle name="Normal 84 15 3" xfId="20846"/>
    <cellStyle name="Normal 84 15 3 2" xfId="20847"/>
    <cellStyle name="Normal 84 15 4" xfId="20848"/>
    <cellStyle name="Normal 84 16" xfId="20849"/>
    <cellStyle name="Normal 84 16 2" xfId="20850"/>
    <cellStyle name="Normal 84 16 2 2" xfId="20851"/>
    <cellStyle name="Normal 84 16 2 3" xfId="20852"/>
    <cellStyle name="Normal 84 16 3" xfId="20853"/>
    <cellStyle name="Normal 84 16 3 2" xfId="20854"/>
    <cellStyle name="Normal 84 16 4" xfId="20855"/>
    <cellStyle name="Normal 84 17" xfId="20856"/>
    <cellStyle name="Normal 84 17 2" xfId="20857"/>
    <cellStyle name="Normal 84 17 2 2" xfId="20858"/>
    <cellStyle name="Normal 84 17 2 3" xfId="20859"/>
    <cellStyle name="Normal 84 17 3" xfId="20860"/>
    <cellStyle name="Normal 84 17 3 2" xfId="20861"/>
    <cellStyle name="Normal 84 17 4" xfId="20862"/>
    <cellStyle name="Normal 84 18" xfId="20863"/>
    <cellStyle name="Normal 84 18 2" xfId="20864"/>
    <cellStyle name="Normal 84 18 2 2" xfId="20865"/>
    <cellStyle name="Normal 84 18 2 3" xfId="20866"/>
    <cellStyle name="Normal 84 18 3" xfId="20867"/>
    <cellStyle name="Normal 84 18 3 2" xfId="20868"/>
    <cellStyle name="Normal 84 18 4" xfId="20869"/>
    <cellStyle name="Normal 84 19" xfId="20870"/>
    <cellStyle name="Normal 84 19 2" xfId="20871"/>
    <cellStyle name="Normal 84 19 2 2" xfId="20872"/>
    <cellStyle name="Normal 84 19 2 3" xfId="20873"/>
    <cellStyle name="Normal 84 19 3" xfId="20874"/>
    <cellStyle name="Normal 84 19 3 2" xfId="20875"/>
    <cellStyle name="Normal 84 19 4" xfId="20876"/>
    <cellStyle name="Normal 84 2" xfId="20877"/>
    <cellStyle name="Normal 84 2 2" xfId="20878"/>
    <cellStyle name="Normal 84 2 2 2" xfId="20879"/>
    <cellStyle name="Normal 84 2 2 3" xfId="20880"/>
    <cellStyle name="Normal 84 2 3" xfId="20881"/>
    <cellStyle name="Normal 84 2 3 2" xfId="20882"/>
    <cellStyle name="Normal 84 2 4" xfId="20883"/>
    <cellStyle name="Normal 84 3" xfId="20884"/>
    <cellStyle name="Normal 84 3 2" xfId="20885"/>
    <cellStyle name="Normal 84 3 2 2" xfId="20886"/>
    <cellStyle name="Normal 84 3 2 3" xfId="20887"/>
    <cellStyle name="Normal 84 3 3" xfId="20888"/>
    <cellStyle name="Normal 84 3 3 2" xfId="20889"/>
    <cellStyle name="Normal 84 3 4" xfId="20890"/>
    <cellStyle name="Normal 84 4" xfId="20891"/>
    <cellStyle name="Normal 84 4 2" xfId="20892"/>
    <cellStyle name="Normal 84 4 2 2" xfId="20893"/>
    <cellStyle name="Normal 84 4 2 3" xfId="20894"/>
    <cellStyle name="Normal 84 4 3" xfId="20895"/>
    <cellStyle name="Normal 84 4 3 2" xfId="20896"/>
    <cellStyle name="Normal 84 4 4" xfId="20897"/>
    <cellStyle name="Normal 84 5" xfId="20898"/>
    <cellStyle name="Normal 84 5 2" xfId="20899"/>
    <cellStyle name="Normal 84 5 2 2" xfId="20900"/>
    <cellStyle name="Normal 84 5 2 3" xfId="20901"/>
    <cellStyle name="Normal 84 5 3" xfId="20902"/>
    <cellStyle name="Normal 84 5 3 2" xfId="20903"/>
    <cellStyle name="Normal 84 5 4" xfId="20904"/>
    <cellStyle name="Normal 84 6" xfId="20905"/>
    <cellStyle name="Normal 84 6 2" xfId="20906"/>
    <cellStyle name="Normal 84 6 2 2" xfId="20907"/>
    <cellStyle name="Normal 84 6 2 3" xfId="20908"/>
    <cellStyle name="Normal 84 6 3" xfId="20909"/>
    <cellStyle name="Normal 84 6 3 2" xfId="20910"/>
    <cellStyle name="Normal 84 6 4" xfId="20911"/>
    <cellStyle name="Normal 84 7" xfId="20912"/>
    <cellStyle name="Normal 84 7 2" xfId="20913"/>
    <cellStyle name="Normal 84 7 2 2" xfId="20914"/>
    <cellStyle name="Normal 84 7 2 3" xfId="20915"/>
    <cellStyle name="Normal 84 7 3" xfId="20916"/>
    <cellStyle name="Normal 84 7 3 2" xfId="20917"/>
    <cellStyle name="Normal 84 7 4" xfId="20918"/>
    <cellStyle name="Normal 84 8" xfId="20919"/>
    <cellStyle name="Normal 84 8 2" xfId="20920"/>
    <cellStyle name="Normal 84 8 2 2" xfId="20921"/>
    <cellStyle name="Normal 84 8 2 3" xfId="20922"/>
    <cellStyle name="Normal 84 8 3" xfId="20923"/>
    <cellStyle name="Normal 84 8 3 2" xfId="20924"/>
    <cellStyle name="Normal 84 8 4" xfId="20925"/>
    <cellStyle name="Normal 84 9" xfId="20926"/>
    <cellStyle name="Normal 84 9 2" xfId="20927"/>
    <cellStyle name="Normal 84 9 2 2" xfId="20928"/>
    <cellStyle name="Normal 84 9 2 3" xfId="20929"/>
    <cellStyle name="Normal 84 9 3" xfId="20930"/>
    <cellStyle name="Normal 84 9 3 2" xfId="20931"/>
    <cellStyle name="Normal 84 9 4" xfId="20932"/>
    <cellStyle name="Normal 85" xfId="20933"/>
    <cellStyle name="Normal 85 10" xfId="20934"/>
    <cellStyle name="Normal 85 10 2" xfId="20935"/>
    <cellStyle name="Normal 85 10 2 2" xfId="20936"/>
    <cellStyle name="Normal 85 10 2 3" xfId="20937"/>
    <cellStyle name="Normal 85 10 3" xfId="20938"/>
    <cellStyle name="Normal 85 10 3 2" xfId="20939"/>
    <cellStyle name="Normal 85 10 4" xfId="20940"/>
    <cellStyle name="Normal 85 11" xfId="20941"/>
    <cellStyle name="Normal 85 11 2" xfId="20942"/>
    <cellStyle name="Normal 85 11 2 2" xfId="20943"/>
    <cellStyle name="Normal 85 11 2 3" xfId="20944"/>
    <cellStyle name="Normal 85 11 3" xfId="20945"/>
    <cellStyle name="Normal 85 11 3 2" xfId="20946"/>
    <cellStyle name="Normal 85 11 4" xfId="20947"/>
    <cellStyle name="Normal 85 12" xfId="20948"/>
    <cellStyle name="Normal 85 12 2" xfId="20949"/>
    <cellStyle name="Normal 85 12 2 2" xfId="20950"/>
    <cellStyle name="Normal 85 12 2 3" xfId="20951"/>
    <cellStyle name="Normal 85 12 3" xfId="20952"/>
    <cellStyle name="Normal 85 12 3 2" xfId="20953"/>
    <cellStyle name="Normal 85 12 4" xfId="20954"/>
    <cellStyle name="Normal 85 13" xfId="20955"/>
    <cellStyle name="Normal 85 13 2" xfId="20956"/>
    <cellStyle name="Normal 85 13 2 2" xfId="20957"/>
    <cellStyle name="Normal 85 13 2 3" xfId="20958"/>
    <cellStyle name="Normal 85 13 3" xfId="20959"/>
    <cellStyle name="Normal 85 13 3 2" xfId="20960"/>
    <cellStyle name="Normal 85 13 4" xfId="20961"/>
    <cellStyle name="Normal 85 14" xfId="20962"/>
    <cellStyle name="Normal 85 14 2" xfId="20963"/>
    <cellStyle name="Normal 85 14 2 2" xfId="20964"/>
    <cellStyle name="Normal 85 14 2 3" xfId="20965"/>
    <cellStyle name="Normal 85 14 3" xfId="20966"/>
    <cellStyle name="Normal 85 14 3 2" xfId="20967"/>
    <cellStyle name="Normal 85 14 4" xfId="20968"/>
    <cellStyle name="Normal 85 15" xfId="20969"/>
    <cellStyle name="Normal 85 15 2" xfId="20970"/>
    <cellStyle name="Normal 85 15 2 2" xfId="20971"/>
    <cellStyle name="Normal 85 15 2 3" xfId="20972"/>
    <cellStyle name="Normal 85 15 3" xfId="20973"/>
    <cellStyle name="Normal 85 15 3 2" xfId="20974"/>
    <cellStyle name="Normal 85 15 4" xfId="20975"/>
    <cellStyle name="Normal 85 16" xfId="20976"/>
    <cellStyle name="Normal 85 16 2" xfId="20977"/>
    <cellStyle name="Normal 85 16 2 2" xfId="20978"/>
    <cellStyle name="Normal 85 16 2 3" xfId="20979"/>
    <cellStyle name="Normal 85 16 3" xfId="20980"/>
    <cellStyle name="Normal 85 16 3 2" xfId="20981"/>
    <cellStyle name="Normal 85 16 4" xfId="20982"/>
    <cellStyle name="Normal 85 17" xfId="20983"/>
    <cellStyle name="Normal 85 17 2" xfId="20984"/>
    <cellStyle name="Normal 85 17 2 2" xfId="20985"/>
    <cellStyle name="Normal 85 17 2 3" xfId="20986"/>
    <cellStyle name="Normal 85 17 3" xfId="20987"/>
    <cellStyle name="Normal 85 17 3 2" xfId="20988"/>
    <cellStyle name="Normal 85 17 4" xfId="20989"/>
    <cellStyle name="Normal 85 18" xfId="20990"/>
    <cellStyle name="Normal 85 18 2" xfId="20991"/>
    <cellStyle name="Normal 85 18 2 2" xfId="20992"/>
    <cellStyle name="Normal 85 18 2 3" xfId="20993"/>
    <cellStyle name="Normal 85 18 3" xfId="20994"/>
    <cellStyle name="Normal 85 18 3 2" xfId="20995"/>
    <cellStyle name="Normal 85 18 4" xfId="20996"/>
    <cellStyle name="Normal 85 19" xfId="20997"/>
    <cellStyle name="Normal 85 19 2" xfId="20998"/>
    <cellStyle name="Normal 85 19 2 2" xfId="20999"/>
    <cellStyle name="Normal 85 19 2 3" xfId="21000"/>
    <cellStyle name="Normal 85 19 3" xfId="21001"/>
    <cellStyle name="Normal 85 19 3 2" xfId="21002"/>
    <cellStyle name="Normal 85 19 4" xfId="21003"/>
    <cellStyle name="Normal 85 2" xfId="21004"/>
    <cellStyle name="Normal 85 2 2" xfId="21005"/>
    <cellStyle name="Normal 85 2 2 2" xfId="21006"/>
    <cellStyle name="Normal 85 2 2 3" xfId="21007"/>
    <cellStyle name="Normal 85 2 3" xfId="21008"/>
    <cellStyle name="Normal 85 2 3 2" xfId="21009"/>
    <cellStyle name="Normal 85 2 4" xfId="21010"/>
    <cellStyle name="Normal 85 3" xfId="21011"/>
    <cellStyle name="Normal 85 3 2" xfId="21012"/>
    <cellStyle name="Normal 85 3 2 2" xfId="21013"/>
    <cellStyle name="Normal 85 3 2 3" xfId="21014"/>
    <cellStyle name="Normal 85 3 3" xfId="21015"/>
    <cellStyle name="Normal 85 3 3 2" xfId="21016"/>
    <cellStyle name="Normal 85 3 4" xfId="21017"/>
    <cellStyle name="Normal 85 4" xfId="21018"/>
    <cellStyle name="Normal 85 4 2" xfId="21019"/>
    <cellStyle name="Normal 85 4 2 2" xfId="21020"/>
    <cellStyle name="Normal 85 4 2 3" xfId="21021"/>
    <cellStyle name="Normal 85 4 3" xfId="21022"/>
    <cellStyle name="Normal 85 4 3 2" xfId="21023"/>
    <cellStyle name="Normal 85 4 4" xfId="21024"/>
    <cellStyle name="Normal 85 5" xfId="21025"/>
    <cellStyle name="Normal 85 5 2" xfId="21026"/>
    <cellStyle name="Normal 85 5 2 2" xfId="21027"/>
    <cellStyle name="Normal 85 5 2 3" xfId="21028"/>
    <cellStyle name="Normal 85 5 3" xfId="21029"/>
    <cellStyle name="Normal 85 5 3 2" xfId="21030"/>
    <cellStyle name="Normal 85 5 4" xfId="21031"/>
    <cellStyle name="Normal 85 6" xfId="21032"/>
    <cellStyle name="Normal 85 6 2" xfId="21033"/>
    <cellStyle name="Normal 85 6 2 2" xfId="21034"/>
    <cellStyle name="Normal 85 6 2 3" xfId="21035"/>
    <cellStyle name="Normal 85 6 3" xfId="21036"/>
    <cellStyle name="Normal 85 6 3 2" xfId="21037"/>
    <cellStyle name="Normal 85 6 4" xfId="21038"/>
    <cellStyle name="Normal 85 7" xfId="21039"/>
    <cellStyle name="Normal 85 7 2" xfId="21040"/>
    <cellStyle name="Normal 85 7 2 2" xfId="21041"/>
    <cellStyle name="Normal 85 7 2 3" xfId="21042"/>
    <cellStyle name="Normal 85 7 3" xfId="21043"/>
    <cellStyle name="Normal 85 7 3 2" xfId="21044"/>
    <cellStyle name="Normal 85 7 4" xfId="21045"/>
    <cellStyle name="Normal 85 8" xfId="21046"/>
    <cellStyle name="Normal 85 8 2" xfId="21047"/>
    <cellStyle name="Normal 85 8 2 2" xfId="21048"/>
    <cellStyle name="Normal 85 8 2 3" xfId="21049"/>
    <cellStyle name="Normal 85 8 3" xfId="21050"/>
    <cellStyle name="Normal 85 8 3 2" xfId="21051"/>
    <cellStyle name="Normal 85 8 4" xfId="21052"/>
    <cellStyle name="Normal 85 9" xfId="21053"/>
    <cellStyle name="Normal 85 9 2" xfId="21054"/>
    <cellStyle name="Normal 85 9 2 2" xfId="21055"/>
    <cellStyle name="Normal 85 9 2 3" xfId="21056"/>
    <cellStyle name="Normal 85 9 3" xfId="21057"/>
    <cellStyle name="Normal 85 9 3 2" xfId="21058"/>
    <cellStyle name="Normal 85 9 4" xfId="21059"/>
    <cellStyle name="Normal 86" xfId="21060"/>
    <cellStyle name="Normal 86 10" xfId="21061"/>
    <cellStyle name="Normal 86 10 2" xfId="21062"/>
    <cellStyle name="Normal 86 10 2 2" xfId="21063"/>
    <cellStyle name="Normal 86 10 2 3" xfId="21064"/>
    <cellStyle name="Normal 86 10 3" xfId="21065"/>
    <cellStyle name="Normal 86 10 3 2" xfId="21066"/>
    <cellStyle name="Normal 86 10 4" xfId="21067"/>
    <cellStyle name="Normal 86 11" xfId="21068"/>
    <cellStyle name="Normal 86 11 2" xfId="21069"/>
    <cellStyle name="Normal 86 11 2 2" xfId="21070"/>
    <cellStyle name="Normal 86 11 2 3" xfId="21071"/>
    <cellStyle name="Normal 86 11 3" xfId="21072"/>
    <cellStyle name="Normal 86 11 3 2" xfId="21073"/>
    <cellStyle name="Normal 86 11 4" xfId="21074"/>
    <cellStyle name="Normal 86 12" xfId="21075"/>
    <cellStyle name="Normal 86 12 2" xfId="21076"/>
    <cellStyle name="Normal 86 12 2 2" xfId="21077"/>
    <cellStyle name="Normal 86 12 2 3" xfId="21078"/>
    <cellStyle name="Normal 86 12 3" xfId="21079"/>
    <cellStyle name="Normal 86 12 3 2" xfId="21080"/>
    <cellStyle name="Normal 86 12 4" xfId="21081"/>
    <cellStyle name="Normal 86 13" xfId="21082"/>
    <cellStyle name="Normal 86 13 2" xfId="21083"/>
    <cellStyle name="Normal 86 13 2 2" xfId="21084"/>
    <cellStyle name="Normal 86 13 2 3" xfId="21085"/>
    <cellStyle name="Normal 86 13 3" xfId="21086"/>
    <cellStyle name="Normal 86 13 3 2" xfId="21087"/>
    <cellStyle name="Normal 86 13 4" xfId="21088"/>
    <cellStyle name="Normal 86 14" xfId="21089"/>
    <cellStyle name="Normal 86 14 2" xfId="21090"/>
    <cellStyle name="Normal 86 14 2 2" xfId="21091"/>
    <cellStyle name="Normal 86 14 2 3" xfId="21092"/>
    <cellStyle name="Normal 86 14 3" xfId="21093"/>
    <cellStyle name="Normal 86 14 3 2" xfId="21094"/>
    <cellStyle name="Normal 86 14 4" xfId="21095"/>
    <cellStyle name="Normal 86 15" xfId="21096"/>
    <cellStyle name="Normal 86 15 2" xfId="21097"/>
    <cellStyle name="Normal 86 15 2 2" xfId="21098"/>
    <cellStyle name="Normal 86 15 2 3" xfId="21099"/>
    <cellStyle name="Normal 86 15 3" xfId="21100"/>
    <cellStyle name="Normal 86 15 3 2" xfId="21101"/>
    <cellStyle name="Normal 86 15 4" xfId="21102"/>
    <cellStyle name="Normal 86 16" xfId="21103"/>
    <cellStyle name="Normal 86 16 2" xfId="21104"/>
    <cellStyle name="Normal 86 16 2 2" xfId="21105"/>
    <cellStyle name="Normal 86 16 2 3" xfId="21106"/>
    <cellStyle name="Normal 86 16 3" xfId="21107"/>
    <cellStyle name="Normal 86 16 3 2" xfId="21108"/>
    <cellStyle name="Normal 86 16 4" xfId="21109"/>
    <cellStyle name="Normal 86 17" xfId="21110"/>
    <cellStyle name="Normal 86 17 2" xfId="21111"/>
    <cellStyle name="Normal 86 17 2 2" xfId="21112"/>
    <cellStyle name="Normal 86 17 2 3" xfId="21113"/>
    <cellStyle name="Normal 86 17 3" xfId="21114"/>
    <cellStyle name="Normal 86 17 3 2" xfId="21115"/>
    <cellStyle name="Normal 86 17 4" xfId="21116"/>
    <cellStyle name="Normal 86 18" xfId="21117"/>
    <cellStyle name="Normal 86 18 2" xfId="21118"/>
    <cellStyle name="Normal 86 18 2 2" xfId="21119"/>
    <cellStyle name="Normal 86 18 2 3" xfId="21120"/>
    <cellStyle name="Normal 86 18 3" xfId="21121"/>
    <cellStyle name="Normal 86 18 3 2" xfId="21122"/>
    <cellStyle name="Normal 86 18 4" xfId="21123"/>
    <cellStyle name="Normal 86 19" xfId="21124"/>
    <cellStyle name="Normal 86 19 2" xfId="21125"/>
    <cellStyle name="Normal 86 19 2 2" xfId="21126"/>
    <cellStyle name="Normal 86 19 2 3" xfId="21127"/>
    <cellStyle name="Normal 86 19 3" xfId="21128"/>
    <cellStyle name="Normal 86 19 3 2" xfId="21129"/>
    <cellStyle name="Normal 86 19 4" xfId="21130"/>
    <cellStyle name="Normal 86 2" xfId="21131"/>
    <cellStyle name="Normal 86 2 2" xfId="21132"/>
    <cellStyle name="Normal 86 2 2 2" xfId="21133"/>
    <cellStyle name="Normal 86 2 2 3" xfId="21134"/>
    <cellStyle name="Normal 86 2 3" xfId="21135"/>
    <cellStyle name="Normal 86 2 3 2" xfId="21136"/>
    <cellStyle name="Normal 86 2 4" xfId="21137"/>
    <cellStyle name="Normal 86 3" xfId="21138"/>
    <cellStyle name="Normal 86 3 2" xfId="21139"/>
    <cellStyle name="Normal 86 3 2 2" xfId="21140"/>
    <cellStyle name="Normal 86 3 2 3" xfId="21141"/>
    <cellStyle name="Normal 86 3 3" xfId="21142"/>
    <cellStyle name="Normal 86 3 3 2" xfId="21143"/>
    <cellStyle name="Normal 86 3 4" xfId="21144"/>
    <cellStyle name="Normal 86 4" xfId="21145"/>
    <cellStyle name="Normal 86 4 2" xfId="21146"/>
    <cellStyle name="Normal 86 4 2 2" xfId="21147"/>
    <cellStyle name="Normal 86 4 2 3" xfId="21148"/>
    <cellStyle name="Normal 86 4 3" xfId="21149"/>
    <cellStyle name="Normal 86 4 3 2" xfId="21150"/>
    <cellStyle name="Normal 86 4 4" xfId="21151"/>
    <cellStyle name="Normal 86 5" xfId="21152"/>
    <cellStyle name="Normal 86 5 2" xfId="21153"/>
    <cellStyle name="Normal 86 5 2 2" xfId="21154"/>
    <cellStyle name="Normal 86 5 2 3" xfId="21155"/>
    <cellStyle name="Normal 86 5 3" xfId="21156"/>
    <cellStyle name="Normal 86 5 3 2" xfId="21157"/>
    <cellStyle name="Normal 86 5 4" xfId="21158"/>
    <cellStyle name="Normal 86 6" xfId="21159"/>
    <cellStyle name="Normal 86 6 2" xfId="21160"/>
    <cellStyle name="Normal 86 6 2 2" xfId="21161"/>
    <cellStyle name="Normal 86 6 2 3" xfId="21162"/>
    <cellStyle name="Normal 86 6 3" xfId="21163"/>
    <cellStyle name="Normal 86 6 3 2" xfId="21164"/>
    <cellStyle name="Normal 86 6 4" xfId="21165"/>
    <cellStyle name="Normal 86 7" xfId="21166"/>
    <cellStyle name="Normal 86 7 2" xfId="21167"/>
    <cellStyle name="Normal 86 7 2 2" xfId="21168"/>
    <cellStyle name="Normal 86 7 2 3" xfId="21169"/>
    <cellStyle name="Normal 86 7 3" xfId="21170"/>
    <cellStyle name="Normal 86 7 3 2" xfId="21171"/>
    <cellStyle name="Normal 86 7 4" xfId="21172"/>
    <cellStyle name="Normal 86 8" xfId="21173"/>
    <cellStyle name="Normal 86 8 2" xfId="21174"/>
    <cellStyle name="Normal 86 8 2 2" xfId="21175"/>
    <cellStyle name="Normal 86 8 2 3" xfId="21176"/>
    <cellStyle name="Normal 86 8 3" xfId="21177"/>
    <cellStyle name="Normal 86 8 3 2" xfId="21178"/>
    <cellStyle name="Normal 86 8 4" xfId="21179"/>
    <cellStyle name="Normal 86 9" xfId="21180"/>
    <cellStyle name="Normal 86 9 2" xfId="21181"/>
    <cellStyle name="Normal 86 9 2 2" xfId="21182"/>
    <cellStyle name="Normal 86 9 2 3" xfId="21183"/>
    <cellStyle name="Normal 86 9 3" xfId="21184"/>
    <cellStyle name="Normal 86 9 3 2" xfId="21185"/>
    <cellStyle name="Normal 86 9 4" xfId="21186"/>
    <cellStyle name="Normal 87" xfId="21187"/>
    <cellStyle name="Normal 87 10" xfId="21188"/>
    <cellStyle name="Normal 87 10 2" xfId="21189"/>
    <cellStyle name="Normal 87 10 2 2" xfId="21190"/>
    <cellStyle name="Normal 87 10 2 3" xfId="21191"/>
    <cellStyle name="Normal 87 10 3" xfId="21192"/>
    <cellStyle name="Normal 87 10 3 2" xfId="21193"/>
    <cellStyle name="Normal 87 10 4" xfId="21194"/>
    <cellStyle name="Normal 87 11" xfId="21195"/>
    <cellStyle name="Normal 87 11 2" xfId="21196"/>
    <cellStyle name="Normal 87 11 2 2" xfId="21197"/>
    <cellStyle name="Normal 87 11 2 3" xfId="21198"/>
    <cellStyle name="Normal 87 11 3" xfId="21199"/>
    <cellStyle name="Normal 87 11 3 2" xfId="21200"/>
    <cellStyle name="Normal 87 11 4" xfId="21201"/>
    <cellStyle name="Normal 87 12" xfId="21202"/>
    <cellStyle name="Normal 87 12 2" xfId="21203"/>
    <cellStyle name="Normal 87 12 2 2" xfId="21204"/>
    <cellStyle name="Normal 87 12 2 3" xfId="21205"/>
    <cellStyle name="Normal 87 12 3" xfId="21206"/>
    <cellStyle name="Normal 87 12 3 2" xfId="21207"/>
    <cellStyle name="Normal 87 12 4" xfId="21208"/>
    <cellStyle name="Normal 87 13" xfId="21209"/>
    <cellStyle name="Normal 87 13 2" xfId="21210"/>
    <cellStyle name="Normal 87 13 2 2" xfId="21211"/>
    <cellStyle name="Normal 87 13 2 3" xfId="21212"/>
    <cellStyle name="Normal 87 13 3" xfId="21213"/>
    <cellStyle name="Normal 87 13 3 2" xfId="21214"/>
    <cellStyle name="Normal 87 13 4" xfId="21215"/>
    <cellStyle name="Normal 87 14" xfId="21216"/>
    <cellStyle name="Normal 87 14 2" xfId="21217"/>
    <cellStyle name="Normal 87 14 2 2" xfId="21218"/>
    <cellStyle name="Normal 87 14 2 3" xfId="21219"/>
    <cellStyle name="Normal 87 14 3" xfId="21220"/>
    <cellStyle name="Normal 87 14 3 2" xfId="21221"/>
    <cellStyle name="Normal 87 14 4" xfId="21222"/>
    <cellStyle name="Normal 87 15" xfId="21223"/>
    <cellStyle name="Normal 87 15 2" xfId="21224"/>
    <cellStyle name="Normal 87 15 2 2" xfId="21225"/>
    <cellStyle name="Normal 87 15 2 3" xfId="21226"/>
    <cellStyle name="Normal 87 15 3" xfId="21227"/>
    <cellStyle name="Normal 87 15 3 2" xfId="21228"/>
    <cellStyle name="Normal 87 15 4" xfId="21229"/>
    <cellStyle name="Normal 87 16" xfId="21230"/>
    <cellStyle name="Normal 87 16 2" xfId="21231"/>
    <cellStyle name="Normal 87 16 2 2" xfId="21232"/>
    <cellStyle name="Normal 87 16 2 3" xfId="21233"/>
    <cellStyle name="Normal 87 16 3" xfId="21234"/>
    <cellStyle name="Normal 87 16 3 2" xfId="21235"/>
    <cellStyle name="Normal 87 16 4" xfId="21236"/>
    <cellStyle name="Normal 87 17" xfId="21237"/>
    <cellStyle name="Normal 87 17 2" xfId="21238"/>
    <cellStyle name="Normal 87 17 2 2" xfId="21239"/>
    <cellStyle name="Normal 87 17 2 3" xfId="21240"/>
    <cellStyle name="Normal 87 17 3" xfId="21241"/>
    <cellStyle name="Normal 87 17 3 2" xfId="21242"/>
    <cellStyle name="Normal 87 17 4" xfId="21243"/>
    <cellStyle name="Normal 87 18" xfId="21244"/>
    <cellStyle name="Normal 87 18 2" xfId="21245"/>
    <cellStyle name="Normal 87 18 2 2" xfId="21246"/>
    <cellStyle name="Normal 87 18 2 3" xfId="21247"/>
    <cellStyle name="Normal 87 18 3" xfId="21248"/>
    <cellStyle name="Normal 87 18 3 2" xfId="21249"/>
    <cellStyle name="Normal 87 18 4" xfId="21250"/>
    <cellStyle name="Normal 87 19" xfId="21251"/>
    <cellStyle name="Normal 87 19 2" xfId="21252"/>
    <cellStyle name="Normal 87 19 2 2" xfId="21253"/>
    <cellStyle name="Normal 87 19 2 3" xfId="21254"/>
    <cellStyle name="Normal 87 19 3" xfId="21255"/>
    <cellStyle name="Normal 87 19 3 2" xfId="21256"/>
    <cellStyle name="Normal 87 19 4" xfId="21257"/>
    <cellStyle name="Normal 87 2" xfId="21258"/>
    <cellStyle name="Normal 87 2 2" xfId="21259"/>
    <cellStyle name="Normal 87 2 2 2" xfId="21260"/>
    <cellStyle name="Normal 87 2 2 3" xfId="21261"/>
    <cellStyle name="Normal 87 2 3" xfId="21262"/>
    <cellStyle name="Normal 87 2 3 2" xfId="21263"/>
    <cellStyle name="Normal 87 2 4" xfId="21264"/>
    <cellStyle name="Normal 87 3" xfId="21265"/>
    <cellStyle name="Normal 87 3 2" xfId="21266"/>
    <cellStyle name="Normal 87 3 2 2" xfId="21267"/>
    <cellStyle name="Normal 87 3 2 3" xfId="21268"/>
    <cellStyle name="Normal 87 3 3" xfId="21269"/>
    <cellStyle name="Normal 87 3 3 2" xfId="21270"/>
    <cellStyle name="Normal 87 3 4" xfId="21271"/>
    <cellStyle name="Normal 87 4" xfId="21272"/>
    <cellStyle name="Normal 87 4 2" xfId="21273"/>
    <cellStyle name="Normal 87 4 2 2" xfId="21274"/>
    <cellStyle name="Normal 87 4 2 3" xfId="21275"/>
    <cellStyle name="Normal 87 4 3" xfId="21276"/>
    <cellStyle name="Normal 87 4 3 2" xfId="21277"/>
    <cellStyle name="Normal 87 4 4" xfId="21278"/>
    <cellStyle name="Normal 87 5" xfId="21279"/>
    <cellStyle name="Normal 87 5 2" xfId="21280"/>
    <cellStyle name="Normal 87 5 2 2" xfId="21281"/>
    <cellStyle name="Normal 87 5 2 3" xfId="21282"/>
    <cellStyle name="Normal 87 5 3" xfId="21283"/>
    <cellStyle name="Normal 87 5 3 2" xfId="21284"/>
    <cellStyle name="Normal 87 5 4" xfId="21285"/>
    <cellStyle name="Normal 87 6" xfId="21286"/>
    <cellStyle name="Normal 87 6 2" xfId="21287"/>
    <cellStyle name="Normal 87 6 2 2" xfId="21288"/>
    <cellStyle name="Normal 87 6 2 3" xfId="21289"/>
    <cellStyle name="Normal 87 6 3" xfId="21290"/>
    <cellStyle name="Normal 87 6 3 2" xfId="21291"/>
    <cellStyle name="Normal 87 6 4" xfId="21292"/>
    <cellStyle name="Normal 87 7" xfId="21293"/>
    <cellStyle name="Normal 87 7 2" xfId="21294"/>
    <cellStyle name="Normal 87 7 2 2" xfId="21295"/>
    <cellStyle name="Normal 87 7 2 3" xfId="21296"/>
    <cellStyle name="Normal 87 7 3" xfId="21297"/>
    <cellStyle name="Normal 87 7 3 2" xfId="21298"/>
    <cellStyle name="Normal 87 7 4" xfId="21299"/>
    <cellStyle name="Normal 87 8" xfId="21300"/>
    <cellStyle name="Normal 87 8 2" xfId="21301"/>
    <cellStyle name="Normal 87 8 2 2" xfId="21302"/>
    <cellStyle name="Normal 87 8 2 3" xfId="21303"/>
    <cellStyle name="Normal 87 8 3" xfId="21304"/>
    <cellStyle name="Normal 87 8 3 2" xfId="21305"/>
    <cellStyle name="Normal 87 8 4" xfId="21306"/>
    <cellStyle name="Normal 87 9" xfId="21307"/>
    <cellStyle name="Normal 87 9 2" xfId="21308"/>
    <cellStyle name="Normal 87 9 2 2" xfId="21309"/>
    <cellStyle name="Normal 87 9 2 3" xfId="21310"/>
    <cellStyle name="Normal 87 9 3" xfId="21311"/>
    <cellStyle name="Normal 87 9 3 2" xfId="21312"/>
    <cellStyle name="Normal 87 9 4" xfId="21313"/>
    <cellStyle name="Normal 88" xfId="21314"/>
    <cellStyle name="Normal 88 10" xfId="21315"/>
    <cellStyle name="Normal 88 10 2" xfId="21316"/>
    <cellStyle name="Normal 88 10 2 2" xfId="21317"/>
    <cellStyle name="Normal 88 10 2 3" xfId="21318"/>
    <cellStyle name="Normal 88 10 3" xfId="21319"/>
    <cellStyle name="Normal 88 10 3 2" xfId="21320"/>
    <cellStyle name="Normal 88 10 4" xfId="21321"/>
    <cellStyle name="Normal 88 11" xfId="21322"/>
    <cellStyle name="Normal 88 11 2" xfId="21323"/>
    <cellStyle name="Normal 88 11 2 2" xfId="21324"/>
    <cellStyle name="Normal 88 11 2 3" xfId="21325"/>
    <cellStyle name="Normal 88 11 3" xfId="21326"/>
    <cellStyle name="Normal 88 11 3 2" xfId="21327"/>
    <cellStyle name="Normal 88 11 4" xfId="21328"/>
    <cellStyle name="Normal 88 12" xfId="21329"/>
    <cellStyle name="Normal 88 12 2" xfId="21330"/>
    <cellStyle name="Normal 88 12 2 2" xfId="21331"/>
    <cellStyle name="Normal 88 12 2 3" xfId="21332"/>
    <cellStyle name="Normal 88 12 3" xfId="21333"/>
    <cellStyle name="Normal 88 12 3 2" xfId="21334"/>
    <cellStyle name="Normal 88 12 4" xfId="21335"/>
    <cellStyle name="Normal 88 13" xfId="21336"/>
    <cellStyle name="Normal 88 13 2" xfId="21337"/>
    <cellStyle name="Normal 88 13 2 2" xfId="21338"/>
    <cellStyle name="Normal 88 13 2 3" xfId="21339"/>
    <cellStyle name="Normal 88 13 3" xfId="21340"/>
    <cellStyle name="Normal 88 13 3 2" xfId="21341"/>
    <cellStyle name="Normal 88 13 4" xfId="21342"/>
    <cellStyle name="Normal 88 14" xfId="21343"/>
    <cellStyle name="Normal 88 14 2" xfId="21344"/>
    <cellStyle name="Normal 88 14 2 2" xfId="21345"/>
    <cellStyle name="Normal 88 14 2 3" xfId="21346"/>
    <cellStyle name="Normal 88 14 3" xfId="21347"/>
    <cellStyle name="Normal 88 14 3 2" xfId="21348"/>
    <cellStyle name="Normal 88 14 4" xfId="21349"/>
    <cellStyle name="Normal 88 15" xfId="21350"/>
    <cellStyle name="Normal 88 15 2" xfId="21351"/>
    <cellStyle name="Normal 88 15 2 2" xfId="21352"/>
    <cellStyle name="Normal 88 15 2 3" xfId="21353"/>
    <cellStyle name="Normal 88 15 3" xfId="21354"/>
    <cellStyle name="Normal 88 15 3 2" xfId="21355"/>
    <cellStyle name="Normal 88 15 4" xfId="21356"/>
    <cellStyle name="Normal 88 16" xfId="21357"/>
    <cellStyle name="Normal 88 16 2" xfId="21358"/>
    <cellStyle name="Normal 88 16 2 2" xfId="21359"/>
    <cellStyle name="Normal 88 16 2 3" xfId="21360"/>
    <cellStyle name="Normal 88 16 3" xfId="21361"/>
    <cellStyle name="Normal 88 16 3 2" xfId="21362"/>
    <cellStyle name="Normal 88 16 4" xfId="21363"/>
    <cellStyle name="Normal 88 17" xfId="21364"/>
    <cellStyle name="Normal 88 17 2" xfId="21365"/>
    <cellStyle name="Normal 88 17 2 2" xfId="21366"/>
    <cellStyle name="Normal 88 17 2 3" xfId="21367"/>
    <cellStyle name="Normal 88 17 3" xfId="21368"/>
    <cellStyle name="Normal 88 17 3 2" xfId="21369"/>
    <cellStyle name="Normal 88 17 4" xfId="21370"/>
    <cellStyle name="Normal 88 18" xfId="21371"/>
    <cellStyle name="Normal 88 18 2" xfId="21372"/>
    <cellStyle name="Normal 88 18 2 2" xfId="21373"/>
    <cellStyle name="Normal 88 18 2 3" xfId="21374"/>
    <cellStyle name="Normal 88 18 3" xfId="21375"/>
    <cellStyle name="Normal 88 18 3 2" xfId="21376"/>
    <cellStyle name="Normal 88 18 4" xfId="21377"/>
    <cellStyle name="Normal 88 19" xfId="21378"/>
    <cellStyle name="Normal 88 19 2" xfId="21379"/>
    <cellStyle name="Normal 88 19 2 2" xfId="21380"/>
    <cellStyle name="Normal 88 19 2 3" xfId="21381"/>
    <cellStyle name="Normal 88 19 3" xfId="21382"/>
    <cellStyle name="Normal 88 19 3 2" xfId="21383"/>
    <cellStyle name="Normal 88 19 4" xfId="21384"/>
    <cellStyle name="Normal 88 2" xfId="21385"/>
    <cellStyle name="Normal 88 2 2" xfId="21386"/>
    <cellStyle name="Normal 88 2 2 2" xfId="21387"/>
    <cellStyle name="Normal 88 2 2 3" xfId="21388"/>
    <cellStyle name="Normal 88 2 3" xfId="21389"/>
    <cellStyle name="Normal 88 2 3 2" xfId="21390"/>
    <cellStyle name="Normal 88 2 4" xfId="21391"/>
    <cellStyle name="Normal 88 3" xfId="21392"/>
    <cellStyle name="Normal 88 3 2" xfId="21393"/>
    <cellStyle name="Normal 88 3 2 2" xfId="21394"/>
    <cellStyle name="Normal 88 3 2 3" xfId="21395"/>
    <cellStyle name="Normal 88 3 3" xfId="21396"/>
    <cellStyle name="Normal 88 3 3 2" xfId="21397"/>
    <cellStyle name="Normal 88 3 4" xfId="21398"/>
    <cellStyle name="Normal 88 4" xfId="21399"/>
    <cellStyle name="Normal 88 4 2" xfId="21400"/>
    <cellStyle name="Normal 88 4 2 2" xfId="21401"/>
    <cellStyle name="Normal 88 4 2 3" xfId="21402"/>
    <cellStyle name="Normal 88 4 3" xfId="21403"/>
    <cellStyle name="Normal 88 4 3 2" xfId="21404"/>
    <cellStyle name="Normal 88 4 4" xfId="21405"/>
    <cellStyle name="Normal 88 5" xfId="21406"/>
    <cellStyle name="Normal 88 5 2" xfId="21407"/>
    <cellStyle name="Normal 88 5 2 2" xfId="21408"/>
    <cellStyle name="Normal 88 5 2 3" xfId="21409"/>
    <cellStyle name="Normal 88 5 3" xfId="21410"/>
    <cellStyle name="Normal 88 5 3 2" xfId="21411"/>
    <cellStyle name="Normal 88 5 4" xfId="21412"/>
    <cellStyle name="Normal 88 6" xfId="21413"/>
    <cellStyle name="Normal 88 6 2" xfId="21414"/>
    <cellStyle name="Normal 88 6 2 2" xfId="21415"/>
    <cellStyle name="Normal 88 6 2 3" xfId="21416"/>
    <cellStyle name="Normal 88 6 3" xfId="21417"/>
    <cellStyle name="Normal 88 6 3 2" xfId="21418"/>
    <cellStyle name="Normal 88 6 4" xfId="21419"/>
    <cellStyle name="Normal 88 7" xfId="21420"/>
    <cellStyle name="Normal 88 7 2" xfId="21421"/>
    <cellStyle name="Normal 88 7 2 2" xfId="21422"/>
    <cellStyle name="Normal 88 7 2 3" xfId="21423"/>
    <cellStyle name="Normal 88 7 3" xfId="21424"/>
    <cellStyle name="Normal 88 7 3 2" xfId="21425"/>
    <cellStyle name="Normal 88 7 4" xfId="21426"/>
    <cellStyle name="Normal 88 8" xfId="21427"/>
    <cellStyle name="Normal 88 8 2" xfId="21428"/>
    <cellStyle name="Normal 88 8 2 2" xfId="21429"/>
    <cellStyle name="Normal 88 8 2 3" xfId="21430"/>
    <cellStyle name="Normal 88 8 3" xfId="21431"/>
    <cellStyle name="Normal 88 8 3 2" xfId="21432"/>
    <cellStyle name="Normal 88 8 4" xfId="21433"/>
    <cellStyle name="Normal 88 9" xfId="21434"/>
    <cellStyle name="Normal 88 9 2" xfId="21435"/>
    <cellStyle name="Normal 88 9 2 2" xfId="21436"/>
    <cellStyle name="Normal 88 9 2 3" xfId="21437"/>
    <cellStyle name="Normal 88 9 3" xfId="21438"/>
    <cellStyle name="Normal 88 9 3 2" xfId="21439"/>
    <cellStyle name="Normal 88 9 4" xfId="21440"/>
    <cellStyle name="Normal 89" xfId="21441"/>
    <cellStyle name="Normal 89 10" xfId="21442"/>
    <cellStyle name="Normal 89 10 2" xfId="21443"/>
    <cellStyle name="Normal 89 10 2 2" xfId="21444"/>
    <cellStyle name="Normal 89 10 2 3" xfId="21445"/>
    <cellStyle name="Normal 89 10 3" xfId="21446"/>
    <cellStyle name="Normal 89 10 3 2" xfId="21447"/>
    <cellStyle name="Normal 89 10 4" xfId="21448"/>
    <cellStyle name="Normal 89 11" xfId="21449"/>
    <cellStyle name="Normal 89 11 2" xfId="21450"/>
    <cellStyle name="Normal 89 11 2 2" xfId="21451"/>
    <cellStyle name="Normal 89 11 2 3" xfId="21452"/>
    <cellStyle name="Normal 89 11 3" xfId="21453"/>
    <cellStyle name="Normal 89 11 3 2" xfId="21454"/>
    <cellStyle name="Normal 89 11 4" xfId="21455"/>
    <cellStyle name="Normal 89 12" xfId="21456"/>
    <cellStyle name="Normal 89 12 2" xfId="21457"/>
    <cellStyle name="Normal 89 12 2 2" xfId="21458"/>
    <cellStyle name="Normal 89 12 2 3" xfId="21459"/>
    <cellStyle name="Normal 89 12 3" xfId="21460"/>
    <cellStyle name="Normal 89 12 3 2" xfId="21461"/>
    <cellStyle name="Normal 89 12 4" xfId="21462"/>
    <cellStyle name="Normal 89 13" xfId="21463"/>
    <cellStyle name="Normal 89 13 2" xfId="21464"/>
    <cellStyle name="Normal 89 13 2 2" xfId="21465"/>
    <cellStyle name="Normal 89 13 2 3" xfId="21466"/>
    <cellStyle name="Normal 89 13 3" xfId="21467"/>
    <cellStyle name="Normal 89 13 3 2" xfId="21468"/>
    <cellStyle name="Normal 89 13 4" xfId="21469"/>
    <cellStyle name="Normal 89 14" xfId="21470"/>
    <cellStyle name="Normal 89 14 2" xfId="21471"/>
    <cellStyle name="Normal 89 14 2 2" xfId="21472"/>
    <cellStyle name="Normal 89 14 2 3" xfId="21473"/>
    <cellStyle name="Normal 89 14 3" xfId="21474"/>
    <cellStyle name="Normal 89 14 3 2" xfId="21475"/>
    <cellStyle name="Normal 89 14 4" xfId="21476"/>
    <cellStyle name="Normal 89 15" xfId="21477"/>
    <cellStyle name="Normal 89 15 2" xfId="21478"/>
    <cellStyle name="Normal 89 15 2 2" xfId="21479"/>
    <cellStyle name="Normal 89 15 2 3" xfId="21480"/>
    <cellStyle name="Normal 89 15 3" xfId="21481"/>
    <cellStyle name="Normal 89 15 3 2" xfId="21482"/>
    <cellStyle name="Normal 89 15 4" xfId="21483"/>
    <cellStyle name="Normal 89 16" xfId="21484"/>
    <cellStyle name="Normal 89 16 2" xfId="21485"/>
    <cellStyle name="Normal 89 16 2 2" xfId="21486"/>
    <cellStyle name="Normal 89 16 2 3" xfId="21487"/>
    <cellStyle name="Normal 89 16 3" xfId="21488"/>
    <cellStyle name="Normal 89 16 3 2" xfId="21489"/>
    <cellStyle name="Normal 89 16 4" xfId="21490"/>
    <cellStyle name="Normal 89 17" xfId="21491"/>
    <cellStyle name="Normal 89 17 2" xfId="21492"/>
    <cellStyle name="Normal 89 17 2 2" xfId="21493"/>
    <cellStyle name="Normal 89 17 2 3" xfId="21494"/>
    <cellStyle name="Normal 89 17 3" xfId="21495"/>
    <cellStyle name="Normal 89 17 3 2" xfId="21496"/>
    <cellStyle name="Normal 89 17 4" xfId="21497"/>
    <cellStyle name="Normal 89 18" xfId="21498"/>
    <cellStyle name="Normal 89 18 2" xfId="21499"/>
    <cellStyle name="Normal 89 18 2 2" xfId="21500"/>
    <cellStyle name="Normal 89 18 2 3" xfId="21501"/>
    <cellStyle name="Normal 89 18 3" xfId="21502"/>
    <cellStyle name="Normal 89 18 3 2" xfId="21503"/>
    <cellStyle name="Normal 89 18 4" xfId="21504"/>
    <cellStyle name="Normal 89 19" xfId="21505"/>
    <cellStyle name="Normal 89 19 2" xfId="21506"/>
    <cellStyle name="Normal 89 19 2 2" xfId="21507"/>
    <cellStyle name="Normal 89 19 2 3" xfId="21508"/>
    <cellStyle name="Normal 89 19 3" xfId="21509"/>
    <cellStyle name="Normal 89 19 3 2" xfId="21510"/>
    <cellStyle name="Normal 89 19 4" xfId="21511"/>
    <cellStyle name="Normal 89 2" xfId="21512"/>
    <cellStyle name="Normal 89 2 2" xfId="21513"/>
    <cellStyle name="Normal 89 2 2 2" xfId="21514"/>
    <cellStyle name="Normal 89 2 2 3" xfId="21515"/>
    <cellStyle name="Normal 89 2 3" xfId="21516"/>
    <cellStyle name="Normal 89 2 3 2" xfId="21517"/>
    <cellStyle name="Normal 89 2 4" xfId="21518"/>
    <cellStyle name="Normal 89 3" xfId="21519"/>
    <cellStyle name="Normal 89 3 2" xfId="21520"/>
    <cellStyle name="Normal 89 3 2 2" xfId="21521"/>
    <cellStyle name="Normal 89 3 2 3" xfId="21522"/>
    <cellStyle name="Normal 89 3 3" xfId="21523"/>
    <cellStyle name="Normal 89 3 3 2" xfId="21524"/>
    <cellStyle name="Normal 89 3 4" xfId="21525"/>
    <cellStyle name="Normal 89 4" xfId="21526"/>
    <cellStyle name="Normal 89 4 2" xfId="21527"/>
    <cellStyle name="Normal 89 4 2 2" xfId="21528"/>
    <cellStyle name="Normal 89 4 2 3" xfId="21529"/>
    <cellStyle name="Normal 89 4 3" xfId="21530"/>
    <cellStyle name="Normal 89 4 3 2" xfId="21531"/>
    <cellStyle name="Normal 89 4 4" xfId="21532"/>
    <cellStyle name="Normal 89 5" xfId="21533"/>
    <cellStyle name="Normal 89 5 2" xfId="21534"/>
    <cellStyle name="Normal 89 5 2 2" xfId="21535"/>
    <cellStyle name="Normal 89 5 2 3" xfId="21536"/>
    <cellStyle name="Normal 89 5 3" xfId="21537"/>
    <cellStyle name="Normal 89 5 3 2" xfId="21538"/>
    <cellStyle name="Normal 89 5 4" xfId="21539"/>
    <cellStyle name="Normal 89 6" xfId="21540"/>
    <cellStyle name="Normal 89 6 2" xfId="21541"/>
    <cellStyle name="Normal 89 6 2 2" xfId="21542"/>
    <cellStyle name="Normal 89 6 2 3" xfId="21543"/>
    <cellStyle name="Normal 89 6 3" xfId="21544"/>
    <cellStyle name="Normal 89 6 3 2" xfId="21545"/>
    <cellStyle name="Normal 89 6 4" xfId="21546"/>
    <cellStyle name="Normal 89 7" xfId="21547"/>
    <cellStyle name="Normal 89 7 2" xfId="21548"/>
    <cellStyle name="Normal 89 7 2 2" xfId="21549"/>
    <cellStyle name="Normal 89 7 2 3" xfId="21550"/>
    <cellStyle name="Normal 89 7 3" xfId="21551"/>
    <cellStyle name="Normal 89 7 3 2" xfId="21552"/>
    <cellStyle name="Normal 89 7 4" xfId="21553"/>
    <cellStyle name="Normal 89 8" xfId="21554"/>
    <cellStyle name="Normal 89 8 2" xfId="21555"/>
    <cellStyle name="Normal 89 8 2 2" xfId="21556"/>
    <cellStyle name="Normal 89 8 2 3" xfId="21557"/>
    <cellStyle name="Normal 89 8 3" xfId="21558"/>
    <cellStyle name="Normal 89 8 3 2" xfId="21559"/>
    <cellStyle name="Normal 89 8 4" xfId="21560"/>
    <cellStyle name="Normal 89 9" xfId="21561"/>
    <cellStyle name="Normal 89 9 2" xfId="21562"/>
    <cellStyle name="Normal 89 9 2 2" xfId="21563"/>
    <cellStyle name="Normal 89 9 2 3" xfId="21564"/>
    <cellStyle name="Normal 89 9 3" xfId="21565"/>
    <cellStyle name="Normal 89 9 3 2" xfId="21566"/>
    <cellStyle name="Normal 89 9 4" xfId="21567"/>
    <cellStyle name="Normal 9" xfId="21568"/>
    <cellStyle name="Normal 9 10" xfId="21569"/>
    <cellStyle name="Normal 9 10 2" xfId="21570"/>
    <cellStyle name="Normal 9 10 2 2" xfId="21571"/>
    <cellStyle name="Normal 9 10 2 3" xfId="21572"/>
    <cellStyle name="Normal 9 10 3" xfId="21573"/>
    <cellStyle name="Normal 9 10 3 2" xfId="21574"/>
    <cellStyle name="Normal 9 10 4" xfId="21575"/>
    <cellStyle name="Normal 9 11" xfId="21576"/>
    <cellStyle name="Normal 9 11 2" xfId="21577"/>
    <cellStyle name="Normal 9 11 2 2" xfId="21578"/>
    <cellStyle name="Normal 9 11 2 3" xfId="21579"/>
    <cellStyle name="Normal 9 11 3" xfId="21580"/>
    <cellStyle name="Normal 9 11 3 2" xfId="21581"/>
    <cellStyle name="Normal 9 11 4" xfId="21582"/>
    <cellStyle name="Normal 9 12" xfId="21583"/>
    <cellStyle name="Normal 9 12 2" xfId="21584"/>
    <cellStyle name="Normal 9 12 2 2" xfId="21585"/>
    <cellStyle name="Normal 9 12 2 3" xfId="21586"/>
    <cellStyle name="Normal 9 12 3" xfId="21587"/>
    <cellStyle name="Normal 9 12 3 2" xfId="21588"/>
    <cellStyle name="Normal 9 12 4" xfId="21589"/>
    <cellStyle name="Normal 9 13" xfId="21590"/>
    <cellStyle name="Normal 9 13 2" xfId="21591"/>
    <cellStyle name="Normal 9 13 2 2" xfId="21592"/>
    <cellStyle name="Normal 9 13 2 3" xfId="21593"/>
    <cellStyle name="Normal 9 13 3" xfId="21594"/>
    <cellStyle name="Normal 9 13 3 2" xfId="21595"/>
    <cellStyle name="Normal 9 13 4" xfId="21596"/>
    <cellStyle name="Normal 9 14" xfId="21597"/>
    <cellStyle name="Normal 9 14 2" xfId="21598"/>
    <cellStyle name="Normal 9 14 2 2" xfId="21599"/>
    <cellStyle name="Normal 9 14 2 3" xfId="21600"/>
    <cellStyle name="Normal 9 14 3" xfId="21601"/>
    <cellStyle name="Normal 9 14 3 2" xfId="21602"/>
    <cellStyle name="Normal 9 14 4" xfId="21603"/>
    <cellStyle name="Normal 9 15" xfId="21604"/>
    <cellStyle name="Normal 9 15 2" xfId="21605"/>
    <cellStyle name="Normal 9 15 2 2" xfId="21606"/>
    <cellStyle name="Normal 9 15 2 3" xfId="21607"/>
    <cellStyle name="Normal 9 15 3" xfId="21608"/>
    <cellStyle name="Normal 9 15 3 2" xfId="21609"/>
    <cellStyle name="Normal 9 15 4" xfId="21610"/>
    <cellStyle name="Normal 9 16" xfId="21611"/>
    <cellStyle name="Normal 9 16 2" xfId="21612"/>
    <cellStyle name="Normal 9 16 2 2" xfId="21613"/>
    <cellStyle name="Normal 9 16 2 3" xfId="21614"/>
    <cellStyle name="Normal 9 16 3" xfId="21615"/>
    <cellStyle name="Normal 9 16 3 2" xfId="21616"/>
    <cellStyle name="Normal 9 16 4" xfId="21617"/>
    <cellStyle name="Normal 9 17" xfId="21618"/>
    <cellStyle name="Normal 9 17 2" xfId="21619"/>
    <cellStyle name="Normal 9 17 2 2" xfId="21620"/>
    <cellStyle name="Normal 9 17 2 3" xfId="21621"/>
    <cellStyle name="Normal 9 17 3" xfId="21622"/>
    <cellStyle name="Normal 9 17 3 2" xfId="21623"/>
    <cellStyle name="Normal 9 17 4" xfId="21624"/>
    <cellStyle name="Normal 9 18" xfId="21625"/>
    <cellStyle name="Normal 9 18 2" xfId="21626"/>
    <cellStyle name="Normal 9 18 2 2" xfId="21627"/>
    <cellStyle name="Normal 9 18 2 3" xfId="21628"/>
    <cellStyle name="Normal 9 18 3" xfId="21629"/>
    <cellStyle name="Normal 9 18 3 2" xfId="21630"/>
    <cellStyle name="Normal 9 18 4" xfId="21631"/>
    <cellStyle name="Normal 9 19" xfId="21632"/>
    <cellStyle name="Normal 9 19 2" xfId="21633"/>
    <cellStyle name="Normal 9 19 2 2" xfId="21634"/>
    <cellStyle name="Normal 9 19 2 3" xfId="21635"/>
    <cellStyle name="Normal 9 19 3" xfId="21636"/>
    <cellStyle name="Normal 9 19 3 2" xfId="21637"/>
    <cellStyle name="Normal 9 19 4" xfId="21638"/>
    <cellStyle name="Normal 9 2" xfId="21639"/>
    <cellStyle name="Normal 9 2 2" xfId="21640"/>
    <cellStyle name="Normal 9 2 2 2" xfId="21641"/>
    <cellStyle name="Normal 9 2 2 2 2" xfId="21642"/>
    <cellStyle name="Normal 9 2 2 2 2 2" xfId="21643"/>
    <cellStyle name="Normal 9 2 2 2 3" xfId="21644"/>
    <cellStyle name="Normal 9 2 2 2 4" xfId="21645"/>
    <cellStyle name="Normal 9 2 2 2 5" xfId="21646"/>
    <cellStyle name="Normal 9 2 2 2 6" xfId="21647"/>
    <cellStyle name="Normal 9 2 2 3" xfId="21648"/>
    <cellStyle name="Normal 9 2 2 3 2" xfId="21649"/>
    <cellStyle name="Normal 9 2 2 4" xfId="21650"/>
    <cellStyle name="Normal 9 2 2 5" xfId="21651"/>
    <cellStyle name="Normal 9 2 2 6" xfId="21652"/>
    <cellStyle name="Normal 9 2 3" xfId="21653"/>
    <cellStyle name="Normal 9 2 3 2" xfId="21654"/>
    <cellStyle name="Normal 9 2 3 3" xfId="21655"/>
    <cellStyle name="Normal 9 2 4" xfId="21656"/>
    <cellStyle name="Normal 9 2 4 2" xfId="21657"/>
    <cellStyle name="Normal 9 2 5" xfId="21658"/>
    <cellStyle name="Normal 9 2 6" xfId="21659"/>
    <cellStyle name="Normal 9 2 7" xfId="21660"/>
    <cellStyle name="Normal 9 2 8" xfId="21661"/>
    <cellStyle name="Normal 9 20" xfId="21662"/>
    <cellStyle name="Normal 9 20 2" xfId="21663"/>
    <cellStyle name="Normal 9 20 2 2" xfId="21664"/>
    <cellStyle name="Normal 9 20 2 3" xfId="21665"/>
    <cellStyle name="Normal 9 20 3" xfId="21666"/>
    <cellStyle name="Normal 9 20 3 2" xfId="21667"/>
    <cellStyle name="Normal 9 20 4" xfId="21668"/>
    <cellStyle name="Normal 9 21" xfId="21669"/>
    <cellStyle name="Normal 9 21 2" xfId="21670"/>
    <cellStyle name="Normal 9 21 2 2" xfId="21671"/>
    <cellStyle name="Normal 9 21 2 3" xfId="21672"/>
    <cellStyle name="Normal 9 21 3" xfId="21673"/>
    <cellStyle name="Normal 9 21 3 2" xfId="21674"/>
    <cellStyle name="Normal 9 21 4" xfId="21675"/>
    <cellStyle name="Normal 9 22" xfId="21676"/>
    <cellStyle name="Normal 9 22 2" xfId="21677"/>
    <cellStyle name="Normal 9 22 2 2" xfId="21678"/>
    <cellStyle name="Normal 9 22 2 3" xfId="21679"/>
    <cellStyle name="Normal 9 22 3" xfId="21680"/>
    <cellStyle name="Normal 9 22 3 2" xfId="21681"/>
    <cellStyle name="Normal 9 22 4" xfId="21682"/>
    <cellStyle name="Normal 9 23" xfId="21683"/>
    <cellStyle name="Normal 9 23 2" xfId="21684"/>
    <cellStyle name="Normal 9 23 2 2" xfId="21685"/>
    <cellStyle name="Normal 9 23 2 3" xfId="21686"/>
    <cellStyle name="Normal 9 23 3" xfId="21687"/>
    <cellStyle name="Normal 9 23 3 2" xfId="21688"/>
    <cellStyle name="Normal 9 23 4" xfId="21689"/>
    <cellStyle name="Normal 9 24" xfId="21690"/>
    <cellStyle name="Normal 9 24 2" xfId="21691"/>
    <cellStyle name="Normal 9 24 2 2" xfId="21692"/>
    <cellStyle name="Normal 9 24 2 3" xfId="21693"/>
    <cellStyle name="Normal 9 24 3" xfId="21694"/>
    <cellStyle name="Normal 9 24 3 2" xfId="21695"/>
    <cellStyle name="Normal 9 24 4" xfId="21696"/>
    <cellStyle name="Normal 9 25" xfId="21697"/>
    <cellStyle name="Normal 9 25 2" xfId="21698"/>
    <cellStyle name="Normal 9 25 2 2" xfId="21699"/>
    <cellStyle name="Normal 9 25 2 3" xfId="21700"/>
    <cellStyle name="Normal 9 25 3" xfId="21701"/>
    <cellStyle name="Normal 9 25 3 2" xfId="21702"/>
    <cellStyle name="Normal 9 25 4" xfId="21703"/>
    <cellStyle name="Normal 9 26" xfId="21704"/>
    <cellStyle name="Normal 9 26 2" xfId="21705"/>
    <cellStyle name="Normal 9 26 2 2" xfId="21706"/>
    <cellStyle name="Normal 9 26 2 3" xfId="21707"/>
    <cellStyle name="Normal 9 26 3" xfId="21708"/>
    <cellStyle name="Normal 9 26 3 2" xfId="21709"/>
    <cellStyle name="Normal 9 26 4" xfId="21710"/>
    <cellStyle name="Normal 9 27" xfId="21711"/>
    <cellStyle name="Normal 9 27 2" xfId="21712"/>
    <cellStyle name="Normal 9 27 2 2" xfId="21713"/>
    <cellStyle name="Normal 9 27 2 3" xfId="21714"/>
    <cellStyle name="Normal 9 27 3" xfId="21715"/>
    <cellStyle name="Normal 9 27 3 2" xfId="21716"/>
    <cellStyle name="Normal 9 27 4" xfId="21717"/>
    <cellStyle name="Normal 9 28" xfId="21718"/>
    <cellStyle name="Normal 9 28 2" xfId="21719"/>
    <cellStyle name="Normal 9 28 2 2" xfId="21720"/>
    <cellStyle name="Normal 9 28 2 3" xfId="21721"/>
    <cellStyle name="Normal 9 28 3" xfId="21722"/>
    <cellStyle name="Normal 9 28 3 2" xfId="21723"/>
    <cellStyle name="Normal 9 28 4" xfId="21724"/>
    <cellStyle name="Normal 9 29" xfId="21725"/>
    <cellStyle name="Normal 9 29 2" xfId="21726"/>
    <cellStyle name="Normal 9 29 2 2" xfId="21727"/>
    <cellStyle name="Normal 9 29 2 3" xfId="21728"/>
    <cellStyle name="Normal 9 29 3" xfId="21729"/>
    <cellStyle name="Normal 9 29 3 2" xfId="21730"/>
    <cellStyle name="Normal 9 29 4" xfId="21731"/>
    <cellStyle name="Normal 9 3" xfId="21732"/>
    <cellStyle name="Normal 9 3 2" xfId="21733"/>
    <cellStyle name="Normal 9 3 2 2" xfId="21734"/>
    <cellStyle name="Normal 9 3 2 2 2" xfId="21735"/>
    <cellStyle name="Normal 9 3 2 3" xfId="21736"/>
    <cellStyle name="Normal 9 3 3" xfId="21737"/>
    <cellStyle name="Normal 9 3 3 2" xfId="21738"/>
    <cellStyle name="Normal 9 3 4" xfId="21739"/>
    <cellStyle name="Normal 9 3 5" xfId="21740"/>
    <cellStyle name="Normal 9 3 6" xfId="21741"/>
    <cellStyle name="Normal 9 30" xfId="21742"/>
    <cellStyle name="Normal 9 30 2" xfId="21743"/>
    <cellStyle name="Normal 9 30 2 2" xfId="21744"/>
    <cellStyle name="Normal 9 30 2 3" xfId="21745"/>
    <cellStyle name="Normal 9 30 3" xfId="21746"/>
    <cellStyle name="Normal 9 30 3 2" xfId="21747"/>
    <cellStyle name="Normal 9 30 4" xfId="21748"/>
    <cellStyle name="Normal 9 31" xfId="21749"/>
    <cellStyle name="Normal 9 31 2" xfId="21750"/>
    <cellStyle name="Normal 9 31 2 2" xfId="21751"/>
    <cellStyle name="Normal 9 31 2 3" xfId="21752"/>
    <cellStyle name="Normal 9 31 3" xfId="21753"/>
    <cellStyle name="Normal 9 31 3 2" xfId="21754"/>
    <cellStyle name="Normal 9 31 4" xfId="21755"/>
    <cellStyle name="Normal 9 32" xfId="21756"/>
    <cellStyle name="Normal 9 32 2" xfId="21757"/>
    <cellStyle name="Normal 9 32 2 2" xfId="21758"/>
    <cellStyle name="Normal 9 32 2 3" xfId="21759"/>
    <cellStyle name="Normal 9 32 3" xfId="21760"/>
    <cellStyle name="Normal 9 32 3 2" xfId="21761"/>
    <cellStyle name="Normal 9 32 4" xfId="21762"/>
    <cellStyle name="Normal 9 33" xfId="21763"/>
    <cellStyle name="Normal 9 33 2" xfId="21764"/>
    <cellStyle name="Normal 9 33 2 2" xfId="21765"/>
    <cellStyle name="Normal 9 33 2 3" xfId="21766"/>
    <cellStyle name="Normal 9 33 3" xfId="21767"/>
    <cellStyle name="Normal 9 33 3 2" xfId="21768"/>
    <cellStyle name="Normal 9 33 4" xfId="21769"/>
    <cellStyle name="Normal 9 34" xfId="21770"/>
    <cellStyle name="Normal 9 34 2" xfId="21771"/>
    <cellStyle name="Normal 9 34 2 2" xfId="21772"/>
    <cellStyle name="Normal 9 34 2 3" xfId="21773"/>
    <cellStyle name="Normal 9 34 3" xfId="21774"/>
    <cellStyle name="Normal 9 34 3 2" xfId="21775"/>
    <cellStyle name="Normal 9 34 4" xfId="21776"/>
    <cellStyle name="Normal 9 35" xfId="21777"/>
    <cellStyle name="Normal 9 35 2" xfId="21778"/>
    <cellStyle name="Normal 9 35 2 2" xfId="21779"/>
    <cellStyle name="Normal 9 35 2 3" xfId="21780"/>
    <cellStyle name="Normal 9 35 3" xfId="21781"/>
    <cellStyle name="Normal 9 35 3 2" xfId="21782"/>
    <cellStyle name="Normal 9 35 4" xfId="21783"/>
    <cellStyle name="Normal 9 36" xfId="21784"/>
    <cellStyle name="Normal 9 36 2" xfId="21785"/>
    <cellStyle name="Normal 9 36 2 2" xfId="21786"/>
    <cellStyle name="Normal 9 36 2 3" xfId="21787"/>
    <cellStyle name="Normal 9 36 3" xfId="21788"/>
    <cellStyle name="Normal 9 36 3 2" xfId="21789"/>
    <cellStyle name="Normal 9 36 4" xfId="21790"/>
    <cellStyle name="Normal 9 37" xfId="21791"/>
    <cellStyle name="Normal 9 37 2" xfId="21792"/>
    <cellStyle name="Normal 9 37 2 2" xfId="21793"/>
    <cellStyle name="Normal 9 37 2 3" xfId="21794"/>
    <cellStyle name="Normal 9 37 3" xfId="21795"/>
    <cellStyle name="Normal 9 37 3 2" xfId="21796"/>
    <cellStyle name="Normal 9 37 4" xfId="21797"/>
    <cellStyle name="Normal 9 38" xfId="21798"/>
    <cellStyle name="Normal 9 38 2" xfId="21799"/>
    <cellStyle name="Normal 9 38 2 2" xfId="21800"/>
    <cellStyle name="Normal 9 38 2 3" xfId="21801"/>
    <cellStyle name="Normal 9 38 3" xfId="21802"/>
    <cellStyle name="Normal 9 38 3 2" xfId="21803"/>
    <cellStyle name="Normal 9 38 4" xfId="21804"/>
    <cellStyle name="Normal 9 39" xfId="21805"/>
    <cellStyle name="Normal 9 39 2" xfId="21806"/>
    <cellStyle name="Normal 9 39 2 2" xfId="21807"/>
    <cellStyle name="Normal 9 39 2 3" xfId="21808"/>
    <cellStyle name="Normal 9 39 3" xfId="21809"/>
    <cellStyle name="Normal 9 39 3 2" xfId="21810"/>
    <cellStyle name="Normal 9 39 4" xfId="21811"/>
    <cellStyle name="Normal 9 4" xfId="21812"/>
    <cellStyle name="Normal 9 4 2" xfId="21813"/>
    <cellStyle name="Normal 9 4 2 2" xfId="21814"/>
    <cellStyle name="Normal 9 4 2 2 2" xfId="21815"/>
    <cellStyle name="Normal 9 4 2 3" xfId="21816"/>
    <cellStyle name="Normal 9 4 2 4" xfId="21817"/>
    <cellStyle name="Normal 9 4 3" xfId="21818"/>
    <cellStyle name="Normal 9 4 3 2" xfId="21819"/>
    <cellStyle name="Normal 9 4 4" xfId="21820"/>
    <cellStyle name="Normal 9 4 5" xfId="21821"/>
    <cellStyle name="Normal 9 4 6" xfId="21822"/>
    <cellStyle name="Normal 9 40" xfId="21823"/>
    <cellStyle name="Normal 9 40 2" xfId="21824"/>
    <cellStyle name="Normal 9 40 2 2" xfId="21825"/>
    <cellStyle name="Normal 9 40 2 3" xfId="21826"/>
    <cellStyle name="Normal 9 40 3" xfId="21827"/>
    <cellStyle name="Normal 9 40 3 2" xfId="21828"/>
    <cellStyle name="Normal 9 40 4" xfId="21829"/>
    <cellStyle name="Normal 9 41" xfId="21830"/>
    <cellStyle name="Normal 9 41 2" xfId="21831"/>
    <cellStyle name="Normal 9 41 3" xfId="21832"/>
    <cellStyle name="Normal 9 42" xfId="21833"/>
    <cellStyle name="Normal 9 42 2" xfId="21834"/>
    <cellStyle name="Normal 9 42 3" xfId="21835"/>
    <cellStyle name="Normal 9 43" xfId="21836"/>
    <cellStyle name="Normal 9 44" xfId="21837"/>
    <cellStyle name="Normal 9 45" xfId="21838"/>
    <cellStyle name="Normal 9 46" xfId="21839"/>
    <cellStyle name="Normal 9 5" xfId="21840"/>
    <cellStyle name="Normal 9 5 2" xfId="21841"/>
    <cellStyle name="Normal 9 5 2 2" xfId="21842"/>
    <cellStyle name="Normal 9 5 2 2 2" xfId="21843"/>
    <cellStyle name="Normal 9 5 2 2 3" xfId="21844"/>
    <cellStyle name="Normal 9 5 2 3" xfId="21845"/>
    <cellStyle name="Normal 9 5 2 3 2" xfId="21846"/>
    <cellStyle name="Normal 9 5 2 4" xfId="21847"/>
    <cellStyle name="Normal 9 5 2 5" xfId="21848"/>
    <cellStyle name="Normal 9 5 3" xfId="21849"/>
    <cellStyle name="Normal 9 5 3 2" xfId="21850"/>
    <cellStyle name="Normal 9 5 3 3" xfId="21851"/>
    <cellStyle name="Normal 9 5 4" xfId="21852"/>
    <cellStyle name="Normal 9 5 5" xfId="21853"/>
    <cellStyle name="Normal 9 5 5 2" xfId="21854"/>
    <cellStyle name="Normal 9 5 6" xfId="21855"/>
    <cellStyle name="Normal 9 6" xfId="21856"/>
    <cellStyle name="Normal 9 6 2" xfId="21857"/>
    <cellStyle name="Normal 9 6 2 2" xfId="21858"/>
    <cellStyle name="Normal 9 6 2 2 2" xfId="21859"/>
    <cellStyle name="Normal 9 6 2 3" xfId="21860"/>
    <cellStyle name="Normal 9 6 2 4" xfId="21861"/>
    <cellStyle name="Normal 9 6 3" xfId="21862"/>
    <cellStyle name="Normal 9 6 3 2" xfId="21863"/>
    <cellStyle name="Normal 9 6 4" xfId="21864"/>
    <cellStyle name="Normal 9 6 5" xfId="21865"/>
    <cellStyle name="Normal 9 6 6" xfId="21866"/>
    <cellStyle name="Normal 9 7" xfId="21867"/>
    <cellStyle name="Normal 9 7 2" xfId="21868"/>
    <cellStyle name="Normal 9 7 2 2" xfId="21869"/>
    <cellStyle name="Normal 9 7 2 3" xfId="21870"/>
    <cellStyle name="Normal 9 7 3" xfId="21871"/>
    <cellStyle name="Normal 9 7 3 2" xfId="21872"/>
    <cellStyle name="Normal 9 7 4" xfId="21873"/>
    <cellStyle name="Normal 9 7 5" xfId="21874"/>
    <cellStyle name="Normal 9 8" xfId="21875"/>
    <cellStyle name="Normal 9 8 2" xfId="21876"/>
    <cellStyle name="Normal 9 8 2 2" xfId="21877"/>
    <cellStyle name="Normal 9 8 2 3" xfId="21878"/>
    <cellStyle name="Normal 9 8 3" xfId="21879"/>
    <cellStyle name="Normal 9 8 3 2" xfId="21880"/>
    <cellStyle name="Normal 9 8 4" xfId="21881"/>
    <cellStyle name="Normal 9 9" xfId="21882"/>
    <cellStyle name="Normal 9 9 2" xfId="21883"/>
    <cellStyle name="Normal 9 9 2 2" xfId="21884"/>
    <cellStyle name="Normal 9 9 2 3" xfId="21885"/>
    <cellStyle name="Normal 9 9 3" xfId="21886"/>
    <cellStyle name="Normal 9 9 3 2" xfId="21887"/>
    <cellStyle name="Normal 9 9 4" xfId="21888"/>
    <cellStyle name="Normal 9_Summary costs" xfId="21889"/>
    <cellStyle name="Normal 90" xfId="21890"/>
    <cellStyle name="Normal 90 10" xfId="21891"/>
    <cellStyle name="Normal 90 10 2" xfId="21892"/>
    <cellStyle name="Normal 90 10 2 2" xfId="21893"/>
    <cellStyle name="Normal 90 10 2 3" xfId="21894"/>
    <cellStyle name="Normal 90 10 3" xfId="21895"/>
    <cellStyle name="Normal 90 10 3 2" xfId="21896"/>
    <cellStyle name="Normal 90 10 4" xfId="21897"/>
    <cellStyle name="Normal 90 11" xfId="21898"/>
    <cellStyle name="Normal 90 11 2" xfId="21899"/>
    <cellStyle name="Normal 90 11 2 2" xfId="21900"/>
    <cellStyle name="Normal 90 11 2 3" xfId="21901"/>
    <cellStyle name="Normal 90 11 3" xfId="21902"/>
    <cellStyle name="Normal 90 11 3 2" xfId="21903"/>
    <cellStyle name="Normal 90 11 4" xfId="21904"/>
    <cellStyle name="Normal 90 12" xfId="21905"/>
    <cellStyle name="Normal 90 12 2" xfId="21906"/>
    <cellStyle name="Normal 90 12 2 2" xfId="21907"/>
    <cellStyle name="Normal 90 12 2 3" xfId="21908"/>
    <cellStyle name="Normal 90 12 3" xfId="21909"/>
    <cellStyle name="Normal 90 12 3 2" xfId="21910"/>
    <cellStyle name="Normal 90 12 4" xfId="21911"/>
    <cellStyle name="Normal 90 13" xfId="21912"/>
    <cellStyle name="Normal 90 13 2" xfId="21913"/>
    <cellStyle name="Normal 90 13 2 2" xfId="21914"/>
    <cellStyle name="Normal 90 13 2 3" xfId="21915"/>
    <cellStyle name="Normal 90 13 3" xfId="21916"/>
    <cellStyle name="Normal 90 13 3 2" xfId="21917"/>
    <cellStyle name="Normal 90 13 4" xfId="21918"/>
    <cellStyle name="Normal 90 14" xfId="21919"/>
    <cellStyle name="Normal 90 14 2" xfId="21920"/>
    <cellStyle name="Normal 90 14 2 2" xfId="21921"/>
    <cellStyle name="Normal 90 14 2 3" xfId="21922"/>
    <cellStyle name="Normal 90 14 3" xfId="21923"/>
    <cellStyle name="Normal 90 14 3 2" xfId="21924"/>
    <cellStyle name="Normal 90 14 4" xfId="21925"/>
    <cellStyle name="Normal 90 15" xfId="21926"/>
    <cellStyle name="Normal 90 15 2" xfId="21927"/>
    <cellStyle name="Normal 90 15 2 2" xfId="21928"/>
    <cellStyle name="Normal 90 15 2 3" xfId="21929"/>
    <cellStyle name="Normal 90 15 3" xfId="21930"/>
    <cellStyle name="Normal 90 15 3 2" xfId="21931"/>
    <cellStyle name="Normal 90 15 4" xfId="21932"/>
    <cellStyle name="Normal 90 16" xfId="21933"/>
    <cellStyle name="Normal 90 16 2" xfId="21934"/>
    <cellStyle name="Normal 90 16 2 2" xfId="21935"/>
    <cellStyle name="Normal 90 16 2 3" xfId="21936"/>
    <cellStyle name="Normal 90 16 3" xfId="21937"/>
    <cellStyle name="Normal 90 16 3 2" xfId="21938"/>
    <cellStyle name="Normal 90 16 4" xfId="21939"/>
    <cellStyle name="Normal 90 17" xfId="21940"/>
    <cellStyle name="Normal 90 17 2" xfId="21941"/>
    <cellStyle name="Normal 90 17 2 2" xfId="21942"/>
    <cellStyle name="Normal 90 17 2 3" xfId="21943"/>
    <cellStyle name="Normal 90 17 3" xfId="21944"/>
    <cellStyle name="Normal 90 17 3 2" xfId="21945"/>
    <cellStyle name="Normal 90 17 4" xfId="21946"/>
    <cellStyle name="Normal 90 18" xfId="21947"/>
    <cellStyle name="Normal 90 18 2" xfId="21948"/>
    <cellStyle name="Normal 90 18 2 2" xfId="21949"/>
    <cellStyle name="Normal 90 18 2 3" xfId="21950"/>
    <cellStyle name="Normal 90 18 3" xfId="21951"/>
    <cellStyle name="Normal 90 18 3 2" xfId="21952"/>
    <cellStyle name="Normal 90 18 4" xfId="21953"/>
    <cellStyle name="Normal 90 19" xfId="21954"/>
    <cellStyle name="Normal 90 19 2" xfId="21955"/>
    <cellStyle name="Normal 90 19 2 2" xfId="21956"/>
    <cellStyle name="Normal 90 19 2 3" xfId="21957"/>
    <cellStyle name="Normal 90 19 3" xfId="21958"/>
    <cellStyle name="Normal 90 19 3 2" xfId="21959"/>
    <cellStyle name="Normal 90 19 4" xfId="21960"/>
    <cellStyle name="Normal 90 2" xfId="21961"/>
    <cellStyle name="Normal 90 2 2" xfId="21962"/>
    <cellStyle name="Normal 90 2 2 2" xfId="21963"/>
    <cellStyle name="Normal 90 2 2 3" xfId="21964"/>
    <cellStyle name="Normal 90 2 3" xfId="21965"/>
    <cellStyle name="Normal 90 2 3 2" xfId="21966"/>
    <cellStyle name="Normal 90 2 4" xfId="21967"/>
    <cellStyle name="Normal 90 3" xfId="21968"/>
    <cellStyle name="Normal 90 3 2" xfId="21969"/>
    <cellStyle name="Normal 90 3 2 2" xfId="21970"/>
    <cellStyle name="Normal 90 3 2 3" xfId="21971"/>
    <cellStyle name="Normal 90 3 3" xfId="21972"/>
    <cellStyle name="Normal 90 3 3 2" xfId="21973"/>
    <cellStyle name="Normal 90 3 4" xfId="21974"/>
    <cellStyle name="Normal 90 4" xfId="21975"/>
    <cellStyle name="Normal 90 4 2" xfId="21976"/>
    <cellStyle name="Normal 90 4 2 2" xfId="21977"/>
    <cellStyle name="Normal 90 4 2 3" xfId="21978"/>
    <cellStyle name="Normal 90 4 3" xfId="21979"/>
    <cellStyle name="Normal 90 4 3 2" xfId="21980"/>
    <cellStyle name="Normal 90 4 4" xfId="21981"/>
    <cellStyle name="Normal 90 5" xfId="21982"/>
    <cellStyle name="Normal 90 5 2" xfId="21983"/>
    <cellStyle name="Normal 90 5 2 2" xfId="21984"/>
    <cellStyle name="Normal 90 5 2 3" xfId="21985"/>
    <cellStyle name="Normal 90 5 3" xfId="21986"/>
    <cellStyle name="Normal 90 5 3 2" xfId="21987"/>
    <cellStyle name="Normal 90 5 4" xfId="21988"/>
    <cellStyle name="Normal 90 6" xfId="21989"/>
    <cellStyle name="Normal 90 6 2" xfId="21990"/>
    <cellStyle name="Normal 90 6 2 2" xfId="21991"/>
    <cellStyle name="Normal 90 6 2 3" xfId="21992"/>
    <cellStyle name="Normal 90 6 3" xfId="21993"/>
    <cellStyle name="Normal 90 6 3 2" xfId="21994"/>
    <cellStyle name="Normal 90 6 4" xfId="21995"/>
    <cellStyle name="Normal 90 7" xfId="21996"/>
    <cellStyle name="Normal 90 7 2" xfId="21997"/>
    <cellStyle name="Normal 90 7 2 2" xfId="21998"/>
    <cellStyle name="Normal 90 7 2 3" xfId="21999"/>
    <cellStyle name="Normal 90 7 3" xfId="22000"/>
    <cellStyle name="Normal 90 7 3 2" xfId="22001"/>
    <cellStyle name="Normal 90 7 4" xfId="22002"/>
    <cellStyle name="Normal 90 8" xfId="22003"/>
    <cellStyle name="Normal 90 8 2" xfId="22004"/>
    <cellStyle name="Normal 90 8 2 2" xfId="22005"/>
    <cellStyle name="Normal 90 8 2 3" xfId="22006"/>
    <cellStyle name="Normal 90 8 3" xfId="22007"/>
    <cellStyle name="Normal 90 8 3 2" xfId="22008"/>
    <cellStyle name="Normal 90 8 4" xfId="22009"/>
    <cellStyle name="Normal 90 9" xfId="22010"/>
    <cellStyle name="Normal 90 9 2" xfId="22011"/>
    <cellStyle name="Normal 90 9 2 2" xfId="22012"/>
    <cellStyle name="Normal 90 9 2 3" xfId="22013"/>
    <cellStyle name="Normal 90 9 3" xfId="22014"/>
    <cellStyle name="Normal 90 9 3 2" xfId="22015"/>
    <cellStyle name="Normal 90 9 4" xfId="22016"/>
    <cellStyle name="Normal 91" xfId="22017"/>
    <cellStyle name="Normal 91 10" xfId="22018"/>
    <cellStyle name="Normal 91 10 2" xfId="22019"/>
    <cellStyle name="Normal 91 10 2 2" xfId="22020"/>
    <cellStyle name="Normal 91 10 2 3" xfId="22021"/>
    <cellStyle name="Normal 91 10 3" xfId="22022"/>
    <cellStyle name="Normal 91 10 3 2" xfId="22023"/>
    <cellStyle name="Normal 91 10 4" xfId="22024"/>
    <cellStyle name="Normal 91 11" xfId="22025"/>
    <cellStyle name="Normal 91 11 2" xfId="22026"/>
    <cellStyle name="Normal 91 11 2 2" xfId="22027"/>
    <cellStyle name="Normal 91 11 2 3" xfId="22028"/>
    <cellStyle name="Normal 91 11 3" xfId="22029"/>
    <cellStyle name="Normal 91 11 3 2" xfId="22030"/>
    <cellStyle name="Normal 91 11 4" xfId="22031"/>
    <cellStyle name="Normal 91 12" xfId="22032"/>
    <cellStyle name="Normal 91 12 2" xfId="22033"/>
    <cellStyle name="Normal 91 12 2 2" xfId="22034"/>
    <cellStyle name="Normal 91 12 2 3" xfId="22035"/>
    <cellStyle name="Normal 91 12 3" xfId="22036"/>
    <cellStyle name="Normal 91 12 3 2" xfId="22037"/>
    <cellStyle name="Normal 91 12 4" xfId="22038"/>
    <cellStyle name="Normal 91 13" xfId="22039"/>
    <cellStyle name="Normal 91 13 2" xfId="22040"/>
    <cellStyle name="Normal 91 13 2 2" xfId="22041"/>
    <cellStyle name="Normal 91 13 2 3" xfId="22042"/>
    <cellStyle name="Normal 91 13 3" xfId="22043"/>
    <cellStyle name="Normal 91 13 3 2" xfId="22044"/>
    <cellStyle name="Normal 91 13 4" xfId="22045"/>
    <cellStyle name="Normal 91 14" xfId="22046"/>
    <cellStyle name="Normal 91 14 2" xfId="22047"/>
    <cellStyle name="Normal 91 14 2 2" xfId="22048"/>
    <cellStyle name="Normal 91 14 2 3" xfId="22049"/>
    <cellStyle name="Normal 91 14 3" xfId="22050"/>
    <cellStyle name="Normal 91 14 3 2" xfId="22051"/>
    <cellStyle name="Normal 91 14 4" xfId="22052"/>
    <cellStyle name="Normal 91 15" xfId="22053"/>
    <cellStyle name="Normal 91 15 2" xfId="22054"/>
    <cellStyle name="Normal 91 15 2 2" xfId="22055"/>
    <cellStyle name="Normal 91 15 2 3" xfId="22056"/>
    <cellStyle name="Normal 91 15 3" xfId="22057"/>
    <cellStyle name="Normal 91 15 3 2" xfId="22058"/>
    <cellStyle name="Normal 91 15 4" xfId="22059"/>
    <cellStyle name="Normal 91 16" xfId="22060"/>
    <cellStyle name="Normal 91 16 2" xfId="22061"/>
    <cellStyle name="Normal 91 16 2 2" xfId="22062"/>
    <cellStyle name="Normal 91 16 2 3" xfId="22063"/>
    <cellStyle name="Normal 91 16 3" xfId="22064"/>
    <cellStyle name="Normal 91 16 3 2" xfId="22065"/>
    <cellStyle name="Normal 91 16 4" xfId="22066"/>
    <cellStyle name="Normal 91 17" xfId="22067"/>
    <cellStyle name="Normal 91 17 2" xfId="22068"/>
    <cellStyle name="Normal 91 17 2 2" xfId="22069"/>
    <cellStyle name="Normal 91 17 2 3" xfId="22070"/>
    <cellStyle name="Normal 91 17 3" xfId="22071"/>
    <cellStyle name="Normal 91 17 3 2" xfId="22072"/>
    <cellStyle name="Normal 91 17 4" xfId="22073"/>
    <cellStyle name="Normal 91 18" xfId="22074"/>
    <cellStyle name="Normal 91 18 2" xfId="22075"/>
    <cellStyle name="Normal 91 18 2 2" xfId="22076"/>
    <cellStyle name="Normal 91 18 2 3" xfId="22077"/>
    <cellStyle name="Normal 91 18 3" xfId="22078"/>
    <cellStyle name="Normal 91 18 3 2" xfId="22079"/>
    <cellStyle name="Normal 91 18 4" xfId="22080"/>
    <cellStyle name="Normal 91 19" xfId="22081"/>
    <cellStyle name="Normal 91 19 2" xfId="22082"/>
    <cellStyle name="Normal 91 19 2 2" xfId="22083"/>
    <cellStyle name="Normal 91 19 2 3" xfId="22084"/>
    <cellStyle name="Normal 91 19 3" xfId="22085"/>
    <cellStyle name="Normal 91 19 3 2" xfId="22086"/>
    <cellStyle name="Normal 91 19 4" xfId="22087"/>
    <cellStyle name="Normal 91 2" xfId="22088"/>
    <cellStyle name="Normal 91 2 2" xfId="22089"/>
    <cellStyle name="Normal 91 2 2 2" xfId="22090"/>
    <cellStyle name="Normal 91 2 2 3" xfId="22091"/>
    <cellStyle name="Normal 91 2 3" xfId="22092"/>
    <cellStyle name="Normal 91 2 3 2" xfId="22093"/>
    <cellStyle name="Normal 91 2 4" xfId="22094"/>
    <cellStyle name="Normal 91 3" xfId="22095"/>
    <cellStyle name="Normal 91 3 2" xfId="22096"/>
    <cellStyle name="Normal 91 3 2 2" xfId="22097"/>
    <cellStyle name="Normal 91 3 2 3" xfId="22098"/>
    <cellStyle name="Normal 91 3 3" xfId="22099"/>
    <cellStyle name="Normal 91 3 3 2" xfId="22100"/>
    <cellStyle name="Normal 91 3 4" xfId="22101"/>
    <cellStyle name="Normal 91 4" xfId="22102"/>
    <cellStyle name="Normal 91 4 2" xfId="22103"/>
    <cellStyle name="Normal 91 4 2 2" xfId="22104"/>
    <cellStyle name="Normal 91 4 2 3" xfId="22105"/>
    <cellStyle name="Normal 91 4 3" xfId="22106"/>
    <cellStyle name="Normal 91 4 3 2" xfId="22107"/>
    <cellStyle name="Normal 91 4 4" xfId="22108"/>
    <cellStyle name="Normal 91 5" xfId="22109"/>
    <cellStyle name="Normal 91 5 2" xfId="22110"/>
    <cellStyle name="Normal 91 5 2 2" xfId="22111"/>
    <cellStyle name="Normal 91 5 2 3" xfId="22112"/>
    <cellStyle name="Normal 91 5 3" xfId="22113"/>
    <cellStyle name="Normal 91 5 3 2" xfId="22114"/>
    <cellStyle name="Normal 91 5 4" xfId="22115"/>
    <cellStyle name="Normal 91 6" xfId="22116"/>
    <cellStyle name="Normal 91 6 2" xfId="22117"/>
    <cellStyle name="Normal 91 6 2 2" xfId="22118"/>
    <cellStyle name="Normal 91 6 2 3" xfId="22119"/>
    <cellStyle name="Normal 91 6 3" xfId="22120"/>
    <cellStyle name="Normal 91 6 3 2" xfId="22121"/>
    <cellStyle name="Normal 91 6 4" xfId="22122"/>
    <cellStyle name="Normal 91 7" xfId="22123"/>
    <cellStyle name="Normal 91 7 2" xfId="22124"/>
    <cellStyle name="Normal 91 7 2 2" xfId="22125"/>
    <cellStyle name="Normal 91 7 2 3" xfId="22126"/>
    <cellStyle name="Normal 91 7 3" xfId="22127"/>
    <cellStyle name="Normal 91 7 3 2" xfId="22128"/>
    <cellStyle name="Normal 91 7 4" xfId="22129"/>
    <cellStyle name="Normal 91 8" xfId="22130"/>
    <cellStyle name="Normal 91 8 2" xfId="22131"/>
    <cellStyle name="Normal 91 8 2 2" xfId="22132"/>
    <cellStyle name="Normal 91 8 2 3" xfId="22133"/>
    <cellStyle name="Normal 91 8 3" xfId="22134"/>
    <cellStyle name="Normal 91 8 3 2" xfId="22135"/>
    <cellStyle name="Normal 91 8 4" xfId="22136"/>
    <cellStyle name="Normal 91 9" xfId="22137"/>
    <cellStyle name="Normal 91 9 2" xfId="22138"/>
    <cellStyle name="Normal 91 9 2 2" xfId="22139"/>
    <cellStyle name="Normal 91 9 2 3" xfId="22140"/>
    <cellStyle name="Normal 91 9 3" xfId="22141"/>
    <cellStyle name="Normal 91 9 3 2" xfId="22142"/>
    <cellStyle name="Normal 91 9 4" xfId="22143"/>
    <cellStyle name="Normal 92" xfId="22144"/>
    <cellStyle name="Normal 92 10" xfId="22145"/>
    <cellStyle name="Normal 92 10 2" xfId="22146"/>
    <cellStyle name="Normal 92 10 2 2" xfId="22147"/>
    <cellStyle name="Normal 92 10 2 3" xfId="22148"/>
    <cellStyle name="Normal 92 10 3" xfId="22149"/>
    <cellStyle name="Normal 92 10 3 2" xfId="22150"/>
    <cellStyle name="Normal 92 10 4" xfId="22151"/>
    <cellStyle name="Normal 92 11" xfId="22152"/>
    <cellStyle name="Normal 92 11 2" xfId="22153"/>
    <cellStyle name="Normal 92 11 2 2" xfId="22154"/>
    <cellStyle name="Normal 92 11 2 3" xfId="22155"/>
    <cellStyle name="Normal 92 11 3" xfId="22156"/>
    <cellStyle name="Normal 92 11 3 2" xfId="22157"/>
    <cellStyle name="Normal 92 11 4" xfId="22158"/>
    <cellStyle name="Normal 92 12" xfId="22159"/>
    <cellStyle name="Normal 92 12 2" xfId="22160"/>
    <cellStyle name="Normal 92 12 2 2" xfId="22161"/>
    <cellStyle name="Normal 92 12 2 3" xfId="22162"/>
    <cellStyle name="Normal 92 12 3" xfId="22163"/>
    <cellStyle name="Normal 92 12 3 2" xfId="22164"/>
    <cellStyle name="Normal 92 12 4" xfId="22165"/>
    <cellStyle name="Normal 92 13" xfId="22166"/>
    <cellStyle name="Normal 92 13 2" xfId="22167"/>
    <cellStyle name="Normal 92 13 2 2" xfId="22168"/>
    <cellStyle name="Normal 92 13 2 3" xfId="22169"/>
    <cellStyle name="Normal 92 13 3" xfId="22170"/>
    <cellStyle name="Normal 92 13 3 2" xfId="22171"/>
    <cellStyle name="Normal 92 13 4" xfId="22172"/>
    <cellStyle name="Normal 92 14" xfId="22173"/>
    <cellStyle name="Normal 92 14 2" xfId="22174"/>
    <cellStyle name="Normal 92 14 2 2" xfId="22175"/>
    <cellStyle name="Normal 92 14 2 3" xfId="22176"/>
    <cellStyle name="Normal 92 14 3" xfId="22177"/>
    <cellStyle name="Normal 92 14 3 2" xfId="22178"/>
    <cellStyle name="Normal 92 14 4" xfId="22179"/>
    <cellStyle name="Normal 92 15" xfId="22180"/>
    <cellStyle name="Normal 92 15 2" xfId="22181"/>
    <cellStyle name="Normal 92 15 2 2" xfId="22182"/>
    <cellStyle name="Normal 92 15 2 3" xfId="22183"/>
    <cellStyle name="Normal 92 15 3" xfId="22184"/>
    <cellStyle name="Normal 92 15 3 2" xfId="22185"/>
    <cellStyle name="Normal 92 15 4" xfId="22186"/>
    <cellStyle name="Normal 92 16" xfId="22187"/>
    <cellStyle name="Normal 92 16 2" xfId="22188"/>
    <cellStyle name="Normal 92 16 2 2" xfId="22189"/>
    <cellStyle name="Normal 92 16 2 3" xfId="22190"/>
    <cellStyle name="Normal 92 16 3" xfId="22191"/>
    <cellStyle name="Normal 92 16 3 2" xfId="22192"/>
    <cellStyle name="Normal 92 16 4" xfId="22193"/>
    <cellStyle name="Normal 92 17" xfId="22194"/>
    <cellStyle name="Normal 92 17 2" xfId="22195"/>
    <cellStyle name="Normal 92 17 2 2" xfId="22196"/>
    <cellStyle name="Normal 92 17 2 3" xfId="22197"/>
    <cellStyle name="Normal 92 17 3" xfId="22198"/>
    <cellStyle name="Normal 92 17 3 2" xfId="22199"/>
    <cellStyle name="Normal 92 17 4" xfId="22200"/>
    <cellStyle name="Normal 92 18" xfId="22201"/>
    <cellStyle name="Normal 92 18 2" xfId="22202"/>
    <cellStyle name="Normal 92 18 2 2" xfId="22203"/>
    <cellStyle name="Normal 92 18 2 3" xfId="22204"/>
    <cellStyle name="Normal 92 18 3" xfId="22205"/>
    <cellStyle name="Normal 92 18 3 2" xfId="22206"/>
    <cellStyle name="Normal 92 18 4" xfId="22207"/>
    <cellStyle name="Normal 92 19" xfId="22208"/>
    <cellStyle name="Normal 92 19 2" xfId="22209"/>
    <cellStyle name="Normal 92 19 2 2" xfId="22210"/>
    <cellStyle name="Normal 92 19 2 3" xfId="22211"/>
    <cellStyle name="Normal 92 19 3" xfId="22212"/>
    <cellStyle name="Normal 92 19 3 2" xfId="22213"/>
    <cellStyle name="Normal 92 19 4" xfId="22214"/>
    <cellStyle name="Normal 92 2" xfId="22215"/>
    <cellStyle name="Normal 92 2 2" xfId="22216"/>
    <cellStyle name="Normal 92 2 2 2" xfId="22217"/>
    <cellStyle name="Normal 92 2 2 3" xfId="22218"/>
    <cellStyle name="Normal 92 2 3" xfId="22219"/>
    <cellStyle name="Normal 92 2 3 2" xfId="22220"/>
    <cellStyle name="Normal 92 2 4" xfId="22221"/>
    <cellStyle name="Normal 92 3" xfId="22222"/>
    <cellStyle name="Normal 92 3 2" xfId="22223"/>
    <cellStyle name="Normal 92 3 2 2" xfId="22224"/>
    <cellStyle name="Normal 92 3 2 3" xfId="22225"/>
    <cellStyle name="Normal 92 3 3" xfId="22226"/>
    <cellStyle name="Normal 92 3 3 2" xfId="22227"/>
    <cellStyle name="Normal 92 3 4" xfId="22228"/>
    <cellStyle name="Normal 92 4" xfId="22229"/>
    <cellStyle name="Normal 92 4 2" xfId="22230"/>
    <cellStyle name="Normal 92 4 2 2" xfId="22231"/>
    <cellStyle name="Normal 92 4 2 3" xfId="22232"/>
    <cellStyle name="Normal 92 4 3" xfId="22233"/>
    <cellStyle name="Normal 92 4 3 2" xfId="22234"/>
    <cellStyle name="Normal 92 4 4" xfId="22235"/>
    <cellStyle name="Normal 92 5" xfId="22236"/>
    <cellStyle name="Normal 92 5 2" xfId="22237"/>
    <cellStyle name="Normal 92 5 2 2" xfId="22238"/>
    <cellStyle name="Normal 92 5 2 3" xfId="22239"/>
    <cellStyle name="Normal 92 5 3" xfId="22240"/>
    <cellStyle name="Normal 92 5 3 2" xfId="22241"/>
    <cellStyle name="Normal 92 5 4" xfId="22242"/>
    <cellStyle name="Normal 92 6" xfId="22243"/>
    <cellStyle name="Normal 92 6 2" xfId="22244"/>
    <cellStyle name="Normal 92 6 2 2" xfId="22245"/>
    <cellStyle name="Normal 92 6 2 3" xfId="22246"/>
    <cellStyle name="Normal 92 6 3" xfId="22247"/>
    <cellStyle name="Normal 92 6 3 2" xfId="22248"/>
    <cellStyle name="Normal 92 6 4" xfId="22249"/>
    <cellStyle name="Normal 92 7" xfId="22250"/>
    <cellStyle name="Normal 92 7 2" xfId="22251"/>
    <cellStyle name="Normal 92 7 2 2" xfId="22252"/>
    <cellStyle name="Normal 92 7 2 3" xfId="22253"/>
    <cellStyle name="Normal 92 7 3" xfId="22254"/>
    <cellStyle name="Normal 92 7 3 2" xfId="22255"/>
    <cellStyle name="Normal 92 7 4" xfId="22256"/>
    <cellStyle name="Normal 92 8" xfId="22257"/>
    <cellStyle name="Normal 92 8 2" xfId="22258"/>
    <cellStyle name="Normal 92 8 2 2" xfId="22259"/>
    <cellStyle name="Normal 92 8 2 3" xfId="22260"/>
    <cellStyle name="Normal 92 8 3" xfId="22261"/>
    <cellStyle name="Normal 92 8 3 2" xfId="22262"/>
    <cellStyle name="Normal 92 8 4" xfId="22263"/>
    <cellStyle name="Normal 92 9" xfId="22264"/>
    <cellStyle name="Normal 92 9 2" xfId="22265"/>
    <cellStyle name="Normal 92 9 2 2" xfId="22266"/>
    <cellStyle name="Normal 92 9 2 3" xfId="22267"/>
    <cellStyle name="Normal 92 9 3" xfId="22268"/>
    <cellStyle name="Normal 92 9 3 2" xfId="22269"/>
    <cellStyle name="Normal 92 9 4" xfId="22270"/>
    <cellStyle name="Normal 93" xfId="22271"/>
    <cellStyle name="Normal 93 10" xfId="22272"/>
    <cellStyle name="Normal 93 10 2" xfId="22273"/>
    <cellStyle name="Normal 93 10 2 2" xfId="22274"/>
    <cellStyle name="Normal 93 10 2 3" xfId="22275"/>
    <cellStyle name="Normal 93 10 3" xfId="22276"/>
    <cellStyle name="Normal 93 10 3 2" xfId="22277"/>
    <cellStyle name="Normal 93 10 4" xfId="22278"/>
    <cellStyle name="Normal 93 11" xfId="22279"/>
    <cellStyle name="Normal 93 11 2" xfId="22280"/>
    <cellStyle name="Normal 93 11 2 2" xfId="22281"/>
    <cellStyle name="Normal 93 11 2 3" xfId="22282"/>
    <cellStyle name="Normal 93 11 3" xfId="22283"/>
    <cellStyle name="Normal 93 11 3 2" xfId="22284"/>
    <cellStyle name="Normal 93 11 4" xfId="22285"/>
    <cellStyle name="Normal 93 12" xfId="22286"/>
    <cellStyle name="Normal 93 12 2" xfId="22287"/>
    <cellStyle name="Normal 93 12 2 2" xfId="22288"/>
    <cellStyle name="Normal 93 12 2 3" xfId="22289"/>
    <cellStyle name="Normal 93 12 3" xfId="22290"/>
    <cellStyle name="Normal 93 12 3 2" xfId="22291"/>
    <cellStyle name="Normal 93 12 4" xfId="22292"/>
    <cellStyle name="Normal 93 13" xfId="22293"/>
    <cellStyle name="Normal 93 13 2" xfId="22294"/>
    <cellStyle name="Normal 93 13 2 2" xfId="22295"/>
    <cellStyle name="Normal 93 13 2 3" xfId="22296"/>
    <cellStyle name="Normal 93 13 3" xfId="22297"/>
    <cellStyle name="Normal 93 13 3 2" xfId="22298"/>
    <cellStyle name="Normal 93 13 4" xfId="22299"/>
    <cellStyle name="Normal 93 14" xfId="22300"/>
    <cellStyle name="Normal 93 14 2" xfId="22301"/>
    <cellStyle name="Normal 93 14 2 2" xfId="22302"/>
    <cellStyle name="Normal 93 14 2 3" xfId="22303"/>
    <cellStyle name="Normal 93 14 3" xfId="22304"/>
    <cellStyle name="Normal 93 14 3 2" xfId="22305"/>
    <cellStyle name="Normal 93 14 4" xfId="22306"/>
    <cellStyle name="Normal 93 15" xfId="22307"/>
    <cellStyle name="Normal 93 15 2" xfId="22308"/>
    <cellStyle name="Normal 93 15 2 2" xfId="22309"/>
    <cellStyle name="Normal 93 15 2 3" xfId="22310"/>
    <cellStyle name="Normal 93 15 3" xfId="22311"/>
    <cellStyle name="Normal 93 15 3 2" xfId="22312"/>
    <cellStyle name="Normal 93 15 4" xfId="22313"/>
    <cellStyle name="Normal 93 16" xfId="22314"/>
    <cellStyle name="Normal 93 16 2" xfId="22315"/>
    <cellStyle name="Normal 93 16 2 2" xfId="22316"/>
    <cellStyle name="Normal 93 16 2 3" xfId="22317"/>
    <cellStyle name="Normal 93 16 3" xfId="22318"/>
    <cellStyle name="Normal 93 16 3 2" xfId="22319"/>
    <cellStyle name="Normal 93 16 4" xfId="22320"/>
    <cellStyle name="Normal 93 17" xfId="22321"/>
    <cellStyle name="Normal 93 17 2" xfId="22322"/>
    <cellStyle name="Normal 93 17 2 2" xfId="22323"/>
    <cellStyle name="Normal 93 17 2 3" xfId="22324"/>
    <cellStyle name="Normal 93 17 3" xfId="22325"/>
    <cellStyle name="Normal 93 17 3 2" xfId="22326"/>
    <cellStyle name="Normal 93 17 4" xfId="22327"/>
    <cellStyle name="Normal 93 18" xfId="22328"/>
    <cellStyle name="Normal 93 18 2" xfId="22329"/>
    <cellStyle name="Normal 93 18 2 2" xfId="22330"/>
    <cellStyle name="Normal 93 18 2 3" xfId="22331"/>
    <cellStyle name="Normal 93 18 3" xfId="22332"/>
    <cellStyle name="Normal 93 18 3 2" xfId="22333"/>
    <cellStyle name="Normal 93 18 4" xfId="22334"/>
    <cellStyle name="Normal 93 19" xfId="22335"/>
    <cellStyle name="Normal 93 19 2" xfId="22336"/>
    <cellStyle name="Normal 93 19 2 2" xfId="22337"/>
    <cellStyle name="Normal 93 19 2 3" xfId="22338"/>
    <cellStyle name="Normal 93 19 3" xfId="22339"/>
    <cellStyle name="Normal 93 19 3 2" xfId="22340"/>
    <cellStyle name="Normal 93 19 4" xfId="22341"/>
    <cellStyle name="Normal 93 2" xfId="22342"/>
    <cellStyle name="Normal 93 2 2" xfId="22343"/>
    <cellStyle name="Normal 93 2 2 2" xfId="22344"/>
    <cellStyle name="Normal 93 2 2 3" xfId="22345"/>
    <cellStyle name="Normal 93 2 3" xfId="22346"/>
    <cellStyle name="Normal 93 2 3 2" xfId="22347"/>
    <cellStyle name="Normal 93 2 4" xfId="22348"/>
    <cellStyle name="Normal 93 3" xfId="22349"/>
    <cellStyle name="Normal 93 3 2" xfId="22350"/>
    <cellStyle name="Normal 93 3 2 2" xfId="22351"/>
    <cellStyle name="Normal 93 3 2 3" xfId="22352"/>
    <cellStyle name="Normal 93 3 3" xfId="22353"/>
    <cellStyle name="Normal 93 3 3 2" xfId="22354"/>
    <cellStyle name="Normal 93 3 4" xfId="22355"/>
    <cellStyle name="Normal 93 4" xfId="22356"/>
    <cellStyle name="Normal 93 4 2" xfId="22357"/>
    <cellStyle name="Normal 93 4 2 2" xfId="22358"/>
    <cellStyle name="Normal 93 4 2 3" xfId="22359"/>
    <cellStyle name="Normal 93 4 3" xfId="22360"/>
    <cellStyle name="Normal 93 4 3 2" xfId="22361"/>
    <cellStyle name="Normal 93 4 4" xfId="22362"/>
    <cellStyle name="Normal 93 5" xfId="22363"/>
    <cellStyle name="Normal 93 5 2" xfId="22364"/>
    <cellStyle name="Normal 93 5 2 2" xfId="22365"/>
    <cellStyle name="Normal 93 5 2 3" xfId="22366"/>
    <cellStyle name="Normal 93 5 3" xfId="22367"/>
    <cellStyle name="Normal 93 5 3 2" xfId="22368"/>
    <cellStyle name="Normal 93 5 4" xfId="22369"/>
    <cellStyle name="Normal 93 6" xfId="22370"/>
    <cellStyle name="Normal 93 6 2" xfId="22371"/>
    <cellStyle name="Normal 93 6 2 2" xfId="22372"/>
    <cellStyle name="Normal 93 6 2 3" xfId="22373"/>
    <cellStyle name="Normal 93 6 3" xfId="22374"/>
    <cellStyle name="Normal 93 6 3 2" xfId="22375"/>
    <cellStyle name="Normal 93 6 4" xfId="22376"/>
    <cellStyle name="Normal 93 7" xfId="22377"/>
    <cellStyle name="Normal 93 7 2" xfId="22378"/>
    <cellStyle name="Normal 93 7 2 2" xfId="22379"/>
    <cellStyle name="Normal 93 7 2 3" xfId="22380"/>
    <cellStyle name="Normal 93 7 3" xfId="22381"/>
    <cellStyle name="Normal 93 7 3 2" xfId="22382"/>
    <cellStyle name="Normal 93 7 4" xfId="22383"/>
    <cellStyle name="Normal 93 8" xfId="22384"/>
    <cellStyle name="Normal 93 8 2" xfId="22385"/>
    <cellStyle name="Normal 93 8 2 2" xfId="22386"/>
    <cellStyle name="Normal 93 8 2 3" xfId="22387"/>
    <cellStyle name="Normal 93 8 3" xfId="22388"/>
    <cellStyle name="Normal 93 8 3 2" xfId="22389"/>
    <cellStyle name="Normal 93 8 4" xfId="22390"/>
    <cellStyle name="Normal 93 9" xfId="22391"/>
    <cellStyle name="Normal 93 9 2" xfId="22392"/>
    <cellStyle name="Normal 93 9 2 2" xfId="22393"/>
    <cellStyle name="Normal 93 9 2 3" xfId="22394"/>
    <cellStyle name="Normal 93 9 3" xfId="22395"/>
    <cellStyle name="Normal 93 9 3 2" xfId="22396"/>
    <cellStyle name="Normal 93 9 4" xfId="22397"/>
    <cellStyle name="Normal 94" xfId="22398"/>
    <cellStyle name="Normal 94 10" xfId="22399"/>
    <cellStyle name="Normal 94 10 2" xfId="22400"/>
    <cellStyle name="Normal 94 10 2 2" xfId="22401"/>
    <cellStyle name="Normal 94 10 2 3" xfId="22402"/>
    <cellStyle name="Normal 94 10 3" xfId="22403"/>
    <cellStyle name="Normal 94 10 3 2" xfId="22404"/>
    <cellStyle name="Normal 94 10 4" xfId="22405"/>
    <cellStyle name="Normal 94 11" xfId="22406"/>
    <cellStyle name="Normal 94 11 2" xfId="22407"/>
    <cellStyle name="Normal 94 11 2 2" xfId="22408"/>
    <cellStyle name="Normal 94 11 2 3" xfId="22409"/>
    <cellStyle name="Normal 94 11 3" xfId="22410"/>
    <cellStyle name="Normal 94 11 3 2" xfId="22411"/>
    <cellStyle name="Normal 94 11 4" xfId="22412"/>
    <cellStyle name="Normal 94 12" xfId="22413"/>
    <cellStyle name="Normal 94 12 2" xfId="22414"/>
    <cellStyle name="Normal 94 12 2 2" xfId="22415"/>
    <cellStyle name="Normal 94 12 2 3" xfId="22416"/>
    <cellStyle name="Normal 94 12 3" xfId="22417"/>
    <cellStyle name="Normal 94 12 3 2" xfId="22418"/>
    <cellStyle name="Normal 94 12 4" xfId="22419"/>
    <cellStyle name="Normal 94 13" xfId="22420"/>
    <cellStyle name="Normal 94 13 2" xfId="22421"/>
    <cellStyle name="Normal 94 13 2 2" xfId="22422"/>
    <cellStyle name="Normal 94 13 2 3" xfId="22423"/>
    <cellStyle name="Normal 94 13 3" xfId="22424"/>
    <cellStyle name="Normal 94 13 3 2" xfId="22425"/>
    <cellStyle name="Normal 94 13 4" xfId="22426"/>
    <cellStyle name="Normal 94 14" xfId="22427"/>
    <cellStyle name="Normal 94 14 2" xfId="22428"/>
    <cellStyle name="Normal 94 14 2 2" xfId="22429"/>
    <cellStyle name="Normal 94 14 2 3" xfId="22430"/>
    <cellStyle name="Normal 94 14 3" xfId="22431"/>
    <cellStyle name="Normal 94 14 3 2" xfId="22432"/>
    <cellStyle name="Normal 94 14 4" xfId="22433"/>
    <cellStyle name="Normal 94 15" xfId="22434"/>
    <cellStyle name="Normal 94 15 2" xfId="22435"/>
    <cellStyle name="Normal 94 15 2 2" xfId="22436"/>
    <cellStyle name="Normal 94 15 2 3" xfId="22437"/>
    <cellStyle name="Normal 94 15 3" xfId="22438"/>
    <cellStyle name="Normal 94 15 3 2" xfId="22439"/>
    <cellStyle name="Normal 94 15 4" xfId="22440"/>
    <cellStyle name="Normal 94 16" xfId="22441"/>
    <cellStyle name="Normal 94 16 2" xfId="22442"/>
    <cellStyle name="Normal 94 16 2 2" xfId="22443"/>
    <cellStyle name="Normal 94 16 2 3" xfId="22444"/>
    <cellStyle name="Normal 94 16 3" xfId="22445"/>
    <cellStyle name="Normal 94 16 3 2" xfId="22446"/>
    <cellStyle name="Normal 94 16 4" xfId="22447"/>
    <cellStyle name="Normal 94 17" xfId="22448"/>
    <cellStyle name="Normal 94 17 2" xfId="22449"/>
    <cellStyle name="Normal 94 17 2 2" xfId="22450"/>
    <cellStyle name="Normal 94 17 2 3" xfId="22451"/>
    <cellStyle name="Normal 94 17 3" xfId="22452"/>
    <cellStyle name="Normal 94 17 3 2" xfId="22453"/>
    <cellStyle name="Normal 94 17 4" xfId="22454"/>
    <cellStyle name="Normal 94 18" xfId="22455"/>
    <cellStyle name="Normal 94 18 2" xfId="22456"/>
    <cellStyle name="Normal 94 18 2 2" xfId="22457"/>
    <cellStyle name="Normal 94 18 2 3" xfId="22458"/>
    <cellStyle name="Normal 94 18 3" xfId="22459"/>
    <cellStyle name="Normal 94 18 3 2" xfId="22460"/>
    <cellStyle name="Normal 94 18 4" xfId="22461"/>
    <cellStyle name="Normal 94 19" xfId="22462"/>
    <cellStyle name="Normal 94 19 2" xfId="22463"/>
    <cellStyle name="Normal 94 19 2 2" xfId="22464"/>
    <cellStyle name="Normal 94 19 2 3" xfId="22465"/>
    <cellStyle name="Normal 94 19 3" xfId="22466"/>
    <cellStyle name="Normal 94 19 3 2" xfId="22467"/>
    <cellStyle name="Normal 94 19 4" xfId="22468"/>
    <cellStyle name="Normal 94 2" xfId="22469"/>
    <cellStyle name="Normal 94 2 2" xfId="22470"/>
    <cellStyle name="Normal 94 2 2 2" xfId="22471"/>
    <cellStyle name="Normal 94 2 2 3" xfId="22472"/>
    <cellStyle name="Normal 94 2 3" xfId="22473"/>
    <cellStyle name="Normal 94 2 3 2" xfId="22474"/>
    <cellStyle name="Normal 94 2 4" xfId="22475"/>
    <cellStyle name="Normal 94 3" xfId="22476"/>
    <cellStyle name="Normal 94 3 2" xfId="22477"/>
    <cellStyle name="Normal 94 3 2 2" xfId="22478"/>
    <cellStyle name="Normal 94 3 2 3" xfId="22479"/>
    <cellStyle name="Normal 94 3 3" xfId="22480"/>
    <cellStyle name="Normal 94 3 3 2" xfId="22481"/>
    <cellStyle name="Normal 94 3 4" xfId="22482"/>
    <cellStyle name="Normal 94 4" xfId="22483"/>
    <cellStyle name="Normal 94 4 2" xfId="22484"/>
    <cellStyle name="Normal 94 4 2 2" xfId="22485"/>
    <cellStyle name="Normal 94 4 2 3" xfId="22486"/>
    <cellStyle name="Normal 94 4 3" xfId="22487"/>
    <cellStyle name="Normal 94 4 3 2" xfId="22488"/>
    <cellStyle name="Normal 94 4 4" xfId="22489"/>
    <cellStyle name="Normal 94 5" xfId="22490"/>
    <cellStyle name="Normal 94 5 2" xfId="22491"/>
    <cellStyle name="Normal 94 5 2 2" xfId="22492"/>
    <cellStyle name="Normal 94 5 2 3" xfId="22493"/>
    <cellStyle name="Normal 94 5 3" xfId="22494"/>
    <cellStyle name="Normal 94 5 3 2" xfId="22495"/>
    <cellStyle name="Normal 94 5 4" xfId="22496"/>
    <cellStyle name="Normal 94 6" xfId="22497"/>
    <cellStyle name="Normal 94 6 2" xfId="22498"/>
    <cellStyle name="Normal 94 6 2 2" xfId="22499"/>
    <cellStyle name="Normal 94 6 2 3" xfId="22500"/>
    <cellStyle name="Normal 94 6 3" xfId="22501"/>
    <cellStyle name="Normal 94 6 3 2" xfId="22502"/>
    <cellStyle name="Normal 94 6 4" xfId="22503"/>
    <cellStyle name="Normal 94 7" xfId="22504"/>
    <cellStyle name="Normal 94 7 2" xfId="22505"/>
    <cellStyle name="Normal 94 7 2 2" xfId="22506"/>
    <cellStyle name="Normal 94 7 2 3" xfId="22507"/>
    <cellStyle name="Normal 94 7 3" xfId="22508"/>
    <cellStyle name="Normal 94 7 3 2" xfId="22509"/>
    <cellStyle name="Normal 94 7 4" xfId="22510"/>
    <cellStyle name="Normal 94 8" xfId="22511"/>
    <cellStyle name="Normal 94 8 2" xfId="22512"/>
    <cellStyle name="Normal 94 8 2 2" xfId="22513"/>
    <cellStyle name="Normal 94 8 2 3" xfId="22514"/>
    <cellStyle name="Normal 94 8 3" xfId="22515"/>
    <cellStyle name="Normal 94 8 3 2" xfId="22516"/>
    <cellStyle name="Normal 94 8 4" xfId="22517"/>
    <cellStyle name="Normal 94 9" xfId="22518"/>
    <cellStyle name="Normal 94 9 2" xfId="22519"/>
    <cellStyle name="Normal 94 9 2 2" xfId="22520"/>
    <cellStyle name="Normal 94 9 2 3" xfId="22521"/>
    <cellStyle name="Normal 94 9 3" xfId="22522"/>
    <cellStyle name="Normal 94 9 3 2" xfId="22523"/>
    <cellStyle name="Normal 94 9 4" xfId="22524"/>
    <cellStyle name="Normal 95" xfId="22525"/>
    <cellStyle name="Normal 95 10" xfId="22526"/>
    <cellStyle name="Normal 95 10 2" xfId="22527"/>
    <cellStyle name="Normal 95 10 2 2" xfId="22528"/>
    <cellStyle name="Normal 95 10 2 3" xfId="22529"/>
    <cellStyle name="Normal 95 10 3" xfId="22530"/>
    <cellStyle name="Normal 95 10 3 2" xfId="22531"/>
    <cellStyle name="Normal 95 10 4" xfId="22532"/>
    <cellStyle name="Normal 95 11" xfId="22533"/>
    <cellStyle name="Normal 95 11 2" xfId="22534"/>
    <cellStyle name="Normal 95 11 2 2" xfId="22535"/>
    <cellStyle name="Normal 95 11 2 3" xfId="22536"/>
    <cellStyle name="Normal 95 11 3" xfId="22537"/>
    <cellStyle name="Normal 95 11 3 2" xfId="22538"/>
    <cellStyle name="Normal 95 11 4" xfId="22539"/>
    <cellStyle name="Normal 95 12" xfId="22540"/>
    <cellStyle name="Normal 95 12 2" xfId="22541"/>
    <cellStyle name="Normal 95 12 2 2" xfId="22542"/>
    <cellStyle name="Normal 95 12 2 3" xfId="22543"/>
    <cellStyle name="Normal 95 12 3" xfId="22544"/>
    <cellStyle name="Normal 95 12 3 2" xfId="22545"/>
    <cellStyle name="Normal 95 12 4" xfId="22546"/>
    <cellStyle name="Normal 95 13" xfId="22547"/>
    <cellStyle name="Normal 95 13 2" xfId="22548"/>
    <cellStyle name="Normal 95 13 2 2" xfId="22549"/>
    <cellStyle name="Normal 95 13 2 3" xfId="22550"/>
    <cellStyle name="Normal 95 13 3" xfId="22551"/>
    <cellStyle name="Normal 95 13 3 2" xfId="22552"/>
    <cellStyle name="Normal 95 13 4" xfId="22553"/>
    <cellStyle name="Normal 95 14" xfId="22554"/>
    <cellStyle name="Normal 95 14 2" xfId="22555"/>
    <cellStyle name="Normal 95 14 2 2" xfId="22556"/>
    <cellStyle name="Normal 95 14 2 3" xfId="22557"/>
    <cellStyle name="Normal 95 14 3" xfId="22558"/>
    <cellStyle name="Normal 95 14 3 2" xfId="22559"/>
    <cellStyle name="Normal 95 14 4" xfId="22560"/>
    <cellStyle name="Normal 95 15" xfId="22561"/>
    <cellStyle name="Normal 95 15 2" xfId="22562"/>
    <cellStyle name="Normal 95 15 2 2" xfId="22563"/>
    <cellStyle name="Normal 95 15 2 3" xfId="22564"/>
    <cellStyle name="Normal 95 15 3" xfId="22565"/>
    <cellStyle name="Normal 95 15 3 2" xfId="22566"/>
    <cellStyle name="Normal 95 15 4" xfId="22567"/>
    <cellStyle name="Normal 95 16" xfId="22568"/>
    <cellStyle name="Normal 95 16 2" xfId="22569"/>
    <cellStyle name="Normal 95 16 2 2" xfId="22570"/>
    <cellStyle name="Normal 95 16 2 3" xfId="22571"/>
    <cellStyle name="Normal 95 16 3" xfId="22572"/>
    <cellStyle name="Normal 95 16 3 2" xfId="22573"/>
    <cellStyle name="Normal 95 16 4" xfId="22574"/>
    <cellStyle name="Normal 95 17" xfId="22575"/>
    <cellStyle name="Normal 95 17 2" xfId="22576"/>
    <cellStyle name="Normal 95 17 2 2" xfId="22577"/>
    <cellStyle name="Normal 95 17 2 3" xfId="22578"/>
    <cellStyle name="Normal 95 17 3" xfId="22579"/>
    <cellStyle name="Normal 95 17 3 2" xfId="22580"/>
    <cellStyle name="Normal 95 17 4" xfId="22581"/>
    <cellStyle name="Normal 95 2" xfId="22582"/>
    <cellStyle name="Normal 95 2 2" xfId="22583"/>
    <cellStyle name="Normal 95 2 2 2" xfId="22584"/>
    <cellStyle name="Normal 95 2 2 3" xfId="22585"/>
    <cellStyle name="Normal 95 2 3" xfId="22586"/>
    <cellStyle name="Normal 95 2 3 2" xfId="22587"/>
    <cellStyle name="Normal 95 2 4" xfId="22588"/>
    <cellStyle name="Normal 95 3" xfId="22589"/>
    <cellStyle name="Normal 95 3 2" xfId="22590"/>
    <cellStyle name="Normal 95 3 2 2" xfId="22591"/>
    <cellStyle name="Normal 95 3 2 3" xfId="22592"/>
    <cellStyle name="Normal 95 3 3" xfId="22593"/>
    <cellStyle name="Normal 95 3 3 2" xfId="22594"/>
    <cellStyle name="Normal 95 3 4" xfId="22595"/>
    <cellStyle name="Normal 95 4" xfId="22596"/>
    <cellStyle name="Normal 95 4 2" xfId="22597"/>
    <cellStyle name="Normal 95 4 2 2" xfId="22598"/>
    <cellStyle name="Normal 95 4 2 3" xfId="22599"/>
    <cellStyle name="Normal 95 4 3" xfId="22600"/>
    <cellStyle name="Normal 95 4 3 2" xfId="22601"/>
    <cellStyle name="Normal 95 4 4" xfId="22602"/>
    <cellStyle name="Normal 95 5" xfId="22603"/>
    <cellStyle name="Normal 95 5 2" xfId="22604"/>
    <cellStyle name="Normal 95 5 2 2" xfId="22605"/>
    <cellStyle name="Normal 95 5 2 3" xfId="22606"/>
    <cellStyle name="Normal 95 5 3" xfId="22607"/>
    <cellStyle name="Normal 95 5 3 2" xfId="22608"/>
    <cellStyle name="Normal 95 5 4" xfId="22609"/>
    <cellStyle name="Normal 95 6" xfId="22610"/>
    <cellStyle name="Normal 95 6 2" xfId="22611"/>
    <cellStyle name="Normal 95 6 2 2" xfId="22612"/>
    <cellStyle name="Normal 95 6 2 3" xfId="22613"/>
    <cellStyle name="Normal 95 6 3" xfId="22614"/>
    <cellStyle name="Normal 95 6 3 2" xfId="22615"/>
    <cellStyle name="Normal 95 6 4" xfId="22616"/>
    <cellStyle name="Normal 95 7" xfId="22617"/>
    <cellStyle name="Normal 95 7 2" xfId="22618"/>
    <cellStyle name="Normal 95 7 2 2" xfId="22619"/>
    <cellStyle name="Normal 95 7 2 3" xfId="22620"/>
    <cellStyle name="Normal 95 7 3" xfId="22621"/>
    <cellStyle name="Normal 95 7 3 2" xfId="22622"/>
    <cellStyle name="Normal 95 7 4" xfId="22623"/>
    <cellStyle name="Normal 95 8" xfId="22624"/>
    <cellStyle name="Normal 95 8 2" xfId="22625"/>
    <cellStyle name="Normal 95 8 2 2" xfId="22626"/>
    <cellStyle name="Normal 95 8 2 3" xfId="22627"/>
    <cellStyle name="Normal 95 8 3" xfId="22628"/>
    <cellStyle name="Normal 95 8 3 2" xfId="22629"/>
    <cellStyle name="Normal 95 8 4" xfId="22630"/>
    <cellStyle name="Normal 95 9" xfId="22631"/>
    <cellStyle name="Normal 95 9 2" xfId="22632"/>
    <cellStyle name="Normal 95 9 2 2" xfId="22633"/>
    <cellStyle name="Normal 95 9 2 3" xfId="22634"/>
    <cellStyle name="Normal 95 9 3" xfId="22635"/>
    <cellStyle name="Normal 95 9 3 2" xfId="22636"/>
    <cellStyle name="Normal 95 9 4" xfId="22637"/>
    <cellStyle name="Normal 96" xfId="22638"/>
    <cellStyle name="Normal 96 10" xfId="22639"/>
    <cellStyle name="Normal 96 10 2" xfId="22640"/>
    <cellStyle name="Normal 96 10 2 2" xfId="22641"/>
    <cellStyle name="Normal 96 10 2 3" xfId="22642"/>
    <cellStyle name="Normal 96 10 3" xfId="22643"/>
    <cellStyle name="Normal 96 10 3 2" xfId="22644"/>
    <cellStyle name="Normal 96 10 4" xfId="22645"/>
    <cellStyle name="Normal 96 11" xfId="22646"/>
    <cellStyle name="Normal 96 11 2" xfId="22647"/>
    <cellStyle name="Normal 96 11 2 2" xfId="22648"/>
    <cellStyle name="Normal 96 11 2 3" xfId="22649"/>
    <cellStyle name="Normal 96 11 3" xfId="22650"/>
    <cellStyle name="Normal 96 11 3 2" xfId="22651"/>
    <cellStyle name="Normal 96 11 4" xfId="22652"/>
    <cellStyle name="Normal 96 12" xfId="22653"/>
    <cellStyle name="Normal 96 12 2" xfId="22654"/>
    <cellStyle name="Normal 96 12 2 2" xfId="22655"/>
    <cellStyle name="Normal 96 12 2 3" xfId="22656"/>
    <cellStyle name="Normal 96 12 3" xfId="22657"/>
    <cellStyle name="Normal 96 12 3 2" xfId="22658"/>
    <cellStyle name="Normal 96 12 4" xfId="22659"/>
    <cellStyle name="Normal 96 13" xfId="22660"/>
    <cellStyle name="Normal 96 13 2" xfId="22661"/>
    <cellStyle name="Normal 96 13 2 2" xfId="22662"/>
    <cellStyle name="Normal 96 13 2 3" xfId="22663"/>
    <cellStyle name="Normal 96 13 3" xfId="22664"/>
    <cellStyle name="Normal 96 13 3 2" xfId="22665"/>
    <cellStyle name="Normal 96 13 4" xfId="22666"/>
    <cellStyle name="Normal 96 14" xfId="22667"/>
    <cellStyle name="Normal 96 14 2" xfId="22668"/>
    <cellStyle name="Normal 96 14 2 2" xfId="22669"/>
    <cellStyle name="Normal 96 14 2 3" xfId="22670"/>
    <cellStyle name="Normal 96 14 3" xfId="22671"/>
    <cellStyle name="Normal 96 14 3 2" xfId="22672"/>
    <cellStyle name="Normal 96 14 4" xfId="22673"/>
    <cellStyle name="Normal 96 15" xfId="22674"/>
    <cellStyle name="Normal 96 15 2" xfId="22675"/>
    <cellStyle name="Normal 96 15 2 2" xfId="22676"/>
    <cellStyle name="Normal 96 15 2 3" xfId="22677"/>
    <cellStyle name="Normal 96 15 3" xfId="22678"/>
    <cellStyle name="Normal 96 15 3 2" xfId="22679"/>
    <cellStyle name="Normal 96 15 4" xfId="22680"/>
    <cellStyle name="Normal 96 16" xfId="22681"/>
    <cellStyle name="Normal 96 16 2" xfId="22682"/>
    <cellStyle name="Normal 96 16 2 2" xfId="22683"/>
    <cellStyle name="Normal 96 16 2 3" xfId="22684"/>
    <cellStyle name="Normal 96 16 3" xfId="22685"/>
    <cellStyle name="Normal 96 16 3 2" xfId="22686"/>
    <cellStyle name="Normal 96 16 4" xfId="22687"/>
    <cellStyle name="Normal 96 17" xfId="22688"/>
    <cellStyle name="Normal 96 17 2" xfId="22689"/>
    <cellStyle name="Normal 96 17 2 2" xfId="22690"/>
    <cellStyle name="Normal 96 17 2 3" xfId="22691"/>
    <cellStyle name="Normal 96 17 3" xfId="22692"/>
    <cellStyle name="Normal 96 17 3 2" xfId="22693"/>
    <cellStyle name="Normal 96 17 4" xfId="22694"/>
    <cellStyle name="Normal 96 2" xfId="22695"/>
    <cellStyle name="Normal 96 2 2" xfId="22696"/>
    <cellStyle name="Normal 96 2 2 2" xfId="22697"/>
    <cellStyle name="Normal 96 2 2 3" xfId="22698"/>
    <cellStyle name="Normal 96 2 3" xfId="22699"/>
    <cellStyle name="Normal 96 2 3 2" xfId="22700"/>
    <cellStyle name="Normal 96 2 4" xfId="22701"/>
    <cellStyle name="Normal 96 3" xfId="22702"/>
    <cellStyle name="Normal 96 3 2" xfId="22703"/>
    <cellStyle name="Normal 96 3 2 2" xfId="22704"/>
    <cellStyle name="Normal 96 3 2 3" xfId="22705"/>
    <cellStyle name="Normal 96 3 3" xfId="22706"/>
    <cellStyle name="Normal 96 3 3 2" xfId="22707"/>
    <cellStyle name="Normal 96 3 4" xfId="22708"/>
    <cellStyle name="Normal 96 4" xfId="22709"/>
    <cellStyle name="Normal 96 4 2" xfId="22710"/>
    <cellStyle name="Normal 96 4 2 2" xfId="22711"/>
    <cellStyle name="Normal 96 4 2 3" xfId="22712"/>
    <cellStyle name="Normal 96 4 3" xfId="22713"/>
    <cellStyle name="Normal 96 4 3 2" xfId="22714"/>
    <cellStyle name="Normal 96 4 4" xfId="22715"/>
    <cellStyle name="Normal 96 5" xfId="22716"/>
    <cellStyle name="Normal 96 5 2" xfId="22717"/>
    <cellStyle name="Normal 96 5 2 2" xfId="22718"/>
    <cellStyle name="Normal 96 5 2 3" xfId="22719"/>
    <cellStyle name="Normal 96 5 3" xfId="22720"/>
    <cellStyle name="Normal 96 5 3 2" xfId="22721"/>
    <cellStyle name="Normal 96 5 4" xfId="22722"/>
    <cellStyle name="Normal 96 6" xfId="22723"/>
    <cellStyle name="Normal 96 6 2" xfId="22724"/>
    <cellStyle name="Normal 96 6 2 2" xfId="22725"/>
    <cellStyle name="Normal 96 6 2 3" xfId="22726"/>
    <cellStyle name="Normal 96 6 3" xfId="22727"/>
    <cellStyle name="Normal 96 6 3 2" xfId="22728"/>
    <cellStyle name="Normal 96 6 4" xfId="22729"/>
    <cellStyle name="Normal 96 7" xfId="22730"/>
    <cellStyle name="Normal 96 7 2" xfId="22731"/>
    <cellStyle name="Normal 96 7 2 2" xfId="22732"/>
    <cellStyle name="Normal 96 7 2 3" xfId="22733"/>
    <cellStyle name="Normal 96 7 3" xfId="22734"/>
    <cellStyle name="Normal 96 7 3 2" xfId="22735"/>
    <cellStyle name="Normal 96 7 4" xfId="22736"/>
    <cellStyle name="Normal 96 8" xfId="22737"/>
    <cellStyle name="Normal 96 8 2" xfId="22738"/>
    <cellStyle name="Normal 96 8 2 2" xfId="22739"/>
    <cellStyle name="Normal 96 8 2 3" xfId="22740"/>
    <cellStyle name="Normal 96 8 3" xfId="22741"/>
    <cellStyle name="Normal 96 8 3 2" xfId="22742"/>
    <cellStyle name="Normal 96 8 4" xfId="22743"/>
    <cellStyle name="Normal 96 9" xfId="22744"/>
    <cellStyle name="Normal 96 9 2" xfId="22745"/>
    <cellStyle name="Normal 96 9 2 2" xfId="22746"/>
    <cellStyle name="Normal 96 9 2 3" xfId="22747"/>
    <cellStyle name="Normal 96 9 3" xfId="22748"/>
    <cellStyle name="Normal 96 9 3 2" xfId="22749"/>
    <cellStyle name="Normal 96 9 4" xfId="22750"/>
    <cellStyle name="Normal 97" xfId="22751"/>
    <cellStyle name="Normal 98" xfId="22752"/>
    <cellStyle name="Normal 99" xfId="22753"/>
    <cellStyle name="Normal bold" xfId="22754"/>
    <cellStyle name="Normal Italics" xfId="22755"/>
    <cellStyle name="Normal Miguel" xfId="22756"/>
    <cellStyle name="Normal U" xfId="22757"/>
    <cellStyle name="Normal1" xfId="22758"/>
    <cellStyle name="Normal1 10" xfId="22759"/>
    <cellStyle name="NORMAL1 11" xfId="22760"/>
    <cellStyle name="NORMAL1 12" xfId="22761"/>
    <cellStyle name="NORMAL1 13" xfId="22762"/>
    <cellStyle name="Normal1 14" xfId="22763"/>
    <cellStyle name="Normal1 2" xfId="22764"/>
    <cellStyle name="Normal1 2 10" xfId="22765"/>
    <cellStyle name="Normal1 2 11" xfId="22766"/>
    <cellStyle name="NORMAL1 2 2" xfId="22767"/>
    <cellStyle name="NORMAL1 2 2 2" xfId="22768"/>
    <cellStyle name="NORMAL1 2 3" xfId="22769"/>
    <cellStyle name="NORMAL1 2 4" xfId="22770"/>
    <cellStyle name="NORMAL1 2 5" xfId="22771"/>
    <cellStyle name="NORMAL1 2 6" xfId="22772"/>
    <cellStyle name="Normal1 2 7" xfId="22773"/>
    <cellStyle name="Normal1 2 8" xfId="22774"/>
    <cellStyle name="Normal1 2 9" xfId="22775"/>
    <cellStyle name="Normal1 3" xfId="22776"/>
    <cellStyle name="Normal1 3 2" xfId="22777"/>
    <cellStyle name="NORMAL1 3 3" xfId="22778"/>
    <cellStyle name="NORMAL1 3 4" xfId="22779"/>
    <cellStyle name="NORMAL1 3 5" xfId="22780"/>
    <cellStyle name="Normal1 4" xfId="22781"/>
    <cellStyle name="Normal1 4 2" xfId="22782"/>
    <cellStyle name="Normal1 4 3" xfId="22783"/>
    <cellStyle name="Normal1 5" xfId="22784"/>
    <cellStyle name="Normal1 5 2" xfId="22785"/>
    <cellStyle name="Normal1 5 3" xfId="22786"/>
    <cellStyle name="Normal1 6" xfId="22787"/>
    <cellStyle name="Normal1 6 2" xfId="22788"/>
    <cellStyle name="Normal1 6 3" xfId="22789"/>
    <cellStyle name="Normal1 7" xfId="22790"/>
    <cellStyle name="Normal1 7 2" xfId="22791"/>
    <cellStyle name="Normal1 7 3" xfId="22792"/>
    <cellStyle name="NORMAL1 8" xfId="22793"/>
    <cellStyle name="Normal1 9" xfId="22794"/>
    <cellStyle name="Normalny_56.Podstawowe dane o woj.(1)" xfId="22795"/>
    <cellStyle name="Nota" xfId="22796"/>
    <cellStyle name="Nota 10" xfId="22797"/>
    <cellStyle name="Nota 11" xfId="22798"/>
    <cellStyle name="Nota 12" xfId="22799"/>
    <cellStyle name="Nota 13" xfId="22800"/>
    <cellStyle name="Nota 14" xfId="22801"/>
    <cellStyle name="Nota 15" xfId="22802"/>
    <cellStyle name="Nota 16" xfId="22803"/>
    <cellStyle name="Nota 17" xfId="22804"/>
    <cellStyle name="Nota 18" xfId="22805"/>
    <cellStyle name="Nota 19" xfId="22806"/>
    <cellStyle name="Nota 2" xfId="22807"/>
    <cellStyle name="Nota 2 2" xfId="22808"/>
    <cellStyle name="Nota 2 2 2" xfId="22809"/>
    <cellStyle name="Nota 2 3" xfId="22810"/>
    <cellStyle name="Nota 2 3 2" xfId="22811"/>
    <cellStyle name="Nota 2 3 2 2" xfId="22812"/>
    <cellStyle name="Nota 2 3 3" xfId="22813"/>
    <cellStyle name="Nota 2 4" xfId="22814"/>
    <cellStyle name="Nota 2 4 2" xfId="22815"/>
    <cellStyle name="Nota 2 4 3" xfId="22816"/>
    <cellStyle name="Nota 2 5" xfId="22817"/>
    <cellStyle name="Nota 2 6" xfId="22818"/>
    <cellStyle name="Nota 2 7" xfId="22819"/>
    <cellStyle name="Nota 20" xfId="22820"/>
    <cellStyle name="Nota 21" xfId="22821"/>
    <cellStyle name="Nota 22" xfId="22822"/>
    <cellStyle name="Nota 23" xfId="22823"/>
    <cellStyle name="Nota 24" xfId="22824"/>
    <cellStyle name="Nota 25" xfId="22825"/>
    <cellStyle name="Nota 26" xfId="22826"/>
    <cellStyle name="Nota 27" xfId="22827"/>
    <cellStyle name="Nota 28" xfId="22828"/>
    <cellStyle name="Nota 29" xfId="22829"/>
    <cellStyle name="Nota 3" xfId="22830"/>
    <cellStyle name="Nota 3 2" xfId="22831"/>
    <cellStyle name="Nota 3 3" xfId="22832"/>
    <cellStyle name="Nota 3 3 2" xfId="22833"/>
    <cellStyle name="Nota 3 3 3" xfId="22834"/>
    <cellStyle name="Nota 3 4" xfId="22835"/>
    <cellStyle name="Nota 3 4 2" xfId="22836"/>
    <cellStyle name="Nota 3 4 3" xfId="22837"/>
    <cellStyle name="Nota 3 5" xfId="22838"/>
    <cellStyle name="Nota 3 5 2" xfId="22839"/>
    <cellStyle name="Nota 3 6" xfId="22840"/>
    <cellStyle name="Nota 30" xfId="22841"/>
    <cellStyle name="Nota 31" xfId="22842"/>
    <cellStyle name="Nota 32" xfId="22843"/>
    <cellStyle name="Nota 33" xfId="22844"/>
    <cellStyle name="Nota 34" xfId="22845"/>
    <cellStyle name="Nota 35" xfId="22846"/>
    <cellStyle name="Nota 36" xfId="22847"/>
    <cellStyle name="Nota 37" xfId="22848"/>
    <cellStyle name="Nota 38" xfId="22849"/>
    <cellStyle name="Nota 39" xfId="22850"/>
    <cellStyle name="Nota 4" xfId="22851"/>
    <cellStyle name="Nota 4 2" xfId="22852"/>
    <cellStyle name="Nota 4 3" xfId="22853"/>
    <cellStyle name="Nota 4 3 2" xfId="22854"/>
    <cellStyle name="Nota 4 3 3" xfId="22855"/>
    <cellStyle name="Nota 4 4" xfId="22856"/>
    <cellStyle name="Nota 4 4 2" xfId="22857"/>
    <cellStyle name="Nota 4 4 3" xfId="22858"/>
    <cellStyle name="Nota 4 5" xfId="22859"/>
    <cellStyle name="Nota 4 6" xfId="22860"/>
    <cellStyle name="Nota 5" xfId="22861"/>
    <cellStyle name="Nota 5 2" xfId="22862"/>
    <cellStyle name="Nota 5 3" xfId="22863"/>
    <cellStyle name="Nota 5 3 2" xfId="22864"/>
    <cellStyle name="Nota 5 3 3" xfId="22865"/>
    <cellStyle name="Nota 5 4" xfId="22866"/>
    <cellStyle name="Nota 5 4 2" xfId="22867"/>
    <cellStyle name="Nota 5 4 3" xfId="22868"/>
    <cellStyle name="Nota 5 5" xfId="22869"/>
    <cellStyle name="Nota 5 6" xfId="22870"/>
    <cellStyle name="Nota 6" xfId="22871"/>
    <cellStyle name="Nota 6 2" xfId="22872"/>
    <cellStyle name="Nota 6 3" xfId="22873"/>
    <cellStyle name="Nota 7" xfId="22874"/>
    <cellStyle name="Nota 7 2" xfId="22875"/>
    <cellStyle name="Nota 7 3" xfId="22876"/>
    <cellStyle name="Nota 8" xfId="22877"/>
    <cellStyle name="Nota 8 2" xfId="22878"/>
    <cellStyle name="Nota 8 2 2" xfId="22879"/>
    <cellStyle name="Nota 8 3" xfId="22880"/>
    <cellStyle name="Nota 9" xfId="22881"/>
    <cellStyle name="Nota 9 2" xfId="22882"/>
    <cellStyle name="Nota 9 3" xfId="22883"/>
    <cellStyle name="Notas 10" xfId="22884"/>
    <cellStyle name="Notas 10 2" xfId="22885"/>
    <cellStyle name="Notas 11" xfId="22886"/>
    <cellStyle name="Notas 11 2" xfId="22887"/>
    <cellStyle name="Notas 12" xfId="22888"/>
    <cellStyle name="Notas 12 2" xfId="22889"/>
    <cellStyle name="Notas 13" xfId="22890"/>
    <cellStyle name="Notas 13 2" xfId="22891"/>
    <cellStyle name="Notas 14" xfId="22892"/>
    <cellStyle name="Notas 14 2" xfId="22893"/>
    <cellStyle name="Notas 2" xfId="22894"/>
    <cellStyle name="Notas 2 2" xfId="22895"/>
    <cellStyle name="Notas 2 2 2" xfId="22896"/>
    <cellStyle name="Notas 2 2 2 2" xfId="22897"/>
    <cellStyle name="Notas 2 2 2 3" xfId="22898"/>
    <cellStyle name="Notas 2 2 2 3 2" xfId="22899"/>
    <cellStyle name="Notas 2 2 2 3 3" xfId="22900"/>
    <cellStyle name="Notas 2 2 2 4" xfId="22901"/>
    <cellStyle name="Notas 2 2 2 5" xfId="22902"/>
    <cellStyle name="Notas 2 2 2 6" xfId="22903"/>
    <cellStyle name="Notas 2 2 3" xfId="22904"/>
    <cellStyle name="Notas 2 2 4" xfId="22905"/>
    <cellStyle name="Notas 2 2 4 2" xfId="22906"/>
    <cellStyle name="Notas 2 2 4 3" xfId="22907"/>
    <cellStyle name="Notas 2 2 5" xfId="22908"/>
    <cellStyle name="Notas 2 2 5 2" xfId="22909"/>
    <cellStyle name="Notas 2 2 5 3" xfId="22910"/>
    <cellStyle name="Notas 2 2 6" xfId="22911"/>
    <cellStyle name="Notas 2 2 7" xfId="22912"/>
    <cellStyle name="Notas 2 3" xfId="22913"/>
    <cellStyle name="Notas 2 3 2" xfId="22914"/>
    <cellStyle name="Notas 2 3 2 2" xfId="22915"/>
    <cellStyle name="Notas 2 3 3" xfId="22916"/>
    <cellStyle name="Notas 2 3 4" xfId="22917"/>
    <cellStyle name="Notas 2 4" xfId="22918"/>
    <cellStyle name="Notas 2 4 2" xfId="22919"/>
    <cellStyle name="Notas 2 5" xfId="22920"/>
    <cellStyle name="Notas 2 5 2" xfId="22921"/>
    <cellStyle name="Notas 2 6" xfId="22922"/>
    <cellStyle name="Notas 2 7" xfId="22923"/>
    <cellStyle name="Notas 3" xfId="22924"/>
    <cellStyle name="Notas 3 2" xfId="22925"/>
    <cellStyle name="Notas 3 2 2" xfId="22926"/>
    <cellStyle name="Notas 3 2 2 2" xfId="22927"/>
    <cellStyle name="Notas 3 2 2 3" xfId="22928"/>
    <cellStyle name="Notas 3 2 2 3 2" xfId="22929"/>
    <cellStyle name="Notas 3 2 2 3 3" xfId="22930"/>
    <cellStyle name="Notas 3 2 2 4" xfId="22931"/>
    <cellStyle name="Notas 3 2 2 5" xfId="22932"/>
    <cellStyle name="Notas 3 2 3" xfId="22933"/>
    <cellStyle name="Notas 3 2 4" xfId="22934"/>
    <cellStyle name="Notas 3 2 4 2" xfId="22935"/>
    <cellStyle name="Notas 3 2 4 3" xfId="22936"/>
    <cellStyle name="Notas 3 2 5" xfId="22937"/>
    <cellStyle name="Notas 3 2 5 2" xfId="22938"/>
    <cellStyle name="Notas 3 2 5 3" xfId="22939"/>
    <cellStyle name="Notas 3 2 6" xfId="22940"/>
    <cellStyle name="Notas 3 2 7" xfId="22941"/>
    <cellStyle name="Notas 3 3" xfId="22942"/>
    <cellStyle name="Notas 3 3 2" xfId="22943"/>
    <cellStyle name="Notas 3 3 3" xfId="22944"/>
    <cellStyle name="Notas 3 3 3 2" xfId="22945"/>
    <cellStyle name="Notas 3 3 3 3" xfId="22946"/>
    <cellStyle name="Notas 3 3 4" xfId="22947"/>
    <cellStyle name="Notas 3 3 5" xfId="22948"/>
    <cellStyle name="Notas 3 3 6" xfId="22949"/>
    <cellStyle name="Notas 3 4" xfId="22950"/>
    <cellStyle name="Notas 3 4 2" xfId="22951"/>
    <cellStyle name="Notas 3 5" xfId="22952"/>
    <cellStyle name="Notas 3 5 2" xfId="22953"/>
    <cellStyle name="Notas 3 5 3" xfId="22954"/>
    <cellStyle name="Notas 3 6" xfId="22955"/>
    <cellStyle name="Notas 3 6 2" xfId="22956"/>
    <cellStyle name="Notas 3 6 3" xfId="22957"/>
    <cellStyle name="Notas 3 7" xfId="22958"/>
    <cellStyle name="Notas 3 8" xfId="22959"/>
    <cellStyle name="Notas 4" xfId="22960"/>
    <cellStyle name="Notas 4 2" xfId="22961"/>
    <cellStyle name="Notas 5" xfId="22962"/>
    <cellStyle name="Notas 5 2" xfId="22963"/>
    <cellStyle name="Notas 6" xfId="22964"/>
    <cellStyle name="Notas 6 2" xfId="22965"/>
    <cellStyle name="Notas 7" xfId="22966"/>
    <cellStyle name="Notas 7 2" xfId="22967"/>
    <cellStyle name="Notas 8" xfId="22968"/>
    <cellStyle name="Notas 8 2" xfId="22969"/>
    <cellStyle name="Notas 9" xfId="22970"/>
    <cellStyle name="Notas 9 2" xfId="22971"/>
    <cellStyle name="Note 2" xfId="22972"/>
    <cellStyle name="Note 2 2" xfId="22973"/>
    <cellStyle name="Note 2 3" xfId="22974"/>
    <cellStyle name="Note 2 4" xfId="22975"/>
    <cellStyle name="Note 3" xfId="22976"/>
    <cellStyle name="Note 3 2" xfId="22977"/>
    <cellStyle name="Note 3 3" xfId="22978"/>
    <cellStyle name="Note 4" xfId="22979"/>
    <cellStyle name="Note 4 2" xfId="22980"/>
    <cellStyle name="Note 4 3" xfId="22981"/>
    <cellStyle name="Note 5" xfId="22982"/>
    <cellStyle name="Note 6" xfId="22983"/>
    <cellStyle name="Num_Inputs" xfId="22984"/>
    <cellStyle name="Num1_Inputs" xfId="22985"/>
    <cellStyle name="Num3_Input" xfId="22986"/>
    <cellStyle name="Number" xfId="22987"/>
    <cellStyle name="Number [0]" xfId="22988"/>
    <cellStyle name="Number [0] 2" xfId="22989"/>
    <cellStyle name="Number [1]" xfId="22990"/>
    <cellStyle name="Number [1] 2" xfId="22991"/>
    <cellStyle name="Number [2]" xfId="22992"/>
    <cellStyle name="Number [2] 2" xfId="22993"/>
    <cellStyle name="Number 2" xfId="22994"/>
    <cellStyle name="Number_Cost Inputs" xfId="22995"/>
    <cellStyle name="NumberFormat" xfId="22996"/>
    <cellStyle name="NumberFormat 2" xfId="22997"/>
    <cellStyle name="NumberFormat_Cost Inputs" xfId="22998"/>
    <cellStyle name="Numbers" xfId="22999"/>
    <cellStyle name="Numbers - Bold" xfId="23000"/>
    <cellStyle name="Numbers_increm pf" xfId="23001"/>
    <cellStyle name="OLELink" xfId="23002"/>
    <cellStyle name="OLELink 2" xfId="23003"/>
    <cellStyle name="OperisBase" xfId="23004"/>
    <cellStyle name="OperisMoney" xfId="23005"/>
    <cellStyle name="Option" xfId="23006"/>
    <cellStyle name="Option 2" xfId="23007"/>
    <cellStyle name="Out%2" xfId="23008"/>
    <cellStyle name="Out0" xfId="23009"/>
    <cellStyle name="Out1" xfId="23010"/>
    <cellStyle name="Out2" xfId="23011"/>
    <cellStyle name="Output 10" xfId="23012"/>
    <cellStyle name="Output 11" xfId="23013"/>
    <cellStyle name="Output 12" xfId="23014"/>
    <cellStyle name="Output 13" xfId="23015"/>
    <cellStyle name="Output 2" xfId="23016"/>
    <cellStyle name="Output 2 2" xfId="23017"/>
    <cellStyle name="Output 3" xfId="23018"/>
    <cellStyle name="Output 3 2" xfId="23019"/>
    <cellStyle name="Output 3 3" xfId="23020"/>
    <cellStyle name="Output 4" xfId="23021"/>
    <cellStyle name="Output 4 2" xfId="23022"/>
    <cellStyle name="Output 4 3" xfId="23023"/>
    <cellStyle name="Output 5" xfId="23024"/>
    <cellStyle name="Output 5 2" xfId="23025"/>
    <cellStyle name="Output 5 3" xfId="23026"/>
    <cellStyle name="Output 6" xfId="23027"/>
    <cellStyle name="Output 7" xfId="23028"/>
    <cellStyle name="Output 8" xfId="23029"/>
    <cellStyle name="Output 9" xfId="23030"/>
    <cellStyle name="Output Amounts" xfId="23031"/>
    <cellStyle name="Output Column Headings" xfId="23032"/>
    <cellStyle name="Output Date Right" xfId="23033"/>
    <cellStyle name="Output Line Items" xfId="23034"/>
    <cellStyle name="Output Number Right" xfId="23035"/>
    <cellStyle name="Output Percentage Right" xfId="23036"/>
    <cellStyle name="Output Report Heading" xfId="23037"/>
    <cellStyle name="Output Report Title" xfId="23038"/>
    <cellStyle name="page" xfId="23039"/>
    <cellStyle name="page 2" xfId="23040"/>
    <cellStyle name="page 3" xfId="23041"/>
    <cellStyle name="page 4" xfId="23042"/>
    <cellStyle name="Page Number" xfId="23043"/>
    <cellStyle name="Page Title" xfId="23044"/>
    <cellStyle name="Percent" xfId="1" builtinId="5"/>
    <cellStyle name="Percent (0)" xfId="23045"/>
    <cellStyle name="Percent [0%]" xfId="23046"/>
    <cellStyle name="Percent [0.00%]" xfId="23047"/>
    <cellStyle name="Percent [0]" xfId="23048"/>
    <cellStyle name="Percent [0] 2" xfId="23049"/>
    <cellStyle name="Percent [0] 2 2" xfId="23050"/>
    <cellStyle name="Percent [00]" xfId="23051"/>
    <cellStyle name="Percent [1]" xfId="23052"/>
    <cellStyle name="Percent [1] 2" xfId="23053"/>
    <cellStyle name="Percent [2]" xfId="23054"/>
    <cellStyle name="Percent [2] 2" xfId="23055"/>
    <cellStyle name="Percent [2] 2 2" xfId="23056"/>
    <cellStyle name="Percent [2] 2 2 2" xfId="23057"/>
    <cellStyle name="Percent [2] 2 3" xfId="23058"/>
    <cellStyle name="Percent [2] 3" xfId="23059"/>
    <cellStyle name="Percent [2] 4" xfId="23060"/>
    <cellStyle name="Percent [2] 5" xfId="23061"/>
    <cellStyle name="Percent [2] U" xfId="23062"/>
    <cellStyle name="Percent [2]_Cost Inputs" xfId="23063"/>
    <cellStyle name="Percent 10" xfId="23064"/>
    <cellStyle name="Percent 11" xfId="23065"/>
    <cellStyle name="Percent 12" xfId="23066"/>
    <cellStyle name="Percent 13" xfId="23067"/>
    <cellStyle name="Percent 14" xfId="23068"/>
    <cellStyle name="Percent 15" xfId="23069"/>
    <cellStyle name="Percent 16" xfId="23070"/>
    <cellStyle name="Percent 17" xfId="23071"/>
    <cellStyle name="Percent 18" xfId="23072"/>
    <cellStyle name="Percent 19" xfId="23073"/>
    <cellStyle name="Percent 2" xfId="3"/>
    <cellStyle name="Percent 2 10" xfId="23075"/>
    <cellStyle name="Percent 2 10 2" xfId="23076"/>
    <cellStyle name="Percent 2 11" xfId="23077"/>
    <cellStyle name="Percent 2 12" xfId="23078"/>
    <cellStyle name="Percent 2 13" xfId="23079"/>
    <cellStyle name="Percent 2 14" xfId="23080"/>
    <cellStyle name="Percent 2 15" xfId="23081"/>
    <cellStyle name="Percent 2 16" xfId="23082"/>
    <cellStyle name="Percent 2 17" xfId="23083"/>
    <cellStyle name="Percent 2 18" xfId="23084"/>
    <cellStyle name="Percent 2 19" xfId="23085"/>
    <cellStyle name="Percent 2 2" xfId="23086"/>
    <cellStyle name="Percent 2 2 2" xfId="23087"/>
    <cellStyle name="Percent 2 2 2 2" xfId="23088"/>
    <cellStyle name="Percent 2 2 3" xfId="4"/>
    <cellStyle name="Percent 2 2 4" xfId="23089"/>
    <cellStyle name="Percent 2 2 5" xfId="23090"/>
    <cellStyle name="Percent 2 2 6" xfId="23091"/>
    <cellStyle name="Percent 2 2 7" xfId="23092"/>
    <cellStyle name="Percent 2 2 8" xfId="23093"/>
    <cellStyle name="Percent 2 20" xfId="23094"/>
    <cellStyle name="Percent 2 21" xfId="23095"/>
    <cellStyle name="Percent 2 22" xfId="23096"/>
    <cellStyle name="Percent 2 23" xfId="23097"/>
    <cellStyle name="Percent 2 24" xfId="23098"/>
    <cellStyle name="Percent 2 25" xfId="23099"/>
    <cellStyle name="Percent 2 26" xfId="23100"/>
    <cellStyle name="Percent 2 27" xfId="23101"/>
    <cellStyle name="Percent 2 28" xfId="23102"/>
    <cellStyle name="Percent 2 29" xfId="23103"/>
    <cellStyle name="Percent 2 3" xfId="23104"/>
    <cellStyle name="Percent 2 3 2" xfId="23105"/>
    <cellStyle name="Percent 2 3 3" xfId="23106"/>
    <cellStyle name="Percent 2 3 4" xfId="23107"/>
    <cellStyle name="Percent 2 3 5" xfId="23108"/>
    <cellStyle name="Percent 2 30" xfId="23109"/>
    <cellStyle name="Percent 2 31" xfId="23110"/>
    <cellStyle name="Percent 2 32" xfId="23111"/>
    <cellStyle name="Percent 2 32 2" xfId="23112"/>
    <cellStyle name="Percent 2 33" xfId="23113"/>
    <cellStyle name="Percent 2 34" xfId="23074"/>
    <cellStyle name="Percent 2 4" xfId="23114"/>
    <cellStyle name="Percent 2 4 2" xfId="23115"/>
    <cellStyle name="Percent 2 4 3" xfId="23116"/>
    <cellStyle name="Percent 2 4 4" xfId="23117"/>
    <cellStyle name="Percent 2 4 5" xfId="23118"/>
    <cellStyle name="Percent 2 5" xfId="23119"/>
    <cellStyle name="Percent 2 5 2" xfId="23120"/>
    <cellStyle name="Percent 2 5 3" xfId="23121"/>
    <cellStyle name="Percent 2 5 4" xfId="23122"/>
    <cellStyle name="Percent 2 5 5" xfId="23123"/>
    <cellStyle name="Percent 2 6" xfId="23124"/>
    <cellStyle name="Percent 2 6 2" xfId="23125"/>
    <cellStyle name="Percent 2 6 3" xfId="23126"/>
    <cellStyle name="Percent 2 6 4" xfId="23127"/>
    <cellStyle name="Percent 2 6 5" xfId="23128"/>
    <cellStyle name="Percent 2 7" xfId="23129"/>
    <cellStyle name="Percent 2 7 2" xfId="23130"/>
    <cellStyle name="Percent 2 7 2 2" xfId="23131"/>
    <cellStyle name="Percent 2 7 3" xfId="23132"/>
    <cellStyle name="Percent 2 8" xfId="23133"/>
    <cellStyle name="Percent 2 8 2" xfId="23134"/>
    <cellStyle name="Percent 2 9" xfId="23135"/>
    <cellStyle name="Percent 20" xfId="23136"/>
    <cellStyle name="Percent 3" xfId="23137"/>
    <cellStyle name="Percent 3 10" xfId="23138"/>
    <cellStyle name="Percent 3 10 2" xfId="23139"/>
    <cellStyle name="Percent 3 10 3" xfId="23140"/>
    <cellStyle name="Percent 3 10 4" xfId="23141"/>
    <cellStyle name="Percent 3 10 5" xfId="23142"/>
    <cellStyle name="Percent 3 11" xfId="23143"/>
    <cellStyle name="Percent 3 11 2" xfId="23144"/>
    <cellStyle name="Percent 3 11 3" xfId="23145"/>
    <cellStyle name="Percent 3 11 4" xfId="23146"/>
    <cellStyle name="Percent 3 11 5" xfId="23147"/>
    <cellStyle name="Percent 3 12" xfId="23148"/>
    <cellStyle name="Percent 3 12 2" xfId="23149"/>
    <cellStyle name="Percent 3 12 3" xfId="23150"/>
    <cellStyle name="Percent 3 12 4" xfId="23151"/>
    <cellStyle name="Percent 3 12 5" xfId="23152"/>
    <cellStyle name="Percent 3 13" xfId="23153"/>
    <cellStyle name="Percent 3 13 2" xfId="23154"/>
    <cellStyle name="Percent 3 13 3" xfId="23155"/>
    <cellStyle name="Percent 3 13 4" xfId="23156"/>
    <cellStyle name="Percent 3 14" xfId="23157"/>
    <cellStyle name="Percent 3 14 2" xfId="23158"/>
    <cellStyle name="Percent 3 14 3" xfId="23159"/>
    <cellStyle name="Percent 3 14 4" xfId="23160"/>
    <cellStyle name="Percent 3 15" xfId="23161"/>
    <cellStyle name="Percent 3 15 2" xfId="23162"/>
    <cellStyle name="Percent 3 15 3" xfId="23163"/>
    <cellStyle name="Percent 3 15 4" xfId="23164"/>
    <cellStyle name="Percent 3 16" xfId="23165"/>
    <cellStyle name="Percent 3 16 2" xfId="23166"/>
    <cellStyle name="Percent 3 16 3" xfId="23167"/>
    <cellStyle name="Percent 3 16 4" xfId="23168"/>
    <cellStyle name="Percent 3 17" xfId="23169"/>
    <cellStyle name="Percent 3 17 2" xfId="23170"/>
    <cellStyle name="Percent 3 17 3" xfId="23171"/>
    <cellStyle name="Percent 3 17 4" xfId="23172"/>
    <cellStyle name="Percent 3 18" xfId="23173"/>
    <cellStyle name="Percent 3 18 2" xfId="23174"/>
    <cellStyle name="Percent 3 18 3" xfId="23175"/>
    <cellStyle name="Percent 3 18 4" xfId="23176"/>
    <cellStyle name="Percent 3 19" xfId="23177"/>
    <cellStyle name="Percent 3 19 2" xfId="23178"/>
    <cellStyle name="Percent 3 19 3" xfId="23179"/>
    <cellStyle name="Percent 3 19 4" xfId="23180"/>
    <cellStyle name="Percent 3 2" xfId="23181"/>
    <cellStyle name="Percent 3 2 2" xfId="23182"/>
    <cellStyle name="Percent 3 2 2 2" xfId="23183"/>
    <cellStyle name="Percent 3 2 2 3" xfId="23184"/>
    <cellStyle name="Percent 3 2 3" xfId="23185"/>
    <cellStyle name="Percent 3 2 3 2" xfId="23186"/>
    <cellStyle name="Percent 3 2 4" xfId="23187"/>
    <cellStyle name="Percent 3 2 5" xfId="23188"/>
    <cellStyle name="Percent 3 2 6" xfId="23189"/>
    <cellStyle name="Percent 3 2 7" xfId="23190"/>
    <cellStyle name="Percent 3 2 8" xfId="23191"/>
    <cellStyle name="Percent 3 2 9" xfId="23192"/>
    <cellStyle name="Percent 3 20" xfId="23193"/>
    <cellStyle name="Percent 3 20 2" xfId="23194"/>
    <cellStyle name="Percent 3 20 3" xfId="23195"/>
    <cellStyle name="Percent 3 20 4" xfId="23196"/>
    <cellStyle name="Percent 3 21" xfId="23197"/>
    <cellStyle name="Percent 3 21 2" xfId="23198"/>
    <cellStyle name="Percent 3 21 3" xfId="23199"/>
    <cellStyle name="Percent 3 21 4" xfId="23200"/>
    <cellStyle name="Percent 3 22" xfId="23201"/>
    <cellStyle name="Percent 3 22 2" xfId="23202"/>
    <cellStyle name="Percent 3 22 3" xfId="23203"/>
    <cellStyle name="Percent 3 22 4" xfId="23204"/>
    <cellStyle name="Percent 3 23" xfId="23205"/>
    <cellStyle name="Percent 3 23 2" xfId="23206"/>
    <cellStyle name="Percent 3 23 3" xfId="23207"/>
    <cellStyle name="Percent 3 23 4" xfId="23208"/>
    <cellStyle name="Percent 3 24" xfId="23209"/>
    <cellStyle name="Percent 3 24 2" xfId="23210"/>
    <cellStyle name="Percent 3 24 3" xfId="23211"/>
    <cellStyle name="Percent 3 24 4" xfId="23212"/>
    <cellStyle name="Percent 3 25" xfId="23213"/>
    <cellStyle name="Percent 3 25 2" xfId="23214"/>
    <cellStyle name="Percent 3 25 3" xfId="23215"/>
    <cellStyle name="Percent 3 25 4" xfId="23216"/>
    <cellStyle name="Percent 3 26" xfId="23217"/>
    <cellStyle name="Percent 3 26 2" xfId="23218"/>
    <cellStyle name="Percent 3 26 3" xfId="23219"/>
    <cellStyle name="Percent 3 26 4" xfId="23220"/>
    <cellStyle name="Percent 3 27" xfId="23221"/>
    <cellStyle name="Percent 3 27 2" xfId="23222"/>
    <cellStyle name="Percent 3 27 3" xfId="23223"/>
    <cellStyle name="Percent 3 27 4" xfId="23224"/>
    <cellStyle name="Percent 3 28" xfId="23225"/>
    <cellStyle name="Percent 3 28 2" xfId="23226"/>
    <cellStyle name="Percent 3 28 3" xfId="23227"/>
    <cellStyle name="Percent 3 28 4" xfId="23228"/>
    <cellStyle name="Percent 3 29" xfId="23229"/>
    <cellStyle name="Percent 3 29 2" xfId="23230"/>
    <cellStyle name="Percent 3 29 3" xfId="23231"/>
    <cellStyle name="Percent 3 29 4" xfId="23232"/>
    <cellStyle name="Percent 3 3" xfId="23233"/>
    <cellStyle name="Percent 3 3 2" xfId="23234"/>
    <cellStyle name="Percent 3 3 3" xfId="23235"/>
    <cellStyle name="Percent 3 3 4" xfId="23236"/>
    <cellStyle name="Percent 3 3 5" xfId="23237"/>
    <cellStyle name="Percent 3 30" xfId="23238"/>
    <cellStyle name="Percent 3 30 2" xfId="23239"/>
    <cellStyle name="Percent 3 30 3" xfId="23240"/>
    <cellStyle name="Percent 3 30 4" xfId="23241"/>
    <cellStyle name="Percent 3 31" xfId="23242"/>
    <cellStyle name="Percent 3 31 2" xfId="23243"/>
    <cellStyle name="Percent 3 31 3" xfId="23244"/>
    <cellStyle name="Percent 3 31 4" xfId="23245"/>
    <cellStyle name="Percent 3 32" xfId="23246"/>
    <cellStyle name="Percent 3 32 2" xfId="23247"/>
    <cellStyle name="Percent 3 32 3" xfId="23248"/>
    <cellStyle name="Percent 3 32 4" xfId="23249"/>
    <cellStyle name="Percent 3 33" xfId="23250"/>
    <cellStyle name="Percent 3 33 2" xfId="23251"/>
    <cellStyle name="Percent 3 33 3" xfId="23252"/>
    <cellStyle name="Percent 3 33 4" xfId="23253"/>
    <cellStyle name="Percent 3 34" xfId="23254"/>
    <cellStyle name="Percent 3 34 2" xfId="23255"/>
    <cellStyle name="Percent 3 34 3" xfId="23256"/>
    <cellStyle name="Percent 3 34 4" xfId="23257"/>
    <cellStyle name="Percent 3 35" xfId="23258"/>
    <cellStyle name="Percent 3 35 2" xfId="23259"/>
    <cellStyle name="Percent 3 35 3" xfId="23260"/>
    <cellStyle name="Percent 3 35 4" xfId="23261"/>
    <cellStyle name="Percent 3 36" xfId="23262"/>
    <cellStyle name="Percent 3 36 2" xfId="23263"/>
    <cellStyle name="Percent 3 36 3" xfId="23264"/>
    <cellStyle name="Percent 3 36 4" xfId="23265"/>
    <cellStyle name="Percent 3 37" xfId="23266"/>
    <cellStyle name="Percent 3 37 2" xfId="23267"/>
    <cellStyle name="Percent 3 37 3" xfId="23268"/>
    <cellStyle name="Percent 3 37 4" xfId="23269"/>
    <cellStyle name="Percent 3 38" xfId="23270"/>
    <cellStyle name="Percent 3 38 2" xfId="23271"/>
    <cellStyle name="Percent 3 38 3" xfId="23272"/>
    <cellStyle name="Percent 3 38 4" xfId="23273"/>
    <cellStyle name="Percent 3 39" xfId="23274"/>
    <cellStyle name="Percent 3 39 2" xfId="23275"/>
    <cellStyle name="Percent 3 39 3" xfId="23276"/>
    <cellStyle name="Percent 3 39 4" xfId="23277"/>
    <cellStyle name="Percent 3 4" xfId="23278"/>
    <cellStyle name="Percent 3 4 2" xfId="23279"/>
    <cellStyle name="Percent 3 4 3" xfId="23280"/>
    <cellStyle name="Percent 3 4 4" xfId="23281"/>
    <cellStyle name="Percent 3 4 5" xfId="23282"/>
    <cellStyle name="Percent 3 40" xfId="23283"/>
    <cellStyle name="Percent 3 40 2" xfId="23284"/>
    <cellStyle name="Percent 3 40 3" xfId="23285"/>
    <cellStyle name="Percent 3 40 4" xfId="23286"/>
    <cellStyle name="Percent 3 41" xfId="23287"/>
    <cellStyle name="Percent 3 41 2" xfId="23288"/>
    <cellStyle name="Percent 3 41 3" xfId="23289"/>
    <cellStyle name="Percent 3 41 4" xfId="23290"/>
    <cellStyle name="Percent 3 42" xfId="23291"/>
    <cellStyle name="Percent 3 42 2" xfId="23292"/>
    <cellStyle name="Percent 3 42 3" xfId="23293"/>
    <cellStyle name="Percent 3 42 4" xfId="23294"/>
    <cellStyle name="Percent 3 43" xfId="23295"/>
    <cellStyle name="Percent 3 43 2" xfId="23296"/>
    <cellStyle name="Percent 3 43 3" xfId="23297"/>
    <cellStyle name="Percent 3 43 4" xfId="23298"/>
    <cellStyle name="Percent 3 44" xfId="23299"/>
    <cellStyle name="Percent 3 44 2" xfId="23300"/>
    <cellStyle name="Percent 3 44 3" xfId="23301"/>
    <cellStyle name="Percent 3 44 4" xfId="23302"/>
    <cellStyle name="Percent 3 45" xfId="23303"/>
    <cellStyle name="Percent 3 45 2" xfId="23304"/>
    <cellStyle name="Percent 3 45 3" xfId="23305"/>
    <cellStyle name="Percent 3 45 4" xfId="23306"/>
    <cellStyle name="Percent 3 46" xfId="23307"/>
    <cellStyle name="Percent 3 46 2" xfId="23308"/>
    <cellStyle name="Percent 3 46 3" xfId="23309"/>
    <cellStyle name="Percent 3 46 4" xfId="23310"/>
    <cellStyle name="Percent 3 47" xfId="23311"/>
    <cellStyle name="Percent 3 47 2" xfId="23312"/>
    <cellStyle name="Percent 3 47 3" xfId="23313"/>
    <cellStyle name="Percent 3 47 4" xfId="23314"/>
    <cellStyle name="Percent 3 48" xfId="23315"/>
    <cellStyle name="Percent 3 48 2" xfId="23316"/>
    <cellStyle name="Percent 3 48 3" xfId="23317"/>
    <cellStyle name="Percent 3 48 4" xfId="23318"/>
    <cellStyle name="Percent 3 49" xfId="23319"/>
    <cellStyle name="Percent 3 49 2" xfId="23320"/>
    <cellStyle name="Percent 3 49 3" xfId="23321"/>
    <cellStyle name="Percent 3 49 4" xfId="23322"/>
    <cellStyle name="Percent 3 5" xfId="23323"/>
    <cellStyle name="Percent 3 5 2" xfId="23324"/>
    <cellStyle name="Percent 3 5 3" xfId="23325"/>
    <cellStyle name="Percent 3 5 4" xfId="23326"/>
    <cellStyle name="Percent 3 5 5" xfId="23327"/>
    <cellStyle name="Percent 3 50" xfId="23328"/>
    <cellStyle name="Percent 3 50 2" xfId="23329"/>
    <cellStyle name="Percent 3 50 3" xfId="23330"/>
    <cellStyle name="Percent 3 50 4" xfId="23331"/>
    <cellStyle name="Percent 3 51" xfId="23332"/>
    <cellStyle name="Percent 3 51 2" xfId="23333"/>
    <cellStyle name="Percent 3 51 3" xfId="23334"/>
    <cellStyle name="Percent 3 51 4" xfId="23335"/>
    <cellStyle name="Percent 3 52" xfId="23336"/>
    <cellStyle name="Percent 3 52 2" xfId="23337"/>
    <cellStyle name="Percent 3 52 3" xfId="23338"/>
    <cellStyle name="Percent 3 52 4" xfId="23339"/>
    <cellStyle name="Percent 3 53" xfId="23340"/>
    <cellStyle name="Percent 3 53 2" xfId="23341"/>
    <cellStyle name="Percent 3 53 3" xfId="23342"/>
    <cellStyle name="Percent 3 53 4" xfId="23343"/>
    <cellStyle name="Percent 3 54" xfId="23344"/>
    <cellStyle name="Percent 3 54 2" xfId="23345"/>
    <cellStyle name="Percent 3 54 3" xfId="23346"/>
    <cellStyle name="Percent 3 54 4" xfId="23347"/>
    <cellStyle name="Percent 3 55" xfId="23348"/>
    <cellStyle name="Percent 3 55 2" xfId="23349"/>
    <cellStyle name="Percent 3 55 3" xfId="23350"/>
    <cellStyle name="Percent 3 55 4" xfId="23351"/>
    <cellStyle name="Percent 3 56" xfId="23352"/>
    <cellStyle name="Percent 3 56 2" xfId="23353"/>
    <cellStyle name="Percent 3 56 3" xfId="23354"/>
    <cellStyle name="Percent 3 56 4" xfId="23355"/>
    <cellStyle name="Percent 3 57" xfId="23356"/>
    <cellStyle name="Percent 3 57 2" xfId="23357"/>
    <cellStyle name="Percent 3 57 3" xfId="23358"/>
    <cellStyle name="Percent 3 57 4" xfId="23359"/>
    <cellStyle name="Percent 3 58" xfId="23360"/>
    <cellStyle name="Percent 3 58 2" xfId="23361"/>
    <cellStyle name="Percent 3 58 3" xfId="23362"/>
    <cellStyle name="Percent 3 58 4" xfId="23363"/>
    <cellStyle name="Percent 3 59" xfId="23364"/>
    <cellStyle name="Percent 3 59 2" xfId="23365"/>
    <cellStyle name="Percent 3 59 3" xfId="23366"/>
    <cellStyle name="Percent 3 59 4" xfId="23367"/>
    <cellStyle name="Percent 3 6" xfId="23368"/>
    <cellStyle name="Percent 3 6 2" xfId="23369"/>
    <cellStyle name="Percent 3 6 3" xfId="23370"/>
    <cellStyle name="Percent 3 6 4" xfId="23371"/>
    <cellStyle name="Percent 3 6 5" xfId="23372"/>
    <cellStyle name="Percent 3 60" xfId="23373"/>
    <cellStyle name="Percent 3 61" xfId="23374"/>
    <cellStyle name="Percent 3 62" xfId="23375"/>
    <cellStyle name="Percent 3 63" xfId="23376"/>
    <cellStyle name="Percent 3 7" xfId="23377"/>
    <cellStyle name="Percent 3 7 2" xfId="23378"/>
    <cellStyle name="Percent 3 7 3" xfId="23379"/>
    <cellStyle name="Percent 3 7 4" xfId="23380"/>
    <cellStyle name="Percent 3 7 5" xfId="23381"/>
    <cellStyle name="Percent 3 8" xfId="23382"/>
    <cellStyle name="Percent 3 8 2" xfId="23383"/>
    <cellStyle name="Percent 3 8 3" xfId="23384"/>
    <cellStyle name="Percent 3 8 4" xfId="23385"/>
    <cellStyle name="Percent 3 8 5" xfId="23386"/>
    <cellStyle name="Percent 3 9" xfId="23387"/>
    <cellStyle name="Percent 3 9 2" xfId="23388"/>
    <cellStyle name="Percent 3 9 3" xfId="23389"/>
    <cellStyle name="Percent 3 9 4" xfId="23390"/>
    <cellStyle name="Percent 3 9 5" xfId="23391"/>
    <cellStyle name="Percent 32 3" xfId="23392"/>
    <cellStyle name="Percent 32 3 2" xfId="23393"/>
    <cellStyle name="Percent 32 3 2 2" xfId="23394"/>
    <cellStyle name="Percent 32 3 3" xfId="23395"/>
    <cellStyle name="Percent 32 3 3 2" xfId="23396"/>
    <cellStyle name="Percent 32 3 4" xfId="23397"/>
    <cellStyle name="Percent 32 3 5" xfId="23398"/>
    <cellStyle name="Percent 32 3 6" xfId="23399"/>
    <cellStyle name="Percent 4" xfId="23400"/>
    <cellStyle name="Percent 4 10" xfId="23401"/>
    <cellStyle name="Percent 4 10 2" xfId="23402"/>
    <cellStyle name="Percent 4 10 3" xfId="23403"/>
    <cellStyle name="Percent 4 10 4" xfId="23404"/>
    <cellStyle name="Percent 4 11" xfId="23405"/>
    <cellStyle name="Percent 4 11 2" xfId="23406"/>
    <cellStyle name="Percent 4 11 3" xfId="23407"/>
    <cellStyle name="Percent 4 11 4" xfId="23408"/>
    <cellStyle name="Percent 4 12" xfId="23409"/>
    <cellStyle name="Percent 4 12 2" xfId="23410"/>
    <cellStyle name="Percent 4 12 3" xfId="23411"/>
    <cellStyle name="Percent 4 12 4" xfId="23412"/>
    <cellStyle name="Percent 4 13" xfId="23413"/>
    <cellStyle name="Percent 4 13 2" xfId="23414"/>
    <cellStyle name="Percent 4 13 3" xfId="23415"/>
    <cellStyle name="Percent 4 13 4" xfId="23416"/>
    <cellStyle name="Percent 4 14" xfId="23417"/>
    <cellStyle name="Percent 4 14 2" xfId="23418"/>
    <cellStyle name="Percent 4 14 3" xfId="23419"/>
    <cellStyle name="Percent 4 14 4" xfId="23420"/>
    <cellStyle name="Percent 4 15" xfId="23421"/>
    <cellStyle name="Percent 4 15 2" xfId="23422"/>
    <cellStyle name="Percent 4 15 3" xfId="23423"/>
    <cellStyle name="Percent 4 15 4" xfId="23424"/>
    <cellStyle name="Percent 4 16" xfId="23425"/>
    <cellStyle name="Percent 4 16 2" xfId="23426"/>
    <cellStyle name="Percent 4 16 3" xfId="23427"/>
    <cellStyle name="Percent 4 16 4" xfId="23428"/>
    <cellStyle name="Percent 4 17" xfId="23429"/>
    <cellStyle name="Percent 4 17 2" xfId="23430"/>
    <cellStyle name="Percent 4 17 3" xfId="23431"/>
    <cellStyle name="Percent 4 17 4" xfId="23432"/>
    <cellStyle name="Percent 4 18" xfId="23433"/>
    <cellStyle name="Percent 4 18 2" xfId="23434"/>
    <cellStyle name="Percent 4 18 3" xfId="23435"/>
    <cellStyle name="Percent 4 18 4" xfId="23436"/>
    <cellStyle name="Percent 4 19" xfId="23437"/>
    <cellStyle name="Percent 4 19 2" xfId="23438"/>
    <cellStyle name="Percent 4 19 3" xfId="23439"/>
    <cellStyle name="Percent 4 19 4" xfId="23440"/>
    <cellStyle name="Percent 4 2" xfId="23441"/>
    <cellStyle name="Percent 4 2 2" xfId="23442"/>
    <cellStyle name="Percent 4 2 3" xfId="23443"/>
    <cellStyle name="Percent 4 2 4" xfId="23444"/>
    <cellStyle name="Percent 4 2 5" xfId="23445"/>
    <cellStyle name="Percent 4 20" xfId="23446"/>
    <cellStyle name="Percent 4 20 2" xfId="23447"/>
    <cellStyle name="Percent 4 20 3" xfId="23448"/>
    <cellStyle name="Percent 4 20 4" xfId="23449"/>
    <cellStyle name="Percent 4 21" xfId="23450"/>
    <cellStyle name="Percent 4 21 2" xfId="23451"/>
    <cellStyle name="Percent 4 21 3" xfId="23452"/>
    <cellStyle name="Percent 4 21 4" xfId="23453"/>
    <cellStyle name="Percent 4 22" xfId="23454"/>
    <cellStyle name="Percent 4 22 2" xfId="23455"/>
    <cellStyle name="Percent 4 22 3" xfId="23456"/>
    <cellStyle name="Percent 4 22 4" xfId="23457"/>
    <cellStyle name="Percent 4 23" xfId="23458"/>
    <cellStyle name="Percent 4 23 2" xfId="23459"/>
    <cellStyle name="Percent 4 23 3" xfId="23460"/>
    <cellStyle name="Percent 4 23 4" xfId="23461"/>
    <cellStyle name="Percent 4 24" xfId="23462"/>
    <cellStyle name="Percent 4 24 2" xfId="23463"/>
    <cellStyle name="Percent 4 24 3" xfId="23464"/>
    <cellStyle name="Percent 4 24 4" xfId="23465"/>
    <cellStyle name="Percent 4 25" xfId="23466"/>
    <cellStyle name="Percent 4 25 2" xfId="23467"/>
    <cellStyle name="Percent 4 25 3" xfId="23468"/>
    <cellStyle name="Percent 4 25 4" xfId="23469"/>
    <cellStyle name="Percent 4 26" xfId="23470"/>
    <cellStyle name="Percent 4 26 2" xfId="23471"/>
    <cellStyle name="Percent 4 26 3" xfId="23472"/>
    <cellStyle name="Percent 4 26 4" xfId="23473"/>
    <cellStyle name="Percent 4 27" xfId="23474"/>
    <cellStyle name="Percent 4 27 2" xfId="23475"/>
    <cellStyle name="Percent 4 27 3" xfId="23476"/>
    <cellStyle name="Percent 4 27 4" xfId="23477"/>
    <cellStyle name="Percent 4 28" xfId="23478"/>
    <cellStyle name="Percent 4 28 2" xfId="23479"/>
    <cellStyle name="Percent 4 28 3" xfId="23480"/>
    <cellStyle name="Percent 4 28 4" xfId="23481"/>
    <cellStyle name="Percent 4 29" xfId="23482"/>
    <cellStyle name="Percent 4 29 2" xfId="23483"/>
    <cellStyle name="Percent 4 29 3" xfId="23484"/>
    <cellStyle name="Percent 4 29 4" xfId="23485"/>
    <cellStyle name="Percent 4 3" xfId="23486"/>
    <cellStyle name="Percent 4 3 2" xfId="23487"/>
    <cellStyle name="Percent 4 3 3" xfId="23488"/>
    <cellStyle name="Percent 4 3 4" xfId="23489"/>
    <cellStyle name="Percent 4 3 5" xfId="23490"/>
    <cellStyle name="Percent 4 30" xfId="23491"/>
    <cellStyle name="Percent 4 30 2" xfId="23492"/>
    <cellStyle name="Percent 4 30 3" xfId="23493"/>
    <cellStyle name="Percent 4 30 4" xfId="23494"/>
    <cellStyle name="Percent 4 31" xfId="23495"/>
    <cellStyle name="Percent 4 31 2" xfId="23496"/>
    <cellStyle name="Percent 4 31 3" xfId="23497"/>
    <cellStyle name="Percent 4 31 4" xfId="23498"/>
    <cellStyle name="Percent 4 32" xfId="23499"/>
    <cellStyle name="Percent 4 32 2" xfId="23500"/>
    <cellStyle name="Percent 4 32 3" xfId="23501"/>
    <cellStyle name="Percent 4 32 4" xfId="23502"/>
    <cellStyle name="Percent 4 33" xfId="23503"/>
    <cellStyle name="Percent 4 33 2" xfId="23504"/>
    <cellStyle name="Percent 4 33 3" xfId="23505"/>
    <cellStyle name="Percent 4 33 4" xfId="23506"/>
    <cellStyle name="Percent 4 34" xfId="23507"/>
    <cellStyle name="Percent 4 34 2" xfId="23508"/>
    <cellStyle name="Percent 4 34 3" xfId="23509"/>
    <cellStyle name="Percent 4 34 4" xfId="23510"/>
    <cellStyle name="Percent 4 35" xfId="23511"/>
    <cellStyle name="Percent 4 35 2" xfId="23512"/>
    <cellStyle name="Percent 4 35 3" xfId="23513"/>
    <cellStyle name="Percent 4 35 4" xfId="23514"/>
    <cellStyle name="Percent 4 36" xfId="23515"/>
    <cellStyle name="Percent 4 36 2" xfId="23516"/>
    <cellStyle name="Percent 4 36 3" xfId="23517"/>
    <cellStyle name="Percent 4 36 4" xfId="23518"/>
    <cellStyle name="Percent 4 37" xfId="23519"/>
    <cellStyle name="Percent 4 37 2" xfId="23520"/>
    <cellStyle name="Percent 4 37 3" xfId="23521"/>
    <cellStyle name="Percent 4 37 4" xfId="23522"/>
    <cellStyle name="Percent 4 38" xfId="23523"/>
    <cellStyle name="Percent 4 38 2" xfId="23524"/>
    <cellStyle name="Percent 4 38 3" xfId="23525"/>
    <cellStyle name="Percent 4 38 4" xfId="23526"/>
    <cellStyle name="Percent 4 39" xfId="23527"/>
    <cellStyle name="Percent 4 39 2" xfId="23528"/>
    <cellStyle name="Percent 4 39 3" xfId="23529"/>
    <cellStyle name="Percent 4 39 4" xfId="23530"/>
    <cellStyle name="Percent 4 4" xfId="23531"/>
    <cellStyle name="Percent 4 4 2" xfId="23532"/>
    <cellStyle name="Percent 4 4 3" xfId="23533"/>
    <cellStyle name="Percent 4 4 4" xfId="23534"/>
    <cellStyle name="Percent 4 4 5" xfId="23535"/>
    <cellStyle name="Percent 4 40" xfId="23536"/>
    <cellStyle name="Percent 4 40 2" xfId="23537"/>
    <cellStyle name="Percent 4 40 3" xfId="23538"/>
    <cellStyle name="Percent 4 40 4" xfId="23539"/>
    <cellStyle name="Percent 4 41" xfId="23540"/>
    <cellStyle name="Percent 4 41 2" xfId="23541"/>
    <cellStyle name="Percent 4 41 3" xfId="23542"/>
    <cellStyle name="Percent 4 41 4" xfId="23543"/>
    <cellStyle name="Percent 4 42" xfId="23544"/>
    <cellStyle name="Percent 4 42 2" xfId="23545"/>
    <cellStyle name="Percent 4 42 3" xfId="23546"/>
    <cellStyle name="Percent 4 42 4" xfId="23547"/>
    <cellStyle name="Percent 4 43" xfId="23548"/>
    <cellStyle name="Percent 4 43 2" xfId="23549"/>
    <cellStyle name="Percent 4 43 3" xfId="23550"/>
    <cellStyle name="Percent 4 43 4" xfId="23551"/>
    <cellStyle name="Percent 4 44" xfId="23552"/>
    <cellStyle name="Percent 4 44 2" xfId="23553"/>
    <cellStyle name="Percent 4 44 3" xfId="23554"/>
    <cellStyle name="Percent 4 44 4" xfId="23555"/>
    <cellStyle name="Percent 4 45" xfId="23556"/>
    <cellStyle name="Percent 4 45 2" xfId="23557"/>
    <cellStyle name="Percent 4 45 3" xfId="23558"/>
    <cellStyle name="Percent 4 45 4" xfId="23559"/>
    <cellStyle name="Percent 4 46" xfId="23560"/>
    <cellStyle name="Percent 4 46 2" xfId="23561"/>
    <cellStyle name="Percent 4 46 3" xfId="23562"/>
    <cellStyle name="Percent 4 46 4" xfId="23563"/>
    <cellStyle name="Percent 4 47" xfId="23564"/>
    <cellStyle name="Percent 4 47 2" xfId="23565"/>
    <cellStyle name="Percent 4 47 3" xfId="23566"/>
    <cellStyle name="Percent 4 47 4" xfId="23567"/>
    <cellStyle name="Percent 4 48" xfId="23568"/>
    <cellStyle name="Percent 4 48 2" xfId="23569"/>
    <cellStyle name="Percent 4 48 3" xfId="23570"/>
    <cellStyle name="Percent 4 48 4" xfId="23571"/>
    <cellStyle name="Percent 4 49" xfId="23572"/>
    <cellStyle name="Percent 4 49 2" xfId="23573"/>
    <cellStyle name="Percent 4 49 3" xfId="23574"/>
    <cellStyle name="Percent 4 49 4" xfId="23575"/>
    <cellStyle name="Percent 4 5" xfId="23576"/>
    <cellStyle name="Percent 4 5 2" xfId="23577"/>
    <cellStyle name="Percent 4 5 3" xfId="23578"/>
    <cellStyle name="Percent 4 5 4" xfId="23579"/>
    <cellStyle name="Percent 4 50" xfId="23580"/>
    <cellStyle name="Percent 4 50 2" xfId="23581"/>
    <cellStyle name="Percent 4 50 3" xfId="23582"/>
    <cellStyle name="Percent 4 50 4" xfId="23583"/>
    <cellStyle name="Percent 4 51" xfId="23584"/>
    <cellStyle name="Percent 4 51 2" xfId="23585"/>
    <cellStyle name="Percent 4 51 3" xfId="23586"/>
    <cellStyle name="Percent 4 51 4" xfId="23587"/>
    <cellStyle name="Percent 4 52" xfId="23588"/>
    <cellStyle name="Percent 4 52 2" xfId="23589"/>
    <cellStyle name="Percent 4 52 3" xfId="23590"/>
    <cellStyle name="Percent 4 52 4" xfId="23591"/>
    <cellStyle name="Percent 4 53" xfId="23592"/>
    <cellStyle name="Percent 4 53 2" xfId="23593"/>
    <cellStyle name="Percent 4 53 3" xfId="23594"/>
    <cellStyle name="Percent 4 53 4" xfId="23595"/>
    <cellStyle name="Percent 4 54" xfId="23596"/>
    <cellStyle name="Percent 4 54 2" xfId="23597"/>
    <cellStyle name="Percent 4 54 3" xfId="23598"/>
    <cellStyle name="Percent 4 54 4" xfId="23599"/>
    <cellStyle name="Percent 4 55" xfId="23600"/>
    <cellStyle name="Percent 4 55 2" xfId="23601"/>
    <cellStyle name="Percent 4 55 3" xfId="23602"/>
    <cellStyle name="Percent 4 55 4" xfId="23603"/>
    <cellStyle name="Percent 4 56" xfId="23604"/>
    <cellStyle name="Percent 4 56 2" xfId="23605"/>
    <cellStyle name="Percent 4 56 3" xfId="23606"/>
    <cellStyle name="Percent 4 56 4" xfId="23607"/>
    <cellStyle name="Percent 4 57" xfId="23608"/>
    <cellStyle name="Percent 4 57 2" xfId="23609"/>
    <cellStyle name="Percent 4 57 3" xfId="23610"/>
    <cellStyle name="Percent 4 57 4" xfId="23611"/>
    <cellStyle name="Percent 4 58" xfId="23612"/>
    <cellStyle name="Percent 4 58 2" xfId="23613"/>
    <cellStyle name="Percent 4 58 3" xfId="23614"/>
    <cellStyle name="Percent 4 58 4" xfId="23615"/>
    <cellStyle name="Percent 4 59" xfId="23616"/>
    <cellStyle name="Percent 4 6" xfId="23617"/>
    <cellStyle name="Percent 4 6 2" xfId="23618"/>
    <cellStyle name="Percent 4 6 3" xfId="23619"/>
    <cellStyle name="Percent 4 6 4" xfId="23620"/>
    <cellStyle name="Percent 4 60" xfId="23621"/>
    <cellStyle name="Percent 4 61" xfId="23622"/>
    <cellStyle name="Percent 4 62" xfId="23623"/>
    <cellStyle name="Percent 4 7" xfId="23624"/>
    <cellStyle name="Percent 4 7 2" xfId="23625"/>
    <cellStyle name="Percent 4 7 3" xfId="23626"/>
    <cellStyle name="Percent 4 7 4" xfId="23627"/>
    <cellStyle name="Percent 4 8" xfId="23628"/>
    <cellStyle name="Percent 4 8 2" xfId="23629"/>
    <cellStyle name="Percent 4 8 3" xfId="23630"/>
    <cellStyle name="Percent 4 8 4" xfId="23631"/>
    <cellStyle name="Percent 4 9" xfId="23632"/>
    <cellStyle name="Percent 4 9 2" xfId="23633"/>
    <cellStyle name="Percent 4 9 3" xfId="23634"/>
    <cellStyle name="Percent 4 9 4" xfId="23635"/>
    <cellStyle name="Percent 5" xfId="23636"/>
    <cellStyle name="Percent 5 2" xfId="23637"/>
    <cellStyle name="Percent 5 2 2" xfId="23638"/>
    <cellStyle name="Percent 5 2 3" xfId="23639"/>
    <cellStyle name="Percent 5 3" xfId="23640"/>
    <cellStyle name="Percent 5 3 2" xfId="23641"/>
    <cellStyle name="Percent 5 4" xfId="23642"/>
    <cellStyle name="Percent 5 5" xfId="23643"/>
    <cellStyle name="Percent 6" xfId="23644"/>
    <cellStyle name="Percent 6 2" xfId="23645"/>
    <cellStyle name="Percent 6 2 2" xfId="23646"/>
    <cellStyle name="Percent 6 2 3" xfId="23647"/>
    <cellStyle name="Percent 6 3" xfId="23648"/>
    <cellStyle name="Percent 6 3 2" xfId="23649"/>
    <cellStyle name="Percent 6 4" xfId="23650"/>
    <cellStyle name="Percent 6 5" xfId="23651"/>
    <cellStyle name="Percent 7" xfId="23652"/>
    <cellStyle name="Percent 7 2" xfId="23653"/>
    <cellStyle name="Percent 7 2 2" xfId="23654"/>
    <cellStyle name="Percent 7 2 3" xfId="23655"/>
    <cellStyle name="Percent 7 3" xfId="23656"/>
    <cellStyle name="Percent 7 3 2" xfId="23657"/>
    <cellStyle name="Percent 7 4" xfId="23658"/>
    <cellStyle name="Percent 7 5" xfId="23659"/>
    <cellStyle name="Percent 7 5 2" xfId="25643"/>
    <cellStyle name="Percent 8" xfId="23660"/>
    <cellStyle name="Percent 8 2" xfId="23661"/>
    <cellStyle name="Percent 9" xfId="23662"/>
    <cellStyle name="Percent2" xfId="23663"/>
    <cellStyle name="Percentage" xfId="23664"/>
    <cellStyle name="Percentual" xfId="23665"/>
    <cellStyle name="percnt" xfId="23666"/>
    <cellStyle name="percnt 2" xfId="23667"/>
    <cellStyle name="percnt_Cost Inputs" xfId="23668"/>
    <cellStyle name="perct_input" xfId="23669"/>
    <cellStyle name="pk" xfId="23670"/>
    <cellStyle name="pk 10" xfId="23671"/>
    <cellStyle name="pk 2" xfId="23672"/>
    <cellStyle name="pk 2 2" xfId="23673"/>
    <cellStyle name="pk 2 3" xfId="23674"/>
    <cellStyle name="pk 2 3 2" xfId="23675"/>
    <cellStyle name="pk 2 3 3" xfId="23676"/>
    <cellStyle name="pk 2 4" xfId="23677"/>
    <cellStyle name="pk 2 4 2" xfId="23678"/>
    <cellStyle name="pk 2 4 3" xfId="23679"/>
    <cellStyle name="pk 2 5" xfId="23680"/>
    <cellStyle name="pk 2 6" xfId="23681"/>
    <cellStyle name="pk 3" xfId="23682"/>
    <cellStyle name="pk 3 2" xfId="23683"/>
    <cellStyle name="pk 3 3" xfId="23684"/>
    <cellStyle name="pk 3 3 2" xfId="23685"/>
    <cellStyle name="pk 3 3 3" xfId="23686"/>
    <cellStyle name="pk 3 4" xfId="23687"/>
    <cellStyle name="pk 3 4 2" xfId="23688"/>
    <cellStyle name="pk 3 4 3" xfId="23689"/>
    <cellStyle name="pk 3 5" xfId="23690"/>
    <cellStyle name="pk 3 6" xfId="23691"/>
    <cellStyle name="pk 4" xfId="23692"/>
    <cellStyle name="pk 4 2" xfId="23693"/>
    <cellStyle name="pk 4 3" xfId="23694"/>
    <cellStyle name="pk 4 3 2" xfId="23695"/>
    <cellStyle name="pk 4 3 3" xfId="23696"/>
    <cellStyle name="pk 4 4" xfId="23697"/>
    <cellStyle name="pk 4 4 2" xfId="23698"/>
    <cellStyle name="pk 4 4 3" xfId="23699"/>
    <cellStyle name="pk 4 5" xfId="23700"/>
    <cellStyle name="pk 4 6" xfId="23701"/>
    <cellStyle name="pk 5" xfId="23702"/>
    <cellStyle name="pk 5 2" xfId="23703"/>
    <cellStyle name="pk 5 3" xfId="23704"/>
    <cellStyle name="pk 5 3 2" xfId="23705"/>
    <cellStyle name="pk 5 3 3" xfId="23706"/>
    <cellStyle name="pk 5 4" xfId="23707"/>
    <cellStyle name="pk 5 4 2" xfId="23708"/>
    <cellStyle name="pk 5 4 3" xfId="23709"/>
    <cellStyle name="pk 5 5" xfId="23710"/>
    <cellStyle name="pk 5 6" xfId="23711"/>
    <cellStyle name="pk 6" xfId="23712"/>
    <cellStyle name="pk 6 2" xfId="23713"/>
    <cellStyle name="pk 6 3" xfId="23714"/>
    <cellStyle name="pk 7" xfId="23715"/>
    <cellStyle name="pk 7 2" xfId="23716"/>
    <cellStyle name="pk 7 3" xfId="23717"/>
    <cellStyle name="pk 8" xfId="23718"/>
    <cellStyle name="pk 8 2" xfId="23719"/>
    <cellStyle name="pk 8 3" xfId="23720"/>
    <cellStyle name="pk 9" xfId="23721"/>
    <cellStyle name="Ponto" xfId="23722"/>
    <cellStyle name="Porcentagem 10" xfId="23723"/>
    <cellStyle name="Porcentagem 10 2" xfId="23724"/>
    <cellStyle name="Porcentagem 10 3" xfId="23725"/>
    <cellStyle name="Porcentagem 11" xfId="23726"/>
    <cellStyle name="Porcentagem 12" xfId="23727"/>
    <cellStyle name="Porcentagem 13" xfId="23728"/>
    <cellStyle name="Porcentagem 14" xfId="23729"/>
    <cellStyle name="Porcentagem 2" xfId="23730"/>
    <cellStyle name="Porcentagem 2 2" xfId="23731"/>
    <cellStyle name="Porcentagem 2 2 2" xfId="23732"/>
    <cellStyle name="Porcentagem 2 2 3" xfId="23733"/>
    <cellStyle name="Porcentagem 2 3" xfId="23734"/>
    <cellStyle name="Porcentagem 2 3 2" xfId="23735"/>
    <cellStyle name="Porcentagem 2 3 3" xfId="23736"/>
    <cellStyle name="Porcentagem 2 4" xfId="23737"/>
    <cellStyle name="Porcentagem 2 5" xfId="23738"/>
    <cellStyle name="Porcentagem 3" xfId="23739"/>
    <cellStyle name="Porcentagem 3 10" xfId="23740"/>
    <cellStyle name="Porcentagem 3 11" xfId="23741"/>
    <cellStyle name="Porcentagem 3 12" xfId="23742"/>
    <cellStyle name="Porcentagem 3 13" xfId="23743"/>
    <cellStyle name="Porcentagem 3 14" xfId="23744"/>
    <cellStyle name="Porcentagem 3 15" xfId="23745"/>
    <cellStyle name="Porcentagem 3 16" xfId="23746"/>
    <cellStyle name="Porcentagem 3 17" xfId="23747"/>
    <cellStyle name="Porcentagem 3 18" xfId="23748"/>
    <cellStyle name="Porcentagem 3 19" xfId="23749"/>
    <cellStyle name="Porcentagem 3 2" xfId="23750"/>
    <cellStyle name="Porcentagem 3 20" xfId="23751"/>
    <cellStyle name="Porcentagem 3 21" xfId="23752"/>
    <cellStyle name="Porcentagem 3 22" xfId="23753"/>
    <cellStyle name="Porcentagem 3 23" xfId="23754"/>
    <cellStyle name="Porcentagem 3 24" xfId="23755"/>
    <cellStyle name="Porcentagem 3 25" xfId="23756"/>
    <cellStyle name="Porcentagem 3 26" xfId="23757"/>
    <cellStyle name="Porcentagem 3 27" xfId="23758"/>
    <cellStyle name="Porcentagem 3 28" xfId="23759"/>
    <cellStyle name="Porcentagem 3 29" xfId="23760"/>
    <cellStyle name="Porcentagem 3 3" xfId="23761"/>
    <cellStyle name="Porcentagem 3 30" xfId="23762"/>
    <cellStyle name="Porcentagem 3 31" xfId="23763"/>
    <cellStyle name="Porcentagem 3 4" xfId="23764"/>
    <cellStyle name="Porcentagem 3 5" xfId="23765"/>
    <cellStyle name="Porcentagem 3 6" xfId="23766"/>
    <cellStyle name="Porcentagem 3 7" xfId="23767"/>
    <cellStyle name="Porcentagem 3 8" xfId="23768"/>
    <cellStyle name="Porcentagem 3 9" xfId="23769"/>
    <cellStyle name="Porcentagem 4" xfId="23770"/>
    <cellStyle name="Porcentagem 4 2" xfId="23771"/>
    <cellStyle name="Porcentagem 4 3" xfId="23772"/>
    <cellStyle name="Porcentagem 5" xfId="23773"/>
    <cellStyle name="Porcentagem 5 2" xfId="23774"/>
    <cellStyle name="Porcentagem 5 3" xfId="23775"/>
    <cellStyle name="Porcentagem 6" xfId="23776"/>
    <cellStyle name="Porcentagem 6 2" xfId="23777"/>
    <cellStyle name="Porcentagem 6 3" xfId="23778"/>
    <cellStyle name="Porcentagem 7" xfId="23779"/>
    <cellStyle name="Porcentagem 7 2" xfId="23780"/>
    <cellStyle name="Porcentagem 7 3" xfId="23781"/>
    <cellStyle name="Porcentagem 8" xfId="23782"/>
    <cellStyle name="Porcentagem 8 2" xfId="23783"/>
    <cellStyle name="Porcentagem 8 3" xfId="23784"/>
    <cellStyle name="Porcentagem 9" xfId="23785"/>
    <cellStyle name="Porcentagem 9 2" xfId="23786"/>
    <cellStyle name="Porcentagem 9 3" xfId="23787"/>
    <cellStyle name="Porcentaje 2" xfId="23788"/>
    <cellStyle name="Porcentaje 2 10" xfId="23789"/>
    <cellStyle name="Porcentaje 2 11" xfId="23790"/>
    <cellStyle name="Porcentaje 2 12" xfId="23791"/>
    <cellStyle name="Porcentaje 2 13" xfId="23792"/>
    <cellStyle name="Porcentaje 2 13 2" xfId="23793"/>
    <cellStyle name="Porcentaje 2 14" xfId="23794"/>
    <cellStyle name="Porcentaje 2 15" xfId="23795"/>
    <cellStyle name="Porcentaje 2 2" xfId="23796"/>
    <cellStyle name="Porcentaje 2 2 2" xfId="23797"/>
    <cellStyle name="Porcentaje 2 2 2 2" xfId="23798"/>
    <cellStyle name="Porcentaje 2 2 2 2 2" xfId="23799"/>
    <cellStyle name="Porcentaje 2 2 2 3" xfId="23800"/>
    <cellStyle name="Porcentaje 2 2 3" xfId="23801"/>
    <cellStyle name="Porcentaje 2 2 3 2" xfId="23802"/>
    <cellStyle name="Porcentaje 2 2 4" xfId="23803"/>
    <cellStyle name="Porcentaje 2 2 4 2" xfId="23804"/>
    <cellStyle name="Porcentaje 2 2 5" xfId="23805"/>
    <cellStyle name="Porcentaje 2 2 6" xfId="23806"/>
    <cellStyle name="Porcentaje 2 2 7" xfId="23807"/>
    <cellStyle name="Porcentaje 2 2 8" xfId="23808"/>
    <cellStyle name="Porcentaje 2 3" xfId="23809"/>
    <cellStyle name="Porcentaje 2 3 2" xfId="23810"/>
    <cellStyle name="Porcentaje 2 3 2 2" xfId="23811"/>
    <cellStyle name="Porcentaje 2 3 3" xfId="23812"/>
    <cellStyle name="Porcentaje 2 4" xfId="23813"/>
    <cellStyle name="Porcentaje 2 4 2" xfId="23814"/>
    <cellStyle name="Porcentaje 2 4 3" xfId="23815"/>
    <cellStyle name="Porcentaje 2 5" xfId="23816"/>
    <cellStyle name="Porcentaje 2 5 2" xfId="23817"/>
    <cellStyle name="Porcentaje 2 6" xfId="23818"/>
    <cellStyle name="Porcentaje 2 7" xfId="23819"/>
    <cellStyle name="Porcentaje 2 8" xfId="23820"/>
    <cellStyle name="Porcentaje 2 9" xfId="23821"/>
    <cellStyle name="Porcentaje 3" xfId="23822"/>
    <cellStyle name="Porcentaje 3 2" xfId="23823"/>
    <cellStyle name="Porcentaje 3 2 2" xfId="23824"/>
    <cellStyle name="Porcentaje 3 2 2 2" xfId="23825"/>
    <cellStyle name="Porcentaje 3 2 3" xfId="23826"/>
    <cellStyle name="Porcentaje 3 2 4" xfId="23827"/>
    <cellStyle name="Porcentaje 3 3" xfId="23828"/>
    <cellStyle name="Porcentaje 3 4" xfId="23829"/>
    <cellStyle name="Porcentaje 3 5" xfId="23830"/>
    <cellStyle name="Porcentaje 3 6" xfId="23831"/>
    <cellStyle name="Porcentaje 4" xfId="23832"/>
    <cellStyle name="Porcentaje 4 2" xfId="23833"/>
    <cellStyle name="Porcentaje 4 3" xfId="23834"/>
    <cellStyle name="Porcentaje 4 4" xfId="23835"/>
    <cellStyle name="Porcentaje 5" xfId="23836"/>
    <cellStyle name="Porcentaje 5 2" xfId="23837"/>
    <cellStyle name="Porcentaje 6" xfId="23838"/>
    <cellStyle name="Porcentaje 6 2" xfId="23839"/>
    <cellStyle name="Porcentaje 7" xfId="23840"/>
    <cellStyle name="Porcentual [0]" xfId="23841"/>
    <cellStyle name="Porcentual [0] 2" xfId="23842"/>
    <cellStyle name="Porcentual 10" xfId="23843"/>
    <cellStyle name="Porcentual 10 2" xfId="23844"/>
    <cellStyle name="Porcentual 10 2 2" xfId="23845"/>
    <cellStyle name="Porcentual 10 2 3" xfId="23846"/>
    <cellStyle name="Porcentual 10 3" xfId="23847"/>
    <cellStyle name="Porcentual 10 4" xfId="23848"/>
    <cellStyle name="Porcentual 11" xfId="23849"/>
    <cellStyle name="Porcentual 11 2" xfId="23850"/>
    <cellStyle name="Porcentual 11 2 2" xfId="23851"/>
    <cellStyle name="Porcentual 11 2 3" xfId="23852"/>
    <cellStyle name="Porcentual 11 3" xfId="23853"/>
    <cellStyle name="Porcentual 11 3 2" xfId="23854"/>
    <cellStyle name="Porcentual 11 4" xfId="23855"/>
    <cellStyle name="Porcentual 12" xfId="23856"/>
    <cellStyle name="Porcentual 12 2" xfId="23857"/>
    <cellStyle name="Porcentual 12 2 2" xfId="23858"/>
    <cellStyle name="Porcentual 12 2 3" xfId="23859"/>
    <cellStyle name="Porcentual 12 3" xfId="23860"/>
    <cellStyle name="Porcentual 12 3 2" xfId="23861"/>
    <cellStyle name="Porcentual 12 4" xfId="23862"/>
    <cellStyle name="Porcentual 13" xfId="23863"/>
    <cellStyle name="Porcentual 13 2" xfId="23864"/>
    <cellStyle name="Porcentual 13 2 2" xfId="23865"/>
    <cellStyle name="Porcentual 13 2 3" xfId="23866"/>
    <cellStyle name="Porcentual 13 3" xfId="23867"/>
    <cellStyle name="Porcentual 13 3 2" xfId="23868"/>
    <cellStyle name="Porcentual 13 4" xfId="23869"/>
    <cellStyle name="Porcentual 14" xfId="23870"/>
    <cellStyle name="Porcentual 14 2" xfId="23871"/>
    <cellStyle name="Porcentual 14 2 2" xfId="23872"/>
    <cellStyle name="Porcentual 14 2 3" xfId="23873"/>
    <cellStyle name="Porcentual 14 3" xfId="23874"/>
    <cellStyle name="Porcentual 14 4" xfId="23875"/>
    <cellStyle name="Porcentual 15" xfId="23876"/>
    <cellStyle name="Porcentual 15 2" xfId="23877"/>
    <cellStyle name="Porcentual 15 2 2" xfId="23878"/>
    <cellStyle name="Porcentual 15 2 3" xfId="23879"/>
    <cellStyle name="Porcentual 15 3" xfId="23880"/>
    <cellStyle name="Porcentual 15 4" xfId="23881"/>
    <cellStyle name="Porcentual 16" xfId="23882"/>
    <cellStyle name="Porcentual 16 2" xfId="23883"/>
    <cellStyle name="Porcentual 16 2 2" xfId="23884"/>
    <cellStyle name="Porcentual 16 2 3" xfId="23885"/>
    <cellStyle name="Porcentual 16 3" xfId="23886"/>
    <cellStyle name="Porcentual 16 4" xfId="23887"/>
    <cellStyle name="Porcentual 17" xfId="23888"/>
    <cellStyle name="Porcentual 17 2" xfId="23889"/>
    <cellStyle name="Porcentual 17 2 2" xfId="23890"/>
    <cellStyle name="Porcentual 17 2 3" xfId="23891"/>
    <cellStyle name="Porcentual 17 3" xfId="23892"/>
    <cellStyle name="Porcentual 17 4" xfId="23893"/>
    <cellStyle name="Porcentual 18" xfId="23894"/>
    <cellStyle name="Porcentual 18 2" xfId="23895"/>
    <cellStyle name="Porcentual 18 2 2" xfId="23896"/>
    <cellStyle name="Porcentual 18 2 3" xfId="23897"/>
    <cellStyle name="Porcentual 18 3" xfId="23898"/>
    <cellStyle name="Porcentual 18 4" xfId="23899"/>
    <cellStyle name="Porcentual 19" xfId="23900"/>
    <cellStyle name="Porcentual 19 2" xfId="23901"/>
    <cellStyle name="Porcentual 19 3" xfId="23902"/>
    <cellStyle name="Porcentual 2" xfId="23903"/>
    <cellStyle name="Porcentual 2 10" xfId="23904"/>
    <cellStyle name="Porcentual 2 10 10" xfId="23905"/>
    <cellStyle name="Porcentual 2 10 11" xfId="23906"/>
    <cellStyle name="Porcentual 2 10 12" xfId="23907"/>
    <cellStyle name="Porcentual 2 10 13" xfId="23908"/>
    <cellStyle name="Porcentual 2 10 14" xfId="23909"/>
    <cellStyle name="Porcentual 2 10 15" xfId="23910"/>
    <cellStyle name="Porcentual 2 10 16" xfId="23911"/>
    <cellStyle name="Porcentual 2 10 17" xfId="23912"/>
    <cellStyle name="Porcentual 2 10 18" xfId="23913"/>
    <cellStyle name="Porcentual 2 10 19" xfId="23914"/>
    <cellStyle name="Porcentual 2 10 2" xfId="23915"/>
    <cellStyle name="Porcentual 2 10 20" xfId="23916"/>
    <cellStyle name="Porcentual 2 10 21" xfId="23917"/>
    <cellStyle name="Porcentual 2 10 22" xfId="23918"/>
    <cellStyle name="Porcentual 2 10 23" xfId="23919"/>
    <cellStyle name="Porcentual 2 10 24" xfId="23920"/>
    <cellStyle name="Porcentual 2 10 3" xfId="23921"/>
    <cellStyle name="Porcentual 2 10 4" xfId="23922"/>
    <cellStyle name="Porcentual 2 10 5" xfId="23923"/>
    <cellStyle name="Porcentual 2 10 6" xfId="23924"/>
    <cellStyle name="Porcentual 2 10 7" xfId="23925"/>
    <cellStyle name="Porcentual 2 10 8" xfId="23926"/>
    <cellStyle name="Porcentual 2 10 9" xfId="23927"/>
    <cellStyle name="Porcentual 2 11" xfId="23928"/>
    <cellStyle name="Porcentual 2 11 2" xfId="23929"/>
    <cellStyle name="Porcentual 2 11 3" xfId="23930"/>
    <cellStyle name="Porcentual 2 12" xfId="23931"/>
    <cellStyle name="Porcentual 2 12 2" xfId="23932"/>
    <cellStyle name="Porcentual 2 13" xfId="23933"/>
    <cellStyle name="Porcentual 2 14" xfId="23934"/>
    <cellStyle name="Porcentual 2 15" xfId="23935"/>
    <cellStyle name="Porcentual 2 2" xfId="23936"/>
    <cellStyle name="Porcentual 2 2 10" xfId="23937"/>
    <cellStyle name="Porcentual 2 2 10 2" xfId="23938"/>
    <cellStyle name="Porcentual 2 2 10 3" xfId="23939"/>
    <cellStyle name="Porcentual 2 2 11" xfId="23940"/>
    <cellStyle name="Porcentual 2 2 11 2" xfId="23941"/>
    <cellStyle name="Porcentual 2 2 11 3" xfId="23942"/>
    <cellStyle name="Porcentual 2 2 12" xfId="23943"/>
    <cellStyle name="Porcentual 2 2 12 2" xfId="23944"/>
    <cellStyle name="Porcentual 2 2 12 3" xfId="23945"/>
    <cellStyle name="Porcentual 2 2 13" xfId="23946"/>
    <cellStyle name="Porcentual 2 2 13 2" xfId="23947"/>
    <cellStyle name="Porcentual 2 2 13 3" xfId="23948"/>
    <cellStyle name="Porcentual 2 2 14" xfId="23949"/>
    <cellStyle name="Porcentual 2 2 15" xfId="23950"/>
    <cellStyle name="Porcentual 2 2 16" xfId="23951"/>
    <cellStyle name="Porcentual 2 2 17" xfId="23952"/>
    <cellStyle name="Porcentual 2 2 18" xfId="23953"/>
    <cellStyle name="Porcentual 2 2 19" xfId="23954"/>
    <cellStyle name="Porcentual 2 2 2" xfId="23955"/>
    <cellStyle name="Porcentual 2 2 2 10" xfId="23956"/>
    <cellStyle name="Porcentual 2 2 2 11" xfId="23957"/>
    <cellStyle name="Porcentual 2 2 2 12" xfId="23958"/>
    <cellStyle name="Porcentual 2 2 2 13" xfId="23959"/>
    <cellStyle name="Porcentual 2 2 2 14" xfId="23960"/>
    <cellStyle name="Porcentual 2 2 2 15" xfId="23961"/>
    <cellStyle name="Porcentual 2 2 2 16" xfId="23962"/>
    <cellStyle name="Porcentual 2 2 2 17" xfId="23963"/>
    <cellStyle name="Porcentual 2 2 2 18" xfId="23964"/>
    <cellStyle name="Porcentual 2 2 2 19" xfId="23965"/>
    <cellStyle name="Porcentual 2 2 2 2" xfId="23966"/>
    <cellStyle name="Porcentual 2 2 2 2 10" xfId="23967"/>
    <cellStyle name="Porcentual 2 2 2 2 11" xfId="23968"/>
    <cellStyle name="Porcentual 2 2 2 2 12" xfId="23969"/>
    <cellStyle name="Porcentual 2 2 2 2 13" xfId="23970"/>
    <cellStyle name="Porcentual 2 2 2 2 14" xfId="23971"/>
    <cellStyle name="Porcentual 2 2 2 2 15" xfId="23972"/>
    <cellStyle name="Porcentual 2 2 2 2 16" xfId="23973"/>
    <cellStyle name="Porcentual 2 2 2 2 17" xfId="23974"/>
    <cellStyle name="Porcentual 2 2 2 2 18" xfId="23975"/>
    <cellStyle name="Porcentual 2 2 2 2 19" xfId="23976"/>
    <cellStyle name="Porcentual 2 2 2 2 2" xfId="23977"/>
    <cellStyle name="Porcentual 2 2 2 2 2 2" xfId="23978"/>
    <cellStyle name="Porcentual 2 2 2 2 2 3" xfId="23979"/>
    <cellStyle name="Porcentual 2 2 2 2 20" xfId="23980"/>
    <cellStyle name="Porcentual 2 2 2 2 21" xfId="23981"/>
    <cellStyle name="Porcentual 2 2 2 2 22" xfId="23982"/>
    <cellStyle name="Porcentual 2 2 2 2 23" xfId="23983"/>
    <cellStyle name="Porcentual 2 2 2 2 24" xfId="23984"/>
    <cellStyle name="Porcentual 2 2 2 2 3" xfId="23985"/>
    <cellStyle name="Porcentual 2 2 2 2 3 2" xfId="23986"/>
    <cellStyle name="Porcentual 2 2 2 2 3 3" xfId="23987"/>
    <cellStyle name="Porcentual 2 2 2 2 4" xfId="23988"/>
    <cellStyle name="Porcentual 2 2 2 2 4 2" xfId="23989"/>
    <cellStyle name="Porcentual 2 2 2 2 4 3" xfId="23990"/>
    <cellStyle name="Porcentual 2 2 2 2 5" xfId="23991"/>
    <cellStyle name="Porcentual 2 2 2 2 5 2" xfId="23992"/>
    <cellStyle name="Porcentual 2 2 2 2 5 3" xfId="23993"/>
    <cellStyle name="Porcentual 2 2 2 2 6" xfId="23994"/>
    <cellStyle name="Porcentual 2 2 2 2 6 2" xfId="23995"/>
    <cellStyle name="Porcentual 2 2 2 2 6 3" xfId="23996"/>
    <cellStyle name="Porcentual 2 2 2 2 7" xfId="23997"/>
    <cellStyle name="Porcentual 2 2 2 2 7 2" xfId="23998"/>
    <cellStyle name="Porcentual 2 2 2 2 7 3" xfId="23999"/>
    <cellStyle name="Porcentual 2 2 2 2 8" xfId="24000"/>
    <cellStyle name="Porcentual 2 2 2 2 9" xfId="24001"/>
    <cellStyle name="Porcentual 2 2 2 20" xfId="24002"/>
    <cellStyle name="Porcentual 2 2 2 21" xfId="24003"/>
    <cellStyle name="Porcentual 2 2 2 22" xfId="24004"/>
    <cellStyle name="Porcentual 2 2 2 23" xfId="24005"/>
    <cellStyle name="Porcentual 2 2 2 24" xfId="24006"/>
    <cellStyle name="Porcentual 2 2 2 3" xfId="24007"/>
    <cellStyle name="Porcentual 2 2 2 3 2" xfId="24008"/>
    <cellStyle name="Porcentual 2 2 2 3 3" xfId="24009"/>
    <cellStyle name="Porcentual 2 2 2 4" xfId="24010"/>
    <cellStyle name="Porcentual 2 2 2 4 2" xfId="24011"/>
    <cellStyle name="Porcentual 2 2 2 4 3" xfId="24012"/>
    <cellStyle name="Porcentual 2 2 2 5" xfId="24013"/>
    <cellStyle name="Porcentual 2 2 2 5 2" xfId="24014"/>
    <cellStyle name="Porcentual 2 2 2 5 3" xfId="24015"/>
    <cellStyle name="Porcentual 2 2 2 6" xfId="24016"/>
    <cellStyle name="Porcentual 2 2 2 6 2" xfId="24017"/>
    <cellStyle name="Porcentual 2 2 2 6 3" xfId="24018"/>
    <cellStyle name="Porcentual 2 2 2 7" xfId="24019"/>
    <cellStyle name="Porcentual 2 2 2 8" xfId="24020"/>
    <cellStyle name="Porcentual 2 2 2 9" xfId="24021"/>
    <cellStyle name="Porcentual 2 2 20" xfId="24022"/>
    <cellStyle name="Porcentual 2 2 21" xfId="24023"/>
    <cellStyle name="Porcentual 2 2 22" xfId="24024"/>
    <cellStyle name="Porcentual 2 2 23" xfId="24025"/>
    <cellStyle name="Porcentual 2 2 24" xfId="24026"/>
    <cellStyle name="Porcentual 2 2 25" xfId="24027"/>
    <cellStyle name="Porcentual 2 2 26" xfId="24028"/>
    <cellStyle name="Porcentual 2 2 27" xfId="24029"/>
    <cellStyle name="Porcentual 2 2 28" xfId="24030"/>
    <cellStyle name="Porcentual 2 2 29" xfId="24031"/>
    <cellStyle name="Porcentual 2 2 3" xfId="24032"/>
    <cellStyle name="Porcentual 2 2 3 2" xfId="24033"/>
    <cellStyle name="Porcentual 2 2 3 3" xfId="24034"/>
    <cellStyle name="Porcentual 2 2 30" xfId="24035"/>
    <cellStyle name="Porcentual 2 2 4" xfId="24036"/>
    <cellStyle name="Porcentual 2 2 4 2" xfId="24037"/>
    <cellStyle name="Porcentual 2 2 4 3" xfId="24038"/>
    <cellStyle name="Porcentual 2 2 5" xfId="24039"/>
    <cellStyle name="Porcentual 2 2 5 2" xfId="24040"/>
    <cellStyle name="Porcentual 2 2 5 3" xfId="24041"/>
    <cellStyle name="Porcentual 2 2 6" xfId="24042"/>
    <cellStyle name="Porcentual 2 2 6 2" xfId="24043"/>
    <cellStyle name="Porcentual 2 2 6 3" xfId="24044"/>
    <cellStyle name="Porcentual 2 2 7" xfId="24045"/>
    <cellStyle name="Porcentual 2 2 7 2" xfId="24046"/>
    <cellStyle name="Porcentual 2 2 7 3" xfId="24047"/>
    <cellStyle name="Porcentual 2 2 8" xfId="24048"/>
    <cellStyle name="Porcentual 2 2 8 2" xfId="24049"/>
    <cellStyle name="Porcentual 2 2 8 3" xfId="24050"/>
    <cellStyle name="Porcentual 2 2 9" xfId="24051"/>
    <cellStyle name="Porcentual 2 2 9 2" xfId="24052"/>
    <cellStyle name="Porcentual 2 2 9 3" xfId="24053"/>
    <cellStyle name="Porcentual 2 3" xfId="24054"/>
    <cellStyle name="Porcentual 2 3 10" xfId="24055"/>
    <cellStyle name="Porcentual 2 3 11" xfId="24056"/>
    <cellStyle name="Porcentual 2 3 12" xfId="24057"/>
    <cellStyle name="Porcentual 2 3 13" xfId="24058"/>
    <cellStyle name="Porcentual 2 3 14" xfId="24059"/>
    <cellStyle name="Porcentual 2 3 15" xfId="24060"/>
    <cellStyle name="Porcentual 2 3 16" xfId="24061"/>
    <cellStyle name="Porcentual 2 3 17" xfId="24062"/>
    <cellStyle name="Porcentual 2 3 18" xfId="24063"/>
    <cellStyle name="Porcentual 2 3 19" xfId="24064"/>
    <cellStyle name="Porcentual 2 3 2" xfId="24065"/>
    <cellStyle name="Porcentual 2 3 2 2" xfId="24066"/>
    <cellStyle name="Porcentual 2 3 2 3" xfId="24067"/>
    <cellStyle name="Porcentual 2 3 20" xfId="24068"/>
    <cellStyle name="Porcentual 2 3 21" xfId="24069"/>
    <cellStyle name="Porcentual 2 3 22" xfId="24070"/>
    <cellStyle name="Porcentual 2 3 23" xfId="24071"/>
    <cellStyle name="Porcentual 2 3 24" xfId="24072"/>
    <cellStyle name="Porcentual 2 3 25" xfId="24073"/>
    <cellStyle name="Porcentual 2 3 26" xfId="24074"/>
    <cellStyle name="Porcentual 2 3 27" xfId="24075"/>
    <cellStyle name="Porcentual 2 3 3" xfId="24076"/>
    <cellStyle name="Porcentual 2 3 3 2" xfId="24077"/>
    <cellStyle name="Porcentual 2 3 3 3" xfId="24078"/>
    <cellStyle name="Porcentual 2 3 4" xfId="24079"/>
    <cellStyle name="Porcentual 2 3 4 2" xfId="24080"/>
    <cellStyle name="Porcentual 2 3 4 3" xfId="24081"/>
    <cellStyle name="Porcentual 2 3 5" xfId="24082"/>
    <cellStyle name="Porcentual 2 3 5 2" xfId="24083"/>
    <cellStyle name="Porcentual 2 3 5 3" xfId="24084"/>
    <cellStyle name="Porcentual 2 3 6" xfId="24085"/>
    <cellStyle name="Porcentual 2 3 6 2" xfId="24086"/>
    <cellStyle name="Porcentual 2 3 6 3" xfId="24087"/>
    <cellStyle name="Porcentual 2 3 7" xfId="24088"/>
    <cellStyle name="Porcentual 2 3 7 2" xfId="24089"/>
    <cellStyle name="Porcentual 2 3 8" xfId="24090"/>
    <cellStyle name="Porcentual 2 3 9" xfId="24091"/>
    <cellStyle name="Porcentual 2 4" xfId="24092"/>
    <cellStyle name="Porcentual 2 4 2" xfId="24093"/>
    <cellStyle name="Porcentual 2 4 3" xfId="24094"/>
    <cellStyle name="Porcentual 2 5" xfId="24095"/>
    <cellStyle name="Porcentual 2 5 10" xfId="24096"/>
    <cellStyle name="Porcentual 2 5 11" xfId="24097"/>
    <cellStyle name="Porcentual 2 5 12" xfId="24098"/>
    <cellStyle name="Porcentual 2 5 13" xfId="24099"/>
    <cellStyle name="Porcentual 2 5 14" xfId="24100"/>
    <cellStyle name="Porcentual 2 5 15" xfId="24101"/>
    <cellStyle name="Porcentual 2 5 16" xfId="24102"/>
    <cellStyle name="Porcentual 2 5 17" xfId="24103"/>
    <cellStyle name="Porcentual 2 5 18" xfId="24104"/>
    <cellStyle name="Porcentual 2 5 19" xfId="24105"/>
    <cellStyle name="Porcentual 2 5 2" xfId="24106"/>
    <cellStyle name="Porcentual 2 5 2 2" xfId="24107"/>
    <cellStyle name="Porcentual 2 5 2 3" xfId="24108"/>
    <cellStyle name="Porcentual 2 5 2 4" xfId="24109"/>
    <cellStyle name="Porcentual 2 5 2 5" xfId="24110"/>
    <cellStyle name="Porcentual 2 5 2 6" xfId="24111"/>
    <cellStyle name="Porcentual 2 5 2 7" xfId="24112"/>
    <cellStyle name="Porcentual 2 5 2 8" xfId="24113"/>
    <cellStyle name="Porcentual 2 5 20" xfId="24114"/>
    <cellStyle name="Porcentual 2 5 21" xfId="24115"/>
    <cellStyle name="Porcentual 2 5 22" xfId="24116"/>
    <cellStyle name="Porcentual 2 5 23" xfId="24117"/>
    <cellStyle name="Porcentual 2 5 24" xfId="24118"/>
    <cellStyle name="Porcentual 2 5 25" xfId="24119"/>
    <cellStyle name="Porcentual 2 5 3" xfId="24120"/>
    <cellStyle name="Porcentual 2 5 3 2" xfId="24121"/>
    <cellStyle name="Porcentual 2 5 4" xfId="24122"/>
    <cellStyle name="Porcentual 2 5 5" xfId="24123"/>
    <cellStyle name="Porcentual 2 5 6" xfId="24124"/>
    <cellStyle name="Porcentual 2 5 7" xfId="24125"/>
    <cellStyle name="Porcentual 2 5 8" xfId="24126"/>
    <cellStyle name="Porcentual 2 5 9" xfId="24127"/>
    <cellStyle name="Porcentual 2 6" xfId="24128"/>
    <cellStyle name="Porcentual 2 6 10" xfId="24129"/>
    <cellStyle name="Porcentual 2 6 11" xfId="24130"/>
    <cellStyle name="Porcentual 2 6 12" xfId="24131"/>
    <cellStyle name="Porcentual 2 6 13" xfId="24132"/>
    <cellStyle name="Porcentual 2 6 14" xfId="24133"/>
    <cellStyle name="Porcentual 2 6 15" xfId="24134"/>
    <cellStyle name="Porcentual 2 6 16" xfId="24135"/>
    <cellStyle name="Porcentual 2 6 17" xfId="24136"/>
    <cellStyle name="Porcentual 2 6 18" xfId="24137"/>
    <cellStyle name="Porcentual 2 6 19" xfId="24138"/>
    <cellStyle name="Porcentual 2 6 2" xfId="24139"/>
    <cellStyle name="Porcentual 2 6 2 2" xfId="24140"/>
    <cellStyle name="Porcentual 2 6 2 3" xfId="24141"/>
    <cellStyle name="Porcentual 2 6 20" xfId="24142"/>
    <cellStyle name="Porcentual 2 6 21" xfId="24143"/>
    <cellStyle name="Porcentual 2 6 22" xfId="24144"/>
    <cellStyle name="Porcentual 2 6 23" xfId="24145"/>
    <cellStyle name="Porcentual 2 6 24" xfId="24146"/>
    <cellStyle name="Porcentual 2 6 25" xfId="24147"/>
    <cellStyle name="Porcentual 2 6 3" xfId="24148"/>
    <cellStyle name="Porcentual 2 6 4" xfId="24149"/>
    <cellStyle name="Porcentual 2 6 5" xfId="24150"/>
    <cellStyle name="Porcentual 2 6 6" xfId="24151"/>
    <cellStyle name="Porcentual 2 6 7" xfId="24152"/>
    <cellStyle name="Porcentual 2 6 8" xfId="24153"/>
    <cellStyle name="Porcentual 2 6 9" xfId="24154"/>
    <cellStyle name="Porcentual 2 7" xfId="24155"/>
    <cellStyle name="Porcentual 2 7 10" xfId="24156"/>
    <cellStyle name="Porcentual 2 7 11" xfId="24157"/>
    <cellStyle name="Porcentual 2 7 12" xfId="24158"/>
    <cellStyle name="Porcentual 2 7 13" xfId="24159"/>
    <cellStyle name="Porcentual 2 7 14" xfId="24160"/>
    <cellStyle name="Porcentual 2 7 15" xfId="24161"/>
    <cellStyle name="Porcentual 2 7 16" xfId="24162"/>
    <cellStyle name="Porcentual 2 7 17" xfId="24163"/>
    <cellStyle name="Porcentual 2 7 18" xfId="24164"/>
    <cellStyle name="Porcentual 2 7 19" xfId="24165"/>
    <cellStyle name="Porcentual 2 7 2" xfId="24166"/>
    <cellStyle name="Porcentual 2 7 2 2" xfId="24167"/>
    <cellStyle name="Porcentual 2 7 2 3" xfId="24168"/>
    <cellStyle name="Porcentual 2 7 20" xfId="24169"/>
    <cellStyle name="Porcentual 2 7 21" xfId="24170"/>
    <cellStyle name="Porcentual 2 7 22" xfId="24171"/>
    <cellStyle name="Porcentual 2 7 23" xfId="24172"/>
    <cellStyle name="Porcentual 2 7 24" xfId="24173"/>
    <cellStyle name="Porcentual 2 7 3" xfId="24174"/>
    <cellStyle name="Porcentual 2 7 4" xfId="24175"/>
    <cellStyle name="Porcentual 2 7 5" xfId="24176"/>
    <cellStyle name="Porcentual 2 7 6" xfId="24177"/>
    <cellStyle name="Porcentual 2 7 7" xfId="24178"/>
    <cellStyle name="Porcentual 2 7 8" xfId="24179"/>
    <cellStyle name="Porcentual 2 7 9" xfId="24180"/>
    <cellStyle name="Porcentual 2 8" xfId="24181"/>
    <cellStyle name="Porcentual 2 8 10" xfId="24182"/>
    <cellStyle name="Porcentual 2 8 11" xfId="24183"/>
    <cellStyle name="Porcentual 2 8 12" xfId="24184"/>
    <cellStyle name="Porcentual 2 8 13" xfId="24185"/>
    <cellStyle name="Porcentual 2 8 14" xfId="24186"/>
    <cellStyle name="Porcentual 2 8 15" xfId="24187"/>
    <cellStyle name="Porcentual 2 8 16" xfId="24188"/>
    <cellStyle name="Porcentual 2 8 17" xfId="24189"/>
    <cellStyle name="Porcentual 2 8 18" xfId="24190"/>
    <cellStyle name="Porcentual 2 8 19" xfId="24191"/>
    <cellStyle name="Porcentual 2 8 2" xfId="24192"/>
    <cellStyle name="Porcentual 2 8 2 2" xfId="24193"/>
    <cellStyle name="Porcentual 2 8 2 3" xfId="24194"/>
    <cellStyle name="Porcentual 2 8 20" xfId="24195"/>
    <cellStyle name="Porcentual 2 8 21" xfId="24196"/>
    <cellStyle name="Porcentual 2 8 22" xfId="24197"/>
    <cellStyle name="Porcentual 2 8 23" xfId="24198"/>
    <cellStyle name="Porcentual 2 8 24" xfId="24199"/>
    <cellStyle name="Porcentual 2 8 3" xfId="24200"/>
    <cellStyle name="Porcentual 2 8 4" xfId="24201"/>
    <cellStyle name="Porcentual 2 8 5" xfId="24202"/>
    <cellStyle name="Porcentual 2 8 6" xfId="24203"/>
    <cellStyle name="Porcentual 2 8 7" xfId="24204"/>
    <cellStyle name="Porcentual 2 8 8" xfId="24205"/>
    <cellStyle name="Porcentual 2 8 9" xfId="24206"/>
    <cellStyle name="Porcentual 2 9" xfId="24207"/>
    <cellStyle name="Porcentual 2 9 10" xfId="24208"/>
    <cellStyle name="Porcentual 2 9 11" xfId="24209"/>
    <cellStyle name="Porcentual 2 9 12" xfId="24210"/>
    <cellStyle name="Porcentual 2 9 13" xfId="24211"/>
    <cellStyle name="Porcentual 2 9 14" xfId="24212"/>
    <cellStyle name="Porcentual 2 9 15" xfId="24213"/>
    <cellStyle name="Porcentual 2 9 16" xfId="24214"/>
    <cellStyle name="Porcentual 2 9 17" xfId="24215"/>
    <cellStyle name="Porcentual 2 9 18" xfId="24216"/>
    <cellStyle name="Porcentual 2 9 19" xfId="24217"/>
    <cellStyle name="Porcentual 2 9 2" xfId="24218"/>
    <cellStyle name="Porcentual 2 9 2 2" xfId="24219"/>
    <cellStyle name="Porcentual 2 9 2 3" xfId="24220"/>
    <cellStyle name="Porcentual 2 9 20" xfId="24221"/>
    <cellStyle name="Porcentual 2 9 21" xfId="24222"/>
    <cellStyle name="Porcentual 2 9 22" xfId="24223"/>
    <cellStyle name="Porcentual 2 9 23" xfId="24224"/>
    <cellStyle name="Porcentual 2 9 24" xfId="24225"/>
    <cellStyle name="Porcentual 2 9 3" xfId="24226"/>
    <cellStyle name="Porcentual 2 9 4" xfId="24227"/>
    <cellStyle name="Porcentual 2 9 5" xfId="24228"/>
    <cellStyle name="Porcentual 2 9 6" xfId="24229"/>
    <cellStyle name="Porcentual 2 9 7" xfId="24230"/>
    <cellStyle name="Porcentual 2 9 8" xfId="24231"/>
    <cellStyle name="Porcentual 2 9 9" xfId="24232"/>
    <cellStyle name="Porcentual 20" xfId="24233"/>
    <cellStyle name="Porcentual 20 2" xfId="24234"/>
    <cellStyle name="Porcentual 20 3" xfId="24235"/>
    <cellStyle name="Porcentual 21" xfId="24236"/>
    <cellStyle name="Porcentual 21 2" xfId="24237"/>
    <cellStyle name="Porcentual 21 2 2" xfId="24238"/>
    <cellStyle name="Porcentual 21 2 2 2" xfId="24239"/>
    <cellStyle name="Porcentual 21 2 3" xfId="24240"/>
    <cellStyle name="Porcentual 21 2 4" xfId="24241"/>
    <cellStyle name="Porcentual 21 2 5" xfId="24242"/>
    <cellStyle name="Porcentual 21 3" xfId="24243"/>
    <cellStyle name="Porcentual 21 3 2" xfId="24244"/>
    <cellStyle name="Porcentual 21 3 3" xfId="24245"/>
    <cellStyle name="Porcentual 21 4" xfId="24246"/>
    <cellStyle name="Porcentual 21 5" xfId="24247"/>
    <cellStyle name="Porcentual 22" xfId="24248"/>
    <cellStyle name="Porcentual 22 2" xfId="24249"/>
    <cellStyle name="Porcentual 22 2 2" xfId="24250"/>
    <cellStyle name="Porcentual 22 2 3" xfId="24251"/>
    <cellStyle name="Porcentual 22 3" xfId="24252"/>
    <cellStyle name="Porcentual 23" xfId="24253"/>
    <cellStyle name="Porcentual 23 2" xfId="24254"/>
    <cellStyle name="Porcentual 23 2 2" xfId="24255"/>
    <cellStyle name="Porcentual 23 3" xfId="24256"/>
    <cellStyle name="Porcentual 24" xfId="24257"/>
    <cellStyle name="Porcentual 24 2" xfId="24258"/>
    <cellStyle name="Porcentual 25" xfId="24259"/>
    <cellStyle name="Porcentual 25 2" xfId="24260"/>
    <cellStyle name="Porcentual 26" xfId="24261"/>
    <cellStyle name="Porcentual 27" xfId="24262"/>
    <cellStyle name="Porcentual 28" xfId="24263"/>
    <cellStyle name="Porcentual 28 2" xfId="24264"/>
    <cellStyle name="Porcentual 29" xfId="24265"/>
    <cellStyle name="Porcentual 29 2" xfId="24266"/>
    <cellStyle name="Porcentual 3" xfId="24267"/>
    <cellStyle name="Porcentual 3 10" xfId="24268"/>
    <cellStyle name="Porcentual 3 10 2" xfId="24269"/>
    <cellStyle name="Porcentual 3 10 3" xfId="24270"/>
    <cellStyle name="Porcentual 3 11" xfId="24271"/>
    <cellStyle name="Porcentual 3 12" xfId="24272"/>
    <cellStyle name="Porcentual 3 2" xfId="24273"/>
    <cellStyle name="Porcentual 3 2 2" xfId="24274"/>
    <cellStyle name="Porcentual 3 2 2 2" xfId="24275"/>
    <cellStyle name="Porcentual 3 2 2 2 2" xfId="24276"/>
    <cellStyle name="Porcentual 3 2 2 2 2 2" xfId="24277"/>
    <cellStyle name="Porcentual 3 2 2 2 2 3" xfId="24278"/>
    <cellStyle name="Porcentual 3 2 2 2 2 4" xfId="24279"/>
    <cellStyle name="Porcentual 3 2 2 2 3" xfId="24280"/>
    <cellStyle name="Porcentual 3 2 2 2 4" xfId="24281"/>
    <cellStyle name="Porcentual 3 2 2 2 5" xfId="24282"/>
    <cellStyle name="Porcentual 3 2 2 2 6" xfId="24283"/>
    <cellStyle name="Porcentual 3 2 2 3" xfId="24284"/>
    <cellStyle name="Porcentual 3 2 2 3 2" xfId="24285"/>
    <cellStyle name="Porcentual 3 2 2 3 3" xfId="24286"/>
    <cellStyle name="Porcentual 3 2 2 3 4" xfId="24287"/>
    <cellStyle name="Porcentual 3 2 2 4" xfId="24288"/>
    <cellStyle name="Porcentual 3 2 2 5" xfId="24289"/>
    <cellStyle name="Porcentual 3 2 2 6" xfId="24290"/>
    <cellStyle name="Porcentual 3 2 3" xfId="24291"/>
    <cellStyle name="Porcentual 3 2 3 2" xfId="24292"/>
    <cellStyle name="Porcentual 3 2 3 2 2" xfId="24293"/>
    <cellStyle name="Porcentual 3 2 3 2 3" xfId="24294"/>
    <cellStyle name="Porcentual 3 2 3 2 4" xfId="24295"/>
    <cellStyle name="Porcentual 3 2 3 3" xfId="24296"/>
    <cellStyle name="Porcentual 3 2 3 4" xfId="24297"/>
    <cellStyle name="Porcentual 3 2 3 5" xfId="24298"/>
    <cellStyle name="Porcentual 3 2 3 6" xfId="24299"/>
    <cellStyle name="Porcentual 3 2 4" xfId="24300"/>
    <cellStyle name="Porcentual 3 2 4 2" xfId="24301"/>
    <cellStyle name="Porcentual 3 2 4 2 2" xfId="24302"/>
    <cellStyle name="Porcentual 3 2 4 2 3" xfId="24303"/>
    <cellStyle name="Porcentual 3 2 4 2 4" xfId="24304"/>
    <cellStyle name="Porcentual 3 2 4 3" xfId="24305"/>
    <cellStyle name="Porcentual 3 2 4 4" xfId="24306"/>
    <cellStyle name="Porcentual 3 2 4 5" xfId="24307"/>
    <cellStyle name="Porcentual 3 2 5" xfId="24308"/>
    <cellStyle name="Porcentual 3 2 5 2" xfId="24309"/>
    <cellStyle name="Porcentual 3 2 5 2 2" xfId="24310"/>
    <cellStyle name="Porcentual 3 2 5 2 3" xfId="24311"/>
    <cellStyle name="Porcentual 3 2 5 2 4" xfId="24312"/>
    <cellStyle name="Porcentual 3 2 5 3" xfId="24313"/>
    <cellStyle name="Porcentual 3 2 5 4" xfId="24314"/>
    <cellStyle name="Porcentual 3 2 5 5" xfId="24315"/>
    <cellStyle name="Porcentual 3 2 6" xfId="24316"/>
    <cellStyle name="Porcentual 3 2 6 2" xfId="24317"/>
    <cellStyle name="Porcentual 3 2 6 3" xfId="24318"/>
    <cellStyle name="Porcentual 3 2 6 4" xfId="24319"/>
    <cellStyle name="Porcentual 3 2 7" xfId="24320"/>
    <cellStyle name="Porcentual 3 2 8" xfId="24321"/>
    <cellStyle name="Porcentual 3 2 9" xfId="24322"/>
    <cellStyle name="Porcentual 3 3" xfId="24323"/>
    <cellStyle name="Porcentual 3 3 2" xfId="24324"/>
    <cellStyle name="Porcentual 3 3 2 2" xfId="24325"/>
    <cellStyle name="Porcentual 3 3 2 2 2" xfId="24326"/>
    <cellStyle name="Porcentual 3 3 2 2 3" xfId="24327"/>
    <cellStyle name="Porcentual 3 3 2 2 4" xfId="24328"/>
    <cellStyle name="Porcentual 3 3 2 2 5" xfId="24329"/>
    <cellStyle name="Porcentual 3 3 2 3" xfId="24330"/>
    <cellStyle name="Porcentual 3 3 2 4" xfId="24331"/>
    <cellStyle name="Porcentual 3 3 2 5" xfId="24332"/>
    <cellStyle name="Porcentual 3 3 3" xfId="24333"/>
    <cellStyle name="Porcentual 3 3 3 2" xfId="24334"/>
    <cellStyle name="Porcentual 3 3 3 2 2" xfId="24335"/>
    <cellStyle name="Porcentual 3 3 3 3" xfId="24336"/>
    <cellStyle name="Porcentual 3 3 3 4" xfId="24337"/>
    <cellStyle name="Porcentual 3 3 4" xfId="24338"/>
    <cellStyle name="Porcentual 3 3 5" xfId="24339"/>
    <cellStyle name="Porcentual 3 3 6" xfId="24340"/>
    <cellStyle name="Porcentual 3 3 7" xfId="24341"/>
    <cellStyle name="Porcentual 3 4" xfId="24342"/>
    <cellStyle name="Porcentual 3 4 2" xfId="24343"/>
    <cellStyle name="Porcentual 3 4 2 2" xfId="24344"/>
    <cellStyle name="Porcentual 3 4 2 2 2" xfId="24345"/>
    <cellStyle name="Porcentual 3 4 2 3" xfId="24346"/>
    <cellStyle name="Porcentual 3 4 2 4" xfId="24347"/>
    <cellStyle name="Porcentual 3 4 3" xfId="24348"/>
    <cellStyle name="Porcentual 3 4 3 2" xfId="24349"/>
    <cellStyle name="Porcentual 3 4 4" xfId="24350"/>
    <cellStyle name="Porcentual 3 4 5" xfId="24351"/>
    <cellStyle name="Porcentual 3 5" xfId="24352"/>
    <cellStyle name="Porcentual 3 5 10" xfId="24353"/>
    <cellStyle name="Porcentual 3 5 11" xfId="24354"/>
    <cellStyle name="Porcentual 3 5 12" xfId="24355"/>
    <cellStyle name="Porcentual 3 5 13" xfId="24356"/>
    <cellStyle name="Porcentual 3 5 14" xfId="24357"/>
    <cellStyle name="Porcentual 3 5 15" xfId="24358"/>
    <cellStyle name="Porcentual 3 5 16" xfId="24359"/>
    <cellStyle name="Porcentual 3 5 17" xfId="24360"/>
    <cellStyle name="Porcentual 3 5 18" xfId="24361"/>
    <cellStyle name="Porcentual 3 5 19" xfId="24362"/>
    <cellStyle name="Porcentual 3 5 2" xfId="24363"/>
    <cellStyle name="Porcentual 3 5 2 2" xfId="24364"/>
    <cellStyle name="Porcentual 3 5 2 2 2" xfId="24365"/>
    <cellStyle name="Porcentual 3 5 2 3" xfId="24366"/>
    <cellStyle name="Porcentual 3 5 2 3 2" xfId="24367"/>
    <cellStyle name="Porcentual 3 5 2 4" xfId="24368"/>
    <cellStyle name="Porcentual 3 5 20" xfId="24369"/>
    <cellStyle name="Porcentual 3 5 21" xfId="24370"/>
    <cellStyle name="Porcentual 3 5 22" xfId="24371"/>
    <cellStyle name="Porcentual 3 5 23" xfId="24372"/>
    <cellStyle name="Porcentual 3 5 24" xfId="24373"/>
    <cellStyle name="Porcentual 3 5 3" xfId="24374"/>
    <cellStyle name="Porcentual 3 5 3 2" xfId="24375"/>
    <cellStyle name="Porcentual 3 5 4" xfId="24376"/>
    <cellStyle name="Porcentual 3 5 4 2" xfId="24377"/>
    <cellStyle name="Porcentual 3 5 5" xfId="24378"/>
    <cellStyle name="Porcentual 3 5 5 2" xfId="24379"/>
    <cellStyle name="Porcentual 3 5 6" xfId="24380"/>
    <cellStyle name="Porcentual 3 5 7" xfId="24381"/>
    <cellStyle name="Porcentual 3 5 8" xfId="24382"/>
    <cellStyle name="Porcentual 3 5 9" xfId="24383"/>
    <cellStyle name="Porcentual 3 6" xfId="24384"/>
    <cellStyle name="Porcentual 3 6 2" xfId="24385"/>
    <cellStyle name="Porcentual 3 6 2 2" xfId="24386"/>
    <cellStyle name="Porcentual 3 6 2 2 2" xfId="24387"/>
    <cellStyle name="Porcentual 3 6 2 3" xfId="24388"/>
    <cellStyle name="Porcentual 3 6 2 4" xfId="24389"/>
    <cellStyle name="Porcentual 3 6 3" xfId="24390"/>
    <cellStyle name="Porcentual 3 6 4" xfId="24391"/>
    <cellStyle name="Porcentual 3 6 5" xfId="24392"/>
    <cellStyle name="Porcentual 3 7" xfId="24393"/>
    <cellStyle name="Porcentual 3 7 2" xfId="24394"/>
    <cellStyle name="Porcentual 3 7 2 2" xfId="24395"/>
    <cellStyle name="Porcentual 3 7 3" xfId="24396"/>
    <cellStyle name="Porcentual 3 7 4" xfId="24397"/>
    <cellStyle name="Porcentual 3 8" xfId="24398"/>
    <cellStyle name="Porcentual 3 8 2" xfId="24399"/>
    <cellStyle name="Porcentual 3 8 3" xfId="24400"/>
    <cellStyle name="Porcentual 3 8 4" xfId="24401"/>
    <cellStyle name="Porcentual 3 9" xfId="24402"/>
    <cellStyle name="Porcentual 3 9 2" xfId="24403"/>
    <cellStyle name="Porcentual 3 9 3" xfId="24404"/>
    <cellStyle name="Porcentual 3 9 4" xfId="24405"/>
    <cellStyle name="Porcentual 30" xfId="24406"/>
    <cellStyle name="Porcentual 31" xfId="24407"/>
    <cellStyle name="Porcentual 32" xfId="24408"/>
    <cellStyle name="Porcentual 33" xfId="24409"/>
    <cellStyle name="Porcentual 34" xfId="24410"/>
    <cellStyle name="Porcentual 35" xfId="24411"/>
    <cellStyle name="Porcentual 36" xfId="24412"/>
    <cellStyle name="Porcentual 4" xfId="24413"/>
    <cellStyle name="Porcentual 4 10" xfId="24414"/>
    <cellStyle name="Porcentual 4 2" xfId="24415"/>
    <cellStyle name="Porcentual 4 2 2" xfId="24416"/>
    <cellStyle name="Porcentual 4 2 2 2" xfId="24417"/>
    <cellStyle name="Porcentual 4 2 2 2 2" xfId="24418"/>
    <cellStyle name="Porcentual 4 2 2 3" xfId="24419"/>
    <cellStyle name="Porcentual 4 2 2 4" xfId="24420"/>
    <cellStyle name="Porcentual 4 2 3" xfId="24421"/>
    <cellStyle name="Porcentual 4 2 3 2" xfId="24422"/>
    <cellStyle name="Porcentual 4 2 4" xfId="24423"/>
    <cellStyle name="Porcentual 4 2 5" xfId="24424"/>
    <cellStyle name="Porcentual 4 2 6" xfId="24425"/>
    <cellStyle name="Porcentual 4 3" xfId="24426"/>
    <cellStyle name="Porcentual 4 3 2" xfId="24427"/>
    <cellStyle name="Porcentual 4 3 3" xfId="24428"/>
    <cellStyle name="Porcentual 4 4" xfId="24429"/>
    <cellStyle name="Porcentual 4 4 2" xfId="24430"/>
    <cellStyle name="Porcentual 4 5" xfId="24431"/>
    <cellStyle name="Porcentual 4 6" xfId="24432"/>
    <cellStyle name="Porcentual 4 7" xfId="24433"/>
    <cellStyle name="Porcentual 4 8" xfId="24434"/>
    <cellStyle name="Porcentual 4 9" xfId="24435"/>
    <cellStyle name="Porcentual 49" xfId="24436"/>
    <cellStyle name="Porcentual 5" xfId="24437"/>
    <cellStyle name="Porcentual 5 10" xfId="24438"/>
    <cellStyle name="Porcentual 5 11" xfId="24439"/>
    <cellStyle name="Porcentual 5 12" xfId="24440"/>
    <cellStyle name="Porcentual 5 13" xfId="24441"/>
    <cellStyle name="Porcentual 5 14" xfId="24442"/>
    <cellStyle name="Porcentual 5 15" xfId="24443"/>
    <cellStyle name="Porcentual 5 16" xfId="24444"/>
    <cellStyle name="Porcentual 5 17" xfId="24445"/>
    <cellStyle name="Porcentual 5 18" xfId="24446"/>
    <cellStyle name="Porcentual 5 19" xfId="24447"/>
    <cellStyle name="Porcentual 5 2" xfId="24448"/>
    <cellStyle name="Porcentual 5 2 10" xfId="24449"/>
    <cellStyle name="Porcentual 5 2 11" xfId="24450"/>
    <cellStyle name="Porcentual 5 2 12" xfId="24451"/>
    <cellStyle name="Porcentual 5 2 13" xfId="24452"/>
    <cellStyle name="Porcentual 5 2 14" xfId="24453"/>
    <cellStyle name="Porcentual 5 2 15" xfId="24454"/>
    <cellStyle name="Porcentual 5 2 16" xfId="24455"/>
    <cellStyle name="Porcentual 5 2 17" xfId="24456"/>
    <cellStyle name="Porcentual 5 2 18" xfId="24457"/>
    <cellStyle name="Porcentual 5 2 19" xfId="24458"/>
    <cellStyle name="Porcentual 5 2 2" xfId="24459"/>
    <cellStyle name="Porcentual 5 2 2 2" xfId="24460"/>
    <cellStyle name="Porcentual 5 2 2 2 2" xfId="24461"/>
    <cellStyle name="Porcentual 5 2 2 3" xfId="24462"/>
    <cellStyle name="Porcentual 5 2 2 3 2" xfId="24463"/>
    <cellStyle name="Porcentual 5 2 2 4" xfId="24464"/>
    <cellStyle name="Porcentual 5 2 2 5" xfId="24465"/>
    <cellStyle name="Porcentual 5 2 20" xfId="24466"/>
    <cellStyle name="Porcentual 5 2 21" xfId="24467"/>
    <cellStyle name="Porcentual 5 2 22" xfId="24468"/>
    <cellStyle name="Porcentual 5 2 23" xfId="24469"/>
    <cellStyle name="Porcentual 5 2 24" xfId="24470"/>
    <cellStyle name="Porcentual 5 2 25" xfId="24471"/>
    <cellStyle name="Porcentual 5 2 3" xfId="24472"/>
    <cellStyle name="Porcentual 5 2 3 2" xfId="24473"/>
    <cellStyle name="Porcentual 5 2 4" xfId="24474"/>
    <cellStyle name="Porcentual 5 2 4 2" xfId="24475"/>
    <cellStyle name="Porcentual 5 2 5" xfId="24476"/>
    <cellStyle name="Porcentual 5 2 5 2" xfId="24477"/>
    <cellStyle name="Porcentual 5 2 6" xfId="24478"/>
    <cellStyle name="Porcentual 5 2 7" xfId="24479"/>
    <cellStyle name="Porcentual 5 2 8" xfId="24480"/>
    <cellStyle name="Porcentual 5 2 9" xfId="24481"/>
    <cellStyle name="Porcentual 5 20" xfId="24482"/>
    <cellStyle name="Porcentual 5 21" xfId="24483"/>
    <cellStyle name="Porcentual 5 22" xfId="24484"/>
    <cellStyle name="Porcentual 5 23" xfId="24485"/>
    <cellStyle name="Porcentual 5 24" xfId="24486"/>
    <cellStyle name="Porcentual 5 25" xfId="24487"/>
    <cellStyle name="Porcentual 5 26" xfId="24488"/>
    <cellStyle name="Porcentual 5 27" xfId="24489"/>
    <cellStyle name="Porcentual 5 28" xfId="24490"/>
    <cellStyle name="Porcentual 5 29" xfId="24491"/>
    <cellStyle name="Porcentual 5 3" xfId="24492"/>
    <cellStyle name="Porcentual 5 3 2" xfId="24493"/>
    <cellStyle name="Porcentual 5 3 2 2" xfId="24494"/>
    <cellStyle name="Porcentual 5 3 2 3" xfId="24495"/>
    <cellStyle name="Porcentual 5 3 3" xfId="24496"/>
    <cellStyle name="Porcentual 5 3 4" xfId="24497"/>
    <cellStyle name="Porcentual 5 30" xfId="24498"/>
    <cellStyle name="Porcentual 5 31" xfId="24499"/>
    <cellStyle name="Porcentual 5 32" xfId="24500"/>
    <cellStyle name="Porcentual 5 4" xfId="24501"/>
    <cellStyle name="Porcentual 5 4 2" xfId="24502"/>
    <cellStyle name="Porcentual 5 4 2 2" xfId="24503"/>
    <cellStyle name="Porcentual 5 4 2 3" xfId="24504"/>
    <cellStyle name="Porcentual 5 4 3" xfId="24505"/>
    <cellStyle name="Porcentual 5 4 4" xfId="24506"/>
    <cellStyle name="Porcentual 5 5" xfId="24507"/>
    <cellStyle name="Porcentual 5 5 2" xfId="24508"/>
    <cellStyle name="Porcentual 5 5 2 2" xfId="24509"/>
    <cellStyle name="Porcentual 5 5 2 3" xfId="24510"/>
    <cellStyle name="Porcentual 5 5 3" xfId="24511"/>
    <cellStyle name="Porcentual 5 5 4" xfId="24512"/>
    <cellStyle name="Porcentual 5 6" xfId="24513"/>
    <cellStyle name="Porcentual 5 6 2" xfId="24514"/>
    <cellStyle name="Porcentual 5 6 3" xfId="24515"/>
    <cellStyle name="Porcentual 5 7" xfId="24516"/>
    <cellStyle name="Porcentual 5 7 2" xfId="24517"/>
    <cellStyle name="Porcentual 5 7 3" xfId="24518"/>
    <cellStyle name="Porcentual 5 8" xfId="24519"/>
    <cellStyle name="Porcentual 5 8 2" xfId="24520"/>
    <cellStyle name="Porcentual 5 8 3" xfId="24521"/>
    <cellStyle name="Porcentual 5 9" xfId="24522"/>
    <cellStyle name="Porcentual 5 9 2" xfId="24523"/>
    <cellStyle name="Porcentual 5 9 3" xfId="24524"/>
    <cellStyle name="Porcentual 6" xfId="24525"/>
    <cellStyle name="Porcentual 6 10" xfId="24526"/>
    <cellStyle name="Porcentual 6 10 2" xfId="24527"/>
    <cellStyle name="Porcentual 6 10 3" xfId="24528"/>
    <cellStyle name="Porcentual 6 11" xfId="24529"/>
    <cellStyle name="Porcentual 6 12" xfId="24530"/>
    <cellStyle name="Porcentual 6 13" xfId="24531"/>
    <cellStyle name="Porcentual 6 14" xfId="24532"/>
    <cellStyle name="Porcentual 6 15" xfId="24533"/>
    <cellStyle name="Porcentual 6 16" xfId="24534"/>
    <cellStyle name="Porcentual 6 17" xfId="24535"/>
    <cellStyle name="Porcentual 6 18" xfId="24536"/>
    <cellStyle name="Porcentual 6 19" xfId="24537"/>
    <cellStyle name="Porcentual 6 2" xfId="24538"/>
    <cellStyle name="Porcentual 6 2 2" xfId="24539"/>
    <cellStyle name="Porcentual 6 2 2 2" xfId="24540"/>
    <cellStyle name="Porcentual 6 2 3" xfId="24541"/>
    <cellStyle name="Porcentual 6 2 4" xfId="24542"/>
    <cellStyle name="Porcentual 6 2 5" xfId="24543"/>
    <cellStyle name="Porcentual 6 2 6" xfId="24544"/>
    <cellStyle name="Porcentual 6 2 7" xfId="24545"/>
    <cellStyle name="Porcentual 6 20" xfId="24546"/>
    <cellStyle name="Porcentual 6 21" xfId="24547"/>
    <cellStyle name="Porcentual 6 22" xfId="24548"/>
    <cellStyle name="Porcentual 6 23" xfId="24549"/>
    <cellStyle name="Porcentual 6 24" xfId="24550"/>
    <cellStyle name="Porcentual 6 25" xfId="24551"/>
    <cellStyle name="Porcentual 6 26" xfId="24552"/>
    <cellStyle name="Porcentual 6 27" xfId="24553"/>
    <cellStyle name="Porcentual 6 28" xfId="24554"/>
    <cellStyle name="Porcentual 6 29" xfId="24555"/>
    <cellStyle name="Porcentual 6 3" xfId="24556"/>
    <cellStyle name="Porcentual 6 3 2" xfId="24557"/>
    <cellStyle name="Porcentual 6 3 3" xfId="24558"/>
    <cellStyle name="Porcentual 6 30" xfId="24559"/>
    <cellStyle name="Porcentual 6 31" xfId="24560"/>
    <cellStyle name="Porcentual 6 32" xfId="24561"/>
    <cellStyle name="Porcentual 6 4" xfId="24562"/>
    <cellStyle name="Porcentual 6 4 2" xfId="24563"/>
    <cellStyle name="Porcentual 6 4 2 2" xfId="24564"/>
    <cellStyle name="Porcentual 6 4 3" xfId="24565"/>
    <cellStyle name="Porcentual 6 5" xfId="24566"/>
    <cellStyle name="Porcentual 6 5 2" xfId="24567"/>
    <cellStyle name="Porcentual 6 5 2 2" xfId="24568"/>
    <cellStyle name="Porcentual 6 5 3" xfId="24569"/>
    <cellStyle name="Porcentual 6 6" xfId="24570"/>
    <cellStyle name="Porcentual 6 6 2" xfId="24571"/>
    <cellStyle name="Porcentual 6 6 2 2" xfId="24572"/>
    <cellStyle name="Porcentual 6 6 3" xfId="24573"/>
    <cellStyle name="Porcentual 6 6 4" xfId="24574"/>
    <cellStyle name="Porcentual 6 7" xfId="24575"/>
    <cellStyle name="Porcentual 6 7 2" xfId="24576"/>
    <cellStyle name="Porcentual 6 7 2 2" xfId="24577"/>
    <cellStyle name="Porcentual 6 7 3" xfId="24578"/>
    <cellStyle name="Porcentual 6 7 4" xfId="24579"/>
    <cellStyle name="Porcentual 6 8" xfId="24580"/>
    <cellStyle name="Porcentual 6 8 2" xfId="24581"/>
    <cellStyle name="Porcentual 6 8 2 2" xfId="24582"/>
    <cellStyle name="Porcentual 6 8 3" xfId="24583"/>
    <cellStyle name="Porcentual 6 8 4" xfId="24584"/>
    <cellStyle name="Porcentual 6 8 5" xfId="24585"/>
    <cellStyle name="Porcentual 6 9" xfId="24586"/>
    <cellStyle name="Porcentual 6 9 2" xfId="24587"/>
    <cellStyle name="Porcentual 6 9 3" xfId="24588"/>
    <cellStyle name="Porcentual 7" xfId="24589"/>
    <cellStyle name="Porcentual 7 10" xfId="24590"/>
    <cellStyle name="Porcentual 7 10 2" xfId="24591"/>
    <cellStyle name="Porcentual 7 10 3" xfId="24592"/>
    <cellStyle name="Porcentual 7 10 4" xfId="24593"/>
    <cellStyle name="Porcentual 7 11" xfId="24594"/>
    <cellStyle name="Porcentual 7 11 2" xfId="24595"/>
    <cellStyle name="Porcentual 7 12" xfId="24596"/>
    <cellStyle name="Porcentual 7 13" xfId="24597"/>
    <cellStyle name="Porcentual 7 14" xfId="24598"/>
    <cellStyle name="Porcentual 7 2" xfId="24599"/>
    <cellStyle name="Porcentual 7 2 2" xfId="24600"/>
    <cellStyle name="Porcentual 7 2 2 2" xfId="24601"/>
    <cellStyle name="Porcentual 7 2 2 3" xfId="24602"/>
    <cellStyle name="Porcentual 7 2 2 4" xfId="24603"/>
    <cellStyle name="Porcentual 7 2 3" xfId="24604"/>
    <cellStyle name="Porcentual 7 2 4" xfId="24605"/>
    <cellStyle name="Porcentual 7 3" xfId="24606"/>
    <cellStyle name="Porcentual 7 3 2" xfId="24607"/>
    <cellStyle name="Porcentual 7 3 2 2" xfId="24608"/>
    <cellStyle name="Porcentual 7 3 2 3" xfId="24609"/>
    <cellStyle name="Porcentual 7 3 2 4" xfId="24610"/>
    <cellStyle name="Porcentual 7 3 3" xfId="24611"/>
    <cellStyle name="Porcentual 7 3 4" xfId="24612"/>
    <cellStyle name="Porcentual 7 4" xfId="24613"/>
    <cellStyle name="Porcentual 7 4 2" xfId="24614"/>
    <cellStyle name="Porcentual 7 4 2 2" xfId="24615"/>
    <cellStyle name="Porcentual 7 4 2 3" xfId="24616"/>
    <cellStyle name="Porcentual 7 4 2 4" xfId="24617"/>
    <cellStyle name="Porcentual 7 4 3" xfId="24618"/>
    <cellStyle name="Porcentual 7 4 4" xfId="24619"/>
    <cellStyle name="Porcentual 7 5" xfId="24620"/>
    <cellStyle name="Porcentual 7 5 2" xfId="24621"/>
    <cellStyle name="Porcentual 7 5 2 2" xfId="24622"/>
    <cellStyle name="Porcentual 7 5 2 3" xfId="24623"/>
    <cellStyle name="Porcentual 7 5 2 4" xfId="24624"/>
    <cellStyle name="Porcentual 7 5 3" xfId="24625"/>
    <cellStyle name="Porcentual 7 5 4" xfId="24626"/>
    <cellStyle name="Porcentual 7 6" xfId="24627"/>
    <cellStyle name="Porcentual 7 6 2" xfId="24628"/>
    <cellStyle name="Porcentual 7 6 2 2" xfId="24629"/>
    <cellStyle name="Porcentual 7 6 2 3" xfId="24630"/>
    <cellStyle name="Porcentual 7 6 2 4" xfId="24631"/>
    <cellStyle name="Porcentual 7 6 3" xfId="24632"/>
    <cellStyle name="Porcentual 7 6 4" xfId="24633"/>
    <cellStyle name="Porcentual 7 7" xfId="24634"/>
    <cellStyle name="Porcentual 7 7 2" xfId="24635"/>
    <cellStyle name="Porcentual 7 7 2 2" xfId="24636"/>
    <cellStyle name="Porcentual 7 7 2 3" xfId="24637"/>
    <cellStyle name="Porcentual 7 7 3" xfId="24638"/>
    <cellStyle name="Porcentual 7 7 4" xfId="24639"/>
    <cellStyle name="Porcentual 7 8" xfId="24640"/>
    <cellStyle name="Porcentual 7 8 2" xfId="24641"/>
    <cellStyle name="Porcentual 7 8 2 2" xfId="24642"/>
    <cellStyle name="Porcentual 7 8 2 3" xfId="24643"/>
    <cellStyle name="Porcentual 7 8 3" xfId="24644"/>
    <cellStyle name="Porcentual 7 8 4" xfId="24645"/>
    <cellStyle name="Porcentual 7 9" xfId="24646"/>
    <cellStyle name="Porcentual 7 9 2" xfId="24647"/>
    <cellStyle name="Porcentual 7 9 2 2" xfId="24648"/>
    <cellStyle name="Porcentual 7 9 2 3" xfId="24649"/>
    <cellStyle name="Porcentual 7 9 3" xfId="24650"/>
    <cellStyle name="Porcentual 7 9 4" xfId="24651"/>
    <cellStyle name="Porcentual 8" xfId="24652"/>
    <cellStyle name="Porcentual 8 2" xfId="24653"/>
    <cellStyle name="Porcentual 8 2 2" xfId="24654"/>
    <cellStyle name="Porcentual 8 2 2 2" xfId="24655"/>
    <cellStyle name="Porcentual 8 2 3" xfId="24656"/>
    <cellStyle name="Porcentual 8 2 4" xfId="24657"/>
    <cellStyle name="Porcentual 8 3" xfId="24658"/>
    <cellStyle name="Porcentual 8 3 2" xfId="24659"/>
    <cellStyle name="Porcentual 8 4" xfId="24660"/>
    <cellStyle name="Porcentual 8 5" xfId="24661"/>
    <cellStyle name="Porcentual 9" xfId="24662"/>
    <cellStyle name="Porcentual 9 2" xfId="24663"/>
    <cellStyle name="Porcentual 9 2 2" xfId="24664"/>
    <cellStyle name="Porcentual 9 2 3" xfId="24665"/>
    <cellStyle name="Porcentual 9 3" xfId="24666"/>
    <cellStyle name="Porcentual 9 3 2" xfId="24667"/>
    <cellStyle name="Porcentual 9 4" xfId="24668"/>
    <cellStyle name="Porcentual 9 5" xfId="24669"/>
    <cellStyle name="PreCell" xfId="24670"/>
    <cellStyle name="PrePop Currency (0)" xfId="24671"/>
    <cellStyle name="PrePop Currency (0) 2" xfId="24672"/>
    <cellStyle name="PrePop Currency (0)_Cost Inputs" xfId="24673"/>
    <cellStyle name="PrePop Currency (2)" xfId="24674"/>
    <cellStyle name="PrePop Currency (2) 2" xfId="24675"/>
    <cellStyle name="PrePop Currency (2)_Cost Inputs" xfId="24676"/>
    <cellStyle name="PrePop Units (0)" xfId="24677"/>
    <cellStyle name="PrePop Units (0) 2" xfId="24678"/>
    <cellStyle name="PrePop Units (0)_Cost Inputs" xfId="24679"/>
    <cellStyle name="PrePop Units (1)" xfId="24680"/>
    <cellStyle name="PrePop Units (1) 2" xfId="24681"/>
    <cellStyle name="PrePop Units (1)_Cost Inputs" xfId="24682"/>
    <cellStyle name="PrePop Units (2)" xfId="24683"/>
    <cellStyle name="PrePop Units (2) 2" xfId="24684"/>
    <cellStyle name="PrePop Units (2)_Cost Inputs" xfId="24685"/>
    <cellStyle name="PSChar" xfId="24686"/>
    <cellStyle name="PSDate" xfId="24687"/>
    <cellStyle name="PSDec" xfId="24688"/>
    <cellStyle name="PSHeading" xfId="24689"/>
    <cellStyle name="PSHeading 2" xfId="24690"/>
    <cellStyle name="PSHeading 2 2" xfId="24691"/>
    <cellStyle name="PSHeading 2 3" xfId="24692"/>
    <cellStyle name="PSHeading 2 4" xfId="24693"/>
    <cellStyle name="PSHeading 3" xfId="24694"/>
    <cellStyle name="PSHeading 4" xfId="24695"/>
    <cellStyle name="PSHeading 5" xfId="24696"/>
    <cellStyle name="PSInt" xfId="24697"/>
    <cellStyle name="PSSpacer" xfId="24698"/>
    <cellStyle name="Punto" xfId="24699"/>
    <cellStyle name="Punto 2" xfId="24700"/>
    <cellStyle name="Punto0" xfId="24701"/>
    <cellStyle name="Punto0 - Modelo1" xfId="24702"/>
    <cellStyle name="Punto0 2" xfId="24703"/>
    <cellStyle name="Punto0 3" xfId="24704"/>
    <cellStyle name="Punto0_Ene2001" xfId="24705"/>
    <cellStyle name="r" xfId="24706"/>
    <cellStyle name="Ratio" xfId="24707"/>
    <cellStyle name="Ratio 2" xfId="24708"/>
    <cellStyle name="Ratio 3" xfId="24709"/>
    <cellStyle name="Ratio_Cost Inputs" xfId="24710"/>
    <cellStyle name="Red" xfId="24711"/>
    <cellStyle name="Red 2" xfId="24712"/>
    <cellStyle name="Reset  - Style7" xfId="24713"/>
    <cellStyle name="Reset  - Style7 2" xfId="24714"/>
    <cellStyle name="Reset  - Style7 3" xfId="24715"/>
    <cellStyle name="results" xfId="24716"/>
    <cellStyle name="RIA Head Regular" xfId="24717"/>
    <cellStyle name="Ricardo" xfId="24718"/>
    <cellStyle name="Ricardo 10" xfId="24719"/>
    <cellStyle name="Ricardo 2" xfId="24720"/>
    <cellStyle name="Ricardo 2 2" xfId="24721"/>
    <cellStyle name="Ricardo 2 3" xfId="24722"/>
    <cellStyle name="Ricardo 2 3 2" xfId="24723"/>
    <cellStyle name="Ricardo 2 3 3" xfId="24724"/>
    <cellStyle name="Ricardo 2 4" xfId="24725"/>
    <cellStyle name="Ricardo 2 4 2" xfId="24726"/>
    <cellStyle name="Ricardo 2 4 3" xfId="24727"/>
    <cellStyle name="Ricardo 2 5" xfId="24728"/>
    <cellStyle name="Ricardo 2 5 2" xfId="24729"/>
    <cellStyle name="Ricardo 2 5 3" xfId="24730"/>
    <cellStyle name="Ricardo 2 6" xfId="24731"/>
    <cellStyle name="Ricardo 2 7" xfId="24732"/>
    <cellStyle name="Ricardo 3" xfId="24733"/>
    <cellStyle name="Ricardo 3 2" xfId="24734"/>
    <cellStyle name="Ricardo 3 3" xfId="24735"/>
    <cellStyle name="Ricardo 3 3 2" xfId="24736"/>
    <cellStyle name="Ricardo 3 3 3" xfId="24737"/>
    <cellStyle name="Ricardo 3 4" xfId="24738"/>
    <cellStyle name="Ricardo 3 4 2" xfId="24739"/>
    <cellStyle name="Ricardo 3 4 3" xfId="24740"/>
    <cellStyle name="Ricardo 3 5" xfId="24741"/>
    <cellStyle name="Ricardo 3 5 2" xfId="24742"/>
    <cellStyle name="Ricardo 3 5 3" xfId="24743"/>
    <cellStyle name="Ricardo 3 6" xfId="24744"/>
    <cellStyle name="Ricardo 3 7" xfId="24745"/>
    <cellStyle name="Ricardo 4" xfId="24746"/>
    <cellStyle name="Ricardo 4 2" xfId="24747"/>
    <cellStyle name="Ricardo 4 3" xfId="24748"/>
    <cellStyle name="Ricardo 4 3 2" xfId="24749"/>
    <cellStyle name="Ricardo 4 3 3" xfId="24750"/>
    <cellStyle name="Ricardo 4 4" xfId="24751"/>
    <cellStyle name="Ricardo 4 4 2" xfId="24752"/>
    <cellStyle name="Ricardo 4 4 3" xfId="24753"/>
    <cellStyle name="Ricardo 4 5" xfId="24754"/>
    <cellStyle name="Ricardo 4 5 2" xfId="24755"/>
    <cellStyle name="Ricardo 4 5 3" xfId="24756"/>
    <cellStyle name="Ricardo 4 6" xfId="24757"/>
    <cellStyle name="Ricardo 4 7" xfId="24758"/>
    <cellStyle name="Ricardo 5" xfId="24759"/>
    <cellStyle name="Ricardo 5 2" xfId="24760"/>
    <cellStyle name="Ricardo 5 3" xfId="24761"/>
    <cellStyle name="Ricardo 5 3 2" xfId="24762"/>
    <cellStyle name="Ricardo 5 3 3" xfId="24763"/>
    <cellStyle name="Ricardo 5 4" xfId="24764"/>
    <cellStyle name="Ricardo 5 4 2" xfId="24765"/>
    <cellStyle name="Ricardo 5 4 3" xfId="24766"/>
    <cellStyle name="Ricardo 5 5" xfId="24767"/>
    <cellStyle name="Ricardo 5 5 2" xfId="24768"/>
    <cellStyle name="Ricardo 5 5 3" xfId="24769"/>
    <cellStyle name="Ricardo 5 6" xfId="24770"/>
    <cellStyle name="Ricardo 5 7" xfId="24771"/>
    <cellStyle name="Ricardo 6" xfId="24772"/>
    <cellStyle name="Ricardo 6 2" xfId="24773"/>
    <cellStyle name="Ricardo 6 3" xfId="24774"/>
    <cellStyle name="Ricardo 7" xfId="24775"/>
    <cellStyle name="Ricardo 7 2" xfId="24776"/>
    <cellStyle name="Ricardo 7 3" xfId="24777"/>
    <cellStyle name="Ricardo 8" xfId="24778"/>
    <cellStyle name="Ricardo 8 2" xfId="24779"/>
    <cellStyle name="Ricardo 8 3" xfId="24780"/>
    <cellStyle name="Ricardo 9" xfId="24781"/>
    <cellStyle name="Right Number" xfId="24782"/>
    <cellStyle name="RM" xfId="24783"/>
    <cellStyle name="rodape" xfId="24784"/>
    <cellStyle name="rodape 2" xfId="24785"/>
    <cellStyle name="Salida 2" xfId="24786"/>
    <cellStyle name="Salida 2 2" xfId="24787"/>
    <cellStyle name="Salida 2 2 2" xfId="24788"/>
    <cellStyle name="Salida 2 2 3" xfId="24789"/>
    <cellStyle name="Salida 2 2 3 2" xfId="24790"/>
    <cellStyle name="Salida 2 2 3 3" xfId="24791"/>
    <cellStyle name="Salida 2 2 4" xfId="24792"/>
    <cellStyle name="Salida 2 2 4 2" xfId="24793"/>
    <cellStyle name="Salida 2 2 4 3" xfId="24794"/>
    <cellStyle name="Salida 2 2 5" xfId="24795"/>
    <cellStyle name="Salida 2 2 5 2" xfId="24796"/>
    <cellStyle name="Salida 2 2 5 3" xfId="24797"/>
    <cellStyle name="Salida 2 2 6" xfId="24798"/>
    <cellStyle name="Salida 2 2 7" xfId="24799"/>
    <cellStyle name="Salida 2 3" xfId="24800"/>
    <cellStyle name="Salida 2 3 2" xfId="24801"/>
    <cellStyle name="Salida 2 4" xfId="24802"/>
    <cellStyle name="Salida 2 4 2" xfId="24803"/>
    <cellStyle name="Salida 2 4 3" xfId="24804"/>
    <cellStyle name="Salida 2 5" xfId="24805"/>
    <cellStyle name="Salida 2 5 2" xfId="24806"/>
    <cellStyle name="Salida 2 5 3" xfId="24807"/>
    <cellStyle name="Salida 2 6" xfId="24808"/>
    <cellStyle name="Salida 2 6 2" xfId="24809"/>
    <cellStyle name="Salida 2 6 3" xfId="24810"/>
    <cellStyle name="Salida 2 7" xfId="24811"/>
    <cellStyle name="Salida 2 8" xfId="24812"/>
    <cellStyle name="Salida 3" xfId="24813"/>
    <cellStyle name="Salida 3 2" xfId="24814"/>
    <cellStyle name="Salida 3 2 2" xfId="24815"/>
    <cellStyle name="Salida 3 2 3" xfId="24816"/>
    <cellStyle name="Salida 3 2 3 2" xfId="24817"/>
    <cellStyle name="Salida 3 2 3 3" xfId="24818"/>
    <cellStyle name="Salida 3 2 4" xfId="24819"/>
    <cellStyle name="Salida 3 2 4 2" xfId="24820"/>
    <cellStyle name="Salida 3 2 4 3" xfId="24821"/>
    <cellStyle name="Salida 3 2 5" xfId="24822"/>
    <cellStyle name="Salida 3 2 5 2" xfId="24823"/>
    <cellStyle name="Salida 3 2 5 3" xfId="24824"/>
    <cellStyle name="Salida 3 2 6" xfId="24825"/>
    <cellStyle name="Salida 3 2 7" xfId="24826"/>
    <cellStyle name="Salida 3 3" xfId="24827"/>
    <cellStyle name="Salida 3 4" xfId="24828"/>
    <cellStyle name="Salida 3 4 2" xfId="24829"/>
    <cellStyle name="Salida 3 4 3" xfId="24830"/>
    <cellStyle name="Salida 3 5" xfId="24831"/>
    <cellStyle name="Salida 3 5 2" xfId="24832"/>
    <cellStyle name="Salida 3 5 3" xfId="24833"/>
    <cellStyle name="Salida 3 6" xfId="24834"/>
    <cellStyle name="Salida 3 6 2" xfId="24835"/>
    <cellStyle name="Salida 3 6 3" xfId="24836"/>
    <cellStyle name="Salida 3 7" xfId="24837"/>
    <cellStyle name="Salida 3 8" xfId="24838"/>
    <cellStyle name="sbt2" xfId="24839"/>
    <cellStyle name="sbt2 10" xfId="24840"/>
    <cellStyle name="sbt2 11" xfId="24841"/>
    <cellStyle name="sbt2 12" xfId="24842"/>
    <cellStyle name="sbt2 13" xfId="24843"/>
    <cellStyle name="sbt2 2" xfId="24844"/>
    <cellStyle name="sbt2 3" xfId="24845"/>
    <cellStyle name="sbt2 4" xfId="24846"/>
    <cellStyle name="sbt2 5" xfId="24847"/>
    <cellStyle name="sbt2 6" xfId="24848"/>
    <cellStyle name="sbt2 7" xfId="24849"/>
    <cellStyle name="sbt2 8" xfId="24850"/>
    <cellStyle name="sbt2 9" xfId="24851"/>
    <cellStyle name="SDate" xfId="24852"/>
    <cellStyle name="Sect_Title" xfId="24853"/>
    <cellStyle name="Section name" xfId="24854"/>
    <cellStyle name="Section Number" xfId="24855"/>
    <cellStyle name="Sen_%1" xfId="24856"/>
    <cellStyle name="Sep. milhar [0]" xfId="24857"/>
    <cellStyle name="Sep. milhar [0] 2" xfId="24858"/>
    <cellStyle name="Separador de milhares 11" xfId="24859"/>
    <cellStyle name="Separador de milhares 12" xfId="24860"/>
    <cellStyle name="Separador de milhares 14" xfId="24861"/>
    <cellStyle name="Separador de milhares 15" xfId="24862"/>
    <cellStyle name="Separador de milhares 16" xfId="24863"/>
    <cellStyle name="Separador de milhares 2" xfId="24864"/>
    <cellStyle name="Separador de milhares 2 10" xfId="24865"/>
    <cellStyle name="Separador de milhares 2 10 2" xfId="24866"/>
    <cellStyle name="Separador de milhares 2 10 3" xfId="24867"/>
    <cellStyle name="Separador de milhares 2 11" xfId="24868"/>
    <cellStyle name="Separador de milhares 2 11 2" xfId="24869"/>
    <cellStyle name="Separador de milhares 2 11 3" xfId="24870"/>
    <cellStyle name="Separador de milhares 2 12" xfId="24871"/>
    <cellStyle name="Separador de milhares 2 12 2" xfId="24872"/>
    <cellStyle name="Separador de milhares 2 12 3" xfId="24873"/>
    <cellStyle name="Separador de milhares 2 13" xfId="24874"/>
    <cellStyle name="Separador de milhares 2 13 2" xfId="24875"/>
    <cellStyle name="Separador de milhares 2 13 3" xfId="24876"/>
    <cellStyle name="Separador de milhares 2 14" xfId="24877"/>
    <cellStyle name="Separador de milhares 2 14 2" xfId="24878"/>
    <cellStyle name="Separador de milhares 2 14 3" xfId="24879"/>
    <cellStyle name="Separador de milhares 2 15" xfId="24880"/>
    <cellStyle name="Separador de milhares 2 15 2" xfId="24881"/>
    <cellStyle name="Separador de milhares 2 15 3" xfId="24882"/>
    <cellStyle name="Separador de milhares 2 16" xfId="24883"/>
    <cellStyle name="Separador de milhares 2 16 2" xfId="24884"/>
    <cellStyle name="Separador de milhares 2 16 3" xfId="24885"/>
    <cellStyle name="Separador de milhares 2 17" xfId="24886"/>
    <cellStyle name="Separador de milhares 2 18" xfId="24887"/>
    <cellStyle name="Separador de milhares 2 19" xfId="24888"/>
    <cellStyle name="Separador de milhares 2 2" xfId="24889"/>
    <cellStyle name="Separador de milhares 2 2 2" xfId="24890"/>
    <cellStyle name="Separador de milhares 2 2 2 2" xfId="24891"/>
    <cellStyle name="Separador de milhares 2 2 2 3" xfId="24892"/>
    <cellStyle name="Separador de milhares 2 2 3" xfId="24893"/>
    <cellStyle name="Separador de milhares 2 2 3 2" xfId="24894"/>
    <cellStyle name="Separador de milhares 2 2 4" xfId="24895"/>
    <cellStyle name="Separador de milhares 2 2 5" xfId="24896"/>
    <cellStyle name="Separador de milhares 2 2 6" xfId="24897"/>
    <cellStyle name="Separador de milhares 2 20" xfId="24898"/>
    <cellStyle name="Separador de milhares 2 21" xfId="24899"/>
    <cellStyle name="Separador de milhares 2 3" xfId="24900"/>
    <cellStyle name="Separador de milhares 2 3 2" xfId="24901"/>
    <cellStyle name="Separador de milhares 2 3 3" xfId="24902"/>
    <cellStyle name="Separador de milhares 2 3 4" xfId="24903"/>
    <cellStyle name="Separador de milhares 2 4" xfId="24904"/>
    <cellStyle name="Separador de milhares 2 4 2" xfId="24905"/>
    <cellStyle name="Separador de milhares 2 4 3" xfId="24906"/>
    <cellStyle name="Separador de milhares 2 5" xfId="24907"/>
    <cellStyle name="Separador de milhares 2 5 2" xfId="24908"/>
    <cellStyle name="Separador de milhares 2 5 3" xfId="24909"/>
    <cellStyle name="Separador de milhares 2 6" xfId="24910"/>
    <cellStyle name="Separador de milhares 2 6 2" xfId="24911"/>
    <cellStyle name="Separador de milhares 2 6 3" xfId="24912"/>
    <cellStyle name="Separador de milhares 2 7" xfId="24913"/>
    <cellStyle name="Separador de milhares 2 7 2" xfId="24914"/>
    <cellStyle name="Separador de milhares 2 7 3" xfId="24915"/>
    <cellStyle name="Separador de milhares 2 8" xfId="24916"/>
    <cellStyle name="Separador de milhares 2 8 2" xfId="24917"/>
    <cellStyle name="Separador de milhares 2 8 3" xfId="24918"/>
    <cellStyle name="Separador de milhares 2 9" xfId="24919"/>
    <cellStyle name="Separador de milhares 2 9 2" xfId="24920"/>
    <cellStyle name="Separador de milhares 2 9 3" xfId="24921"/>
    <cellStyle name="Separador de milhares 3" xfId="24922"/>
    <cellStyle name="Separador de milhares 3 2" xfId="24923"/>
    <cellStyle name="Separador de milhares 3 2 2" xfId="24924"/>
    <cellStyle name="Separador de milhares 3 2 3" xfId="24925"/>
    <cellStyle name="Separador de milhares 3 3" xfId="24926"/>
    <cellStyle name="Separador de milhares 3 3 2" xfId="24927"/>
    <cellStyle name="Separador de milhares 3 3 3" xfId="24928"/>
    <cellStyle name="Separador de milhares 3 4" xfId="24929"/>
    <cellStyle name="Separador de milhares 3 4 2" xfId="24930"/>
    <cellStyle name="Separador de milhares 3 4 3" xfId="24931"/>
    <cellStyle name="Separador de milhares 3 4 4" xfId="24932"/>
    <cellStyle name="Separador de milhares 3 4 5" xfId="24933"/>
    <cellStyle name="Separador de milhares 3 4 6" xfId="24934"/>
    <cellStyle name="Separador de milhares 3 4 7" xfId="24935"/>
    <cellStyle name="Separador de milhares 4" xfId="24936"/>
    <cellStyle name="Separador de milhares 4 2" xfId="24937"/>
    <cellStyle name="Separador de milhares 4 2 2" xfId="24938"/>
    <cellStyle name="Separador de milhares 4 2 3" xfId="24939"/>
    <cellStyle name="Separador de milhares 4 3" xfId="24940"/>
    <cellStyle name="Separador de milhares 4 3 2" xfId="24941"/>
    <cellStyle name="Separador de milhares 4 3 3" xfId="24942"/>
    <cellStyle name="Separador de milhares 4 4" xfId="24943"/>
    <cellStyle name="Separador de milhares 4 5" xfId="24944"/>
    <cellStyle name="Separador de milhares 5" xfId="24945"/>
    <cellStyle name="Separador de milhares 5 2" xfId="24946"/>
    <cellStyle name="Separador de milhares 5 2 2" xfId="24947"/>
    <cellStyle name="Separador de milhares 5 2 3" xfId="24948"/>
    <cellStyle name="Separador de milhares 5 3" xfId="24949"/>
    <cellStyle name="Separador de milhares 5 3 2" xfId="24950"/>
    <cellStyle name="Separador de milhares 5 3 3" xfId="24951"/>
    <cellStyle name="Separador de milhares 6" xfId="24952"/>
    <cellStyle name="Separador de milhares 6 2" xfId="24953"/>
    <cellStyle name="Separador de milhares 6 2 2" xfId="24954"/>
    <cellStyle name="Separador de milhares 6 2 3" xfId="24955"/>
    <cellStyle name="Separador de milhares 6 3" xfId="24956"/>
    <cellStyle name="Separador de milhares 6 3 2" xfId="24957"/>
    <cellStyle name="Separador de milhares 6 3 3" xfId="24958"/>
    <cellStyle name="Separador de milhares 7" xfId="24959"/>
    <cellStyle name="Separador de milhares 7 10" xfId="24960"/>
    <cellStyle name="Separador de milhares 7 10 2" xfId="24961"/>
    <cellStyle name="Separador de milhares 7 10 3" xfId="24962"/>
    <cellStyle name="Separador de milhares 7 2" xfId="24963"/>
    <cellStyle name="Separador de milhares 7 2 2" xfId="24964"/>
    <cellStyle name="Separador de milhares 7 2 2 2" xfId="24965"/>
    <cellStyle name="Separador de milhares 7 2 2 3" xfId="24966"/>
    <cellStyle name="Separador de milhares 7 2 3" xfId="24967"/>
    <cellStyle name="Separador de milhares 7 2 3 2" xfId="24968"/>
    <cellStyle name="Separador de milhares 7 2 3 3" xfId="24969"/>
    <cellStyle name="Separador de milhares 7 2 4" xfId="24970"/>
    <cellStyle name="Separador de milhares 7 2 5" xfId="24971"/>
    <cellStyle name="Separador de milhares 7 3" xfId="24972"/>
    <cellStyle name="Separador de milhares 7 3 2" xfId="24973"/>
    <cellStyle name="Separador de milhares 7 3 2 2" xfId="24974"/>
    <cellStyle name="Separador de milhares 7 3 2 3" xfId="24975"/>
    <cellStyle name="Separador de milhares 7 3 3" xfId="24976"/>
    <cellStyle name="Separador de milhares 7 3 4" xfId="24977"/>
    <cellStyle name="Separador de milhares 7 4" xfId="24978"/>
    <cellStyle name="Separador de milhares 7 4 2" xfId="24979"/>
    <cellStyle name="Separador de milhares 7 4 3" xfId="24980"/>
    <cellStyle name="Separador de milhares 7 5" xfId="24981"/>
    <cellStyle name="Separador de milhares 7 5 2" xfId="24982"/>
    <cellStyle name="Separador de milhares 7 5 3" xfId="24983"/>
    <cellStyle name="Separador de milhares 7 6" xfId="24984"/>
    <cellStyle name="Separador de milhares 7 6 2" xfId="24985"/>
    <cellStyle name="Separador de milhares 7 6 3" xfId="24986"/>
    <cellStyle name="Separador de milhares 7 7" xfId="24987"/>
    <cellStyle name="Separador de milhares 7 7 2" xfId="24988"/>
    <cellStyle name="Separador de milhares 7 7 3" xfId="24989"/>
    <cellStyle name="Separador de milhares 7 8" xfId="24990"/>
    <cellStyle name="Separador de milhares 7 8 2" xfId="24991"/>
    <cellStyle name="Separador de milhares 7 8 3" xfId="24992"/>
    <cellStyle name="Separador de milhares 7 9" xfId="24993"/>
    <cellStyle name="Separador de milhares 9" xfId="24994"/>
    <cellStyle name="Separador de milhares_Plan 2003 02.11.19" xfId="24995"/>
    <cellStyle name="SercoDate" xfId="24996"/>
    <cellStyle name="SercoDate 4" xfId="24997"/>
    <cellStyle name="SercoMoney" xfId="24998"/>
    <cellStyle name="SercoMonthDate" xfId="24999"/>
    <cellStyle name="SercoPercent" xfId="25000"/>
    <cellStyle name="Sheet_Title" xfId="25001"/>
    <cellStyle name="ShortDate" xfId="25002"/>
    <cellStyle name="Spreadsheet title" xfId="25003"/>
    <cellStyle name="Standaard_Blad1" xfId="25004"/>
    <cellStyle name="Standard" xfId="25005"/>
    <cellStyle name="Standard Number Format" xfId="25006"/>
    <cellStyle name="Standard_EM_GLOB" xfId="25007"/>
    <cellStyle name="std" xfId="25008"/>
    <cellStyle name="Style 1" xfId="25009"/>
    <cellStyle name="Style 1 2" xfId="25010"/>
    <cellStyle name="Style 1 2 2" xfId="25011"/>
    <cellStyle name="Style 1 3" xfId="25012"/>
    <cellStyle name="Style 124" xfId="25013"/>
    <cellStyle name="Style 124 2" xfId="25014"/>
    <cellStyle name="Style 124 3" xfId="25015"/>
    <cellStyle name="Style 29" xfId="25016"/>
    <cellStyle name="Style 490" xfId="25017"/>
    <cellStyle name="Style 490 2" xfId="25018"/>
    <cellStyle name="Style 490 3" xfId="25019"/>
    <cellStyle name="Style 57" xfId="25020"/>
    <cellStyle name="style1" xfId="25021"/>
    <cellStyle name="style1 2" xfId="25022"/>
    <cellStyle name="style1_Cost Inputs" xfId="25023"/>
    <cellStyle name="Sub totals" xfId="25024"/>
    <cellStyle name="Sub totals 10" xfId="25025"/>
    <cellStyle name="Sub totals 11" xfId="25026"/>
    <cellStyle name="Sub totals 12" xfId="25027"/>
    <cellStyle name="Sub totals 2" xfId="25028"/>
    <cellStyle name="Sub totals 3" xfId="25029"/>
    <cellStyle name="Sub totals 4" xfId="25030"/>
    <cellStyle name="Sub totals 5" xfId="25031"/>
    <cellStyle name="Sub totals 6" xfId="25032"/>
    <cellStyle name="Sub totals 7" xfId="25033"/>
    <cellStyle name="Sub totals 8" xfId="25034"/>
    <cellStyle name="Sub totals 9" xfId="25035"/>
    <cellStyle name="Sub_sub_title" xfId="25036"/>
    <cellStyle name="subt1" xfId="25037"/>
    <cellStyle name="Sub-titulo" xfId="25038"/>
    <cellStyle name="Sub-titulo 2" xfId="25039"/>
    <cellStyle name="Subtotal" xfId="25040"/>
    <cellStyle name="Sub-total" xfId="25041"/>
    <cellStyle name="Subtotal 2" xfId="25042"/>
    <cellStyle name="Suma" xfId="25043"/>
    <cellStyle name="Summe" xfId="25044"/>
    <cellStyle name="Table  - Style6" xfId="25045"/>
    <cellStyle name="Table  - Style6 2" xfId="25046"/>
    <cellStyle name="Table  - Style6 2 2" xfId="25047"/>
    <cellStyle name="Table  - Style6 2 2 2" xfId="25048"/>
    <cellStyle name="Table  - Style6 2 2 3" xfId="25049"/>
    <cellStyle name="Table  - Style6 2 3" xfId="25050"/>
    <cellStyle name="Table  - Style6 2 3 2" xfId="25051"/>
    <cellStyle name="Table  - Style6 2 3 3" xfId="25052"/>
    <cellStyle name="Table  - Style6 3" xfId="25053"/>
    <cellStyle name="Table  - Style6 3 2" xfId="25054"/>
    <cellStyle name="Table  - Style6 3 3" xfId="25055"/>
    <cellStyle name="Table  - Style6 4" xfId="25056"/>
    <cellStyle name="Table  - Style6 4 2" xfId="25057"/>
    <cellStyle name="Table  - Style6 4 3" xfId="25058"/>
    <cellStyle name="Table  - Style6 5" xfId="25059"/>
    <cellStyle name="Table  - Style6 5 2" xfId="25060"/>
    <cellStyle name="Table  - Style6 5 3" xfId="25061"/>
    <cellStyle name="Table  - Style6 6" xfId="25062"/>
    <cellStyle name="Table  - Style6 7" xfId="25063"/>
    <cellStyle name="Table Head" xfId="25064"/>
    <cellStyle name="Table Head Aligned" xfId="25065"/>
    <cellStyle name="Table Head Blue" xfId="25066"/>
    <cellStyle name="Table Head Green" xfId="25067"/>
    <cellStyle name="Table Header" xfId="25068"/>
    <cellStyle name="Table Heading" xfId="25069"/>
    <cellStyle name="Table title" xfId="25070"/>
    <cellStyle name="Table title 2" xfId="25071"/>
    <cellStyle name="Table title 3" xfId="25072"/>
    <cellStyle name="Table Units" xfId="25073"/>
    <cellStyle name="taples Plaza" xfId="25074"/>
    <cellStyle name="Text Indent A" xfId="25075"/>
    <cellStyle name="Text Indent B" xfId="25076"/>
    <cellStyle name="Text Indent B 2" xfId="25077"/>
    <cellStyle name="Text Indent B_Cost Inputs" xfId="25078"/>
    <cellStyle name="Text Indent C" xfId="25079"/>
    <cellStyle name="Text Indent C 2" xfId="25080"/>
    <cellStyle name="Text Indent C_Cost Inputs" xfId="25081"/>
    <cellStyle name="Text_In" xfId="25082"/>
    <cellStyle name="Texto de advertencia 2" xfId="25083"/>
    <cellStyle name="Texto de advertencia 2 2" xfId="25084"/>
    <cellStyle name="Texto de advertencia 2 2 2" xfId="25085"/>
    <cellStyle name="Texto de advertencia 2 2 3" xfId="25086"/>
    <cellStyle name="Texto de advertencia 2 3" xfId="25087"/>
    <cellStyle name="Texto de advertencia 2 3 2" xfId="25088"/>
    <cellStyle name="Texto de advertencia 2 4" xfId="25089"/>
    <cellStyle name="Texto de advertencia 3" xfId="25090"/>
    <cellStyle name="Texto de advertencia 3 2" xfId="25091"/>
    <cellStyle name="Texto de advertencia 3 2 2" xfId="25092"/>
    <cellStyle name="Texto de advertencia 3 2 3" xfId="25093"/>
    <cellStyle name="Texto de advertencia 3 3" xfId="25094"/>
    <cellStyle name="Texto de advertencia 3 4" xfId="25095"/>
    <cellStyle name="Texto de Aviso" xfId="25096"/>
    <cellStyle name="Texto de Aviso 2" xfId="25097"/>
    <cellStyle name="Texto de Aviso 2 2" xfId="25098"/>
    <cellStyle name="Texto de Aviso 3" xfId="25099"/>
    <cellStyle name="Texto de Aviso 4" xfId="25100"/>
    <cellStyle name="Texto explicativo 2" xfId="25101"/>
    <cellStyle name="Texto explicativo 2 2" xfId="25102"/>
    <cellStyle name="Texto explicativo 2 2 2" xfId="25103"/>
    <cellStyle name="Texto explicativo 2 2 3" xfId="25104"/>
    <cellStyle name="Texto explicativo 2 3" xfId="25105"/>
    <cellStyle name="Texto explicativo 2 3 2" xfId="25106"/>
    <cellStyle name="Texto explicativo 2 4" xfId="25107"/>
    <cellStyle name="Texto explicativo 3" xfId="25108"/>
    <cellStyle name="Texto explicativo 3 2" xfId="25109"/>
    <cellStyle name="Texto explicativo 3 2 2" xfId="25110"/>
    <cellStyle name="Texto explicativo 3 2 3" xfId="25111"/>
    <cellStyle name="Texto explicativo 3 3" xfId="25112"/>
    <cellStyle name="Texto explicativo 3 4" xfId="25113"/>
    <cellStyle name="þ_x001d_ð'_x000c_ïþ÷_x000c_âþU_x0001_o_x0014_x_x001c__x0007__x0001__x0001_" xfId="25114"/>
    <cellStyle name="þ_x001d_ð'_x000c_ïþ÷_x000c_âþU_x0001_o_x0014_x_x001c__x0007__x0001__x0001_ 2" xfId="25115"/>
    <cellStyle name="Thousands" xfId="25116"/>
    <cellStyle name="Times New Roman" xfId="25117"/>
    <cellStyle name="Times New Roman 2" xfId="25118"/>
    <cellStyle name="Times New Roman 3" xfId="25119"/>
    <cellStyle name="Title  - Style1" xfId="25120"/>
    <cellStyle name="Title  - Style1 2" xfId="25121"/>
    <cellStyle name="Title  - Style1 3" xfId="25122"/>
    <cellStyle name="Title - Underline" xfId="25123"/>
    <cellStyle name="Title 1" xfId="25124"/>
    <cellStyle name="Title 2" xfId="25125"/>
    <cellStyle name="Title 2 2" xfId="25126"/>
    <cellStyle name="Title 3" xfId="25127"/>
    <cellStyle name="Title 3 2" xfId="25128"/>
    <cellStyle name="Title 4" xfId="25129"/>
    <cellStyle name="Title 4 2" xfId="25130"/>
    <cellStyle name="Title 5" xfId="25131"/>
    <cellStyle name="Title 6" xfId="25132"/>
    <cellStyle name="Title 7" xfId="25133"/>
    <cellStyle name="Title 8" xfId="25134"/>
    <cellStyle name="Title 9" xfId="25135"/>
    <cellStyle name="title1" xfId="25136"/>
    <cellStyle name="title2" xfId="25137"/>
    <cellStyle name="Titles - Other" xfId="25138"/>
    <cellStyle name="Titulo" xfId="25139"/>
    <cellStyle name="Título 1 1" xfId="25140"/>
    <cellStyle name="Título 1 2" xfId="25141"/>
    <cellStyle name="Título 1 2 2" xfId="25142"/>
    <cellStyle name="Título 1 2 2 2" xfId="25143"/>
    <cellStyle name="Título 1 2 2 3" xfId="25144"/>
    <cellStyle name="Título 1 2 3" xfId="25145"/>
    <cellStyle name="Título 1 2 3 2" xfId="25146"/>
    <cellStyle name="Título 1 2 4" xfId="25147"/>
    <cellStyle name="Título 1 2 5" xfId="25148"/>
    <cellStyle name="Título 1 3" xfId="25149"/>
    <cellStyle name="Título 1 3 2" xfId="25150"/>
    <cellStyle name="Título 1 3 2 2" xfId="25151"/>
    <cellStyle name="Título 1 3 2 3" xfId="25152"/>
    <cellStyle name="Título 1 3 3" xfId="25153"/>
    <cellStyle name="Título 1 3 4" xfId="25154"/>
    <cellStyle name="Titulo 10" xfId="25155"/>
    <cellStyle name="Titulo 10 2" xfId="25156"/>
    <cellStyle name="Titulo 10 3" xfId="25157"/>
    <cellStyle name="Titulo 11" xfId="25158"/>
    <cellStyle name="Titulo 11 2" xfId="25159"/>
    <cellStyle name="Titulo 11 3" xfId="25160"/>
    <cellStyle name="Titulo 12" xfId="25161"/>
    <cellStyle name="Titulo 12 2" xfId="25162"/>
    <cellStyle name="Titulo 12 3" xfId="25163"/>
    <cellStyle name="Titulo 13" xfId="25164"/>
    <cellStyle name="Titulo 14" xfId="25165"/>
    <cellStyle name="Titulo 15" xfId="25166"/>
    <cellStyle name="Titulo 16" xfId="25167"/>
    <cellStyle name="Titulo 2" xfId="25168"/>
    <cellStyle name="Titulo 2 10" xfId="25169"/>
    <cellStyle name="Titulo 2 2" xfId="25170"/>
    <cellStyle name="Título 2 2" xfId="25171"/>
    <cellStyle name="Título 2 2 2" xfId="25172"/>
    <cellStyle name="Título 2 2 2 2" xfId="25173"/>
    <cellStyle name="Título 2 2 2 3" xfId="25174"/>
    <cellStyle name="Título 2 2 3" xfId="25175"/>
    <cellStyle name="Título 2 2 3 2" xfId="25176"/>
    <cellStyle name="Título 2 2 4" xfId="25177"/>
    <cellStyle name="Título 2 2 5" xfId="25178"/>
    <cellStyle name="Titulo 2 3" xfId="25179"/>
    <cellStyle name="Título 2 3" xfId="25180"/>
    <cellStyle name="Titulo 2 3 2" xfId="25181"/>
    <cellStyle name="Título 2 3 2" xfId="25182"/>
    <cellStyle name="Título 2 3 2 2" xfId="25183"/>
    <cellStyle name="Título 2 3 2 3" xfId="25184"/>
    <cellStyle name="Titulo 2 3 3" xfId="25185"/>
    <cellStyle name="Título 2 3 3" xfId="25186"/>
    <cellStyle name="Titulo 2 3 4" xfId="25187"/>
    <cellStyle name="Título 2 3 4" xfId="25188"/>
    <cellStyle name="Titulo 2 3 5" xfId="25189"/>
    <cellStyle name="Titulo 2 4" xfId="25190"/>
    <cellStyle name="Titulo 2 4 2" xfId="25191"/>
    <cellStyle name="Titulo 2 4 3" xfId="25192"/>
    <cellStyle name="Titulo 2 5" xfId="25193"/>
    <cellStyle name="Titulo 2 5 2" xfId="25194"/>
    <cellStyle name="Titulo 2 5 3" xfId="25195"/>
    <cellStyle name="Titulo 2 6" xfId="25196"/>
    <cellStyle name="Titulo 2 6 2" xfId="25197"/>
    <cellStyle name="Titulo 2 6 3" xfId="25198"/>
    <cellStyle name="Titulo 2 7" xfId="25199"/>
    <cellStyle name="Titulo 2 7 2" xfId="25200"/>
    <cellStyle name="Titulo 2 7 3" xfId="25201"/>
    <cellStyle name="Titulo 2 8" xfId="25202"/>
    <cellStyle name="Titulo 2 8 2" xfId="25203"/>
    <cellStyle name="Titulo 2 8 3" xfId="25204"/>
    <cellStyle name="Titulo 2 9" xfId="25205"/>
    <cellStyle name="Titulo 3" xfId="25206"/>
    <cellStyle name="Titulo 3 10" xfId="25207"/>
    <cellStyle name="Titulo 3 2" xfId="25208"/>
    <cellStyle name="Título 3 2" xfId="25209"/>
    <cellStyle name="Título 3 2 2" xfId="25210"/>
    <cellStyle name="Título 3 2 2 2" xfId="25211"/>
    <cellStyle name="Título 3 2 2 3" xfId="25212"/>
    <cellStyle name="Título 3 2 3" xfId="25213"/>
    <cellStyle name="Título 3 2 3 2" xfId="25214"/>
    <cellStyle name="Título 3 2 4" xfId="25215"/>
    <cellStyle name="Título 3 2 5" xfId="25216"/>
    <cellStyle name="Titulo 3 3" xfId="25217"/>
    <cellStyle name="Título 3 3" xfId="25218"/>
    <cellStyle name="Titulo 3 3 2" xfId="25219"/>
    <cellStyle name="Título 3 3 2" xfId="25220"/>
    <cellStyle name="Título 3 3 2 2" xfId="25221"/>
    <cellStyle name="Título 3 3 2 3" xfId="25222"/>
    <cellStyle name="Titulo 3 3 3" xfId="25223"/>
    <cellStyle name="Título 3 3 3" xfId="25224"/>
    <cellStyle name="Titulo 3 3 4" xfId="25225"/>
    <cellStyle name="Título 3 3 4" xfId="25226"/>
    <cellStyle name="Titulo 3 3 5" xfId="25227"/>
    <cellStyle name="Titulo 3 4" xfId="25228"/>
    <cellStyle name="Titulo 3 4 2" xfId="25229"/>
    <cellStyle name="Titulo 3 4 3" xfId="25230"/>
    <cellStyle name="Titulo 3 5" xfId="25231"/>
    <cellStyle name="Titulo 3 5 2" xfId="25232"/>
    <cellStyle name="Titulo 3 5 3" xfId="25233"/>
    <cellStyle name="Titulo 3 6" xfId="25234"/>
    <cellStyle name="Titulo 3 6 2" xfId="25235"/>
    <cellStyle name="Titulo 3 6 3" xfId="25236"/>
    <cellStyle name="Titulo 3 7" xfId="25237"/>
    <cellStyle name="Titulo 3 7 2" xfId="25238"/>
    <cellStyle name="Titulo 3 7 3" xfId="25239"/>
    <cellStyle name="Titulo 3 8" xfId="25240"/>
    <cellStyle name="Titulo 3 8 2" xfId="25241"/>
    <cellStyle name="Titulo 3 8 3" xfId="25242"/>
    <cellStyle name="Titulo 3 9" xfId="25243"/>
    <cellStyle name="Titulo 4" xfId="25244"/>
    <cellStyle name="Título 4" xfId="25245"/>
    <cellStyle name="Titulo 4 10" xfId="25246"/>
    <cellStyle name="Titulo 4 11" xfId="25247"/>
    <cellStyle name="Titulo 4 12" xfId="25248"/>
    <cellStyle name="Titulo 4 2" xfId="25249"/>
    <cellStyle name="Título 4 2" xfId="25250"/>
    <cellStyle name="Título 4 2 2" xfId="25251"/>
    <cellStyle name="Título 4 2 3" xfId="25252"/>
    <cellStyle name="Titulo 4 3" xfId="25253"/>
    <cellStyle name="Título 4 3" xfId="25254"/>
    <cellStyle name="Titulo 4 3 2" xfId="25255"/>
    <cellStyle name="Titulo 4 3 3" xfId="25256"/>
    <cellStyle name="Titulo 4 3 4" xfId="25257"/>
    <cellStyle name="Titulo 4 3 5" xfId="25258"/>
    <cellStyle name="Titulo 4 4" xfId="25259"/>
    <cellStyle name="Título 4 4" xfId="25260"/>
    <cellStyle name="Titulo 4 4 2" xfId="25261"/>
    <cellStyle name="Titulo 4 4 3" xfId="25262"/>
    <cellStyle name="Titulo 4 4 4" xfId="25263"/>
    <cellStyle name="Titulo 4 4 5" xfId="25264"/>
    <cellStyle name="Titulo 4 5" xfId="25265"/>
    <cellStyle name="Título 4 5" xfId="25266"/>
    <cellStyle name="Titulo 4 5 2" xfId="25267"/>
    <cellStyle name="Titulo 4 5 3" xfId="25268"/>
    <cellStyle name="Titulo 4 5 4" xfId="25269"/>
    <cellStyle name="Titulo 4 5 5" xfId="25270"/>
    <cellStyle name="Titulo 4 6" xfId="25271"/>
    <cellStyle name="Título 4 6" xfId="25272"/>
    <cellStyle name="Titulo 4 6 2" xfId="25273"/>
    <cellStyle name="Titulo 4 6 3" xfId="25274"/>
    <cellStyle name="Titulo 4 6 4" xfId="25275"/>
    <cellStyle name="Titulo 4 6 5" xfId="25276"/>
    <cellStyle name="Titulo 4 7" xfId="25277"/>
    <cellStyle name="Título 4 7" xfId="25278"/>
    <cellStyle name="Titulo 4 7 2" xfId="25279"/>
    <cellStyle name="Titulo 4 7 3" xfId="25280"/>
    <cellStyle name="Titulo 4 7 4" xfId="25281"/>
    <cellStyle name="Titulo 4 7 5" xfId="25282"/>
    <cellStyle name="Titulo 4 8" xfId="25283"/>
    <cellStyle name="Título 4 8" xfId="25284"/>
    <cellStyle name="Titulo 4 8 2" xfId="25285"/>
    <cellStyle name="Titulo 4 8 3" xfId="25286"/>
    <cellStyle name="Titulo 4 8 4" xfId="25287"/>
    <cellStyle name="Titulo 4 8 5" xfId="25288"/>
    <cellStyle name="Titulo 4 9" xfId="25289"/>
    <cellStyle name="Título 4 9" xfId="25290"/>
    <cellStyle name="Titulo 5" xfId="25291"/>
    <cellStyle name="Título 5" xfId="25292"/>
    <cellStyle name="Titulo 5 10" xfId="25293"/>
    <cellStyle name="Titulo 5 11" xfId="25294"/>
    <cellStyle name="Titulo 5 12" xfId="25295"/>
    <cellStyle name="Titulo 5 2" xfId="25296"/>
    <cellStyle name="Título 5 2" xfId="25297"/>
    <cellStyle name="Título 5 2 2" xfId="25298"/>
    <cellStyle name="Título 5 2 3" xfId="25299"/>
    <cellStyle name="Titulo 5 3" xfId="25300"/>
    <cellStyle name="Título 5 3" xfId="25301"/>
    <cellStyle name="Titulo 5 3 2" xfId="25302"/>
    <cellStyle name="Titulo 5 3 3" xfId="25303"/>
    <cellStyle name="Titulo 5 3 4" xfId="25304"/>
    <cellStyle name="Titulo 5 3 5" xfId="25305"/>
    <cellStyle name="Titulo 5 4" xfId="25306"/>
    <cellStyle name="Título 5 4" xfId="25307"/>
    <cellStyle name="Titulo 5 4 2" xfId="25308"/>
    <cellStyle name="Titulo 5 4 3" xfId="25309"/>
    <cellStyle name="Titulo 5 4 4" xfId="25310"/>
    <cellStyle name="Titulo 5 4 5" xfId="25311"/>
    <cellStyle name="Titulo 5 5" xfId="25312"/>
    <cellStyle name="Título 5 5" xfId="25313"/>
    <cellStyle name="Titulo 5 5 2" xfId="25314"/>
    <cellStyle name="Titulo 5 5 3" xfId="25315"/>
    <cellStyle name="Titulo 5 5 4" xfId="25316"/>
    <cellStyle name="Titulo 5 5 5" xfId="25317"/>
    <cellStyle name="Titulo 5 6" xfId="25318"/>
    <cellStyle name="Título 5 6" xfId="25319"/>
    <cellStyle name="Titulo 5 6 2" xfId="25320"/>
    <cellStyle name="Titulo 5 6 3" xfId="25321"/>
    <cellStyle name="Titulo 5 6 4" xfId="25322"/>
    <cellStyle name="Titulo 5 6 5" xfId="25323"/>
    <cellStyle name="Titulo 5 7" xfId="25324"/>
    <cellStyle name="Título 5 7" xfId="25325"/>
    <cellStyle name="Titulo 5 7 2" xfId="25326"/>
    <cellStyle name="Titulo 5 7 3" xfId="25327"/>
    <cellStyle name="Titulo 5 7 4" xfId="25328"/>
    <cellStyle name="Titulo 5 7 5" xfId="25329"/>
    <cellStyle name="Titulo 5 8" xfId="25330"/>
    <cellStyle name="Título 5 8" xfId="25331"/>
    <cellStyle name="Titulo 5 8 2" xfId="25332"/>
    <cellStyle name="Titulo 5 8 3" xfId="25333"/>
    <cellStyle name="Titulo 5 8 4" xfId="25334"/>
    <cellStyle name="Titulo 5 8 5" xfId="25335"/>
    <cellStyle name="Titulo 5 9" xfId="25336"/>
    <cellStyle name="Título 5 9" xfId="25337"/>
    <cellStyle name="Titulo 6" xfId="25338"/>
    <cellStyle name="Titulo 6 2" xfId="25339"/>
    <cellStyle name="Titulo 6 3" xfId="25340"/>
    <cellStyle name="Titulo 7" xfId="25341"/>
    <cellStyle name="Titulo 7 2" xfId="25342"/>
    <cellStyle name="Titulo 7 3" xfId="25343"/>
    <cellStyle name="Titulo 8" xfId="25344"/>
    <cellStyle name="Titulo 8 2" xfId="25345"/>
    <cellStyle name="Titulo 8 3" xfId="25346"/>
    <cellStyle name="Titulo 9" xfId="25347"/>
    <cellStyle name="Titulo 9 2" xfId="25348"/>
    <cellStyle name="Titulo 9 3" xfId="25349"/>
    <cellStyle name="Titulo1" xfId="25350"/>
    <cellStyle name="Titulo2" xfId="25351"/>
    <cellStyle name="Titulo-Seccion" xfId="25352"/>
    <cellStyle name="Total 1" xfId="25353"/>
    <cellStyle name="Total 1 10" xfId="25354"/>
    <cellStyle name="Total 1 11" xfId="25355"/>
    <cellStyle name="Total 1 12" xfId="25356"/>
    <cellStyle name="Total 1 2" xfId="25357"/>
    <cellStyle name="Total 1 3" xfId="25358"/>
    <cellStyle name="Total 1 4" xfId="25359"/>
    <cellStyle name="Total 1 5" xfId="25360"/>
    <cellStyle name="Total 1 6" xfId="25361"/>
    <cellStyle name="Total 1 7" xfId="25362"/>
    <cellStyle name="Total 1 8" xfId="25363"/>
    <cellStyle name="Total 1 9" xfId="25364"/>
    <cellStyle name="Total 2" xfId="25365"/>
    <cellStyle name="Total 2 10" xfId="25366"/>
    <cellStyle name="Total 2 11" xfId="25367"/>
    <cellStyle name="Total 2 12" xfId="25368"/>
    <cellStyle name="Total 2 13" xfId="25369"/>
    <cellStyle name="Total 2 14" xfId="25370"/>
    <cellStyle name="Total 2 2" xfId="25371"/>
    <cellStyle name="Total 2 2 10" xfId="25372"/>
    <cellStyle name="Total 2 2 11" xfId="25373"/>
    <cellStyle name="Total 2 2 12" xfId="25374"/>
    <cellStyle name="Total 2 2 2" xfId="25375"/>
    <cellStyle name="Total 2 2 2 2" xfId="25376"/>
    <cellStyle name="Total 2 2 3" xfId="25377"/>
    <cellStyle name="Total 2 2 3 2" xfId="25378"/>
    <cellStyle name="Total 2 2 3 2 2" xfId="25379"/>
    <cellStyle name="Total 2 2 3 3" xfId="25380"/>
    <cellStyle name="Total 2 2 4" xfId="25381"/>
    <cellStyle name="Total 2 2 4 2" xfId="25382"/>
    <cellStyle name="Total 2 2 4 2 2" xfId="25383"/>
    <cellStyle name="Total 2 2 4 3" xfId="25384"/>
    <cellStyle name="Total 2 2 5" xfId="25385"/>
    <cellStyle name="Total 2 2 5 2" xfId="25386"/>
    <cellStyle name="Total 2 2 5 2 2" xfId="25387"/>
    <cellStyle name="Total 2 2 5 3" xfId="25388"/>
    <cellStyle name="Total 2 2 6" xfId="25389"/>
    <cellStyle name="Total 2 2 6 2" xfId="25390"/>
    <cellStyle name="Total 2 2 7" xfId="25391"/>
    <cellStyle name="Total 2 2 7 2" xfId="25392"/>
    <cellStyle name="Total 2 2 8" xfId="25393"/>
    <cellStyle name="Total 2 2 9" xfId="25394"/>
    <cellStyle name="Total 2 3" xfId="25395"/>
    <cellStyle name="Total 2 3 10" xfId="25396"/>
    <cellStyle name="Total 2 3 11" xfId="25397"/>
    <cellStyle name="Total 2 3 12" xfId="25398"/>
    <cellStyle name="Total 2 3 13" xfId="25399"/>
    <cellStyle name="Total 2 3 14" xfId="25400"/>
    <cellStyle name="Total 2 3 2" xfId="25401"/>
    <cellStyle name="Total 2 3 2 2" xfId="25402"/>
    <cellStyle name="Total 2 3 3" xfId="25403"/>
    <cellStyle name="Total 2 3 4" xfId="25404"/>
    <cellStyle name="Total 2 3 5" xfId="25405"/>
    <cellStyle name="Total 2 3 6" xfId="25406"/>
    <cellStyle name="Total 2 3 7" xfId="25407"/>
    <cellStyle name="Total 2 3 8" xfId="25408"/>
    <cellStyle name="Total 2 3 9" xfId="25409"/>
    <cellStyle name="Total 2 4" xfId="25410"/>
    <cellStyle name="Total 2 4 2" xfId="25411"/>
    <cellStyle name="Total 2 5" xfId="25412"/>
    <cellStyle name="Total 2 5 2" xfId="25413"/>
    <cellStyle name="Total 2 5 2 2" xfId="25414"/>
    <cellStyle name="Total 2 5 3" xfId="25415"/>
    <cellStyle name="Total 2 6" xfId="25416"/>
    <cellStyle name="Total 2 6 2" xfId="25417"/>
    <cellStyle name="Total 2 6 2 2" xfId="25418"/>
    <cellStyle name="Total 2 6 3" xfId="25419"/>
    <cellStyle name="Total 2 7" xfId="25420"/>
    <cellStyle name="Total 2 7 2" xfId="25421"/>
    <cellStyle name="Total 2 7 2 2" xfId="25422"/>
    <cellStyle name="Total 2 7 3" xfId="25423"/>
    <cellStyle name="Total 2 8" xfId="25424"/>
    <cellStyle name="Total 2 8 2" xfId="25425"/>
    <cellStyle name="Total 2 9" xfId="25426"/>
    <cellStyle name="Total 2 9 2" xfId="25427"/>
    <cellStyle name="Total 3" xfId="25428"/>
    <cellStyle name="Total 3 10" xfId="25429"/>
    <cellStyle name="Total 3 11" xfId="25430"/>
    <cellStyle name="Total 3 12" xfId="25431"/>
    <cellStyle name="Total 3 13" xfId="25432"/>
    <cellStyle name="Total 3 2" xfId="25433"/>
    <cellStyle name="Total 3 2 10" xfId="25434"/>
    <cellStyle name="Total 3 2 11" xfId="25435"/>
    <cellStyle name="Total 3 2 12" xfId="25436"/>
    <cellStyle name="Total 3 2 2" xfId="25437"/>
    <cellStyle name="Total 3 2 2 2" xfId="25438"/>
    <cellStyle name="Total 3 2 3" xfId="25439"/>
    <cellStyle name="Total 3 2 3 2" xfId="25440"/>
    <cellStyle name="Total 3 2 3 2 2" xfId="25441"/>
    <cellStyle name="Total 3 2 3 3" xfId="25442"/>
    <cellStyle name="Total 3 2 4" xfId="25443"/>
    <cellStyle name="Total 3 2 4 2" xfId="25444"/>
    <cellStyle name="Total 3 2 4 2 2" xfId="25445"/>
    <cellStyle name="Total 3 2 4 3" xfId="25446"/>
    <cellStyle name="Total 3 2 5" xfId="25447"/>
    <cellStyle name="Total 3 2 5 2" xfId="25448"/>
    <cellStyle name="Total 3 2 5 2 2" xfId="25449"/>
    <cellStyle name="Total 3 2 5 3" xfId="25450"/>
    <cellStyle name="Total 3 2 6" xfId="25451"/>
    <cellStyle name="Total 3 2 6 2" xfId="25452"/>
    <cellStyle name="Total 3 2 7" xfId="25453"/>
    <cellStyle name="Total 3 2 7 2" xfId="25454"/>
    <cellStyle name="Total 3 2 8" xfId="25455"/>
    <cellStyle name="Total 3 2 9" xfId="25456"/>
    <cellStyle name="Total 3 3" xfId="25457"/>
    <cellStyle name="Total 3 3 2" xfId="25458"/>
    <cellStyle name="Total 3 4" xfId="25459"/>
    <cellStyle name="Total 3 4 2" xfId="25460"/>
    <cellStyle name="Total 3 4 2 2" xfId="25461"/>
    <cellStyle name="Total 3 4 3" xfId="25462"/>
    <cellStyle name="Total 3 5" xfId="25463"/>
    <cellStyle name="Total 3 5 2" xfId="25464"/>
    <cellStyle name="Total 3 5 2 2" xfId="25465"/>
    <cellStyle name="Total 3 5 3" xfId="25466"/>
    <cellStyle name="Total 3 6" xfId="25467"/>
    <cellStyle name="Total 3 6 2" xfId="25468"/>
    <cellStyle name="Total 3 6 2 2" xfId="25469"/>
    <cellStyle name="Total 3 6 3" xfId="25470"/>
    <cellStyle name="Total 3 7" xfId="25471"/>
    <cellStyle name="Total 3 7 2" xfId="25472"/>
    <cellStyle name="Total 3 8" xfId="25473"/>
    <cellStyle name="Total 3 8 2" xfId="25474"/>
    <cellStyle name="Total 3 9" xfId="25475"/>
    <cellStyle name="Total 3_Cost Inputs" xfId="25476"/>
    <cellStyle name="Total 4" xfId="25477"/>
    <cellStyle name="Total 4 10" xfId="25478"/>
    <cellStyle name="Total 4 11" xfId="25479"/>
    <cellStyle name="Total 4 12" xfId="25480"/>
    <cellStyle name="Total 4 13" xfId="25481"/>
    <cellStyle name="Total 4 2" xfId="25482"/>
    <cellStyle name="Total 4 2 10" xfId="25483"/>
    <cellStyle name="Total 4 2 11" xfId="25484"/>
    <cellStyle name="Total 4 2 12" xfId="25485"/>
    <cellStyle name="Total 4 2 2" xfId="25486"/>
    <cellStyle name="Total 4 2 3" xfId="25487"/>
    <cellStyle name="Total 4 2 4" xfId="25488"/>
    <cellStyle name="Total 4 2 5" xfId="25489"/>
    <cellStyle name="Total 4 2 6" xfId="25490"/>
    <cellStyle name="Total 4 2 7" xfId="25491"/>
    <cellStyle name="Total 4 2 8" xfId="25492"/>
    <cellStyle name="Total 4 2 9" xfId="25493"/>
    <cellStyle name="Total 4 3" xfId="25494"/>
    <cellStyle name="Total 4 4" xfId="25495"/>
    <cellStyle name="Total 4 5" xfId="25496"/>
    <cellStyle name="Total 4 6" xfId="25497"/>
    <cellStyle name="Total 4 7" xfId="25498"/>
    <cellStyle name="Total 4 8" xfId="25499"/>
    <cellStyle name="Total 4 9" xfId="25500"/>
    <cellStyle name="Total 4_Cost Inputs" xfId="25501"/>
    <cellStyle name="Total 5" xfId="25502"/>
    <cellStyle name="Total 5 10" xfId="25503"/>
    <cellStyle name="Total 5 11" xfId="25504"/>
    <cellStyle name="Total 5 12" xfId="25505"/>
    <cellStyle name="Total 5 13" xfId="25506"/>
    <cellStyle name="Total 5 2" xfId="25507"/>
    <cellStyle name="Total 5 3" xfId="25508"/>
    <cellStyle name="Total 5 4" xfId="25509"/>
    <cellStyle name="Total 5 5" xfId="25510"/>
    <cellStyle name="Total 5 6" xfId="25511"/>
    <cellStyle name="Total 5 7" xfId="25512"/>
    <cellStyle name="Total 5 8" xfId="25513"/>
    <cellStyle name="Total 5 9" xfId="25514"/>
    <cellStyle name="Total 7" xfId="25652"/>
    <cellStyle name="Total Clear" xfId="25651"/>
    <cellStyle name="Total1" xfId="25515"/>
    <cellStyle name="Total2" xfId="25516"/>
    <cellStyle name="Totals" xfId="25517"/>
    <cellStyle name="Totals 2" xfId="25518"/>
    <cellStyle name="Totals 3" xfId="25519"/>
    <cellStyle name="TotCol - Style5" xfId="25520"/>
    <cellStyle name="TotCol - Style5 2" xfId="25521"/>
    <cellStyle name="TotCol - Style5 2 2" xfId="25522"/>
    <cellStyle name="TotCol - Style5 3" xfId="25523"/>
    <cellStyle name="TotCol - Style5 4" xfId="25524"/>
    <cellStyle name="TotCol - Style5 5" xfId="25525"/>
    <cellStyle name="TotCol - Style5 6" xfId="25526"/>
    <cellStyle name="TotCol - Style5 7" xfId="25527"/>
    <cellStyle name="TotRow - Style4" xfId="25528"/>
    <cellStyle name="TotRow - Style4 2" xfId="25529"/>
    <cellStyle name="TotRow - Style4 2 2" xfId="25530"/>
    <cellStyle name="TotRow - Style4 2 2 2" xfId="25531"/>
    <cellStyle name="TotRow - Style4 2 2 3" xfId="25532"/>
    <cellStyle name="TotRow - Style4 2 3" xfId="25533"/>
    <cellStyle name="TotRow - Style4 2 3 2" xfId="25534"/>
    <cellStyle name="TotRow - Style4 2 3 3" xfId="25535"/>
    <cellStyle name="TotRow - Style4 3" xfId="25536"/>
    <cellStyle name="TotRow - Style4 3 2" xfId="25537"/>
    <cellStyle name="TotRow - Style4 3 3" xfId="25538"/>
    <cellStyle name="TotRow - Style4 4" xfId="25539"/>
    <cellStyle name="TotRow - Style4 4 2" xfId="25540"/>
    <cellStyle name="TotRow - Style4 4 3" xfId="25541"/>
    <cellStyle name="TotRow - Style4 5" xfId="25542"/>
    <cellStyle name="TotRow - Style4 5 2" xfId="25543"/>
    <cellStyle name="TotRow - Style4 5 3" xfId="25544"/>
    <cellStyle name="TotRow - Style4 6" xfId="25545"/>
    <cellStyle name="TotRow - Style4 7" xfId="25546"/>
    <cellStyle name="Under Comma 000's" xfId="25547"/>
    <cellStyle name="UnderConstruction" xfId="25548"/>
    <cellStyle name="Unit" xfId="25549"/>
    <cellStyle name="Unit 2" xfId="25550"/>
    <cellStyle name="Unit Label" xfId="25551"/>
    <cellStyle name="Units" xfId="25552"/>
    <cellStyle name="Update" xfId="25553"/>
    <cellStyle name="UserInstructions" xfId="25554"/>
    <cellStyle name="Valuta (0)" xfId="25555"/>
    <cellStyle name="Valuta [0]_Blad1" xfId="25556"/>
    <cellStyle name="Valuta_Blad1" xfId="25557"/>
    <cellStyle name="Vírgula 10" xfId="25558"/>
    <cellStyle name="Vírgula 10 2" xfId="25559"/>
    <cellStyle name="Vírgula 10 3" xfId="25560"/>
    <cellStyle name="Vírgula 11" xfId="25561"/>
    <cellStyle name="Vírgula 11 2" xfId="25562"/>
    <cellStyle name="Vírgula 11 3" xfId="25563"/>
    <cellStyle name="Vírgula 12" xfId="25564"/>
    <cellStyle name="Vírgula 12 2" xfId="25565"/>
    <cellStyle name="Vírgula 12 3" xfId="25566"/>
    <cellStyle name="Vírgula 13" xfId="25567"/>
    <cellStyle name="Vírgula 13 2" xfId="25568"/>
    <cellStyle name="Vírgula 13 3" xfId="25569"/>
    <cellStyle name="Vírgula 14" xfId="25570"/>
    <cellStyle name="Vírgula 14 2" xfId="25571"/>
    <cellStyle name="Vírgula 14 3" xfId="25572"/>
    <cellStyle name="Vírgula 15" xfId="25573"/>
    <cellStyle name="Vírgula 15 2" xfId="25574"/>
    <cellStyle name="Vírgula 15 3" xfId="25575"/>
    <cellStyle name="Vírgula 16" xfId="25576"/>
    <cellStyle name="Vírgula 16 2" xfId="25577"/>
    <cellStyle name="Vírgula 16 3" xfId="25578"/>
    <cellStyle name="Vírgula 17" xfId="25579"/>
    <cellStyle name="Vírgula 17 2" xfId="25580"/>
    <cellStyle name="Vírgula 18" xfId="25581"/>
    <cellStyle name="Vírgula 19" xfId="25582"/>
    <cellStyle name="Vírgula 2" xfId="25583"/>
    <cellStyle name="Vírgula 2 2" xfId="25584"/>
    <cellStyle name="Vírgula 2 2 2" xfId="25585"/>
    <cellStyle name="Vírgula 2 2 3" xfId="25586"/>
    <cellStyle name="Vírgula 2 3" xfId="25587"/>
    <cellStyle name="Vírgula 2 3 2" xfId="25588"/>
    <cellStyle name="Vírgula 2 3 3" xfId="25589"/>
    <cellStyle name="Vírgula 2 4" xfId="25590"/>
    <cellStyle name="Vírgula 2 5" xfId="25591"/>
    <cellStyle name="Vírgula 20" xfId="25592"/>
    <cellStyle name="Vírgula 20 2" xfId="25593"/>
    <cellStyle name="Vírgula 20 3" xfId="25594"/>
    <cellStyle name="Vírgula 21" xfId="25595"/>
    <cellStyle name="Vírgula 22" xfId="25596"/>
    <cellStyle name="Vírgula 23" xfId="25597"/>
    <cellStyle name="Vírgula 24" xfId="25598"/>
    <cellStyle name="Vírgula 25" xfId="25599"/>
    <cellStyle name="Vírgula 25 2" xfId="25600"/>
    <cellStyle name="Vírgula 26" xfId="25601"/>
    <cellStyle name="Vírgula 27" xfId="25602"/>
    <cellStyle name="Vírgula 28" xfId="25603"/>
    <cellStyle name="Vírgula 29" xfId="25604"/>
    <cellStyle name="Vírgula 3" xfId="25605"/>
    <cellStyle name="Vírgula 3 2" xfId="25606"/>
    <cellStyle name="Vírgula 3 2 2" xfId="25607"/>
    <cellStyle name="Vírgula 3 2 3" xfId="25608"/>
    <cellStyle name="Vírgula 3 3" xfId="25609"/>
    <cellStyle name="Vírgula 3 4" xfId="25610"/>
    <cellStyle name="Vírgula 30" xfId="25611"/>
    <cellStyle name="Vírgula 31" xfId="25612"/>
    <cellStyle name="Vírgula 32" xfId="25613"/>
    <cellStyle name="Vírgula 4" xfId="25614"/>
    <cellStyle name="Vírgula 5" xfId="25615"/>
    <cellStyle name="Vírgula 6" xfId="25616"/>
    <cellStyle name="Vírgula 6 2" xfId="25617"/>
    <cellStyle name="Vírgula 6 3" xfId="25618"/>
    <cellStyle name="Vírgula 7" xfId="25619"/>
    <cellStyle name="Vírgula 7 2" xfId="25620"/>
    <cellStyle name="Vírgula 7 3" xfId="25621"/>
    <cellStyle name="Vírgula 8" xfId="25622"/>
    <cellStyle name="Vírgula 8 2" xfId="25623"/>
    <cellStyle name="Vírgula 8 3" xfId="25624"/>
    <cellStyle name="Vírgula 9" xfId="25625"/>
    <cellStyle name="Vírgula 9 2" xfId="25626"/>
    <cellStyle name="Vírgula 9 3" xfId="25627"/>
    <cellStyle name="W?rung [0]_Pr.Ev. CCC" xfId="25628"/>
    <cellStyle name="W?rung_Pr.Ev. CCC" xfId="25629"/>
    <cellStyle name="Währung" xfId="25630"/>
    <cellStyle name="Währung [0]_EM_GLOB" xfId="25631"/>
    <cellStyle name="Währung 2" xfId="25632"/>
    <cellStyle name="Währung 2 2" xfId="25633"/>
    <cellStyle name="Währung 2 3" xfId="25634"/>
    <cellStyle name="Währung 3" xfId="25635"/>
    <cellStyle name="Währung 4" xfId="25636"/>
    <cellStyle name="Währung 5" xfId="25637"/>
    <cellStyle name="Währung 6" xfId="25638"/>
    <cellStyle name="Währung 7" xfId="25639"/>
    <cellStyle name="Währung 8" xfId="25640"/>
    <cellStyle name="Währung 9" xfId="256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200" b="1">
                <a:solidFill>
                  <a:schemeClr val="bg1"/>
                </a:solidFill>
              </a:rPr>
              <a:t>EBITDA Margin</a:t>
            </a:r>
            <a:endParaRPr lang="en-IN" b="1">
              <a:solidFill>
                <a:schemeClr val="bg1"/>
              </a:solidFill>
            </a:endParaRPr>
          </a:p>
        </c:rich>
      </c:tx>
      <c:layout>
        <c:manualLayout>
          <c:xMode val="edge"/>
          <c:yMode val="edge"/>
          <c:x val="0.40949300087489071"/>
          <c:y val="2.7777777777777776E-2"/>
        </c:manualLayout>
      </c:layout>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ash"/>
              </a:ln>
              <a:effectLst/>
            </c:spPr>
            <c:trendlineType val="linear"/>
            <c:dispRSqr val="0"/>
            <c:dispEq val="0"/>
          </c:trendline>
          <c:cat>
            <c:strRef>
              <c:f>'Historical P&amp;L'!$C$6:$F$6</c:f>
              <c:strCache>
                <c:ptCount val="4"/>
                <c:pt idx="0">
                  <c:v>FY 2019 A</c:v>
                </c:pt>
                <c:pt idx="1">
                  <c:v>FY 2020 A</c:v>
                </c:pt>
                <c:pt idx="2">
                  <c:v>FY 2021 A</c:v>
                </c:pt>
                <c:pt idx="3">
                  <c:v>FY 2022 A</c:v>
                </c:pt>
              </c:strCache>
            </c:strRef>
          </c:cat>
          <c:val>
            <c:numRef>
              <c:f>'Historical P&amp;L'!$C$28:$F$28</c:f>
              <c:numCache>
                <c:formatCode>0.00%</c:formatCode>
                <c:ptCount val="4"/>
                <c:pt idx="0">
                  <c:v>-0.24008718700805926</c:v>
                </c:pt>
                <c:pt idx="1">
                  <c:v>-0.29019989529645118</c:v>
                </c:pt>
                <c:pt idx="2">
                  <c:v>0.1349593902507186</c:v>
                </c:pt>
                <c:pt idx="3">
                  <c:v>0.19745760692315287</c:v>
                </c:pt>
              </c:numCache>
            </c:numRef>
          </c:val>
          <c:extLst xmlns:c16r2="http://schemas.microsoft.com/office/drawing/2015/06/chart">
            <c:ext xmlns:c16="http://schemas.microsoft.com/office/drawing/2014/chart" uri="{C3380CC4-5D6E-409C-BE32-E72D297353CC}">
              <c16:uniqueId val="{00000000-C2F0-45EB-8672-8103FCE96FA1}"/>
            </c:ext>
          </c:extLst>
        </c:ser>
        <c:dLbls>
          <c:dLblPos val="outEnd"/>
          <c:showLegendKey val="0"/>
          <c:showVal val="1"/>
          <c:showCatName val="0"/>
          <c:showSerName val="0"/>
          <c:showPercent val="0"/>
          <c:showBubbleSize val="0"/>
        </c:dLbls>
        <c:gapWidth val="219"/>
        <c:overlap val="-27"/>
        <c:axId val="323446760"/>
        <c:axId val="323458128"/>
      </c:barChart>
      <c:catAx>
        <c:axId val="3234467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23458128"/>
        <c:crosses val="autoZero"/>
        <c:auto val="1"/>
        <c:lblAlgn val="ctr"/>
        <c:lblOffset val="100"/>
        <c:noMultiLvlLbl val="0"/>
      </c:catAx>
      <c:valAx>
        <c:axId val="323458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344676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200" b="1">
                <a:solidFill>
                  <a:schemeClr val="bg1"/>
                </a:solidFill>
              </a:rPr>
              <a:t>EBIT Margin</a:t>
            </a:r>
            <a:endParaRPr lang="en-IN"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ash"/>
              </a:ln>
              <a:effectLst/>
            </c:spPr>
            <c:trendlineType val="linear"/>
            <c:dispRSqr val="0"/>
            <c:dispEq val="0"/>
          </c:trendline>
          <c:cat>
            <c:strRef>
              <c:f>'Historical P&amp;L'!$C$6:$F$6</c:f>
              <c:strCache>
                <c:ptCount val="4"/>
                <c:pt idx="0">
                  <c:v>FY 2019 A</c:v>
                </c:pt>
                <c:pt idx="1">
                  <c:v>FY 2020 A</c:v>
                </c:pt>
                <c:pt idx="2">
                  <c:v>FY 2021 A</c:v>
                </c:pt>
                <c:pt idx="3">
                  <c:v>FY 2022 A</c:v>
                </c:pt>
              </c:strCache>
            </c:strRef>
          </c:cat>
          <c:val>
            <c:numRef>
              <c:f>'Historical P&amp;L'!$C$29:$F$29</c:f>
              <c:numCache>
                <c:formatCode>0.00%</c:formatCode>
                <c:ptCount val="4"/>
                <c:pt idx="0">
                  <c:v>-0.70507110853975197</c:v>
                </c:pt>
                <c:pt idx="1">
                  <c:v>-0.85578339637666734</c:v>
                </c:pt>
                <c:pt idx="2">
                  <c:v>-0.47077157052800017</c:v>
                </c:pt>
                <c:pt idx="3">
                  <c:v>-0.41717647299132904</c:v>
                </c:pt>
              </c:numCache>
            </c:numRef>
          </c:val>
          <c:extLst xmlns:c16r2="http://schemas.microsoft.com/office/drawing/2015/06/chart">
            <c:ext xmlns:c16="http://schemas.microsoft.com/office/drawing/2014/chart" uri="{C3380CC4-5D6E-409C-BE32-E72D297353CC}">
              <c16:uniqueId val="{00000000-0F07-406F-AB4A-9973C93E710D}"/>
            </c:ext>
          </c:extLst>
        </c:ser>
        <c:dLbls>
          <c:dLblPos val="outEnd"/>
          <c:showLegendKey val="0"/>
          <c:showVal val="1"/>
          <c:showCatName val="0"/>
          <c:showSerName val="0"/>
          <c:showPercent val="0"/>
          <c:showBubbleSize val="0"/>
        </c:dLbls>
        <c:gapWidth val="219"/>
        <c:overlap val="-27"/>
        <c:axId val="323458520"/>
        <c:axId val="255097968"/>
      </c:barChart>
      <c:catAx>
        <c:axId val="3234585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Financial Year</a:t>
                </a:r>
              </a:p>
            </c:rich>
          </c:tx>
          <c:layout>
            <c:manualLayout>
              <c:xMode val="edge"/>
              <c:yMode val="edge"/>
              <c:x val="0.48476968503937007"/>
              <c:y val="0.901828521434820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55097968"/>
        <c:crosses val="autoZero"/>
        <c:auto val="1"/>
        <c:lblAlgn val="ctr"/>
        <c:lblOffset val="100"/>
        <c:noMultiLvlLbl val="0"/>
      </c:catAx>
      <c:valAx>
        <c:axId val="255097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345852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200" b="1">
                <a:solidFill>
                  <a:schemeClr val="bg1"/>
                </a:solidFill>
              </a:rPr>
              <a:t>Net Profit</a:t>
            </a:r>
            <a:r>
              <a:rPr lang="en-IN" sz="1200" b="1" baseline="0">
                <a:solidFill>
                  <a:schemeClr val="bg1"/>
                </a:solidFill>
              </a:rPr>
              <a:t> Margin</a:t>
            </a:r>
            <a:endParaRPr lang="en-IN" sz="1200"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ash"/>
              </a:ln>
              <a:effectLst/>
            </c:spPr>
            <c:trendlineType val="linear"/>
            <c:dispRSqr val="0"/>
            <c:dispEq val="0"/>
          </c:trendline>
          <c:cat>
            <c:strRef>
              <c:f>'Historical P&amp;L'!$C$6:$F$6</c:f>
              <c:strCache>
                <c:ptCount val="4"/>
                <c:pt idx="0">
                  <c:v>FY 2019 A</c:v>
                </c:pt>
                <c:pt idx="1">
                  <c:v>FY 2020 A</c:v>
                </c:pt>
                <c:pt idx="2">
                  <c:v>FY 2021 A</c:v>
                </c:pt>
                <c:pt idx="3">
                  <c:v>FY 2022 A</c:v>
                </c:pt>
              </c:strCache>
            </c:strRef>
          </c:cat>
          <c:val>
            <c:numRef>
              <c:f>'Historical P&amp;L'!$C$30:$F$30</c:f>
              <c:numCache>
                <c:formatCode>0.00%</c:formatCode>
                <c:ptCount val="4"/>
                <c:pt idx="0">
                  <c:v>-0.57716992048221927</c:v>
                </c:pt>
                <c:pt idx="1">
                  <c:v>-0.85365245795267686</c:v>
                </c:pt>
                <c:pt idx="2">
                  <c:v>-0.47216445109915478</c:v>
                </c:pt>
                <c:pt idx="3">
                  <c:v>-0.43090407924495328</c:v>
                </c:pt>
              </c:numCache>
            </c:numRef>
          </c:val>
          <c:extLst xmlns:c16r2="http://schemas.microsoft.com/office/drawing/2015/06/chart">
            <c:ext xmlns:c16="http://schemas.microsoft.com/office/drawing/2014/chart" uri="{C3380CC4-5D6E-409C-BE32-E72D297353CC}">
              <c16:uniqueId val="{00000000-A56E-4C6D-9CD4-E8A179E1CD81}"/>
            </c:ext>
          </c:extLst>
        </c:ser>
        <c:dLbls>
          <c:dLblPos val="outEnd"/>
          <c:showLegendKey val="0"/>
          <c:showVal val="1"/>
          <c:showCatName val="0"/>
          <c:showSerName val="0"/>
          <c:showPercent val="0"/>
          <c:showBubbleSize val="0"/>
        </c:dLbls>
        <c:gapWidth val="219"/>
        <c:overlap val="-27"/>
        <c:axId val="255105024"/>
        <c:axId val="255098752"/>
      </c:barChart>
      <c:catAx>
        <c:axId val="2551050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Financial Year</a:t>
                </a:r>
              </a:p>
            </c:rich>
          </c:tx>
          <c:layout>
            <c:manualLayout>
              <c:xMode val="edge"/>
              <c:yMode val="edge"/>
              <c:x val="0.48754746281714778"/>
              <c:y val="0.901828521434820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55098752"/>
        <c:crosses val="autoZero"/>
        <c:auto val="1"/>
        <c:lblAlgn val="ctr"/>
        <c:lblOffset val="100"/>
        <c:noMultiLvlLbl val="0"/>
      </c:catAx>
      <c:valAx>
        <c:axId val="255098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510502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200" b="1">
                <a:solidFill>
                  <a:schemeClr val="bg1"/>
                </a:solidFill>
              </a:rPr>
              <a:t>Revenue Growth</a:t>
            </a:r>
            <a:r>
              <a:rPr lang="en-IN" sz="1200" b="1" baseline="0">
                <a:solidFill>
                  <a:schemeClr val="bg1"/>
                </a:solidFill>
              </a:rPr>
              <a:t> Rate</a:t>
            </a:r>
          </a:p>
          <a:p>
            <a:pPr>
              <a:defRPr/>
            </a:pPr>
            <a:r>
              <a:rPr lang="en-IN" sz="1200" b="1" baseline="0">
                <a:solidFill>
                  <a:schemeClr val="bg1"/>
                </a:solidFill>
              </a:rPr>
              <a:t>(Y-o-Y)</a:t>
            </a:r>
            <a:endParaRPr lang="en-IN" sz="1200"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ash"/>
              </a:ln>
              <a:effectLst/>
            </c:spPr>
            <c:trendlineType val="linear"/>
            <c:dispRSqr val="0"/>
            <c:dispEq val="0"/>
          </c:trendline>
          <c:cat>
            <c:strRef>
              <c:f>'Historical P&amp;L'!$D$6:$F$6</c:f>
              <c:strCache>
                <c:ptCount val="3"/>
                <c:pt idx="0">
                  <c:v>FY 2020 A</c:v>
                </c:pt>
                <c:pt idx="1">
                  <c:v>FY 2021 A</c:v>
                </c:pt>
                <c:pt idx="2">
                  <c:v>FY 2022 A</c:v>
                </c:pt>
              </c:strCache>
            </c:strRef>
          </c:cat>
          <c:val>
            <c:numRef>
              <c:f>'Historical P&amp;L'!$D$31:$F$31</c:f>
              <c:numCache>
                <c:formatCode>0.00%</c:formatCode>
                <c:ptCount val="3"/>
                <c:pt idx="0">
                  <c:v>8.1237571142176712</c:v>
                </c:pt>
                <c:pt idx="1">
                  <c:v>2.6264369087383166E-3</c:v>
                </c:pt>
                <c:pt idx="2">
                  <c:v>0.29612464442568309</c:v>
                </c:pt>
              </c:numCache>
            </c:numRef>
          </c:val>
          <c:extLst xmlns:c16r2="http://schemas.microsoft.com/office/drawing/2015/06/chart">
            <c:ext xmlns:c16="http://schemas.microsoft.com/office/drawing/2014/chart" uri="{C3380CC4-5D6E-409C-BE32-E72D297353CC}">
              <c16:uniqueId val="{00000000-A946-4ED8-A41C-F84AD5A66718}"/>
            </c:ext>
          </c:extLst>
        </c:ser>
        <c:dLbls>
          <c:dLblPos val="outEnd"/>
          <c:showLegendKey val="0"/>
          <c:showVal val="1"/>
          <c:showCatName val="0"/>
          <c:showSerName val="0"/>
          <c:showPercent val="0"/>
          <c:showBubbleSize val="0"/>
        </c:dLbls>
        <c:gapWidth val="219"/>
        <c:overlap val="-27"/>
        <c:axId val="255104240"/>
        <c:axId val="255099536"/>
      </c:barChart>
      <c:catAx>
        <c:axId val="2551042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Financial</a:t>
                </a:r>
                <a:r>
                  <a:rPr lang="en-IN" b="1" baseline="0"/>
                  <a:t> Year</a:t>
                </a:r>
                <a:endParaRPr lang="en-IN" b="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55099536"/>
        <c:crosses val="autoZero"/>
        <c:auto val="1"/>
        <c:lblAlgn val="ctr"/>
        <c:lblOffset val="100"/>
        <c:noMultiLvlLbl val="0"/>
      </c:catAx>
      <c:valAx>
        <c:axId val="25509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51042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'P&amp;L Projections'!$B$41</c:f>
              <c:strCache>
                <c:ptCount val="1"/>
                <c:pt idx="0">
                  <c:v>EBITDA Margin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ash"/>
              </a:ln>
              <a:effectLst/>
            </c:spPr>
            <c:trendlineType val="linear"/>
            <c:dispRSqr val="0"/>
            <c:dispEq val="0"/>
          </c:trendline>
          <c:cat>
            <c:strRef>
              <c:f>'P&amp;L Projections'!$F$4:$P$4</c:f>
              <c:strCache>
                <c:ptCount val="11"/>
                <c:pt idx="0">
                  <c:v>FY 2023 E</c:v>
                </c:pt>
                <c:pt idx="1">
                  <c:v>FY 2024 E</c:v>
                </c:pt>
                <c:pt idx="2">
                  <c:v>FY 2025 E</c:v>
                </c:pt>
                <c:pt idx="3">
                  <c:v>FY 2026 E</c:v>
                </c:pt>
                <c:pt idx="4">
                  <c:v>FY 2027 E</c:v>
                </c:pt>
                <c:pt idx="5">
                  <c:v>FY 2028 E</c:v>
                </c:pt>
                <c:pt idx="6">
                  <c:v>FY 2029 E</c:v>
                </c:pt>
                <c:pt idx="7">
                  <c:v>FY 2030 E</c:v>
                </c:pt>
                <c:pt idx="8">
                  <c:v>FY 2031 E</c:v>
                </c:pt>
                <c:pt idx="9">
                  <c:v>FY 2032 E</c:v>
                </c:pt>
                <c:pt idx="10">
                  <c:v>FY 2033 E</c:v>
                </c:pt>
              </c:strCache>
            </c:strRef>
          </c:cat>
          <c:val>
            <c:numRef>
              <c:f>'P&amp;L Projections'!$C$41:$P$41</c:f>
              <c:numCache>
                <c:formatCode>0.00%</c:formatCode>
                <c:ptCount val="11"/>
                <c:pt idx="0">
                  <c:v>0.62606837606837606</c:v>
                </c:pt>
                <c:pt idx="1">
                  <c:v>0.64219737481769568</c:v>
                </c:pt>
                <c:pt idx="2">
                  <c:v>0.65583720099964293</c:v>
                </c:pt>
                <c:pt idx="3">
                  <c:v>0.66559032952475572</c:v>
                </c:pt>
                <c:pt idx="4">
                  <c:v>0.6744901885340514</c:v>
                </c:pt>
                <c:pt idx="5">
                  <c:v>0.68279762330875504</c:v>
                </c:pt>
                <c:pt idx="6">
                  <c:v>0.6912068162151368</c:v>
                </c:pt>
                <c:pt idx="7">
                  <c:v>0.70057297763538906</c:v>
                </c:pt>
                <c:pt idx="8">
                  <c:v>0.70811833505331967</c:v>
                </c:pt>
                <c:pt idx="9">
                  <c:v>0.71398068669527903</c:v>
                </c:pt>
                <c:pt idx="10">
                  <c:v>0.7365599350758173</c:v>
                </c:pt>
              </c:numCache>
            </c:numRef>
          </c:val>
        </c:ser>
        <c:dLbls>
          <c:dLblPos val="outEnd"/>
          <c:showLegendKey val="0"/>
          <c:showVal val="1"/>
          <c:showCatName val="0"/>
          <c:showSerName val="0"/>
          <c:showPercent val="0"/>
          <c:showBubbleSize val="0"/>
        </c:dLbls>
        <c:gapWidth val="219"/>
        <c:overlap val="-27"/>
        <c:axId val="255101496"/>
        <c:axId val="255099928"/>
      </c:barChart>
      <c:catAx>
        <c:axId val="2551014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Financial</a:t>
                </a:r>
                <a:r>
                  <a:rPr lang="en-IN" b="1" baseline="0">
                    <a:solidFill>
                      <a:sysClr val="windowText" lastClr="000000"/>
                    </a:solidFill>
                  </a:rPr>
                  <a:t> Year</a:t>
                </a:r>
                <a:endParaRPr lang="en-IN"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5099928"/>
        <c:crosses val="autoZero"/>
        <c:auto val="1"/>
        <c:lblAlgn val="ctr"/>
        <c:lblOffset val="100"/>
        <c:noMultiLvlLbl val="0"/>
      </c:catAx>
      <c:valAx>
        <c:axId val="255099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5101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1"/>
          <c:order val="1"/>
          <c:tx>
            <c:strRef>
              <c:f>'P&amp;L Projections'!$B$42</c:f>
              <c:strCache>
                <c:ptCount val="1"/>
                <c:pt idx="0">
                  <c:v>EBIT Margin</c:v>
                </c:pt>
              </c:strCache>
            </c:strRef>
          </c:tx>
          <c:spPr>
            <a:solidFill>
              <a:schemeClr val="accent1"/>
            </a:solidFill>
            <a:ln>
              <a:noFill/>
            </a:ln>
            <a:effectLst/>
          </c:spPr>
          <c:invertIfNegative val="0"/>
          <c:dLbls>
            <c:dLbl>
              <c:idx val="0"/>
              <c:layout>
                <c:manualLayout>
                  <c:x val="0"/>
                  <c:y val="0.16666666666666666"/>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5.5555555555555558E-3"/>
                  <c:y val="0.1388888888888889"/>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8.3333333333333332E-3"/>
                  <c:y val="0.13425925925925936"/>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8.3333333333333332E-3"/>
                  <c:y val="0.12962962962962954"/>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2.7777777777777779E-3"/>
                  <c:y val="0.12037037037037036"/>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1.0185067526415994E-16"/>
                  <c:y val="0.11574074074074074"/>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0"/>
                  <c:y val="0.1111111111111111"/>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ash"/>
              </a:ln>
              <a:effectLst/>
            </c:spPr>
            <c:trendlineType val="linear"/>
            <c:dispRSqr val="0"/>
            <c:dispEq val="0"/>
          </c:trendline>
          <c:cat>
            <c:strRef>
              <c:f>'P&amp;L Projections'!$F$4:$P$4</c:f>
              <c:strCache>
                <c:ptCount val="11"/>
                <c:pt idx="0">
                  <c:v>FY 2023 E</c:v>
                </c:pt>
                <c:pt idx="1">
                  <c:v>FY 2024 E</c:v>
                </c:pt>
                <c:pt idx="2">
                  <c:v>FY 2025 E</c:v>
                </c:pt>
                <c:pt idx="3">
                  <c:v>FY 2026 E</c:v>
                </c:pt>
                <c:pt idx="4">
                  <c:v>FY 2027 E</c:v>
                </c:pt>
                <c:pt idx="5">
                  <c:v>FY 2028 E</c:v>
                </c:pt>
                <c:pt idx="6">
                  <c:v>FY 2029 E</c:v>
                </c:pt>
                <c:pt idx="7">
                  <c:v>FY 2030 E</c:v>
                </c:pt>
                <c:pt idx="8">
                  <c:v>FY 2031 E</c:v>
                </c:pt>
                <c:pt idx="9">
                  <c:v>FY 2032 E</c:v>
                </c:pt>
                <c:pt idx="10">
                  <c:v>FY 2033 E</c:v>
                </c:pt>
              </c:strCache>
            </c:strRef>
          </c:cat>
          <c:val>
            <c:numRef>
              <c:f>'P&amp;L Projections'!$F$42:$P$42</c:f>
              <c:numCache>
                <c:formatCode>0.00%</c:formatCode>
                <c:ptCount val="11"/>
                <c:pt idx="0">
                  <c:v>-0.11527777777777769</c:v>
                </c:pt>
                <c:pt idx="1">
                  <c:v>-9.6548371414681491E-2</c:v>
                </c:pt>
                <c:pt idx="2">
                  <c:v>-8.0774723313102439E-2</c:v>
                </c:pt>
                <c:pt idx="3">
                  <c:v>-6.8968372247060761E-2</c:v>
                </c:pt>
                <c:pt idx="4">
                  <c:v>-5.8099268949596203E-2</c:v>
                </c:pt>
                <c:pt idx="5">
                  <c:v>-4.7820173240747416E-2</c:v>
                </c:pt>
                <c:pt idx="6">
                  <c:v>-3.7608999534047831E-2</c:v>
                </c:pt>
                <c:pt idx="7">
                  <c:v>0.36571991867414211</c:v>
                </c:pt>
                <c:pt idx="8">
                  <c:v>0.70811833505331967</c:v>
                </c:pt>
                <c:pt idx="9">
                  <c:v>0.71398068669527903</c:v>
                </c:pt>
                <c:pt idx="10">
                  <c:v>0.7365599350758173</c:v>
                </c:pt>
              </c:numCache>
            </c:numRef>
          </c:val>
        </c:ser>
        <c:dLbls>
          <c:dLblPos val="outEnd"/>
          <c:showLegendKey val="0"/>
          <c:showVal val="1"/>
          <c:showCatName val="0"/>
          <c:showSerName val="0"/>
          <c:showPercent val="0"/>
          <c:showBubbleSize val="0"/>
        </c:dLbls>
        <c:gapWidth val="219"/>
        <c:overlap val="-27"/>
        <c:axId val="312940336"/>
        <c:axId val="312936416"/>
        <c:extLst>
          <c:ext xmlns:c15="http://schemas.microsoft.com/office/drawing/2012/chart" uri="{02D57815-91ED-43cb-92C2-25804820EDAC}">
            <c15:filteredBarSeries>
              <c15:ser>
                <c:idx val="0"/>
                <c:order val="0"/>
                <c:tx>
                  <c:strRef>
                    <c:extLst>
                      <c:ext uri="{02D57815-91ED-43cb-92C2-25804820EDAC}">
                        <c15:formulaRef>
                          <c15:sqref>'P&amp;L Projections'!$B$41</c15:sqref>
                        </c15:formulaRef>
                      </c:ext>
                    </c:extLst>
                    <c:strCache>
                      <c:ptCount val="1"/>
                      <c:pt idx="0">
                        <c:v>EBITDA Margin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ash"/>
                    </a:ln>
                    <a:effectLst/>
                  </c:spPr>
                  <c:trendlineType val="linear"/>
                  <c:dispRSqr val="0"/>
                  <c:dispEq val="0"/>
                </c:trendline>
                <c:cat>
                  <c:strRef>
                    <c:extLst>
                      <c:ext uri="{02D57815-91ED-43cb-92C2-25804820EDAC}">
                        <c15:formulaRef>
                          <c15:sqref>'P&amp;L Projections'!$F$4:$P$4</c15:sqref>
                        </c15:formulaRef>
                      </c:ext>
                    </c:extLst>
                    <c:strCache>
                      <c:ptCount val="11"/>
                      <c:pt idx="0">
                        <c:v>FY 2023 E</c:v>
                      </c:pt>
                      <c:pt idx="1">
                        <c:v>FY 2024 E</c:v>
                      </c:pt>
                      <c:pt idx="2">
                        <c:v>FY 2025 E</c:v>
                      </c:pt>
                      <c:pt idx="3">
                        <c:v>FY 2026 E</c:v>
                      </c:pt>
                      <c:pt idx="4">
                        <c:v>FY 2027 E</c:v>
                      </c:pt>
                      <c:pt idx="5">
                        <c:v>FY 2028 E</c:v>
                      </c:pt>
                      <c:pt idx="6">
                        <c:v>FY 2029 E</c:v>
                      </c:pt>
                      <c:pt idx="7">
                        <c:v>FY 2030 E</c:v>
                      </c:pt>
                      <c:pt idx="8">
                        <c:v>FY 2031 E</c:v>
                      </c:pt>
                      <c:pt idx="9">
                        <c:v>FY 2032 E</c:v>
                      </c:pt>
                      <c:pt idx="10">
                        <c:v>FY 2033 E</c:v>
                      </c:pt>
                    </c:strCache>
                  </c:strRef>
                </c:cat>
                <c:val>
                  <c:numRef>
                    <c:extLst>
                      <c:ext uri="{02D57815-91ED-43cb-92C2-25804820EDAC}">
                        <c15:formulaRef>
                          <c15:sqref>'P&amp;L Projections'!$C$41:$P$41</c15:sqref>
                        </c15:formulaRef>
                      </c:ext>
                    </c:extLst>
                    <c:numCache>
                      <c:formatCode>0.00%</c:formatCode>
                      <c:ptCount val="11"/>
                      <c:pt idx="0">
                        <c:v>0.62606837606837606</c:v>
                      </c:pt>
                      <c:pt idx="1">
                        <c:v>0.64219737481769568</c:v>
                      </c:pt>
                      <c:pt idx="2">
                        <c:v>0.65583720099964293</c:v>
                      </c:pt>
                      <c:pt idx="3">
                        <c:v>0.66559032952475572</c:v>
                      </c:pt>
                      <c:pt idx="4">
                        <c:v>0.6744901885340514</c:v>
                      </c:pt>
                      <c:pt idx="5">
                        <c:v>0.68279762330875504</c:v>
                      </c:pt>
                      <c:pt idx="6">
                        <c:v>0.6912068162151368</c:v>
                      </c:pt>
                      <c:pt idx="7">
                        <c:v>0.70057297763538906</c:v>
                      </c:pt>
                      <c:pt idx="8">
                        <c:v>0.70811833505331967</c:v>
                      </c:pt>
                      <c:pt idx="9">
                        <c:v>0.71398068669527903</c:v>
                      </c:pt>
                      <c:pt idx="10">
                        <c:v>0.7365599350758173</c:v>
                      </c:pt>
                    </c:numCache>
                  </c:numRef>
                </c:val>
              </c15:ser>
            </c15:filteredBarSeries>
          </c:ext>
        </c:extLst>
      </c:barChart>
      <c:catAx>
        <c:axId val="312940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Financial</a:t>
                </a:r>
                <a:r>
                  <a:rPr lang="en-IN" b="1" baseline="0">
                    <a:solidFill>
                      <a:sysClr val="windowText" lastClr="000000"/>
                    </a:solidFill>
                  </a:rPr>
                  <a:t> Year</a:t>
                </a:r>
                <a:endParaRPr lang="en-IN" b="1">
                  <a:solidFill>
                    <a:sysClr val="windowText" lastClr="000000"/>
                  </a:solidFill>
                </a:endParaRPr>
              </a:p>
            </c:rich>
          </c:tx>
          <c:layout>
            <c:manualLayout>
              <c:xMode val="edge"/>
              <c:yMode val="edge"/>
              <c:x val="0.45316557305336835"/>
              <c:y val="0.911087780694079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12936416"/>
        <c:crosses val="autoZero"/>
        <c:auto val="1"/>
        <c:lblAlgn val="ctr"/>
        <c:lblOffset val="100"/>
        <c:noMultiLvlLbl val="0"/>
      </c:catAx>
      <c:valAx>
        <c:axId val="312936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12940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bg1"/>
                </a:solidFill>
              </a:rPr>
              <a:t>Net Profit Margin</a:t>
            </a: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2"/>
          <c:tx>
            <c:strRef>
              <c:f>'P&amp;L Projections'!$B$43</c:f>
              <c:strCache>
                <c:ptCount val="1"/>
                <c:pt idx="0">
                  <c:v>Net Profit Margin</c:v>
                </c:pt>
              </c:strCache>
            </c:strRef>
          </c:tx>
          <c:spPr>
            <a:solidFill>
              <a:schemeClr val="accent1"/>
            </a:solidFill>
            <a:ln>
              <a:noFill/>
            </a:ln>
            <a:effectLst/>
          </c:spPr>
          <c:invertIfNegative val="0"/>
          <c:dLbls>
            <c:dLbl>
              <c:idx val="4"/>
              <c:layout>
                <c:manualLayout>
                  <c:x val="0"/>
                  <c:y val="0.18055555555555555"/>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2.7777777777777779E-3"/>
                  <c:y val="0.17129629629629631"/>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5.5555555555555558E-3"/>
                  <c:y val="0.1296299941673958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ash"/>
              </a:ln>
              <a:effectLst/>
            </c:spPr>
            <c:trendlineType val="linear"/>
            <c:dispRSqr val="0"/>
            <c:dispEq val="0"/>
          </c:trendline>
          <c:cat>
            <c:strRef>
              <c:f>'P&amp;L Projections'!$F$4:$P$4</c:f>
              <c:strCache>
                <c:ptCount val="11"/>
                <c:pt idx="0">
                  <c:v>FY 2023 E</c:v>
                </c:pt>
                <c:pt idx="1">
                  <c:v>FY 2024 E</c:v>
                </c:pt>
                <c:pt idx="2">
                  <c:v>FY 2025 E</c:v>
                </c:pt>
                <c:pt idx="3">
                  <c:v>FY 2026 E</c:v>
                </c:pt>
                <c:pt idx="4">
                  <c:v>FY 2027 E</c:v>
                </c:pt>
                <c:pt idx="5">
                  <c:v>FY 2028 E</c:v>
                </c:pt>
                <c:pt idx="6">
                  <c:v>FY 2029 E</c:v>
                </c:pt>
                <c:pt idx="7">
                  <c:v>FY 2030 E</c:v>
                </c:pt>
                <c:pt idx="8">
                  <c:v>FY 2031 E</c:v>
                </c:pt>
                <c:pt idx="9">
                  <c:v>FY 2032 E</c:v>
                </c:pt>
                <c:pt idx="10">
                  <c:v>FY 2033 E</c:v>
                </c:pt>
              </c:strCache>
            </c:strRef>
          </c:cat>
          <c:val>
            <c:numRef>
              <c:f>'P&amp;L Projections'!$F$43:$P$43</c:f>
              <c:numCache>
                <c:formatCode>0.00%</c:formatCode>
                <c:ptCount val="11"/>
                <c:pt idx="0">
                  <c:v>-0.45181623931623921</c:v>
                </c:pt>
                <c:pt idx="1">
                  <c:v>-0.36227515799708299</c:v>
                </c:pt>
                <c:pt idx="2">
                  <c:v>-0.30542663334523384</c:v>
                </c:pt>
                <c:pt idx="3">
                  <c:v>-0.25418115582050005</c:v>
                </c:pt>
                <c:pt idx="4">
                  <c:v>-0.20246248557137383</c:v>
                </c:pt>
                <c:pt idx="5">
                  <c:v>-0.15040446703414709</c:v>
                </c:pt>
                <c:pt idx="6">
                  <c:v>-9.8116221793250399E-2</c:v>
                </c:pt>
                <c:pt idx="7">
                  <c:v>0.35487647095065006</c:v>
                </c:pt>
                <c:pt idx="8">
                  <c:v>0.70800366930397896</c:v>
                </c:pt>
                <c:pt idx="9">
                  <c:v>0.47803648068669541</c:v>
                </c:pt>
                <c:pt idx="10">
                  <c:v>0.49460252682932881</c:v>
                </c:pt>
              </c:numCache>
            </c:numRef>
          </c:val>
        </c:ser>
        <c:dLbls>
          <c:dLblPos val="outEnd"/>
          <c:showLegendKey val="0"/>
          <c:showVal val="1"/>
          <c:showCatName val="0"/>
          <c:showSerName val="0"/>
          <c:showPercent val="0"/>
          <c:showBubbleSize val="0"/>
        </c:dLbls>
        <c:gapWidth val="219"/>
        <c:overlap val="-27"/>
        <c:axId val="312939552"/>
        <c:axId val="312937984"/>
        <c:extLst>
          <c:ext xmlns:c15="http://schemas.microsoft.com/office/drawing/2012/chart" uri="{02D57815-91ED-43cb-92C2-25804820EDAC}">
            <c15:filteredBarSeries>
              <c15:ser>
                <c:idx val="0"/>
                <c:order val="0"/>
                <c:tx>
                  <c:strRef>
                    <c:extLst>
                      <c:ext uri="{02D57815-91ED-43cb-92C2-25804820EDAC}">
                        <c15:formulaRef>
                          <c15:sqref>'P&amp;L Projections'!$B$41</c15:sqref>
                        </c15:formulaRef>
                      </c:ext>
                    </c:extLst>
                    <c:strCache>
                      <c:ptCount val="1"/>
                      <c:pt idx="0">
                        <c:v>EBITDA Margin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ash"/>
                    </a:ln>
                    <a:effectLst/>
                  </c:spPr>
                  <c:trendlineType val="linear"/>
                  <c:dispRSqr val="0"/>
                  <c:dispEq val="0"/>
                </c:trendline>
                <c:cat>
                  <c:strRef>
                    <c:extLst>
                      <c:ext uri="{02D57815-91ED-43cb-92C2-25804820EDAC}">
                        <c15:formulaRef>
                          <c15:sqref>'P&amp;L Projections'!$F$4:$P$4</c15:sqref>
                        </c15:formulaRef>
                      </c:ext>
                    </c:extLst>
                    <c:strCache>
                      <c:ptCount val="11"/>
                      <c:pt idx="0">
                        <c:v>FY 2023 E</c:v>
                      </c:pt>
                      <c:pt idx="1">
                        <c:v>FY 2024 E</c:v>
                      </c:pt>
                      <c:pt idx="2">
                        <c:v>FY 2025 E</c:v>
                      </c:pt>
                      <c:pt idx="3">
                        <c:v>FY 2026 E</c:v>
                      </c:pt>
                      <c:pt idx="4">
                        <c:v>FY 2027 E</c:v>
                      </c:pt>
                      <c:pt idx="5">
                        <c:v>FY 2028 E</c:v>
                      </c:pt>
                      <c:pt idx="6">
                        <c:v>FY 2029 E</c:v>
                      </c:pt>
                      <c:pt idx="7">
                        <c:v>FY 2030 E</c:v>
                      </c:pt>
                      <c:pt idx="8">
                        <c:v>FY 2031 E</c:v>
                      </c:pt>
                      <c:pt idx="9">
                        <c:v>FY 2032 E</c:v>
                      </c:pt>
                      <c:pt idx="10">
                        <c:v>FY 2033 E</c:v>
                      </c:pt>
                    </c:strCache>
                  </c:strRef>
                </c:cat>
                <c:val>
                  <c:numRef>
                    <c:extLst>
                      <c:ext uri="{02D57815-91ED-43cb-92C2-25804820EDAC}">
                        <c15:formulaRef>
                          <c15:sqref>'P&amp;L Projections'!$C$41:$P$41</c15:sqref>
                        </c15:formulaRef>
                      </c:ext>
                    </c:extLst>
                    <c:numCache>
                      <c:formatCode>0.00%</c:formatCode>
                      <c:ptCount val="11"/>
                      <c:pt idx="0">
                        <c:v>0.62606837606837606</c:v>
                      </c:pt>
                      <c:pt idx="1">
                        <c:v>0.64219737481769568</c:v>
                      </c:pt>
                      <c:pt idx="2">
                        <c:v>0.65583720099964293</c:v>
                      </c:pt>
                      <c:pt idx="3">
                        <c:v>0.66559032952475572</c:v>
                      </c:pt>
                      <c:pt idx="4">
                        <c:v>0.6744901885340514</c:v>
                      </c:pt>
                      <c:pt idx="5">
                        <c:v>0.68279762330875504</c:v>
                      </c:pt>
                      <c:pt idx="6">
                        <c:v>0.6912068162151368</c:v>
                      </c:pt>
                      <c:pt idx="7">
                        <c:v>0.70057297763538906</c:v>
                      </c:pt>
                      <c:pt idx="8">
                        <c:v>0.70811833505331967</c:v>
                      </c:pt>
                      <c:pt idx="9">
                        <c:v>0.71398068669527903</c:v>
                      </c:pt>
                      <c:pt idx="10">
                        <c:v>0.7365599350758173</c:v>
                      </c:pt>
                    </c:numCache>
                  </c:numRef>
                </c:val>
              </c15:ser>
            </c15:filteredBarSeries>
            <c15:filteredBarSeries>
              <c15:ser>
                <c:idx val="1"/>
                <c:order val="1"/>
                <c:tx>
                  <c:strRef>
                    <c:extLst xmlns:c15="http://schemas.microsoft.com/office/drawing/2012/chart">
                      <c:ext xmlns:c15="http://schemas.microsoft.com/office/drawing/2012/chart" uri="{02D57815-91ED-43cb-92C2-25804820EDAC}">
                        <c15:formulaRef>
                          <c15:sqref>'P&amp;L Projections'!$B$42</c15:sqref>
                        </c15:formulaRef>
                      </c:ext>
                    </c:extLst>
                    <c:strCache>
                      <c:ptCount val="1"/>
                      <c:pt idx="0">
                        <c:v>EBIT Margin</c:v>
                      </c:pt>
                    </c:strCache>
                  </c:strRef>
                </c:tx>
                <c:spPr>
                  <a:solidFill>
                    <a:schemeClr val="accent1"/>
                  </a:solidFill>
                  <a:ln>
                    <a:noFill/>
                  </a:ln>
                  <a:effectLst/>
                </c:spPr>
                <c:invertIfNegative val="0"/>
                <c:dLbls>
                  <c:dLbl>
                    <c:idx val="0"/>
                    <c:layout>
                      <c:manualLayout>
                        <c:x val="0"/>
                        <c:y val="0.16666666666666666"/>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Lst>
                  </c:dLbl>
                  <c:dLbl>
                    <c:idx val="1"/>
                    <c:layout>
                      <c:manualLayout>
                        <c:x val="5.5555555555555558E-3"/>
                        <c:y val="0.1388888888888889"/>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Lst>
                  </c:dLbl>
                  <c:dLbl>
                    <c:idx val="2"/>
                    <c:layout>
                      <c:manualLayout>
                        <c:x val="8.3333333333333332E-3"/>
                        <c:y val="0.13425925925925936"/>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Lst>
                  </c:dLbl>
                  <c:dLbl>
                    <c:idx val="3"/>
                    <c:layout>
                      <c:manualLayout>
                        <c:x val="8.3333333333333332E-3"/>
                        <c:y val="0.12962962962962954"/>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Lst>
                  </c:dLbl>
                  <c:dLbl>
                    <c:idx val="4"/>
                    <c:layout>
                      <c:manualLayout>
                        <c:x val="2.7777777777777779E-3"/>
                        <c:y val="0.12037037037037036"/>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Lst>
                  </c:dLbl>
                  <c:dLbl>
                    <c:idx val="5"/>
                    <c:layout>
                      <c:manualLayout>
                        <c:x val="-1.0185067526415994E-16"/>
                        <c:y val="0.11574074074074074"/>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Lst>
                  </c:dLbl>
                  <c:dLbl>
                    <c:idx val="6"/>
                    <c:layout>
                      <c:manualLayout>
                        <c:x val="0"/>
                        <c:y val="0.1111111111111111"/>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ash"/>
                    </a:ln>
                    <a:effectLst/>
                  </c:spPr>
                  <c:trendlineType val="linear"/>
                  <c:dispRSqr val="0"/>
                  <c:dispEq val="0"/>
                </c:trendline>
                <c:cat>
                  <c:strRef>
                    <c:extLst xmlns:c15="http://schemas.microsoft.com/office/drawing/2012/chart">
                      <c:ext xmlns:c15="http://schemas.microsoft.com/office/drawing/2012/chart" uri="{02D57815-91ED-43cb-92C2-25804820EDAC}">
                        <c15:formulaRef>
                          <c15:sqref>'P&amp;L Projections'!$F$4:$P$4</c15:sqref>
                        </c15:formulaRef>
                      </c:ext>
                    </c:extLst>
                    <c:strCache>
                      <c:ptCount val="11"/>
                      <c:pt idx="0">
                        <c:v>FY 2023 E</c:v>
                      </c:pt>
                      <c:pt idx="1">
                        <c:v>FY 2024 E</c:v>
                      </c:pt>
                      <c:pt idx="2">
                        <c:v>FY 2025 E</c:v>
                      </c:pt>
                      <c:pt idx="3">
                        <c:v>FY 2026 E</c:v>
                      </c:pt>
                      <c:pt idx="4">
                        <c:v>FY 2027 E</c:v>
                      </c:pt>
                      <c:pt idx="5">
                        <c:v>FY 2028 E</c:v>
                      </c:pt>
                      <c:pt idx="6">
                        <c:v>FY 2029 E</c:v>
                      </c:pt>
                      <c:pt idx="7">
                        <c:v>FY 2030 E</c:v>
                      </c:pt>
                      <c:pt idx="8">
                        <c:v>FY 2031 E</c:v>
                      </c:pt>
                      <c:pt idx="9">
                        <c:v>FY 2032 E</c:v>
                      </c:pt>
                      <c:pt idx="10">
                        <c:v>FY 2033 E</c:v>
                      </c:pt>
                    </c:strCache>
                  </c:strRef>
                </c:cat>
                <c:val>
                  <c:numRef>
                    <c:extLst xmlns:c15="http://schemas.microsoft.com/office/drawing/2012/chart">
                      <c:ext xmlns:c15="http://schemas.microsoft.com/office/drawing/2012/chart" uri="{02D57815-91ED-43cb-92C2-25804820EDAC}">
                        <c15:formulaRef>
                          <c15:sqref>'P&amp;L Projections'!$F$42:$O$42</c15:sqref>
                        </c15:formulaRef>
                      </c:ext>
                    </c:extLst>
                    <c:numCache>
                      <c:formatCode>0.00%</c:formatCode>
                      <c:ptCount val="10"/>
                      <c:pt idx="0">
                        <c:v>-0.11527777777777769</c:v>
                      </c:pt>
                      <c:pt idx="1">
                        <c:v>-9.6548371414681491E-2</c:v>
                      </c:pt>
                      <c:pt idx="2">
                        <c:v>-8.0774723313102439E-2</c:v>
                      </c:pt>
                      <c:pt idx="3">
                        <c:v>-6.8968372247060761E-2</c:v>
                      </c:pt>
                      <c:pt idx="4">
                        <c:v>-5.8099268949596203E-2</c:v>
                      </c:pt>
                      <c:pt idx="5">
                        <c:v>-4.7820173240747416E-2</c:v>
                      </c:pt>
                      <c:pt idx="6">
                        <c:v>-3.7608999534047831E-2</c:v>
                      </c:pt>
                      <c:pt idx="7">
                        <c:v>0.36571991867414211</c:v>
                      </c:pt>
                      <c:pt idx="8">
                        <c:v>0.70811833505331967</c:v>
                      </c:pt>
                      <c:pt idx="9">
                        <c:v>0.71398068669527903</c:v>
                      </c:pt>
                    </c:numCache>
                  </c:numRef>
                </c:val>
              </c15:ser>
            </c15:filteredBarSeries>
          </c:ext>
        </c:extLst>
      </c:barChart>
      <c:catAx>
        <c:axId val="312939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Financial</a:t>
                </a:r>
                <a:r>
                  <a:rPr lang="en-IN" b="1" baseline="0">
                    <a:solidFill>
                      <a:sysClr val="windowText" lastClr="000000"/>
                    </a:solidFill>
                  </a:rPr>
                  <a:t> Year</a:t>
                </a:r>
                <a:endParaRPr lang="en-IN" b="1">
                  <a:solidFill>
                    <a:sysClr val="windowText" lastClr="000000"/>
                  </a:solidFill>
                </a:endParaRPr>
              </a:p>
            </c:rich>
          </c:tx>
          <c:layout>
            <c:manualLayout>
              <c:xMode val="edge"/>
              <c:yMode val="edge"/>
              <c:x val="0.45316557305336835"/>
              <c:y val="0.911087780694079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12937984"/>
        <c:crosses val="autoZero"/>
        <c:auto val="1"/>
        <c:lblAlgn val="ctr"/>
        <c:lblOffset val="100"/>
        <c:noMultiLvlLbl val="0"/>
      </c:catAx>
      <c:valAx>
        <c:axId val="312937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12939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bg1"/>
                </a:solidFill>
              </a:rPr>
              <a:t>Revenue Growth (Y-o-Y)</a:t>
            </a: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3"/>
          <c:tx>
            <c:strRef>
              <c:f>'P&amp;L Projections'!$B$44</c:f>
              <c:strCache>
                <c:ptCount val="1"/>
                <c:pt idx="0">
                  <c:v>Revenue Growth (Y-o-Y)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ash"/>
              </a:ln>
              <a:effectLst/>
            </c:spPr>
            <c:trendlineType val="linear"/>
            <c:dispRSqr val="0"/>
            <c:dispEq val="0"/>
          </c:trendline>
          <c:cat>
            <c:strRef>
              <c:f>'P&amp;L Projections'!$F$4:$P$4</c:f>
              <c:strCache>
                <c:ptCount val="11"/>
                <c:pt idx="0">
                  <c:v>FY 2023 E</c:v>
                </c:pt>
                <c:pt idx="1">
                  <c:v>FY 2024 E</c:v>
                </c:pt>
                <c:pt idx="2">
                  <c:v>FY 2025 E</c:v>
                </c:pt>
                <c:pt idx="3">
                  <c:v>FY 2026 E</c:v>
                </c:pt>
                <c:pt idx="4">
                  <c:v>FY 2027 E</c:v>
                </c:pt>
                <c:pt idx="5">
                  <c:v>FY 2028 E</c:v>
                </c:pt>
                <c:pt idx="6">
                  <c:v>FY 2029 E</c:v>
                </c:pt>
                <c:pt idx="7">
                  <c:v>FY 2030 E</c:v>
                </c:pt>
                <c:pt idx="8">
                  <c:v>FY 2031 E</c:v>
                </c:pt>
                <c:pt idx="9">
                  <c:v>FY 2032 E</c:v>
                </c:pt>
                <c:pt idx="10">
                  <c:v>FY 2033 E</c:v>
                </c:pt>
              </c:strCache>
            </c:strRef>
          </c:cat>
          <c:val>
            <c:numRef>
              <c:f>'P&amp;L Projections'!$F$44:$P$44</c:f>
              <c:numCache>
                <c:formatCode>0.00%</c:formatCode>
                <c:ptCount val="11"/>
                <c:pt idx="0">
                  <c:v>6.2187925556060009E-2</c:v>
                </c:pt>
                <c:pt idx="1">
                  <c:v>9.8824786324786418E-2</c:v>
                </c:pt>
                <c:pt idx="2">
                  <c:v>8.9353427321341661E-2</c:v>
                </c:pt>
                <c:pt idx="3">
                  <c:v>7.8007854337736493E-2</c:v>
                </c:pt>
                <c:pt idx="4">
                  <c:v>7.592316608710048E-2</c:v>
                </c:pt>
                <c:pt idx="5">
                  <c:v>7.495190457868417E-2</c:v>
                </c:pt>
                <c:pt idx="6">
                  <c:v>7.545278831698754E-2</c:v>
                </c:pt>
                <c:pt idx="7">
                  <c:v>8.0410037941822665E-2</c:v>
                </c:pt>
                <c:pt idx="8">
                  <c:v>7.4610313597437194E-2</c:v>
                </c:pt>
                <c:pt idx="9">
                  <c:v>6.8684783855062381E-2</c:v>
                </c:pt>
                <c:pt idx="10">
                  <c:v>-0.28959227467811166</c:v>
                </c:pt>
              </c:numCache>
            </c:numRef>
          </c:val>
        </c:ser>
        <c:dLbls>
          <c:dLblPos val="outEnd"/>
          <c:showLegendKey val="0"/>
          <c:showVal val="1"/>
          <c:showCatName val="0"/>
          <c:showSerName val="0"/>
          <c:showPercent val="0"/>
          <c:showBubbleSize val="0"/>
        </c:dLbls>
        <c:gapWidth val="219"/>
        <c:overlap val="-27"/>
        <c:axId val="312934456"/>
        <c:axId val="290491976"/>
        <c:extLst>
          <c:ext xmlns:c15="http://schemas.microsoft.com/office/drawing/2012/chart" uri="{02D57815-91ED-43cb-92C2-25804820EDAC}">
            <c15:filteredBarSeries>
              <c15:ser>
                <c:idx val="0"/>
                <c:order val="0"/>
                <c:tx>
                  <c:strRef>
                    <c:extLst>
                      <c:ext uri="{02D57815-91ED-43cb-92C2-25804820EDAC}">
                        <c15:formulaRef>
                          <c15:sqref>'P&amp;L Projections'!$B$41</c15:sqref>
                        </c15:formulaRef>
                      </c:ext>
                    </c:extLst>
                    <c:strCache>
                      <c:ptCount val="1"/>
                      <c:pt idx="0">
                        <c:v>EBITDA Margin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ash"/>
                    </a:ln>
                    <a:effectLst/>
                  </c:spPr>
                  <c:trendlineType val="linear"/>
                  <c:dispRSqr val="0"/>
                  <c:dispEq val="0"/>
                </c:trendline>
                <c:cat>
                  <c:strRef>
                    <c:extLst>
                      <c:ext uri="{02D57815-91ED-43cb-92C2-25804820EDAC}">
                        <c15:formulaRef>
                          <c15:sqref>'P&amp;L Projections'!$F$4:$P$4</c15:sqref>
                        </c15:formulaRef>
                      </c:ext>
                    </c:extLst>
                    <c:strCache>
                      <c:ptCount val="11"/>
                      <c:pt idx="0">
                        <c:v>FY 2023 E</c:v>
                      </c:pt>
                      <c:pt idx="1">
                        <c:v>FY 2024 E</c:v>
                      </c:pt>
                      <c:pt idx="2">
                        <c:v>FY 2025 E</c:v>
                      </c:pt>
                      <c:pt idx="3">
                        <c:v>FY 2026 E</c:v>
                      </c:pt>
                      <c:pt idx="4">
                        <c:v>FY 2027 E</c:v>
                      </c:pt>
                      <c:pt idx="5">
                        <c:v>FY 2028 E</c:v>
                      </c:pt>
                      <c:pt idx="6">
                        <c:v>FY 2029 E</c:v>
                      </c:pt>
                      <c:pt idx="7">
                        <c:v>FY 2030 E</c:v>
                      </c:pt>
                      <c:pt idx="8">
                        <c:v>FY 2031 E</c:v>
                      </c:pt>
                      <c:pt idx="9">
                        <c:v>FY 2032 E</c:v>
                      </c:pt>
                      <c:pt idx="10">
                        <c:v>FY 2033 E</c:v>
                      </c:pt>
                    </c:strCache>
                  </c:strRef>
                </c:cat>
                <c:val>
                  <c:numRef>
                    <c:extLst>
                      <c:ext uri="{02D57815-91ED-43cb-92C2-25804820EDAC}">
                        <c15:formulaRef>
                          <c15:sqref>'P&amp;L Projections'!$C$41:$P$41</c15:sqref>
                        </c15:formulaRef>
                      </c:ext>
                    </c:extLst>
                    <c:numCache>
                      <c:formatCode>0.00%</c:formatCode>
                      <c:ptCount val="11"/>
                      <c:pt idx="0">
                        <c:v>0.62606837606837606</c:v>
                      </c:pt>
                      <c:pt idx="1">
                        <c:v>0.64219737481769568</c:v>
                      </c:pt>
                      <c:pt idx="2">
                        <c:v>0.65583720099964293</c:v>
                      </c:pt>
                      <c:pt idx="3">
                        <c:v>0.66559032952475572</c:v>
                      </c:pt>
                      <c:pt idx="4">
                        <c:v>0.6744901885340514</c:v>
                      </c:pt>
                      <c:pt idx="5">
                        <c:v>0.68279762330875504</c:v>
                      </c:pt>
                      <c:pt idx="6">
                        <c:v>0.6912068162151368</c:v>
                      </c:pt>
                      <c:pt idx="7">
                        <c:v>0.70057297763538906</c:v>
                      </c:pt>
                      <c:pt idx="8">
                        <c:v>0.70811833505331967</c:v>
                      </c:pt>
                      <c:pt idx="9">
                        <c:v>0.71398068669527903</c:v>
                      </c:pt>
                      <c:pt idx="10">
                        <c:v>0.7365599350758173</c:v>
                      </c:pt>
                    </c:numCache>
                  </c:numRef>
                </c:val>
              </c15:ser>
            </c15:filteredBarSeries>
            <c15:filteredBarSeries>
              <c15:ser>
                <c:idx val="1"/>
                <c:order val="1"/>
                <c:tx>
                  <c:strRef>
                    <c:extLst xmlns:c15="http://schemas.microsoft.com/office/drawing/2012/chart">
                      <c:ext xmlns:c15="http://schemas.microsoft.com/office/drawing/2012/chart" uri="{02D57815-91ED-43cb-92C2-25804820EDAC}">
                        <c15:formulaRef>
                          <c15:sqref>'P&amp;L Projections'!$B$42</c15:sqref>
                        </c15:formulaRef>
                      </c:ext>
                    </c:extLst>
                    <c:strCache>
                      <c:ptCount val="1"/>
                      <c:pt idx="0">
                        <c:v>EBIT Margin</c:v>
                      </c:pt>
                    </c:strCache>
                  </c:strRef>
                </c:tx>
                <c:spPr>
                  <a:solidFill>
                    <a:schemeClr val="accent1"/>
                  </a:solidFill>
                  <a:ln>
                    <a:noFill/>
                  </a:ln>
                  <a:effectLst/>
                </c:spPr>
                <c:invertIfNegative val="0"/>
                <c:dLbls>
                  <c:dLbl>
                    <c:idx val="0"/>
                    <c:layout>
                      <c:manualLayout>
                        <c:x val="0"/>
                        <c:y val="0.16666666666666666"/>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Lst>
                  </c:dLbl>
                  <c:dLbl>
                    <c:idx val="1"/>
                    <c:layout>
                      <c:manualLayout>
                        <c:x val="5.5555555555555558E-3"/>
                        <c:y val="0.1388888888888889"/>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Lst>
                  </c:dLbl>
                  <c:dLbl>
                    <c:idx val="2"/>
                    <c:layout>
                      <c:manualLayout>
                        <c:x val="8.3333333333333332E-3"/>
                        <c:y val="0.13425925925925936"/>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Lst>
                  </c:dLbl>
                  <c:dLbl>
                    <c:idx val="3"/>
                    <c:layout>
                      <c:manualLayout>
                        <c:x val="8.3333333333333332E-3"/>
                        <c:y val="0.12962962962962954"/>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Lst>
                  </c:dLbl>
                  <c:dLbl>
                    <c:idx val="4"/>
                    <c:layout>
                      <c:manualLayout>
                        <c:x val="2.7777777777777779E-3"/>
                        <c:y val="0.12037037037037036"/>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Lst>
                  </c:dLbl>
                  <c:dLbl>
                    <c:idx val="5"/>
                    <c:layout>
                      <c:manualLayout>
                        <c:x val="-1.0185067526415994E-16"/>
                        <c:y val="0.11574074074074074"/>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Lst>
                  </c:dLbl>
                  <c:dLbl>
                    <c:idx val="6"/>
                    <c:layout>
                      <c:manualLayout>
                        <c:x val="0"/>
                        <c:y val="0.1111111111111111"/>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ash"/>
                    </a:ln>
                    <a:effectLst/>
                  </c:spPr>
                  <c:trendlineType val="linear"/>
                  <c:dispRSqr val="0"/>
                  <c:dispEq val="0"/>
                </c:trendline>
                <c:cat>
                  <c:strRef>
                    <c:extLst xmlns:c15="http://schemas.microsoft.com/office/drawing/2012/chart">
                      <c:ext xmlns:c15="http://schemas.microsoft.com/office/drawing/2012/chart" uri="{02D57815-91ED-43cb-92C2-25804820EDAC}">
                        <c15:formulaRef>
                          <c15:sqref>'P&amp;L Projections'!$F$4:$P$4</c15:sqref>
                        </c15:formulaRef>
                      </c:ext>
                    </c:extLst>
                    <c:strCache>
                      <c:ptCount val="11"/>
                      <c:pt idx="0">
                        <c:v>FY 2023 E</c:v>
                      </c:pt>
                      <c:pt idx="1">
                        <c:v>FY 2024 E</c:v>
                      </c:pt>
                      <c:pt idx="2">
                        <c:v>FY 2025 E</c:v>
                      </c:pt>
                      <c:pt idx="3">
                        <c:v>FY 2026 E</c:v>
                      </c:pt>
                      <c:pt idx="4">
                        <c:v>FY 2027 E</c:v>
                      </c:pt>
                      <c:pt idx="5">
                        <c:v>FY 2028 E</c:v>
                      </c:pt>
                      <c:pt idx="6">
                        <c:v>FY 2029 E</c:v>
                      </c:pt>
                      <c:pt idx="7">
                        <c:v>FY 2030 E</c:v>
                      </c:pt>
                      <c:pt idx="8">
                        <c:v>FY 2031 E</c:v>
                      </c:pt>
                      <c:pt idx="9">
                        <c:v>FY 2032 E</c:v>
                      </c:pt>
                      <c:pt idx="10">
                        <c:v>FY 2033 E</c:v>
                      </c:pt>
                    </c:strCache>
                  </c:strRef>
                </c:cat>
                <c:val>
                  <c:numRef>
                    <c:extLst xmlns:c15="http://schemas.microsoft.com/office/drawing/2012/chart">
                      <c:ext xmlns:c15="http://schemas.microsoft.com/office/drawing/2012/chart" uri="{02D57815-91ED-43cb-92C2-25804820EDAC}">
                        <c15:formulaRef>
                          <c15:sqref>'P&amp;L Projections'!$F$42:$O$42</c15:sqref>
                        </c15:formulaRef>
                      </c:ext>
                    </c:extLst>
                    <c:numCache>
                      <c:formatCode>0.00%</c:formatCode>
                      <c:ptCount val="10"/>
                      <c:pt idx="0">
                        <c:v>-0.11527777777777769</c:v>
                      </c:pt>
                      <c:pt idx="1">
                        <c:v>-9.6548371414681491E-2</c:v>
                      </c:pt>
                      <c:pt idx="2">
                        <c:v>-8.0774723313102439E-2</c:v>
                      </c:pt>
                      <c:pt idx="3">
                        <c:v>-6.8968372247060761E-2</c:v>
                      </c:pt>
                      <c:pt idx="4">
                        <c:v>-5.8099268949596203E-2</c:v>
                      </c:pt>
                      <c:pt idx="5">
                        <c:v>-4.7820173240747416E-2</c:v>
                      </c:pt>
                      <c:pt idx="6">
                        <c:v>-3.7608999534047831E-2</c:v>
                      </c:pt>
                      <c:pt idx="7">
                        <c:v>0.36571991867414211</c:v>
                      </c:pt>
                      <c:pt idx="8">
                        <c:v>0.70811833505331967</c:v>
                      </c:pt>
                      <c:pt idx="9">
                        <c:v>0.71398068669527903</c:v>
                      </c:pt>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'P&amp;L Projections'!$B$43</c15:sqref>
                        </c15:formulaRef>
                      </c:ext>
                    </c:extLst>
                    <c:strCache>
                      <c:ptCount val="1"/>
                      <c:pt idx="0">
                        <c:v>Net Profit Margin</c:v>
                      </c:pt>
                    </c:strCache>
                  </c:strRef>
                </c:tx>
                <c:spPr>
                  <a:solidFill>
                    <a:schemeClr val="accent1"/>
                  </a:solidFill>
                  <a:ln>
                    <a:noFill/>
                  </a:ln>
                  <a:effectLst/>
                </c:spPr>
                <c:invertIfNegative val="0"/>
                <c:dLbls>
                  <c:dLbl>
                    <c:idx val="4"/>
                    <c:layout>
                      <c:manualLayout>
                        <c:x val="0"/>
                        <c:y val="0.18055555555555555"/>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Lst>
                  </c:dLbl>
                  <c:dLbl>
                    <c:idx val="5"/>
                    <c:layout>
                      <c:manualLayout>
                        <c:x val="-2.7777777777777779E-3"/>
                        <c:y val="0.17129629629629631"/>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Lst>
                  </c:dLbl>
                  <c:dLbl>
                    <c:idx val="6"/>
                    <c:layout>
                      <c:manualLayout>
                        <c:x val="5.5555555555555558E-3"/>
                        <c:y val="0.12962999416739582"/>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ash"/>
                    </a:ln>
                    <a:effectLst/>
                  </c:spPr>
                  <c:trendlineType val="linear"/>
                  <c:dispRSqr val="0"/>
                  <c:dispEq val="0"/>
                </c:trendline>
                <c:cat>
                  <c:strRef>
                    <c:extLst xmlns:c15="http://schemas.microsoft.com/office/drawing/2012/chart">
                      <c:ext xmlns:c15="http://schemas.microsoft.com/office/drawing/2012/chart" uri="{02D57815-91ED-43cb-92C2-25804820EDAC}">
                        <c15:formulaRef>
                          <c15:sqref>'P&amp;L Projections'!$F$4:$P$4</c15:sqref>
                        </c15:formulaRef>
                      </c:ext>
                    </c:extLst>
                    <c:strCache>
                      <c:ptCount val="11"/>
                      <c:pt idx="0">
                        <c:v>FY 2023 E</c:v>
                      </c:pt>
                      <c:pt idx="1">
                        <c:v>FY 2024 E</c:v>
                      </c:pt>
                      <c:pt idx="2">
                        <c:v>FY 2025 E</c:v>
                      </c:pt>
                      <c:pt idx="3">
                        <c:v>FY 2026 E</c:v>
                      </c:pt>
                      <c:pt idx="4">
                        <c:v>FY 2027 E</c:v>
                      </c:pt>
                      <c:pt idx="5">
                        <c:v>FY 2028 E</c:v>
                      </c:pt>
                      <c:pt idx="6">
                        <c:v>FY 2029 E</c:v>
                      </c:pt>
                      <c:pt idx="7">
                        <c:v>FY 2030 E</c:v>
                      </c:pt>
                      <c:pt idx="8">
                        <c:v>FY 2031 E</c:v>
                      </c:pt>
                      <c:pt idx="9">
                        <c:v>FY 2032 E</c:v>
                      </c:pt>
                      <c:pt idx="10">
                        <c:v>FY 2033 E</c:v>
                      </c:pt>
                    </c:strCache>
                  </c:strRef>
                </c:cat>
                <c:val>
                  <c:numRef>
                    <c:extLst xmlns:c15="http://schemas.microsoft.com/office/drawing/2012/chart">
                      <c:ext xmlns:c15="http://schemas.microsoft.com/office/drawing/2012/chart" uri="{02D57815-91ED-43cb-92C2-25804820EDAC}">
                        <c15:formulaRef>
                          <c15:sqref>'P&amp;L Projections'!$F$43:$P$43</c15:sqref>
                        </c15:formulaRef>
                      </c:ext>
                    </c:extLst>
                    <c:numCache>
                      <c:formatCode>0.00%</c:formatCode>
                      <c:ptCount val="11"/>
                      <c:pt idx="0">
                        <c:v>-0.45181623931623921</c:v>
                      </c:pt>
                      <c:pt idx="1">
                        <c:v>-0.36227515799708299</c:v>
                      </c:pt>
                      <c:pt idx="2">
                        <c:v>-0.30542663334523384</c:v>
                      </c:pt>
                      <c:pt idx="3">
                        <c:v>-0.25418115582050005</c:v>
                      </c:pt>
                      <c:pt idx="4">
                        <c:v>-0.20246248557137383</c:v>
                      </c:pt>
                      <c:pt idx="5">
                        <c:v>-0.15040446703414709</c:v>
                      </c:pt>
                      <c:pt idx="6">
                        <c:v>-9.8116221793250399E-2</c:v>
                      </c:pt>
                      <c:pt idx="7">
                        <c:v>0.35487647095065006</c:v>
                      </c:pt>
                      <c:pt idx="8">
                        <c:v>0.70800366930397896</c:v>
                      </c:pt>
                      <c:pt idx="9">
                        <c:v>0.47803648068669541</c:v>
                      </c:pt>
                      <c:pt idx="10">
                        <c:v>0.49460252682932881</c:v>
                      </c:pt>
                    </c:numCache>
                  </c:numRef>
                </c:val>
              </c15:ser>
            </c15:filteredBarSeries>
          </c:ext>
        </c:extLst>
      </c:barChart>
      <c:catAx>
        <c:axId val="312934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Financial</a:t>
                </a:r>
                <a:r>
                  <a:rPr lang="en-IN" b="1" baseline="0">
                    <a:solidFill>
                      <a:sysClr val="windowText" lastClr="000000"/>
                    </a:solidFill>
                  </a:rPr>
                  <a:t> Year</a:t>
                </a:r>
                <a:endParaRPr lang="en-IN" b="1">
                  <a:solidFill>
                    <a:sysClr val="windowText" lastClr="000000"/>
                  </a:solidFill>
                </a:endParaRPr>
              </a:p>
            </c:rich>
          </c:tx>
          <c:layout>
            <c:manualLayout>
              <c:xMode val="edge"/>
              <c:yMode val="edge"/>
              <c:x val="0.45316557305336835"/>
              <c:y val="0.911087780694079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90491976"/>
        <c:crosses val="autoZero"/>
        <c:auto val="1"/>
        <c:lblAlgn val="ctr"/>
        <c:lblOffset val="100"/>
        <c:noMultiLvlLbl val="0"/>
      </c:catAx>
      <c:valAx>
        <c:axId val="290491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12934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257175</xdr:colOff>
      <xdr:row>32</xdr:row>
      <xdr:rowOff>133350</xdr:rowOff>
    </xdr:from>
    <xdr:to>
      <xdr:col>5</xdr:col>
      <xdr:colOff>133350</xdr:colOff>
      <xdr:row>47</xdr:row>
      <xdr:rowOff>19050</xdr:rowOff>
    </xdr:to>
    <xdr:graphicFrame macro="">
      <xdr:nvGraphicFramePr>
        <xdr:cNvPr id="2" name="Chart 1">
          <a:extLst>
            <a:ext uri="{FF2B5EF4-FFF2-40B4-BE49-F238E27FC236}">
              <a16:creationId xmlns:a16="http://schemas.microsoft.com/office/drawing/2014/main" xmlns="" id="{D6762DDB-C4F9-FF87-4303-8AE93EBA0B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452437</xdr:colOff>
      <xdr:row>32</xdr:row>
      <xdr:rowOff>114300</xdr:rowOff>
    </xdr:from>
    <xdr:to>
      <xdr:col>13</xdr:col>
      <xdr:colOff>147637</xdr:colOff>
      <xdr:row>47</xdr:row>
      <xdr:rowOff>0</xdr:rowOff>
    </xdr:to>
    <xdr:graphicFrame macro="">
      <xdr:nvGraphicFramePr>
        <xdr:cNvPr id="3" name="Chart 2">
          <a:extLst>
            <a:ext uri="{FF2B5EF4-FFF2-40B4-BE49-F238E27FC236}">
              <a16:creationId xmlns:a16="http://schemas.microsoft.com/office/drawing/2014/main" xmlns="" id="{E6AA2D94-8B13-FAA8-E5B8-207B9327C2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442912</xdr:colOff>
      <xdr:row>47</xdr:row>
      <xdr:rowOff>171450</xdr:rowOff>
    </xdr:from>
    <xdr:to>
      <xdr:col>13</xdr:col>
      <xdr:colOff>138112</xdr:colOff>
      <xdr:row>62</xdr:row>
      <xdr:rowOff>57150</xdr:rowOff>
    </xdr:to>
    <xdr:graphicFrame macro="">
      <xdr:nvGraphicFramePr>
        <xdr:cNvPr id="4" name="Chart 3">
          <a:extLst>
            <a:ext uri="{FF2B5EF4-FFF2-40B4-BE49-F238E27FC236}">
              <a16:creationId xmlns:a16="http://schemas.microsoft.com/office/drawing/2014/main" xmlns="" id="{31238221-C5FD-C09D-1E3D-ED38D71D5B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261937</xdr:colOff>
      <xdr:row>47</xdr:row>
      <xdr:rowOff>161925</xdr:rowOff>
    </xdr:from>
    <xdr:to>
      <xdr:col>5</xdr:col>
      <xdr:colOff>138112</xdr:colOff>
      <xdr:row>62</xdr:row>
      <xdr:rowOff>47625</xdr:rowOff>
    </xdr:to>
    <xdr:graphicFrame macro="">
      <xdr:nvGraphicFramePr>
        <xdr:cNvPr id="5" name="Chart 4">
          <a:extLst>
            <a:ext uri="{FF2B5EF4-FFF2-40B4-BE49-F238E27FC236}">
              <a16:creationId xmlns:a16="http://schemas.microsoft.com/office/drawing/2014/main" xmlns="" id="{B3B7FBA5-86E7-3991-04A2-5B7E4C557A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26</xdr:col>
      <xdr:colOff>99060</xdr:colOff>
      <xdr:row>30</xdr:row>
      <xdr:rowOff>60960</xdr:rowOff>
    </xdr:from>
    <xdr:to>
      <xdr:col>33</xdr:col>
      <xdr:colOff>403860</xdr:colOff>
      <xdr:row>45</xdr:row>
      <xdr:rowOff>91440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22860</xdr:colOff>
      <xdr:row>8</xdr:row>
      <xdr:rowOff>121920</xdr:rowOff>
    </xdr:from>
    <xdr:to>
      <xdr:col>33</xdr:col>
      <xdr:colOff>327660</xdr:colOff>
      <xdr:row>20</xdr:row>
      <xdr:rowOff>220980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297180</xdr:colOff>
      <xdr:row>9</xdr:row>
      <xdr:rowOff>15240</xdr:rowOff>
    </xdr:from>
    <xdr:to>
      <xdr:col>24</xdr:col>
      <xdr:colOff>601980</xdr:colOff>
      <xdr:row>20</xdr:row>
      <xdr:rowOff>297180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510540</xdr:colOff>
      <xdr:row>23</xdr:row>
      <xdr:rowOff>0</xdr:rowOff>
    </xdr:from>
    <xdr:to>
      <xdr:col>25</xdr:col>
      <xdr:colOff>205740</xdr:colOff>
      <xdr:row>38</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esktop/Chhavi%20desktop/EV/Suratgar/VIS(2022-23)-PL225-175-326_Suratgarh%20Bikaner%20Toll%20Road%20Company%20Pvt%20Ltd/RK%20Working%20Sep%202022/Resolution%20Plan%20%20Projec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hhavi%20desktop/EV/Suratgar/VIS(2022-23)-PL225-175-326_Suratgarh%20Bikaner%20Toll%20Road%20Company%20Pvt%20Ltd/RK%20Working%20Sep%202022/Files%20Referred/5%20NH-6%20SHNTPL%20FM_0710_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BS"/>
      <sheetName val="CFS"/>
      <sheetName val="Sheet1"/>
    </sheetNames>
    <sheetDataSet>
      <sheetData sheetId="0"/>
      <sheetData sheetId="1">
        <row r="16">
          <cell r="C16">
            <v>803.8</v>
          </cell>
          <cell r="D16">
            <v>826.52</v>
          </cell>
          <cell r="E16">
            <v>826.53</v>
          </cell>
          <cell r="F16">
            <v>814.87</v>
          </cell>
          <cell r="G16">
            <v>814.87</v>
          </cell>
          <cell r="H16">
            <v>814.87</v>
          </cell>
          <cell r="I16">
            <v>814.87</v>
          </cell>
          <cell r="J16">
            <v>814.87</v>
          </cell>
          <cell r="K16">
            <v>814.87</v>
          </cell>
          <cell r="L16">
            <v>814.87</v>
          </cell>
          <cell r="M16">
            <v>814.87</v>
          </cell>
          <cell r="N16">
            <v>814.87</v>
          </cell>
          <cell r="O16">
            <v>814.87</v>
          </cell>
          <cell r="P16">
            <v>814.87</v>
          </cell>
        </row>
        <row r="18">
          <cell r="C18">
            <v>761.99</v>
          </cell>
          <cell r="D18">
            <v>743.53</v>
          </cell>
          <cell r="E18">
            <v>689.38</v>
          </cell>
        </row>
      </sheetData>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
      <sheetName val="FCFF"/>
      <sheetName val="Traffic and Toll"/>
      <sheetName val="Debt Schedule"/>
      <sheetName val="Sheet3"/>
      <sheetName val="Debt Repay"/>
      <sheetName val="Other Schedules"/>
      <sheetName val="Sheet1"/>
      <sheetName val="Financials"/>
      <sheetName val="Historical P&amp;L RK"/>
      <sheetName val="Projected P&amp;L RK"/>
      <sheetName val="Enterprise Value RK"/>
      <sheetName val="Beta RK"/>
      <sheetName val="WACC 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F7">
            <v>0.34944000000000003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hyperlink" Target="https://in.investing.com/rates-bonds/india-10-year-bond-yield-historical-data"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0"/>
  <sheetViews>
    <sheetView showGridLines="0" workbookViewId="0">
      <selection activeCell="N41" sqref="N41"/>
    </sheetView>
  </sheetViews>
  <sheetFormatPr defaultRowHeight="14.4"/>
  <cols>
    <col min="1" max="1" width="4.88671875" customWidth="1"/>
    <col min="2" max="2" width="28" style="2" bestFit="1" customWidth="1"/>
    <col min="3" max="3" width="13.44140625" style="4" bestFit="1" customWidth="1"/>
    <col min="4" max="4" width="12.5546875" style="4" customWidth="1"/>
    <col min="5" max="5" width="13.33203125" style="3" customWidth="1"/>
    <col min="6" max="6" width="13.5546875" style="2" customWidth="1"/>
    <col min="7" max="7" width="12.5546875" style="3" customWidth="1"/>
    <col min="8" max="8" width="12.109375" style="3" customWidth="1"/>
  </cols>
  <sheetData>
    <row r="2" spans="2:8" ht="19.5" customHeight="1">
      <c r="B2" s="18" t="s">
        <v>48</v>
      </c>
      <c r="C2" s="18"/>
      <c r="D2" s="18"/>
      <c r="E2" s="18"/>
      <c r="F2" s="18"/>
      <c r="G2" s="23"/>
      <c r="H2" s="23"/>
    </row>
    <row r="3" spans="2:8" ht="8.25" customHeight="1">
      <c r="D3" s="7"/>
    </row>
    <row r="4" spans="2:8" ht="15.6">
      <c r="B4" s="20" t="s">
        <v>55</v>
      </c>
      <c r="C4" s="20"/>
      <c r="D4" s="20"/>
      <c r="E4" s="20"/>
      <c r="F4" s="20"/>
      <c r="G4" s="27"/>
      <c r="H4" s="27"/>
    </row>
    <row r="5" spans="2:8" ht="17.25" customHeight="1">
      <c r="C5" s="2"/>
      <c r="D5" s="21"/>
    </row>
    <row r="6" spans="2:8" ht="28.5" customHeight="1">
      <c r="B6" s="33" t="s">
        <v>0</v>
      </c>
      <c r="C6" s="34" t="s">
        <v>31</v>
      </c>
      <c r="D6" s="34" t="s">
        <v>30</v>
      </c>
      <c r="E6" s="34" t="s">
        <v>51</v>
      </c>
      <c r="F6" s="34" t="s">
        <v>52</v>
      </c>
      <c r="G6" s="34" t="s">
        <v>53</v>
      </c>
      <c r="H6" s="34" t="s">
        <v>54</v>
      </c>
    </row>
    <row r="7" spans="2:8" ht="15" customHeight="1">
      <c r="B7" s="22" t="s">
        <v>2</v>
      </c>
      <c r="C7" s="5"/>
      <c r="D7" s="19"/>
      <c r="E7" s="9"/>
      <c r="F7" s="8"/>
      <c r="G7" s="10"/>
      <c r="H7" s="10"/>
    </row>
    <row r="8" spans="2:8">
      <c r="B8" s="22" t="s">
        <v>32</v>
      </c>
      <c r="C8" s="5"/>
      <c r="D8" s="19"/>
      <c r="E8" s="9"/>
      <c r="F8" s="8"/>
      <c r="G8" s="10"/>
      <c r="H8" s="10"/>
    </row>
    <row r="9" spans="2:8" ht="28.8">
      <c r="B9" s="28" t="s">
        <v>29</v>
      </c>
      <c r="C9" s="12">
        <v>0</v>
      </c>
      <c r="D9" s="15">
        <v>0</v>
      </c>
      <c r="E9" s="12">
        <v>0</v>
      </c>
      <c r="F9" s="11">
        <v>8.98</v>
      </c>
      <c r="G9" s="24">
        <v>6.16</v>
      </c>
      <c r="H9" s="24">
        <v>2.75</v>
      </c>
    </row>
    <row r="10" spans="2:8" ht="28.8">
      <c r="B10" s="28" t="s">
        <v>16</v>
      </c>
      <c r="C10" s="13">
        <v>65868.600000000006</v>
      </c>
      <c r="D10" s="16">
        <v>72514.39</v>
      </c>
      <c r="E10" s="12">
        <v>0</v>
      </c>
      <c r="F10" s="11">
        <v>1366.33</v>
      </c>
      <c r="G10" s="25">
        <v>1687.65</v>
      </c>
      <c r="H10" s="25">
        <v>3370.72</v>
      </c>
    </row>
    <row r="11" spans="2:8">
      <c r="B11" s="28" t="s">
        <v>17</v>
      </c>
      <c r="C11" s="12">
        <v>0</v>
      </c>
      <c r="D11" s="15">
        <v>0</v>
      </c>
      <c r="E11" s="11">
        <v>80023.08</v>
      </c>
      <c r="F11" s="11">
        <v>76189.97</v>
      </c>
      <c r="G11" s="25">
        <v>74346.720000000001</v>
      </c>
      <c r="H11" s="25">
        <v>68934.3</v>
      </c>
    </row>
    <row r="12" spans="2:8">
      <c r="B12" s="28" t="s">
        <v>14</v>
      </c>
      <c r="C12" s="12"/>
      <c r="D12" s="15"/>
      <c r="E12" s="12"/>
      <c r="F12" s="12"/>
      <c r="G12" s="5"/>
      <c r="H12" s="10"/>
    </row>
    <row r="13" spans="2:8">
      <c r="B13" s="29" t="s">
        <v>33</v>
      </c>
      <c r="C13" s="12">
        <v>0</v>
      </c>
      <c r="D13" s="15">
        <v>0</v>
      </c>
      <c r="E13" s="12">
        <v>0</v>
      </c>
      <c r="F13" s="12">
        <v>0</v>
      </c>
      <c r="G13" s="12">
        <v>0</v>
      </c>
      <c r="H13" s="12">
        <v>0</v>
      </c>
    </row>
    <row r="14" spans="2:8">
      <c r="B14" s="29" t="s">
        <v>34</v>
      </c>
      <c r="C14" s="12">
        <v>0</v>
      </c>
      <c r="D14" s="15">
        <v>0</v>
      </c>
      <c r="E14" s="12">
        <v>0</v>
      </c>
      <c r="F14" s="12">
        <v>0</v>
      </c>
      <c r="G14" s="12">
        <v>0</v>
      </c>
      <c r="H14" s="12">
        <v>0</v>
      </c>
    </row>
    <row r="15" spans="2:8">
      <c r="B15" s="29" t="s">
        <v>35</v>
      </c>
      <c r="C15" s="12">
        <v>0</v>
      </c>
      <c r="D15" s="15">
        <v>0</v>
      </c>
      <c r="E15" s="12">
        <v>0</v>
      </c>
      <c r="F15" s="12">
        <v>0</v>
      </c>
      <c r="G15" s="12">
        <v>0</v>
      </c>
      <c r="H15" s="12">
        <v>0</v>
      </c>
    </row>
    <row r="16" spans="2:8">
      <c r="B16" s="29" t="s">
        <v>36</v>
      </c>
      <c r="C16" s="12">
        <v>0</v>
      </c>
      <c r="D16" s="15">
        <v>0</v>
      </c>
      <c r="E16" s="11">
        <v>1</v>
      </c>
      <c r="F16" s="11">
        <v>1.34</v>
      </c>
      <c r="G16" s="24">
        <v>1.34</v>
      </c>
      <c r="H16" s="24">
        <v>1.34</v>
      </c>
    </row>
    <row r="17" spans="2:8" ht="28.8">
      <c r="B17" s="28" t="s">
        <v>49</v>
      </c>
      <c r="C17" s="12">
        <v>0</v>
      </c>
      <c r="D17" s="15">
        <v>0</v>
      </c>
      <c r="E17" s="11">
        <v>31.63</v>
      </c>
      <c r="F17" s="11">
        <v>45.25</v>
      </c>
      <c r="G17" s="24">
        <v>45.25</v>
      </c>
      <c r="H17" s="24">
        <v>56.03</v>
      </c>
    </row>
    <row r="18" spans="2:8">
      <c r="B18" s="28" t="s">
        <v>50</v>
      </c>
      <c r="C18" s="12">
        <v>0</v>
      </c>
      <c r="D18" s="15">
        <v>0</v>
      </c>
      <c r="E18" s="11">
        <v>95.06</v>
      </c>
      <c r="F18" s="11">
        <v>109.51</v>
      </c>
      <c r="G18" s="11">
        <v>100.04</v>
      </c>
      <c r="H18" s="12">
        <v>0</v>
      </c>
    </row>
    <row r="19" spans="2:8">
      <c r="B19" s="22" t="s">
        <v>18</v>
      </c>
      <c r="C19" s="12"/>
      <c r="D19" s="15"/>
      <c r="E19" s="14"/>
      <c r="F19" s="14"/>
      <c r="G19" s="10"/>
      <c r="H19" s="10"/>
    </row>
    <row r="20" spans="2:8">
      <c r="B20" s="28" t="s">
        <v>37</v>
      </c>
      <c r="C20" s="12">
        <v>0</v>
      </c>
      <c r="D20" s="15">
        <v>0</v>
      </c>
      <c r="E20" s="12">
        <v>0</v>
      </c>
      <c r="F20" s="12">
        <v>0</v>
      </c>
      <c r="G20" s="12">
        <v>0</v>
      </c>
      <c r="H20" s="12">
        <v>0</v>
      </c>
    </row>
    <row r="21" spans="2:8">
      <c r="B21" s="28" t="s">
        <v>38</v>
      </c>
      <c r="C21" s="12">
        <v>0</v>
      </c>
      <c r="D21" s="15">
        <v>0</v>
      </c>
      <c r="E21" s="12">
        <v>0</v>
      </c>
      <c r="F21" s="12">
        <v>0</v>
      </c>
      <c r="G21" s="12">
        <v>0</v>
      </c>
      <c r="H21" s="12">
        <v>0</v>
      </c>
    </row>
    <row r="22" spans="2:8">
      <c r="B22" s="29" t="s">
        <v>33</v>
      </c>
      <c r="C22" s="12">
        <v>0</v>
      </c>
      <c r="D22" s="15">
        <v>0</v>
      </c>
      <c r="E22" s="12">
        <v>0</v>
      </c>
      <c r="F22" s="12">
        <v>0</v>
      </c>
      <c r="G22" s="12">
        <v>0</v>
      </c>
      <c r="H22" s="12">
        <v>0</v>
      </c>
    </row>
    <row r="23" spans="2:8">
      <c r="B23" s="29" t="s">
        <v>34</v>
      </c>
      <c r="C23" s="6">
        <v>83.73</v>
      </c>
      <c r="D23" s="16">
        <v>83.73</v>
      </c>
      <c r="E23" s="12">
        <v>0</v>
      </c>
      <c r="F23" s="11">
        <v>161.07</v>
      </c>
      <c r="G23" s="24">
        <v>168.96</v>
      </c>
      <c r="H23" s="24">
        <v>110.32</v>
      </c>
    </row>
    <row r="24" spans="2:8">
      <c r="B24" s="29" t="s">
        <v>39</v>
      </c>
      <c r="C24" s="12">
        <v>10.06</v>
      </c>
      <c r="D24" s="16">
        <v>8.4</v>
      </c>
      <c r="E24" s="14">
        <v>51.17</v>
      </c>
      <c r="F24" s="11">
        <v>101.28</v>
      </c>
      <c r="G24" s="24">
        <v>939.81</v>
      </c>
      <c r="H24" s="25">
        <v>2837.62</v>
      </c>
    </row>
    <row r="25" spans="2:8">
      <c r="B25" s="29" t="s">
        <v>40</v>
      </c>
      <c r="C25" s="12">
        <v>0</v>
      </c>
      <c r="D25" s="12">
        <v>0</v>
      </c>
      <c r="E25" s="12">
        <v>0</v>
      </c>
      <c r="F25" s="12">
        <v>0</v>
      </c>
      <c r="G25" s="12">
        <v>0</v>
      </c>
      <c r="H25" s="12">
        <v>0</v>
      </c>
    </row>
    <row r="26" spans="2:8">
      <c r="B26" s="29" t="s">
        <v>41</v>
      </c>
      <c r="C26" s="12">
        <v>0</v>
      </c>
      <c r="D26" s="12">
        <v>0</v>
      </c>
      <c r="E26" s="11">
        <v>2.09</v>
      </c>
      <c r="F26" s="11">
        <v>3.42</v>
      </c>
      <c r="G26" s="24">
        <v>253.36</v>
      </c>
      <c r="H26" s="24">
        <v>469.16</v>
      </c>
    </row>
    <row r="27" spans="2:8">
      <c r="B27" s="28" t="s">
        <v>42</v>
      </c>
      <c r="C27" s="6">
        <v>24.08</v>
      </c>
      <c r="D27" s="6">
        <v>24.08</v>
      </c>
      <c r="E27" s="12">
        <v>0</v>
      </c>
      <c r="F27" s="12">
        <v>0</v>
      </c>
      <c r="G27" s="12">
        <v>0</v>
      </c>
      <c r="H27" s="12">
        <v>0</v>
      </c>
    </row>
    <row r="28" spans="2:8">
      <c r="B28" s="28" t="s">
        <v>43</v>
      </c>
      <c r="C28" s="12">
        <v>8.86</v>
      </c>
      <c r="D28" s="6">
        <v>10.88</v>
      </c>
      <c r="E28" s="11">
        <v>356.65</v>
      </c>
      <c r="F28" s="11">
        <v>363</v>
      </c>
      <c r="G28" s="24">
        <v>371.63</v>
      </c>
      <c r="H28" s="26">
        <v>84.03</v>
      </c>
    </row>
    <row r="29" spans="2:8">
      <c r="B29" s="30" t="s">
        <v>3</v>
      </c>
      <c r="C29" s="31">
        <f>SUM(C9:C28)</f>
        <v>65995.33</v>
      </c>
      <c r="D29" s="31">
        <f>SUM(D8:D28)</f>
        <v>72641.48</v>
      </c>
      <c r="E29" s="31">
        <f>SUM(E8:E28)</f>
        <v>80560.679999999993</v>
      </c>
      <c r="F29" s="31">
        <f>SUM(F8:F28)</f>
        <v>78350.149999999994</v>
      </c>
      <c r="G29" s="31">
        <f>SUM(G8:G28)</f>
        <v>77920.92</v>
      </c>
      <c r="H29" s="31">
        <f>SUM(H8:H28)</f>
        <v>75866.27</v>
      </c>
    </row>
    <row r="30" spans="2:8">
      <c r="B30" s="22"/>
      <c r="C30" s="12"/>
      <c r="D30" s="12"/>
      <c r="E30" s="14"/>
      <c r="F30" s="14"/>
      <c r="G30" s="10"/>
      <c r="H30" s="10"/>
    </row>
    <row r="31" spans="2:8">
      <c r="B31" s="22" t="s">
        <v>4</v>
      </c>
      <c r="C31" s="12"/>
      <c r="D31" s="12"/>
      <c r="E31" s="14"/>
      <c r="F31" s="13"/>
      <c r="G31" s="10"/>
      <c r="H31" s="10"/>
    </row>
    <row r="32" spans="2:8">
      <c r="B32" s="22" t="s">
        <v>5</v>
      </c>
      <c r="C32" s="12"/>
      <c r="D32" s="12"/>
      <c r="E32" s="14"/>
      <c r="F32" s="14"/>
      <c r="G32" s="10"/>
      <c r="H32" s="10"/>
    </row>
    <row r="33" spans="2:8">
      <c r="B33" s="28" t="s">
        <v>6</v>
      </c>
      <c r="C33" s="6">
        <v>17007</v>
      </c>
      <c r="D33" s="6">
        <v>17007</v>
      </c>
      <c r="E33" s="11">
        <v>17007</v>
      </c>
      <c r="F33" s="11">
        <v>17007</v>
      </c>
      <c r="G33" s="11">
        <v>17007</v>
      </c>
      <c r="H33" s="11">
        <v>17007</v>
      </c>
    </row>
    <row r="34" spans="2:8">
      <c r="B34" s="28" t="s">
        <v>7</v>
      </c>
      <c r="C34" s="12">
        <v>0</v>
      </c>
      <c r="D34" s="12">
        <v>0</v>
      </c>
      <c r="E34" s="11">
        <v>-428.97</v>
      </c>
      <c r="F34" s="11">
        <v>-6217.63</v>
      </c>
      <c r="G34" s="11">
        <v>-9427.81</v>
      </c>
      <c r="H34" s="11">
        <v>-13225.01</v>
      </c>
    </row>
    <row r="35" spans="2:8">
      <c r="B35" s="22" t="s">
        <v>8</v>
      </c>
      <c r="C35" s="12"/>
      <c r="D35" s="12"/>
      <c r="E35" s="14"/>
      <c r="F35" s="11"/>
      <c r="G35" s="11"/>
      <c r="H35" s="11"/>
    </row>
    <row r="36" spans="2:8">
      <c r="B36" s="22" t="s">
        <v>44</v>
      </c>
      <c r="C36" s="12"/>
      <c r="D36" s="12"/>
      <c r="E36" s="14"/>
      <c r="F36" s="11"/>
      <c r="G36" s="11"/>
      <c r="H36" s="11"/>
    </row>
    <row r="37" spans="2:8">
      <c r="B37" s="28" t="s">
        <v>9</v>
      </c>
      <c r="C37" s="12">
        <v>0</v>
      </c>
      <c r="D37" s="12">
        <v>0</v>
      </c>
      <c r="E37" s="12">
        <v>0</v>
      </c>
      <c r="F37" s="12">
        <v>0</v>
      </c>
      <c r="G37" s="11"/>
      <c r="H37" s="11"/>
    </row>
    <row r="38" spans="2:8">
      <c r="B38" s="29" t="s">
        <v>10</v>
      </c>
      <c r="C38" s="6">
        <v>44594.42</v>
      </c>
      <c r="D38" s="6">
        <v>42443.61</v>
      </c>
      <c r="E38" s="11">
        <v>41812.74</v>
      </c>
      <c r="F38" s="11">
        <v>39117.61</v>
      </c>
      <c r="G38" s="11">
        <v>35739.97</v>
      </c>
      <c r="H38" s="11">
        <v>28559.45</v>
      </c>
    </row>
    <row r="39" spans="2:8">
      <c r="B39" s="29" t="s">
        <v>11</v>
      </c>
      <c r="C39" s="12">
        <v>0</v>
      </c>
      <c r="D39" s="12">
        <v>0</v>
      </c>
      <c r="E39" s="12">
        <v>0</v>
      </c>
      <c r="F39" s="12">
        <v>0</v>
      </c>
      <c r="G39" s="12">
        <v>0</v>
      </c>
      <c r="H39" s="12">
        <v>0</v>
      </c>
    </row>
    <row r="40" spans="2:8">
      <c r="B40" s="29" t="s">
        <v>46</v>
      </c>
      <c r="C40" s="12">
        <v>0</v>
      </c>
      <c r="D40" s="12">
        <v>0</v>
      </c>
      <c r="E40" s="12">
        <v>0</v>
      </c>
      <c r="F40" s="12">
        <v>0</v>
      </c>
      <c r="G40" s="12">
        <v>0</v>
      </c>
      <c r="H40" s="12">
        <v>0</v>
      </c>
    </row>
    <row r="41" spans="2:8">
      <c r="B41" s="28" t="s">
        <v>56</v>
      </c>
      <c r="C41" s="12">
        <v>0</v>
      </c>
      <c r="D41" s="12">
        <v>0</v>
      </c>
      <c r="E41" s="12">
        <v>0</v>
      </c>
      <c r="F41" s="12">
        <v>0</v>
      </c>
      <c r="G41" s="12">
        <v>0</v>
      </c>
      <c r="H41" s="12">
        <v>0</v>
      </c>
    </row>
    <row r="42" spans="2:8">
      <c r="B42" s="28" t="s">
        <v>45</v>
      </c>
      <c r="C42" s="12">
        <v>0</v>
      </c>
      <c r="D42" s="12">
        <v>0</v>
      </c>
      <c r="E42" s="12">
        <v>0</v>
      </c>
      <c r="F42" s="12">
        <v>0</v>
      </c>
      <c r="G42" s="12">
        <v>0</v>
      </c>
      <c r="H42" s="11">
        <v>20.93</v>
      </c>
    </row>
    <row r="43" spans="2:8">
      <c r="B43" s="22" t="s">
        <v>15</v>
      </c>
      <c r="C43" s="12"/>
      <c r="D43" s="12"/>
      <c r="E43" s="14"/>
      <c r="F43" s="11"/>
      <c r="G43" s="11"/>
      <c r="H43" s="11"/>
    </row>
    <row r="44" spans="2:8">
      <c r="B44" s="28" t="s">
        <v>9</v>
      </c>
      <c r="C44" s="12"/>
      <c r="D44" s="12"/>
      <c r="E44" s="14"/>
      <c r="F44" s="11"/>
      <c r="G44" s="11"/>
      <c r="H44" s="11"/>
    </row>
    <row r="45" spans="2:8">
      <c r="B45" s="29" t="s">
        <v>10</v>
      </c>
      <c r="C45" s="12">
        <v>0</v>
      </c>
      <c r="D45" s="12">
        <v>0</v>
      </c>
      <c r="E45" s="11">
        <v>2313.81</v>
      </c>
      <c r="F45" s="12">
        <v>0</v>
      </c>
      <c r="G45" s="11">
        <v>8973.23</v>
      </c>
      <c r="H45" s="11">
        <v>12950.69</v>
      </c>
    </row>
    <row r="46" spans="2:8">
      <c r="B46" s="29" t="s">
        <v>11</v>
      </c>
      <c r="C46" s="6">
        <v>183.45</v>
      </c>
      <c r="D46" s="6">
        <v>262.82</v>
      </c>
      <c r="E46" s="11">
        <v>657.11</v>
      </c>
      <c r="F46" s="11">
        <v>1110.82</v>
      </c>
      <c r="G46" s="11">
        <v>641.82000000000005</v>
      </c>
      <c r="H46" s="11">
        <v>938.46</v>
      </c>
    </row>
    <row r="47" spans="2:8">
      <c r="B47" s="29" t="s">
        <v>46</v>
      </c>
      <c r="C47" s="6">
        <v>165.86</v>
      </c>
      <c r="D47" s="6">
        <v>2366.7399999999998</v>
      </c>
      <c r="E47" s="11">
        <v>3079.9</v>
      </c>
      <c r="F47" s="11">
        <v>5778.96</v>
      </c>
      <c r="G47" s="11">
        <v>41.98</v>
      </c>
      <c r="H47" s="11">
        <v>45.08</v>
      </c>
    </row>
    <row r="48" spans="2:8">
      <c r="B48" s="28" t="s">
        <v>12</v>
      </c>
      <c r="C48" s="12">
        <v>4044.6</v>
      </c>
      <c r="D48" s="12">
        <v>10561.31</v>
      </c>
      <c r="E48" s="11">
        <v>443.13</v>
      </c>
      <c r="F48" s="11">
        <v>383.94</v>
      </c>
      <c r="G48" s="11">
        <v>355.29</v>
      </c>
      <c r="H48" s="11">
        <v>351.23</v>
      </c>
    </row>
    <row r="49" spans="2:8">
      <c r="B49" s="28" t="s">
        <v>13</v>
      </c>
      <c r="C49" s="12">
        <v>0</v>
      </c>
      <c r="D49" s="12">
        <v>0</v>
      </c>
      <c r="E49" s="11">
        <v>15675.96</v>
      </c>
      <c r="F49" s="11">
        <v>21169.45</v>
      </c>
      <c r="G49" s="11">
        <v>24589.439999999999</v>
      </c>
      <c r="H49" s="11">
        <v>29218.44</v>
      </c>
    </row>
    <row r="50" spans="2:8">
      <c r="B50" s="30" t="s">
        <v>47</v>
      </c>
      <c r="C50" s="31">
        <f>SUM(C32:C48)</f>
        <v>65995.33</v>
      </c>
      <c r="D50" s="31">
        <f>SUM(D32:D48)</f>
        <v>72641.48</v>
      </c>
      <c r="E50" s="31">
        <f>SUM(E32:E49)</f>
        <v>80560.679999999993</v>
      </c>
      <c r="F50" s="32">
        <f>SUM(F32:F49)</f>
        <v>78350.149999999994</v>
      </c>
      <c r="G50" s="32">
        <f t="shared" ref="G50:H50" si="0">SUM(G32:G49)</f>
        <v>77920.92</v>
      </c>
      <c r="H50" s="32">
        <f t="shared" si="0"/>
        <v>75866.27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8"/>
  <sheetViews>
    <sheetView workbookViewId="0">
      <selection activeCell="H19" sqref="H19"/>
    </sheetView>
  </sheetViews>
  <sheetFormatPr defaultRowHeight="14.4"/>
  <cols>
    <col min="1" max="1" width="3.109375" customWidth="1"/>
    <col min="2" max="2" width="35.88671875" bestFit="1" customWidth="1"/>
  </cols>
  <sheetData>
    <row r="2" spans="2:17" ht="15.6">
      <c r="B2" s="249" t="s">
        <v>48</v>
      </c>
      <c r="C2" s="249"/>
      <c r="D2" s="249"/>
      <c r="E2" s="249"/>
      <c r="F2" s="249"/>
    </row>
    <row r="3" spans="2:17">
      <c r="B3" s="2"/>
      <c r="C3" s="3"/>
      <c r="D3" s="3"/>
      <c r="E3" s="3"/>
      <c r="F3" s="3"/>
    </row>
    <row r="4" spans="2:17" ht="15.6">
      <c r="B4" s="250" t="s">
        <v>59</v>
      </c>
      <c r="C4" s="250"/>
      <c r="D4" s="250"/>
      <c r="E4" s="250"/>
      <c r="F4" s="250"/>
    </row>
    <row r="5" spans="2:17">
      <c r="C5" s="3"/>
      <c r="D5" s="3"/>
      <c r="E5" s="3"/>
      <c r="F5" s="3"/>
    </row>
    <row r="6" spans="2:17" ht="43.2">
      <c r="B6" s="197" t="s">
        <v>0</v>
      </c>
      <c r="C6" s="215" t="s">
        <v>307</v>
      </c>
      <c r="D6" s="204" t="s">
        <v>72</v>
      </c>
      <c r="E6" s="204" t="s">
        <v>73</v>
      </c>
      <c r="F6" s="204" t="s">
        <v>74</v>
      </c>
      <c r="G6" s="54"/>
      <c r="H6" s="54"/>
      <c r="I6" s="54"/>
      <c r="J6" s="54"/>
      <c r="K6" s="54"/>
      <c r="L6" s="54"/>
      <c r="M6" s="54"/>
      <c r="N6" s="54"/>
      <c r="O6" s="54"/>
      <c r="P6" s="54"/>
      <c r="Q6" s="54"/>
    </row>
    <row r="7" spans="2:17">
      <c r="B7" s="198" t="s">
        <v>86</v>
      </c>
      <c r="C7" s="205"/>
      <c r="D7" s="205">
        <v>2020</v>
      </c>
      <c r="E7" s="205">
        <v>2021</v>
      </c>
      <c r="F7" s="205">
        <v>2022</v>
      </c>
    </row>
    <row r="8" spans="2:17">
      <c r="B8" s="198" t="s">
        <v>87</v>
      </c>
      <c r="C8" s="205"/>
      <c r="D8" s="205">
        <v>2</v>
      </c>
      <c r="E8" s="205">
        <v>3</v>
      </c>
      <c r="F8" s="205">
        <v>4</v>
      </c>
    </row>
    <row r="9" spans="2:17">
      <c r="B9" s="199" t="s">
        <v>88</v>
      </c>
      <c r="C9" s="206"/>
      <c r="D9" s="206">
        <v>12</v>
      </c>
      <c r="E9" s="206">
        <v>12</v>
      </c>
      <c r="F9" s="206">
        <v>12</v>
      </c>
      <c r="G9" s="143"/>
    </row>
    <row r="10" spans="2:17">
      <c r="B10" s="200" t="s">
        <v>89</v>
      </c>
      <c r="C10" s="207"/>
      <c r="D10" s="207"/>
      <c r="E10" s="207"/>
      <c r="F10" s="207"/>
      <c r="G10" s="143"/>
    </row>
    <row r="11" spans="2:17">
      <c r="B11" s="198" t="s">
        <v>90</v>
      </c>
      <c r="C11" s="208"/>
      <c r="D11" s="208">
        <v>56.05</v>
      </c>
      <c r="E11" s="208">
        <v>53.68</v>
      </c>
      <c r="F11" s="208">
        <v>64.150000000000006</v>
      </c>
      <c r="G11" s="143"/>
    </row>
    <row r="12" spans="2:17">
      <c r="B12" s="198" t="s">
        <v>91</v>
      </c>
      <c r="C12" s="208"/>
      <c r="D12" s="208">
        <v>4.09</v>
      </c>
      <c r="E12" s="208">
        <v>11.78</v>
      </c>
      <c r="F12" s="208">
        <v>19.59</v>
      </c>
      <c r="G12" s="143"/>
    </row>
    <row r="13" spans="2:17">
      <c r="B13" s="198" t="s">
        <v>93</v>
      </c>
      <c r="C13" s="208"/>
      <c r="D13" s="209" t="s">
        <v>94</v>
      </c>
      <c r="E13" s="209" t="s">
        <v>94</v>
      </c>
      <c r="F13" s="208">
        <v>0.56999999999999995</v>
      </c>
      <c r="G13" s="143"/>
    </row>
    <row r="14" spans="2:17" ht="28.8">
      <c r="B14" s="198" t="s">
        <v>95</v>
      </c>
      <c r="C14" s="208"/>
      <c r="D14" s="208">
        <v>7.67</v>
      </c>
      <c r="E14" s="208">
        <v>2.5299999999999998</v>
      </c>
      <c r="F14" s="208">
        <v>3.81</v>
      </c>
      <c r="G14" s="143"/>
    </row>
    <row r="15" spans="2:17">
      <c r="B15" s="201" t="s">
        <v>96</v>
      </c>
      <c r="C15" s="210"/>
      <c r="D15" s="210">
        <f>SUM(D11:D14)</f>
        <v>67.81</v>
      </c>
      <c r="E15" s="210">
        <f t="shared" ref="E15:F15" si="0">SUM(E11:E14)</f>
        <v>67.989999999999995</v>
      </c>
      <c r="F15" s="210">
        <f t="shared" si="0"/>
        <v>88.12</v>
      </c>
      <c r="G15" s="143"/>
    </row>
    <row r="16" spans="2:17">
      <c r="B16" s="202"/>
      <c r="C16" s="207"/>
      <c r="D16" s="207"/>
      <c r="E16" s="207"/>
      <c r="F16" s="207"/>
      <c r="G16" s="143"/>
    </row>
    <row r="17" spans="2:7">
      <c r="B17" s="200" t="s">
        <v>97</v>
      </c>
      <c r="C17" s="207"/>
      <c r="D17" s="207"/>
      <c r="E17" s="207"/>
      <c r="F17" s="207"/>
      <c r="G17" s="143"/>
    </row>
    <row r="18" spans="2:7">
      <c r="B18" s="198" t="s">
        <v>98</v>
      </c>
      <c r="C18" s="208"/>
      <c r="D18" s="208">
        <v>3.54</v>
      </c>
      <c r="E18" s="208">
        <v>3.16</v>
      </c>
      <c r="F18" s="208">
        <v>3.21</v>
      </c>
      <c r="G18" s="143"/>
    </row>
    <row r="19" spans="2:7">
      <c r="B19" s="198" t="s">
        <v>99</v>
      </c>
      <c r="C19" s="208"/>
      <c r="D19" s="208">
        <v>0.48</v>
      </c>
      <c r="E19" s="208">
        <v>0.45</v>
      </c>
      <c r="F19" s="208">
        <v>0.45</v>
      </c>
      <c r="G19" s="143"/>
    </row>
    <row r="20" spans="2:7">
      <c r="B20" s="198" t="s">
        <v>100</v>
      </c>
      <c r="C20" s="208"/>
      <c r="D20" s="208">
        <v>5.94</v>
      </c>
      <c r="E20" s="208">
        <v>6.15</v>
      </c>
      <c r="F20" s="208">
        <v>6.32</v>
      </c>
      <c r="G20" s="143"/>
    </row>
    <row r="21" spans="2:7">
      <c r="B21" s="198" t="s">
        <v>101</v>
      </c>
      <c r="C21" s="208"/>
      <c r="D21" s="208">
        <v>6.8</v>
      </c>
      <c r="E21" s="208">
        <v>6.04</v>
      </c>
      <c r="F21" s="208">
        <v>6.74</v>
      </c>
      <c r="G21" s="143"/>
    </row>
    <row r="22" spans="2:7" ht="28.8">
      <c r="B22" s="198" t="s">
        <v>102</v>
      </c>
      <c r="C22" s="208"/>
      <c r="D22" s="208">
        <v>2.64</v>
      </c>
      <c r="E22" s="208">
        <v>1.92</v>
      </c>
      <c r="F22" s="208">
        <v>2.81</v>
      </c>
      <c r="G22" s="143"/>
    </row>
    <row r="23" spans="2:7" ht="28.8">
      <c r="B23" s="198" t="s">
        <v>103</v>
      </c>
      <c r="C23" s="209"/>
      <c r="D23" s="209" t="s">
        <v>94</v>
      </c>
      <c r="E23" s="208">
        <v>2.27</v>
      </c>
      <c r="F23" s="209" t="s">
        <v>94</v>
      </c>
      <c r="G23" s="143"/>
    </row>
    <row r="24" spans="2:7">
      <c r="B24" s="198" t="s">
        <v>104</v>
      </c>
      <c r="C24" s="209"/>
      <c r="D24" s="209" t="s">
        <v>94</v>
      </c>
      <c r="E24" s="209" t="s">
        <v>94</v>
      </c>
      <c r="F24" s="209" t="s">
        <v>94</v>
      </c>
      <c r="G24" s="143"/>
    </row>
    <row r="25" spans="2:7">
      <c r="B25" s="198" t="s">
        <v>105</v>
      </c>
      <c r="C25" s="208"/>
      <c r="D25" s="208">
        <v>0.22</v>
      </c>
      <c r="E25" s="208">
        <v>0.37</v>
      </c>
      <c r="F25" s="208">
        <v>0.47</v>
      </c>
      <c r="G25" s="143"/>
    </row>
    <row r="26" spans="2:7">
      <c r="B26" s="198" t="s">
        <v>106</v>
      </c>
      <c r="C26" s="208"/>
      <c r="D26" s="208">
        <v>9.09</v>
      </c>
      <c r="E26" s="208">
        <v>2.5299999999999998</v>
      </c>
      <c r="F26" s="208">
        <v>3.39</v>
      </c>
      <c r="G26" s="143"/>
    </row>
    <row r="27" spans="2:7">
      <c r="B27" s="198" t="s">
        <v>107</v>
      </c>
      <c r="C27" s="208"/>
      <c r="D27" s="208">
        <v>0.34</v>
      </c>
      <c r="E27" s="208">
        <v>1.42</v>
      </c>
      <c r="F27" s="208">
        <v>0.78</v>
      </c>
      <c r="G27" s="143"/>
    </row>
    <row r="28" spans="2:7">
      <c r="B28" s="201" t="s">
        <v>108</v>
      </c>
      <c r="C28" s="210"/>
      <c r="D28" s="210">
        <f>SUM(D18:D27)</f>
        <v>29.05</v>
      </c>
      <c r="E28" s="210">
        <f t="shared" ref="E28:F28" si="1">SUM(E18:E27)</f>
        <v>24.310000000000002</v>
      </c>
      <c r="F28" s="210">
        <f t="shared" si="1"/>
        <v>24.169999999999998</v>
      </c>
      <c r="G28" s="143"/>
    </row>
    <row r="29" spans="2:7">
      <c r="B29" s="202"/>
      <c r="C29" s="207"/>
      <c r="D29" s="211"/>
      <c r="E29" s="207"/>
      <c r="F29" s="207"/>
      <c r="G29" s="143"/>
    </row>
    <row r="30" spans="2:7">
      <c r="B30" s="201" t="s">
        <v>109</v>
      </c>
      <c r="C30" s="210"/>
      <c r="D30" s="210">
        <f>D15-D28</f>
        <v>38.760000000000005</v>
      </c>
      <c r="E30" s="210">
        <f t="shared" ref="E30:F30" si="2">E15-E28</f>
        <v>43.679999999999993</v>
      </c>
      <c r="F30" s="210">
        <f t="shared" si="2"/>
        <v>63.95</v>
      </c>
      <c r="G30" s="143"/>
    </row>
    <row r="31" spans="2:7">
      <c r="B31" s="198" t="s">
        <v>110</v>
      </c>
      <c r="C31" s="208"/>
      <c r="D31" s="208">
        <v>38.35</v>
      </c>
      <c r="E31" s="208">
        <v>41.18</v>
      </c>
      <c r="F31" s="208">
        <v>54.16</v>
      </c>
      <c r="G31" s="143"/>
    </row>
    <row r="32" spans="2:7">
      <c r="B32" s="201" t="s">
        <v>111</v>
      </c>
      <c r="C32" s="210"/>
      <c r="D32" s="210">
        <f>D30-D31</f>
        <v>0.41000000000000369</v>
      </c>
      <c r="E32" s="210">
        <f t="shared" ref="E32:F32" si="3">E30-E31</f>
        <v>2.4999999999999929</v>
      </c>
      <c r="F32" s="210">
        <f t="shared" si="3"/>
        <v>9.7900000000000063</v>
      </c>
      <c r="G32" s="143"/>
    </row>
    <row r="33" spans="2:7">
      <c r="B33" s="198" t="s">
        <v>112</v>
      </c>
      <c r="C33" s="208"/>
      <c r="D33" s="208">
        <v>58.44</v>
      </c>
      <c r="E33" s="208">
        <v>34.49</v>
      </c>
      <c r="F33" s="208">
        <v>34.47</v>
      </c>
      <c r="G33" s="143"/>
    </row>
    <row r="34" spans="2:7">
      <c r="B34" s="201" t="s">
        <v>113</v>
      </c>
      <c r="C34" s="212"/>
      <c r="D34" s="212">
        <f>D32-D33</f>
        <v>-58.029999999999994</v>
      </c>
      <c r="E34" s="212">
        <f t="shared" ref="E34:F34" si="4">E32-E33</f>
        <v>-31.990000000000009</v>
      </c>
      <c r="F34" s="212">
        <f t="shared" si="4"/>
        <v>-24.679999999999993</v>
      </c>
      <c r="G34" s="143"/>
    </row>
    <row r="35" spans="2:7">
      <c r="B35" s="198" t="s">
        <v>114</v>
      </c>
      <c r="C35" s="208"/>
      <c r="D35" s="213">
        <v>-0.14000000000000001</v>
      </c>
      <c r="E35" s="208">
        <v>0.09</v>
      </c>
      <c r="F35" s="208">
        <v>1.21</v>
      </c>
      <c r="G35" s="143"/>
    </row>
    <row r="36" spans="2:7">
      <c r="B36" s="201" t="s">
        <v>115</v>
      </c>
      <c r="C36" s="212"/>
      <c r="D36" s="212">
        <f>D34-D35</f>
        <v>-57.889999999999993</v>
      </c>
      <c r="E36" s="212">
        <f t="shared" ref="E36:F36" si="5">E34-E35</f>
        <v>-32.080000000000013</v>
      </c>
      <c r="F36" s="212">
        <f t="shared" si="5"/>
        <v>-25.889999999999993</v>
      </c>
      <c r="G36" s="143"/>
    </row>
    <row r="37" spans="2:7">
      <c r="B37" s="198" t="s">
        <v>116</v>
      </c>
      <c r="C37" s="208"/>
      <c r="D37" s="209">
        <v>0</v>
      </c>
      <c r="E37" s="209">
        <v>0</v>
      </c>
      <c r="F37" s="208">
        <v>12.09</v>
      </c>
      <c r="G37" s="143"/>
    </row>
    <row r="38" spans="2:7">
      <c r="B38" s="202"/>
      <c r="C38" s="207"/>
      <c r="D38" s="207"/>
      <c r="E38" s="207"/>
      <c r="F38" s="207"/>
      <c r="G38" s="143"/>
    </row>
    <row r="39" spans="2:7">
      <c r="B39" s="201" t="s">
        <v>117</v>
      </c>
      <c r="C39" s="212"/>
      <c r="D39" s="212">
        <f>D36-D37</f>
        <v>-57.889999999999993</v>
      </c>
      <c r="E39" s="212">
        <f t="shared" ref="E39:F39" si="6">E36-E37</f>
        <v>-32.080000000000013</v>
      </c>
      <c r="F39" s="212">
        <f t="shared" si="6"/>
        <v>-37.97999999999999</v>
      </c>
      <c r="G39" s="143"/>
    </row>
    <row r="40" spans="2:7">
      <c r="B40" s="202"/>
      <c r="C40" s="207"/>
      <c r="D40" s="207"/>
      <c r="E40" s="211"/>
      <c r="F40" s="207"/>
      <c r="G40" s="143"/>
    </row>
    <row r="41" spans="2:7">
      <c r="B41" s="203" t="s">
        <v>118</v>
      </c>
      <c r="C41" s="214"/>
      <c r="D41" s="214">
        <v>-19.53</v>
      </c>
      <c r="E41" s="214">
        <v>43.57</v>
      </c>
      <c r="F41" s="214">
        <v>50.65</v>
      </c>
      <c r="G41" s="143"/>
    </row>
    <row r="42" spans="2:7">
      <c r="B42" s="91"/>
      <c r="C42" s="91"/>
      <c r="D42" s="91"/>
      <c r="E42" s="91"/>
    </row>
    <row r="43" spans="2:7">
      <c r="B43" s="91"/>
      <c r="C43" s="91"/>
      <c r="D43" s="91"/>
      <c r="E43" s="91"/>
    </row>
    <row r="44" spans="2:7">
      <c r="B44" s="91"/>
      <c r="C44" s="91"/>
      <c r="D44" s="91"/>
      <c r="E44" s="91"/>
    </row>
    <row r="45" spans="2:7">
      <c r="B45" s="92" t="s">
        <v>119</v>
      </c>
      <c r="C45" s="93">
        <f>D11+D12</f>
        <v>60.14</v>
      </c>
      <c r="D45" s="93">
        <f>E11+E12</f>
        <v>65.459999999999994</v>
      </c>
      <c r="E45" s="93">
        <f>F11+F12</f>
        <v>83.740000000000009</v>
      </c>
    </row>
    <row r="46" spans="2:7">
      <c r="B46" s="95" t="s">
        <v>120</v>
      </c>
      <c r="C46" s="82">
        <f>D31</f>
        <v>38.35</v>
      </c>
      <c r="D46" s="82">
        <f>E31</f>
        <v>41.18</v>
      </c>
      <c r="E46" s="82">
        <f>F31</f>
        <v>54.16</v>
      </c>
    </row>
    <row r="47" spans="2:7">
      <c r="B47" s="97" t="s">
        <v>121</v>
      </c>
      <c r="C47" s="98">
        <f>C46/C45</f>
        <v>0.63767874958430326</v>
      </c>
      <c r="D47" s="98">
        <f t="shared" ref="D47:E47" si="7">D46/D45</f>
        <v>0.62908646501680421</v>
      </c>
      <c r="E47" s="98">
        <f t="shared" si="7"/>
        <v>0.64676379269166462</v>
      </c>
    </row>
    <row r="48" spans="2:7">
      <c r="B48" s="101" t="s">
        <v>122</v>
      </c>
      <c r="C48" s="102">
        <f>C46/[1]BS!C18</f>
        <v>5.0328744471712226E-2</v>
      </c>
      <c r="D48" s="102">
        <f>D46/[1]BS!D18</f>
        <v>5.5384449854074487E-2</v>
      </c>
      <c r="E48" s="102">
        <f>E46/[1]BS!E18</f>
        <v>7.8563346775363363E-2</v>
      </c>
    </row>
  </sheetData>
  <mergeCells count="2">
    <mergeCell ref="B2:F2"/>
    <mergeCell ref="B4:F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showGridLines="0" workbookViewId="0">
      <selection activeCell="D6" sqref="D6:F6"/>
    </sheetView>
  </sheetViews>
  <sheetFormatPr defaultRowHeight="14.4"/>
  <cols>
    <col min="1" max="1" width="4.44140625" customWidth="1"/>
    <col min="2" max="2" width="38" customWidth="1"/>
    <col min="3" max="3" width="9.33203125" style="3" bestFit="1" customWidth="1"/>
    <col min="4" max="4" width="9.5546875" style="3" bestFit="1" customWidth="1"/>
    <col min="5" max="6" width="9.109375" style="3"/>
  </cols>
  <sheetData>
    <row r="2" spans="2:10" ht="15.6">
      <c r="B2" s="249" t="s">
        <v>48</v>
      </c>
      <c r="C2" s="249"/>
      <c r="D2" s="249"/>
      <c r="E2" s="249"/>
      <c r="F2" s="249"/>
    </row>
    <row r="3" spans="2:10" ht="10.5" customHeight="1">
      <c r="B3" s="2"/>
    </row>
    <row r="4" spans="2:10" ht="15.6">
      <c r="B4" s="250" t="s">
        <v>59</v>
      </c>
      <c r="C4" s="250"/>
      <c r="D4" s="250"/>
      <c r="E4" s="250"/>
      <c r="F4" s="250"/>
    </row>
    <row r="6" spans="2:10" ht="14.25" customHeight="1">
      <c r="B6" s="40" t="s">
        <v>0</v>
      </c>
      <c r="C6" s="34" t="s">
        <v>58</v>
      </c>
      <c r="D6" s="34" t="s">
        <v>57</v>
      </c>
      <c r="E6" s="34" t="s">
        <v>60</v>
      </c>
      <c r="F6" s="34" t="s">
        <v>61</v>
      </c>
    </row>
    <row r="7" spans="2:10">
      <c r="B7" s="41" t="s">
        <v>19</v>
      </c>
      <c r="C7" s="35"/>
      <c r="D7" s="35"/>
      <c r="E7" s="10"/>
      <c r="F7" s="10"/>
    </row>
    <row r="8" spans="2:10">
      <c r="B8" s="42" t="s">
        <v>20</v>
      </c>
      <c r="C8" s="36">
        <v>7.1275000000000004</v>
      </c>
      <c r="D8" s="36">
        <v>60.1404</v>
      </c>
      <c r="E8" s="25">
        <v>65.454999999999998</v>
      </c>
      <c r="F8" s="25">
        <v>83.74430000000001</v>
      </c>
    </row>
    <row r="9" spans="2:10">
      <c r="B9" s="43" t="s">
        <v>21</v>
      </c>
      <c r="C9" s="36">
        <v>0.30480000000000002</v>
      </c>
      <c r="D9" s="36">
        <v>7.6700999999999997</v>
      </c>
      <c r="E9" s="24">
        <v>2.5336000000000003</v>
      </c>
      <c r="F9" s="24">
        <v>4.3773999999999997</v>
      </c>
      <c r="J9">
        <v>100</v>
      </c>
    </row>
    <row r="10" spans="2:10">
      <c r="B10" s="47" t="s">
        <v>1</v>
      </c>
      <c r="C10" s="32">
        <f>SUM(C8:C9)</f>
        <v>7.4323000000000006</v>
      </c>
      <c r="D10" s="32">
        <f>SUM(D8:D9)</f>
        <v>67.810500000000005</v>
      </c>
      <c r="E10" s="32">
        <f t="shared" ref="E10:F10" si="0">SUM(E8:E9)</f>
        <v>67.988600000000005</v>
      </c>
      <c r="F10" s="32">
        <f t="shared" si="0"/>
        <v>88.121700000000004</v>
      </c>
      <c r="I10" s="1"/>
      <c r="J10" s="1"/>
    </row>
    <row r="11" spans="2:10">
      <c r="B11" s="44"/>
      <c r="C11" s="17"/>
      <c r="D11" s="17"/>
      <c r="E11" s="10"/>
      <c r="F11" s="10"/>
      <c r="I11" s="1"/>
      <c r="J11" s="1"/>
    </row>
    <row r="12" spans="2:10">
      <c r="B12" s="44" t="s">
        <v>22</v>
      </c>
      <c r="C12" s="17"/>
      <c r="D12" s="17"/>
      <c r="E12" s="10"/>
      <c r="F12" s="10"/>
      <c r="I12" s="1"/>
      <c r="J12" s="1"/>
    </row>
    <row r="13" spans="2:10">
      <c r="B13" s="42" t="s">
        <v>23</v>
      </c>
      <c r="C13" s="11">
        <v>0</v>
      </c>
      <c r="D13" s="11">
        <v>0</v>
      </c>
      <c r="E13" s="11">
        <v>0</v>
      </c>
      <c r="F13" s="11">
        <v>0</v>
      </c>
    </row>
    <row r="14" spans="2:10">
      <c r="B14" s="42" t="s">
        <v>24</v>
      </c>
      <c r="C14" s="11">
        <v>0.73640000000000005</v>
      </c>
      <c r="D14" s="11">
        <v>5.9398999999999997</v>
      </c>
      <c r="E14" s="10">
        <v>6.1517999999999997</v>
      </c>
      <c r="F14" s="10">
        <v>6.3225999999999996</v>
      </c>
    </row>
    <row r="15" spans="2:10">
      <c r="B15" s="42" t="s">
        <v>25</v>
      </c>
      <c r="C15" s="11">
        <v>7.0998999999999999</v>
      </c>
      <c r="D15" s="11">
        <v>58.444200000000002</v>
      </c>
      <c r="E15" s="46">
        <v>34.488599999999998</v>
      </c>
      <c r="F15" s="46">
        <v>34.467700000000001</v>
      </c>
    </row>
    <row r="16" spans="2:10">
      <c r="B16" s="42" t="s">
        <v>26</v>
      </c>
      <c r="C16" s="36">
        <v>1.3803999999999998</v>
      </c>
      <c r="D16" s="37">
        <v>23.105</v>
      </c>
      <c r="E16" s="46">
        <v>18.172499999999999</v>
      </c>
      <c r="F16" s="46">
        <v>29.931100000000001</v>
      </c>
    </row>
    <row r="17" spans="2:6">
      <c r="B17" s="47" t="s">
        <v>62</v>
      </c>
      <c r="C17" s="48">
        <f>SUM(C13:C16)</f>
        <v>9.2166999999999994</v>
      </c>
      <c r="D17" s="48">
        <f>SUM(D13:D16)</f>
        <v>87.489100000000008</v>
      </c>
      <c r="E17" s="48">
        <f>SUM(E13:E16)</f>
        <v>58.812899999999999</v>
      </c>
      <c r="F17" s="48">
        <f>SUM(F13:F16)</f>
        <v>70.721400000000003</v>
      </c>
    </row>
    <row r="18" spans="2:6">
      <c r="B18" s="45"/>
      <c r="C18" s="5"/>
      <c r="D18" s="5"/>
      <c r="E18" s="10"/>
      <c r="F18" s="10"/>
    </row>
    <row r="19" spans="2:6">
      <c r="B19" s="47" t="s">
        <v>63</v>
      </c>
      <c r="C19" s="49">
        <f>C10-C17</f>
        <v>-1.7843999999999989</v>
      </c>
      <c r="D19" s="49">
        <f>D10-D17</f>
        <v>-19.678600000000003</v>
      </c>
      <c r="E19" s="49">
        <f>E10-E17</f>
        <v>9.1757000000000062</v>
      </c>
      <c r="F19" s="49">
        <f>F10-F17</f>
        <v>17.400300000000001</v>
      </c>
    </row>
    <row r="20" spans="2:6">
      <c r="B20" s="51" t="s">
        <v>64</v>
      </c>
      <c r="C20" s="11">
        <v>3.4558999999999997</v>
      </c>
      <c r="D20" s="11">
        <v>38.352499999999999</v>
      </c>
      <c r="E20" s="46">
        <v>41.1828</v>
      </c>
      <c r="F20" s="46">
        <v>54.162600000000005</v>
      </c>
    </row>
    <row r="21" spans="2:6">
      <c r="B21" s="47" t="s">
        <v>65</v>
      </c>
      <c r="C21" s="49">
        <f>C19-C20</f>
        <v>-5.2402999999999986</v>
      </c>
      <c r="D21" s="49">
        <f t="shared" ref="D21:F21" si="1">D19-D20</f>
        <v>-58.031100000000002</v>
      </c>
      <c r="E21" s="49">
        <f t="shared" si="1"/>
        <v>-32.007099999999994</v>
      </c>
      <c r="F21" s="49">
        <f t="shared" si="1"/>
        <v>-36.762300000000003</v>
      </c>
    </row>
    <row r="22" spans="2:6">
      <c r="B22" s="44" t="s">
        <v>66</v>
      </c>
      <c r="C22" s="38"/>
      <c r="D22" s="38"/>
      <c r="E22" s="10"/>
      <c r="F22" s="10"/>
    </row>
    <row r="23" spans="2:6">
      <c r="B23" s="43" t="s">
        <v>27</v>
      </c>
      <c r="C23" s="39">
        <v>0</v>
      </c>
      <c r="D23" s="39">
        <v>0</v>
      </c>
      <c r="E23" s="39">
        <v>0</v>
      </c>
      <c r="F23" s="39">
        <v>0</v>
      </c>
    </row>
    <row r="24" spans="2:6">
      <c r="B24" s="43" t="s">
        <v>28</v>
      </c>
      <c r="C24" s="39">
        <v>-0.9506</v>
      </c>
      <c r="D24" s="39">
        <v>-0.14449999999999999</v>
      </c>
      <c r="E24" s="14">
        <v>9.4700000000000006E-2</v>
      </c>
      <c r="F24" s="14">
        <v>1.2097</v>
      </c>
    </row>
    <row r="25" spans="2:6" ht="15.75" customHeight="1">
      <c r="B25" s="47" t="s">
        <v>67</v>
      </c>
      <c r="C25" s="50">
        <f>C21-C23-C24</f>
        <v>-4.289699999999999</v>
      </c>
      <c r="D25" s="50">
        <f t="shared" ref="D25:F25" si="2">D21-D23-D24</f>
        <v>-57.886600000000001</v>
      </c>
      <c r="E25" s="50">
        <f t="shared" si="2"/>
        <v>-32.101799999999997</v>
      </c>
      <c r="F25" s="50">
        <f t="shared" si="2"/>
        <v>-37.972000000000001</v>
      </c>
    </row>
    <row r="28" spans="2:6">
      <c r="B28" s="52" t="s">
        <v>68</v>
      </c>
      <c r="C28" s="53">
        <f>C19/C10</f>
        <v>-0.24008718700805926</v>
      </c>
      <c r="D28" s="53">
        <f t="shared" ref="D28:F28" si="3">D19/D10</f>
        <v>-0.29019989529645118</v>
      </c>
      <c r="E28" s="53">
        <f t="shared" si="3"/>
        <v>0.1349593902507186</v>
      </c>
      <c r="F28" s="53">
        <f t="shared" si="3"/>
        <v>0.19745760692315287</v>
      </c>
    </row>
    <row r="29" spans="2:6">
      <c r="B29" s="52" t="s">
        <v>69</v>
      </c>
      <c r="C29" s="53">
        <f>C21/C10</f>
        <v>-0.70507110853975197</v>
      </c>
      <c r="D29" s="53">
        <f t="shared" ref="D29:F29" si="4">D21/D10</f>
        <v>-0.85578339637666734</v>
      </c>
      <c r="E29" s="53">
        <f t="shared" si="4"/>
        <v>-0.47077157052800017</v>
      </c>
      <c r="F29" s="53">
        <f t="shared" si="4"/>
        <v>-0.41717647299132904</v>
      </c>
    </row>
    <row r="30" spans="2:6">
      <c r="B30" s="52" t="s">
        <v>70</v>
      </c>
      <c r="C30" s="53">
        <f>C25/C10</f>
        <v>-0.57716992048221927</v>
      </c>
      <c r="D30" s="53">
        <f t="shared" ref="D30:F30" si="5">D25/D10</f>
        <v>-0.85365245795267686</v>
      </c>
      <c r="E30" s="53">
        <f t="shared" si="5"/>
        <v>-0.47216445109915478</v>
      </c>
      <c r="F30" s="53">
        <f t="shared" si="5"/>
        <v>-0.43090407924495328</v>
      </c>
    </row>
    <row r="31" spans="2:6">
      <c r="B31" s="52" t="s">
        <v>71</v>
      </c>
      <c r="C31" s="53"/>
      <c r="D31" s="53">
        <f>D10/C10-1</f>
        <v>8.1237571142176712</v>
      </c>
      <c r="E31" s="53">
        <f t="shared" ref="E31:F31" si="6">E10/D10-1</f>
        <v>2.6264369087383166E-3</v>
      </c>
      <c r="F31" s="53">
        <f t="shared" si="6"/>
        <v>0.29612464442568309</v>
      </c>
    </row>
  </sheetData>
  <mergeCells count="2">
    <mergeCell ref="B2:F2"/>
    <mergeCell ref="B4:F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93"/>
  <sheetViews>
    <sheetView showGridLines="0" workbookViewId="0">
      <pane ySplit="4" topLeftCell="A5" activePane="bottomLeft" state="frozen"/>
      <selection pane="bottomLeft" activeCell="AJ21" sqref="AJ21"/>
    </sheetView>
  </sheetViews>
  <sheetFormatPr defaultColWidth="8.88671875" defaultRowHeight="13.2"/>
  <cols>
    <col min="1" max="1" width="5.109375" style="59" customWidth="1"/>
    <col min="2" max="2" width="34.44140625" style="59" customWidth="1"/>
    <col min="3" max="5" width="13" style="59" hidden="1" customWidth="1"/>
    <col min="6" max="16" width="13" style="59" customWidth="1"/>
    <col min="17" max="17" width="8" style="59" customWidth="1"/>
    <col min="18" max="16384" width="8.88671875" style="59"/>
  </cols>
  <sheetData>
    <row r="2" spans="2:17" s="57" customFormat="1" ht="19.5" customHeight="1">
      <c r="B2" s="55" t="s">
        <v>48</v>
      </c>
      <c r="C2" s="55"/>
      <c r="D2" s="55"/>
      <c r="E2" s="55"/>
      <c r="F2" s="55"/>
      <c r="G2" s="56"/>
      <c r="H2" s="56"/>
      <c r="I2" s="56"/>
      <c r="J2" s="56"/>
      <c r="K2" s="56"/>
      <c r="L2" s="56"/>
      <c r="M2" s="56"/>
      <c r="N2" s="56"/>
      <c r="O2" s="56"/>
      <c r="P2" s="56"/>
    </row>
    <row r="3" spans="2:17" ht="15" customHeight="1">
      <c r="B3" s="58"/>
      <c r="C3" s="58"/>
      <c r="D3" s="58"/>
      <c r="E3" s="58"/>
      <c r="F3" s="58"/>
      <c r="G3" s="58"/>
      <c r="H3" s="58"/>
      <c r="I3" s="58"/>
      <c r="J3" s="58"/>
      <c r="K3" s="58"/>
      <c r="L3" s="58"/>
      <c r="M3" s="58"/>
      <c r="N3" s="58"/>
      <c r="O3" s="58"/>
      <c r="P3" s="58"/>
      <c r="Q3" s="58"/>
    </row>
    <row r="4" spans="2:17" ht="29.25" customHeight="1">
      <c r="B4" s="60" t="s">
        <v>0</v>
      </c>
      <c r="C4" s="34" t="s">
        <v>57</v>
      </c>
      <c r="D4" s="34" t="s">
        <v>60</v>
      </c>
      <c r="E4" s="34" t="s">
        <v>61</v>
      </c>
      <c r="F4" s="34" t="s">
        <v>308</v>
      </c>
      <c r="G4" s="34" t="s">
        <v>309</v>
      </c>
      <c r="H4" s="34" t="s">
        <v>310</v>
      </c>
      <c r="I4" s="34" t="s">
        <v>311</v>
      </c>
      <c r="J4" s="34" t="s">
        <v>312</v>
      </c>
      <c r="K4" s="34" t="s">
        <v>313</v>
      </c>
      <c r="L4" s="34" t="s">
        <v>314</v>
      </c>
      <c r="M4" s="34" t="s">
        <v>315</v>
      </c>
      <c r="N4" s="34" t="s">
        <v>316</v>
      </c>
      <c r="O4" s="34" t="s">
        <v>317</v>
      </c>
      <c r="P4" s="34" t="s">
        <v>318</v>
      </c>
      <c r="Q4" s="63"/>
    </row>
    <row r="5" spans="2:17" ht="14.4">
      <c r="B5" s="64" t="s">
        <v>86</v>
      </c>
      <c r="C5" s="65">
        <v>2020</v>
      </c>
      <c r="D5" s="65">
        <v>2021</v>
      </c>
      <c r="E5" s="65">
        <v>2022</v>
      </c>
      <c r="F5" s="65">
        <v>2023</v>
      </c>
      <c r="G5" s="65">
        <v>2024</v>
      </c>
      <c r="H5" s="65">
        <v>2025</v>
      </c>
      <c r="I5" s="65">
        <v>2026</v>
      </c>
      <c r="J5" s="65">
        <v>2027</v>
      </c>
      <c r="K5" s="65">
        <v>2028</v>
      </c>
      <c r="L5" s="65">
        <v>2029</v>
      </c>
      <c r="M5" s="65">
        <v>2030</v>
      </c>
      <c r="N5" s="65">
        <v>2031</v>
      </c>
      <c r="O5" s="65">
        <v>2032</v>
      </c>
      <c r="P5" s="66">
        <v>2033</v>
      </c>
      <c r="Q5" s="67"/>
    </row>
    <row r="6" spans="2:17" ht="14.4">
      <c r="B6" s="64" t="s">
        <v>87</v>
      </c>
      <c r="C6" s="65">
        <v>2</v>
      </c>
      <c r="D6" s="65">
        <v>3</v>
      </c>
      <c r="E6" s="65">
        <v>4</v>
      </c>
      <c r="F6" s="65">
        <v>5</v>
      </c>
      <c r="G6" s="65">
        <v>6</v>
      </c>
      <c r="H6" s="65">
        <v>7</v>
      </c>
      <c r="I6" s="65">
        <v>8</v>
      </c>
      <c r="J6" s="65">
        <v>9</v>
      </c>
      <c r="K6" s="65">
        <v>10</v>
      </c>
      <c r="L6" s="65">
        <v>11</v>
      </c>
      <c r="M6" s="65">
        <v>12</v>
      </c>
      <c r="N6" s="65">
        <v>13</v>
      </c>
      <c r="O6" s="65">
        <v>14</v>
      </c>
      <c r="P6" s="66">
        <v>15</v>
      </c>
      <c r="Q6" s="67"/>
    </row>
    <row r="7" spans="2:17" ht="14.4">
      <c r="B7" s="68" t="s">
        <v>88</v>
      </c>
      <c r="C7" s="69">
        <v>12</v>
      </c>
      <c r="D7" s="69">
        <v>12</v>
      </c>
      <c r="E7" s="69">
        <v>12</v>
      </c>
      <c r="F7" s="69">
        <v>12</v>
      </c>
      <c r="G7" s="69">
        <v>12</v>
      </c>
      <c r="H7" s="69">
        <v>12</v>
      </c>
      <c r="I7" s="69">
        <v>12</v>
      </c>
      <c r="J7" s="69">
        <v>12</v>
      </c>
      <c r="K7" s="69">
        <v>12</v>
      </c>
      <c r="L7" s="69">
        <v>12</v>
      </c>
      <c r="M7" s="69">
        <v>12</v>
      </c>
      <c r="N7" s="69">
        <v>12</v>
      </c>
      <c r="O7" s="69">
        <v>12</v>
      </c>
      <c r="P7" s="70">
        <v>8</v>
      </c>
      <c r="Q7" s="67"/>
    </row>
    <row r="8" spans="2:17" ht="14.4">
      <c r="B8" s="71" t="s">
        <v>89</v>
      </c>
      <c r="C8" s="72"/>
      <c r="D8" s="72"/>
      <c r="E8" s="72"/>
      <c r="F8" s="72"/>
      <c r="G8" s="72"/>
      <c r="H8" s="72"/>
      <c r="I8" s="72"/>
      <c r="J8" s="72"/>
      <c r="K8" s="72"/>
      <c r="L8" s="72"/>
      <c r="M8" s="72"/>
      <c r="N8" s="72"/>
      <c r="O8" s="72"/>
      <c r="P8" s="73"/>
      <c r="Q8" s="67"/>
    </row>
    <row r="9" spans="2:17" ht="14.4">
      <c r="B9" s="64" t="s">
        <v>90</v>
      </c>
      <c r="C9" s="74">
        <v>56.05</v>
      </c>
      <c r="D9" s="74">
        <v>53.68</v>
      </c>
      <c r="E9" s="74">
        <v>64.150000000000006</v>
      </c>
      <c r="F9" s="74">
        <v>72.150000000000006</v>
      </c>
      <c r="G9" s="74">
        <v>78.930000000000007</v>
      </c>
      <c r="H9" s="74">
        <v>85.8</v>
      </c>
      <c r="I9" s="74">
        <v>92.18</v>
      </c>
      <c r="J9" s="74">
        <v>98.95</v>
      </c>
      <c r="K9" s="74">
        <v>106.05</v>
      </c>
      <c r="L9" s="74">
        <v>113.79</v>
      </c>
      <c r="M9" s="74">
        <v>122.72</v>
      </c>
      <c r="N9" s="74">
        <v>131.68</v>
      </c>
      <c r="O9" s="74">
        <v>141.24</v>
      </c>
      <c r="P9" s="75">
        <v>100.77</v>
      </c>
      <c r="Q9" s="67"/>
    </row>
    <row r="10" spans="2:17" ht="14.4">
      <c r="B10" s="64" t="s">
        <v>91</v>
      </c>
      <c r="C10" s="74">
        <v>4.09</v>
      </c>
      <c r="D10" s="74">
        <v>11.78</v>
      </c>
      <c r="E10" s="74">
        <v>19.59</v>
      </c>
      <c r="F10" s="74">
        <v>20.34</v>
      </c>
      <c r="G10" s="74">
        <v>22.33</v>
      </c>
      <c r="H10" s="74">
        <v>24.2</v>
      </c>
      <c r="I10" s="74">
        <v>26.07</v>
      </c>
      <c r="J10" s="74">
        <v>27.93</v>
      </c>
      <c r="K10" s="74">
        <v>29.99</v>
      </c>
      <c r="L10" s="74">
        <v>32.15</v>
      </c>
      <c r="M10" s="74">
        <v>34.68</v>
      </c>
      <c r="N10" s="74">
        <v>37.22</v>
      </c>
      <c r="O10" s="74">
        <v>39.979999999999997</v>
      </c>
      <c r="P10" s="75">
        <v>28.49</v>
      </c>
      <c r="Q10" s="67" t="s">
        <v>92</v>
      </c>
    </row>
    <row r="11" spans="2:17" ht="15.75" customHeight="1">
      <c r="B11" s="64" t="s">
        <v>93</v>
      </c>
      <c r="C11" s="76" t="s">
        <v>94</v>
      </c>
      <c r="D11" s="76" t="s">
        <v>94</v>
      </c>
      <c r="E11" s="74">
        <v>0.56999999999999995</v>
      </c>
      <c r="F11" s="74">
        <v>1.1100000000000001</v>
      </c>
      <c r="G11" s="74">
        <v>1.59</v>
      </c>
      <c r="H11" s="74">
        <v>2.04</v>
      </c>
      <c r="I11" s="74">
        <v>2.5299999999999998</v>
      </c>
      <c r="J11" s="74">
        <v>3.07</v>
      </c>
      <c r="K11" s="74">
        <v>3.65</v>
      </c>
      <c r="L11" s="74">
        <v>4.29</v>
      </c>
      <c r="M11" s="74">
        <v>4.91</v>
      </c>
      <c r="N11" s="74">
        <v>5.52</v>
      </c>
      <c r="O11" s="74">
        <v>5.18</v>
      </c>
      <c r="P11" s="75">
        <v>3.16</v>
      </c>
      <c r="Q11" s="67"/>
    </row>
    <row r="12" spans="2:17" ht="28.8">
      <c r="B12" s="64" t="s">
        <v>95</v>
      </c>
      <c r="C12" s="74">
        <v>7.67</v>
      </c>
      <c r="D12" s="74">
        <v>2.5299999999999998</v>
      </c>
      <c r="E12" s="74">
        <v>3.81</v>
      </c>
      <c r="F12" s="76" t="s">
        <v>94</v>
      </c>
      <c r="G12" s="76" t="s">
        <v>94</v>
      </c>
      <c r="H12" s="76" t="s">
        <v>94</v>
      </c>
      <c r="I12" s="76" t="s">
        <v>94</v>
      </c>
      <c r="J12" s="76" t="s">
        <v>94</v>
      </c>
      <c r="K12" s="76" t="s">
        <v>94</v>
      </c>
      <c r="L12" s="76" t="s">
        <v>94</v>
      </c>
      <c r="M12" s="76" t="s">
        <v>94</v>
      </c>
      <c r="N12" s="76" t="s">
        <v>94</v>
      </c>
      <c r="O12" s="76" t="s">
        <v>94</v>
      </c>
      <c r="P12" s="77" t="s">
        <v>94</v>
      </c>
      <c r="Q12" s="63"/>
    </row>
    <row r="13" spans="2:17" ht="14.4">
      <c r="B13" s="78" t="s">
        <v>96</v>
      </c>
      <c r="C13" s="79">
        <f>SUM(C9:C12)</f>
        <v>67.81</v>
      </c>
      <c r="D13" s="79">
        <f t="shared" ref="D13:P13" si="0">SUM(D9:D12)</f>
        <v>67.989999999999995</v>
      </c>
      <c r="E13" s="79">
        <f t="shared" si="0"/>
        <v>88.12</v>
      </c>
      <c r="F13" s="79">
        <f t="shared" si="0"/>
        <v>93.600000000000009</v>
      </c>
      <c r="G13" s="79">
        <f t="shared" si="0"/>
        <v>102.85000000000001</v>
      </c>
      <c r="H13" s="79">
        <f t="shared" si="0"/>
        <v>112.04</v>
      </c>
      <c r="I13" s="79">
        <f t="shared" si="0"/>
        <v>120.78</v>
      </c>
      <c r="J13" s="79">
        <f t="shared" si="0"/>
        <v>129.94999999999999</v>
      </c>
      <c r="K13" s="79">
        <f t="shared" si="0"/>
        <v>139.69</v>
      </c>
      <c r="L13" s="79">
        <f t="shared" si="0"/>
        <v>150.22999999999999</v>
      </c>
      <c r="M13" s="79">
        <f t="shared" si="0"/>
        <v>162.31</v>
      </c>
      <c r="N13" s="79">
        <f t="shared" si="0"/>
        <v>174.42000000000002</v>
      </c>
      <c r="O13" s="79">
        <f t="shared" si="0"/>
        <v>186.4</v>
      </c>
      <c r="P13" s="79">
        <f t="shared" si="0"/>
        <v>132.41999999999999</v>
      </c>
      <c r="Q13" s="67"/>
    </row>
    <row r="14" spans="2:17" ht="14.4">
      <c r="B14" s="80"/>
      <c r="C14" s="72"/>
      <c r="D14" s="72"/>
      <c r="E14" s="72"/>
      <c r="F14" s="72"/>
      <c r="G14" s="72"/>
      <c r="H14" s="72"/>
      <c r="I14" s="72"/>
      <c r="J14" s="72"/>
      <c r="K14" s="72"/>
      <c r="L14" s="72"/>
      <c r="M14" s="72"/>
      <c r="N14" s="72"/>
      <c r="O14" s="72"/>
      <c r="P14" s="81"/>
      <c r="Q14" s="67"/>
    </row>
    <row r="15" spans="2:17" ht="14.4">
      <c r="B15" s="71" t="s">
        <v>97</v>
      </c>
      <c r="C15" s="72"/>
      <c r="D15" s="72"/>
      <c r="E15" s="72"/>
      <c r="F15" s="72"/>
      <c r="G15" s="72"/>
      <c r="H15" s="72"/>
      <c r="I15" s="72"/>
      <c r="J15" s="72"/>
      <c r="K15" s="72"/>
      <c r="L15" s="72"/>
      <c r="M15" s="72"/>
      <c r="N15" s="72"/>
      <c r="O15" s="72"/>
      <c r="P15" s="81"/>
      <c r="Q15" s="67"/>
    </row>
    <row r="16" spans="2:17" ht="20.25" customHeight="1">
      <c r="B16" s="64" t="s">
        <v>98</v>
      </c>
      <c r="C16" s="74">
        <v>3.54</v>
      </c>
      <c r="D16" s="74">
        <v>3.16</v>
      </c>
      <c r="E16" s="74">
        <v>3.21</v>
      </c>
      <c r="F16" s="74">
        <v>3.35</v>
      </c>
      <c r="G16" s="74">
        <v>3.5</v>
      </c>
      <c r="H16" s="74">
        <v>3.66</v>
      </c>
      <c r="I16" s="74">
        <v>3.82</v>
      </c>
      <c r="J16" s="74">
        <v>4</v>
      </c>
      <c r="K16" s="74">
        <v>4.18</v>
      </c>
      <c r="L16" s="74">
        <v>4.3600000000000003</v>
      </c>
      <c r="M16" s="74">
        <v>4.5599999999999996</v>
      </c>
      <c r="N16" s="74">
        <v>4.76</v>
      </c>
      <c r="O16" s="74">
        <v>4.9800000000000004</v>
      </c>
      <c r="P16" s="75">
        <v>3.45</v>
      </c>
      <c r="Q16" s="67"/>
    </row>
    <row r="17" spans="2:18" ht="14.4">
      <c r="B17" s="64" t="s">
        <v>99</v>
      </c>
      <c r="C17" s="74">
        <v>0.48</v>
      </c>
      <c r="D17" s="74">
        <v>0.45</v>
      </c>
      <c r="E17" s="74">
        <v>0.45</v>
      </c>
      <c r="F17" s="74">
        <v>0.47</v>
      </c>
      <c r="G17" s="74">
        <v>0.49</v>
      </c>
      <c r="H17" s="74">
        <v>0.51</v>
      </c>
      <c r="I17" s="74">
        <v>0.54</v>
      </c>
      <c r="J17" s="74">
        <v>0.56000000000000005</v>
      </c>
      <c r="K17" s="74">
        <v>0.59</v>
      </c>
      <c r="L17" s="74">
        <v>0.61</v>
      </c>
      <c r="M17" s="74">
        <v>0.64</v>
      </c>
      <c r="N17" s="74">
        <v>0.67</v>
      </c>
      <c r="O17" s="74">
        <v>0.7</v>
      </c>
      <c r="P17" s="75">
        <v>0.49</v>
      </c>
      <c r="Q17" s="67"/>
    </row>
    <row r="18" spans="2:18" ht="14.4">
      <c r="B18" s="64" t="s">
        <v>100</v>
      </c>
      <c r="C18" s="74">
        <v>5.94</v>
      </c>
      <c r="D18" s="74">
        <v>6.15</v>
      </c>
      <c r="E18" s="74">
        <v>6.32</v>
      </c>
      <c r="F18" s="74">
        <v>6.6</v>
      </c>
      <c r="G18" s="74">
        <v>6.9</v>
      </c>
      <c r="H18" s="74">
        <v>7.21</v>
      </c>
      <c r="I18" s="74">
        <v>7.54</v>
      </c>
      <c r="J18" s="74">
        <v>7.88</v>
      </c>
      <c r="K18" s="74">
        <v>8.23</v>
      </c>
      <c r="L18" s="74">
        <v>8.6</v>
      </c>
      <c r="M18" s="74">
        <v>8.99</v>
      </c>
      <c r="N18" s="74">
        <v>9.39</v>
      </c>
      <c r="O18" s="74">
        <v>9.81</v>
      </c>
      <c r="P18" s="75">
        <v>6.81</v>
      </c>
      <c r="Q18" s="67"/>
    </row>
    <row r="19" spans="2:18" ht="14.4">
      <c r="B19" s="64" t="s">
        <v>101</v>
      </c>
      <c r="C19" s="74">
        <v>6.8</v>
      </c>
      <c r="D19" s="74">
        <v>6.04</v>
      </c>
      <c r="E19" s="74">
        <v>6.74</v>
      </c>
      <c r="F19" s="74">
        <v>7.21</v>
      </c>
      <c r="G19" s="74">
        <v>7.7</v>
      </c>
      <c r="H19" s="74">
        <v>8.09</v>
      </c>
      <c r="I19" s="74">
        <v>8.49</v>
      </c>
      <c r="J19" s="74">
        <v>8.91</v>
      </c>
      <c r="K19" s="74">
        <v>9.36</v>
      </c>
      <c r="L19" s="74">
        <v>9.83</v>
      </c>
      <c r="M19" s="74">
        <v>10.32</v>
      </c>
      <c r="N19" s="74">
        <v>10.84</v>
      </c>
      <c r="O19" s="74">
        <v>11.38</v>
      </c>
      <c r="P19" s="75">
        <v>5.27</v>
      </c>
      <c r="Q19" s="67"/>
    </row>
    <row r="20" spans="2:18" ht="28.8">
      <c r="B20" s="64" t="s">
        <v>102</v>
      </c>
      <c r="C20" s="74">
        <v>2.64</v>
      </c>
      <c r="D20" s="74">
        <v>1.92</v>
      </c>
      <c r="E20" s="74">
        <v>2.81</v>
      </c>
      <c r="F20" s="74">
        <v>3.05</v>
      </c>
      <c r="G20" s="74">
        <v>3.2</v>
      </c>
      <c r="H20" s="74">
        <v>3.36</v>
      </c>
      <c r="I20" s="74">
        <v>3.53</v>
      </c>
      <c r="J20" s="74">
        <v>3.71</v>
      </c>
      <c r="K20" s="74">
        <v>3.89</v>
      </c>
      <c r="L20" s="74">
        <v>4.09</v>
      </c>
      <c r="M20" s="74">
        <v>4.29</v>
      </c>
      <c r="N20" s="74">
        <v>4.51</v>
      </c>
      <c r="O20" s="74">
        <v>4.7300000000000004</v>
      </c>
      <c r="P20" s="246">
        <v>3.3</v>
      </c>
      <c r="Q20" s="63"/>
    </row>
    <row r="21" spans="2:18" ht="28.8">
      <c r="B21" s="64" t="s">
        <v>103</v>
      </c>
      <c r="C21" s="76" t="s">
        <v>94</v>
      </c>
      <c r="D21" s="74">
        <v>2.27</v>
      </c>
      <c r="E21" s="76" t="s">
        <v>94</v>
      </c>
      <c r="F21" s="74">
        <v>12.09</v>
      </c>
      <c r="G21" s="74">
        <v>12.64</v>
      </c>
      <c r="H21" s="74">
        <v>13.21</v>
      </c>
      <c r="I21" s="74">
        <v>13.8</v>
      </c>
      <c r="J21" s="74">
        <v>14.42</v>
      </c>
      <c r="K21" s="74">
        <v>15.07</v>
      </c>
      <c r="L21" s="74">
        <v>15.75</v>
      </c>
      <c r="M21" s="74">
        <v>16.46</v>
      </c>
      <c r="N21" s="74">
        <v>17.2</v>
      </c>
      <c r="O21" s="245">
        <f>N21*(1+O56)</f>
        <v>17.973999999999997</v>
      </c>
      <c r="P21" s="248">
        <f>(O21*(1+P56))*243/365</f>
        <v>12.504733397260271</v>
      </c>
      <c r="Q21" s="63"/>
    </row>
    <row r="22" spans="2:18" ht="14.4">
      <c r="B22" s="64" t="s">
        <v>104</v>
      </c>
      <c r="C22" s="76" t="s">
        <v>94</v>
      </c>
      <c r="D22" s="76" t="s">
        <v>94</v>
      </c>
      <c r="E22" s="76" t="s">
        <v>94</v>
      </c>
      <c r="F22" s="74">
        <v>0.92</v>
      </c>
      <c r="G22" s="74">
        <v>1.01</v>
      </c>
      <c r="H22" s="74">
        <v>1.1000000000000001</v>
      </c>
      <c r="I22" s="74">
        <v>1.18</v>
      </c>
      <c r="J22" s="74">
        <v>1.27</v>
      </c>
      <c r="K22" s="74">
        <v>1.36</v>
      </c>
      <c r="L22" s="74">
        <v>1.46</v>
      </c>
      <c r="M22" s="74">
        <v>1.57</v>
      </c>
      <c r="N22" s="74">
        <v>1.69</v>
      </c>
      <c r="O22" s="74">
        <v>1.81</v>
      </c>
      <c r="P22" s="247">
        <v>1.29</v>
      </c>
      <c r="Q22" s="67"/>
    </row>
    <row r="23" spans="2:18" ht="14.4">
      <c r="B23" s="64" t="s">
        <v>105</v>
      </c>
      <c r="C23" s="74">
        <v>0.22</v>
      </c>
      <c r="D23" s="74">
        <v>0.37</v>
      </c>
      <c r="E23" s="74">
        <v>0.47</v>
      </c>
      <c r="F23" s="74">
        <v>0.49</v>
      </c>
      <c r="G23" s="74">
        <v>0.51</v>
      </c>
      <c r="H23" s="74">
        <v>0.53</v>
      </c>
      <c r="I23" s="74">
        <v>0.56000000000000005</v>
      </c>
      <c r="J23" s="74">
        <v>0.57999999999999996</v>
      </c>
      <c r="K23" s="74">
        <v>0.61</v>
      </c>
      <c r="L23" s="74">
        <v>0.63</v>
      </c>
      <c r="M23" s="74">
        <v>0.66</v>
      </c>
      <c r="N23" s="74">
        <v>0.69</v>
      </c>
      <c r="O23" s="74">
        <v>0.72</v>
      </c>
      <c r="P23" s="75">
        <v>0.5</v>
      </c>
      <c r="Q23" s="67"/>
    </row>
    <row r="24" spans="2:18" ht="14.4">
      <c r="B24" s="64" t="s">
        <v>106</v>
      </c>
      <c r="C24" s="74">
        <v>9.09</v>
      </c>
      <c r="D24" s="74">
        <v>2.5299999999999998</v>
      </c>
      <c r="E24" s="74">
        <v>3.39</v>
      </c>
      <c r="F24" s="76" t="s">
        <v>94</v>
      </c>
      <c r="G24" s="76" t="s">
        <v>94</v>
      </c>
      <c r="H24" s="76" t="s">
        <v>94</v>
      </c>
      <c r="I24" s="76" t="s">
        <v>94</v>
      </c>
      <c r="J24" s="76" t="s">
        <v>94</v>
      </c>
      <c r="K24" s="76" t="s">
        <v>94</v>
      </c>
      <c r="L24" s="76" t="s">
        <v>94</v>
      </c>
      <c r="M24" s="76" t="s">
        <v>94</v>
      </c>
      <c r="N24" s="76" t="s">
        <v>94</v>
      </c>
      <c r="O24" s="76" t="s">
        <v>94</v>
      </c>
      <c r="P24" s="77" t="s">
        <v>94</v>
      </c>
      <c r="Q24" s="67"/>
    </row>
    <row r="25" spans="2:18" ht="14.4">
      <c r="B25" s="64" t="s">
        <v>107</v>
      </c>
      <c r="C25" s="74">
        <v>0.34</v>
      </c>
      <c r="D25" s="74">
        <v>1.42</v>
      </c>
      <c r="E25" s="74">
        <v>0.78</v>
      </c>
      <c r="F25" s="74">
        <v>0.82</v>
      </c>
      <c r="G25" s="74">
        <v>0.85</v>
      </c>
      <c r="H25" s="74">
        <v>0.89</v>
      </c>
      <c r="I25" s="74">
        <v>0.93</v>
      </c>
      <c r="J25" s="74">
        <v>0.97</v>
      </c>
      <c r="K25" s="74">
        <v>1.02</v>
      </c>
      <c r="L25" s="74">
        <v>1.06</v>
      </c>
      <c r="M25" s="74">
        <v>1.1100000000000001</v>
      </c>
      <c r="N25" s="74">
        <v>1.1599999999999999</v>
      </c>
      <c r="O25" s="74">
        <v>1.21</v>
      </c>
      <c r="P25" s="75">
        <v>1.27</v>
      </c>
      <c r="Q25" s="67"/>
    </row>
    <row r="26" spans="2:18" ht="14.4">
      <c r="B26" s="78" t="s">
        <v>108</v>
      </c>
      <c r="C26" s="79">
        <f>SUM(C16:C25)</f>
        <v>29.05</v>
      </c>
      <c r="D26" s="79">
        <f t="shared" ref="D26:P26" si="1">SUM(D16:D25)</f>
        <v>24.310000000000002</v>
      </c>
      <c r="E26" s="79">
        <f t="shared" si="1"/>
        <v>24.169999999999998</v>
      </c>
      <c r="F26" s="79">
        <f t="shared" si="1"/>
        <v>35</v>
      </c>
      <c r="G26" s="79">
        <f t="shared" si="1"/>
        <v>36.799999999999997</v>
      </c>
      <c r="H26" s="79">
        <f t="shared" si="1"/>
        <v>38.56</v>
      </c>
      <c r="I26" s="79">
        <f t="shared" si="1"/>
        <v>40.39</v>
      </c>
      <c r="J26" s="79">
        <f t="shared" si="1"/>
        <v>42.300000000000004</v>
      </c>
      <c r="K26" s="79">
        <f t="shared" si="1"/>
        <v>44.31</v>
      </c>
      <c r="L26" s="79">
        <f t="shared" si="1"/>
        <v>46.39</v>
      </c>
      <c r="M26" s="79">
        <f t="shared" si="1"/>
        <v>48.599999999999994</v>
      </c>
      <c r="N26" s="79">
        <f t="shared" si="1"/>
        <v>50.91</v>
      </c>
      <c r="O26" s="79">
        <f t="shared" si="1"/>
        <v>53.314</v>
      </c>
      <c r="P26" s="79">
        <f t="shared" si="1"/>
        <v>34.884733397260277</v>
      </c>
      <c r="Q26" s="67"/>
    </row>
    <row r="27" spans="2:18" ht="14.4">
      <c r="B27" s="80"/>
      <c r="C27" s="108"/>
      <c r="D27" s="72"/>
      <c r="E27" s="72"/>
      <c r="F27" s="72"/>
      <c r="G27" s="72"/>
      <c r="H27" s="72"/>
      <c r="I27" s="72"/>
      <c r="J27" s="72"/>
      <c r="K27" s="72"/>
      <c r="L27" s="72"/>
      <c r="M27" s="72"/>
      <c r="N27" s="72"/>
      <c r="O27" s="72"/>
      <c r="P27" s="81"/>
      <c r="Q27" s="67"/>
    </row>
    <row r="28" spans="2:18" ht="14.4">
      <c r="B28" s="78" t="s">
        <v>148</v>
      </c>
      <c r="C28" s="79">
        <f>C13-C26</f>
        <v>38.760000000000005</v>
      </c>
      <c r="D28" s="79">
        <f t="shared" ref="D28:P28" si="2">D13-D26</f>
        <v>43.679999999999993</v>
      </c>
      <c r="E28" s="79">
        <f t="shared" si="2"/>
        <v>63.95</v>
      </c>
      <c r="F28" s="79">
        <f t="shared" si="2"/>
        <v>58.600000000000009</v>
      </c>
      <c r="G28" s="79">
        <f t="shared" si="2"/>
        <v>66.050000000000011</v>
      </c>
      <c r="H28" s="79">
        <f t="shared" si="2"/>
        <v>73.48</v>
      </c>
      <c r="I28" s="79">
        <f t="shared" si="2"/>
        <v>80.39</v>
      </c>
      <c r="J28" s="79">
        <f t="shared" si="2"/>
        <v>87.649999999999977</v>
      </c>
      <c r="K28" s="79">
        <f t="shared" si="2"/>
        <v>95.38</v>
      </c>
      <c r="L28" s="79">
        <f t="shared" si="2"/>
        <v>103.83999999999999</v>
      </c>
      <c r="M28" s="79">
        <f t="shared" si="2"/>
        <v>113.71000000000001</v>
      </c>
      <c r="N28" s="79">
        <f t="shared" si="2"/>
        <v>123.51000000000002</v>
      </c>
      <c r="O28" s="79">
        <f t="shared" si="2"/>
        <v>133.08600000000001</v>
      </c>
      <c r="P28" s="79">
        <f t="shared" si="2"/>
        <v>97.535266602739711</v>
      </c>
      <c r="Q28" s="67"/>
    </row>
    <row r="29" spans="2:18" ht="14.4">
      <c r="B29" s="64" t="s">
        <v>110</v>
      </c>
      <c r="C29" s="74">
        <v>38.35</v>
      </c>
      <c r="D29" s="74">
        <v>41.18</v>
      </c>
      <c r="E29" s="74">
        <v>54.16</v>
      </c>
      <c r="F29" s="74">
        <v>69.39</v>
      </c>
      <c r="G29" s="74">
        <v>75.98</v>
      </c>
      <c r="H29" s="74">
        <v>82.53</v>
      </c>
      <c r="I29" s="74">
        <v>88.72</v>
      </c>
      <c r="J29" s="74">
        <v>95.2</v>
      </c>
      <c r="K29" s="74">
        <v>102.06</v>
      </c>
      <c r="L29" s="74">
        <v>109.49</v>
      </c>
      <c r="M29" s="74">
        <v>54.35</v>
      </c>
      <c r="N29" s="82"/>
      <c r="O29" s="72"/>
      <c r="P29" s="81"/>
      <c r="Q29" s="67"/>
    </row>
    <row r="30" spans="2:18" ht="14.4">
      <c r="B30" s="78" t="s">
        <v>111</v>
      </c>
      <c r="C30" s="79">
        <f>C28-C29</f>
        <v>0.41000000000000369</v>
      </c>
      <c r="D30" s="79">
        <f t="shared" ref="D30:P30" si="3">D28-D29</f>
        <v>2.4999999999999929</v>
      </c>
      <c r="E30" s="79">
        <f t="shared" si="3"/>
        <v>9.7900000000000063</v>
      </c>
      <c r="F30" s="83">
        <f t="shared" si="3"/>
        <v>-10.789999999999992</v>
      </c>
      <c r="G30" s="83">
        <f t="shared" si="3"/>
        <v>-9.9299999999999926</v>
      </c>
      <c r="H30" s="83">
        <f t="shared" si="3"/>
        <v>-9.0499999999999972</v>
      </c>
      <c r="I30" s="83">
        <f t="shared" si="3"/>
        <v>-8.3299999999999983</v>
      </c>
      <c r="J30" s="83">
        <f t="shared" si="3"/>
        <v>-7.5500000000000256</v>
      </c>
      <c r="K30" s="83">
        <f t="shared" si="3"/>
        <v>-6.6800000000000068</v>
      </c>
      <c r="L30" s="83">
        <f t="shared" si="3"/>
        <v>-5.6500000000000057</v>
      </c>
      <c r="M30" s="79">
        <f t="shared" si="3"/>
        <v>59.360000000000007</v>
      </c>
      <c r="N30" s="79">
        <f t="shared" si="3"/>
        <v>123.51000000000002</v>
      </c>
      <c r="O30" s="79">
        <f t="shared" si="3"/>
        <v>133.08600000000001</v>
      </c>
      <c r="P30" s="79">
        <f t="shared" si="3"/>
        <v>97.535266602739711</v>
      </c>
      <c r="Q30" s="67"/>
    </row>
    <row r="31" spans="2:18" ht="14.4">
      <c r="B31" s="64" t="s">
        <v>112</v>
      </c>
      <c r="C31" s="74">
        <v>58.44</v>
      </c>
      <c r="D31" s="74">
        <v>34.49</v>
      </c>
      <c r="E31" s="74">
        <v>34.47</v>
      </c>
      <c r="F31" s="74">
        <v>31.5</v>
      </c>
      <c r="G31" s="74">
        <v>27.33</v>
      </c>
      <c r="H31" s="74">
        <v>25.17</v>
      </c>
      <c r="I31" s="74">
        <v>22.37</v>
      </c>
      <c r="J31" s="74">
        <v>18.760000000000002</v>
      </c>
      <c r="K31" s="74">
        <v>14.33</v>
      </c>
      <c r="L31" s="74">
        <v>9.09</v>
      </c>
      <c r="M31" s="74">
        <v>1.76</v>
      </c>
      <c r="N31" s="74">
        <v>0.02</v>
      </c>
      <c r="O31" s="74">
        <v>0</v>
      </c>
      <c r="P31" s="84">
        <v>0</v>
      </c>
      <c r="Q31" s="67"/>
      <c r="R31" s="186">
        <v>0.29120000000000001</v>
      </c>
    </row>
    <row r="32" spans="2:18" s="86" customFormat="1" ht="14.4">
      <c r="B32" s="78" t="s">
        <v>113</v>
      </c>
      <c r="C32" s="83">
        <f>C30-C31</f>
        <v>-58.029999999999994</v>
      </c>
      <c r="D32" s="83">
        <f t="shared" ref="D32:P32" si="4">D30-D31</f>
        <v>-31.990000000000009</v>
      </c>
      <c r="E32" s="83">
        <f t="shared" si="4"/>
        <v>-24.679999999999993</v>
      </c>
      <c r="F32" s="83">
        <f t="shared" si="4"/>
        <v>-42.289999999999992</v>
      </c>
      <c r="G32" s="83">
        <f t="shared" si="4"/>
        <v>-37.259999999999991</v>
      </c>
      <c r="H32" s="83">
        <f t="shared" si="4"/>
        <v>-34.22</v>
      </c>
      <c r="I32" s="83">
        <f t="shared" si="4"/>
        <v>-30.7</v>
      </c>
      <c r="J32" s="83">
        <f t="shared" si="4"/>
        <v>-26.310000000000027</v>
      </c>
      <c r="K32" s="83">
        <f t="shared" si="4"/>
        <v>-21.010000000000005</v>
      </c>
      <c r="L32" s="83">
        <f t="shared" si="4"/>
        <v>-14.740000000000006</v>
      </c>
      <c r="M32" s="83">
        <f t="shared" si="4"/>
        <v>57.600000000000009</v>
      </c>
      <c r="N32" s="83">
        <f t="shared" si="4"/>
        <v>123.49000000000002</v>
      </c>
      <c r="O32" s="83">
        <f t="shared" si="4"/>
        <v>133.08600000000001</v>
      </c>
      <c r="P32" s="83">
        <f t="shared" si="4"/>
        <v>97.535266602739711</v>
      </c>
      <c r="Q32" s="85">
        <f>P32*R31</f>
        <v>28.402269634717804</v>
      </c>
      <c r="R32" s="86">
        <f>O32*R31</f>
        <v>38.754643200000004</v>
      </c>
    </row>
    <row r="33" spans="2:18" ht="14.4">
      <c r="B33" s="64" t="s">
        <v>114</v>
      </c>
      <c r="C33" s="87">
        <v>-0.14000000000000001</v>
      </c>
      <c r="D33" s="74">
        <v>0.09</v>
      </c>
      <c r="E33" s="74">
        <v>1.21</v>
      </c>
      <c r="F33" s="76">
        <v>0</v>
      </c>
      <c r="G33" s="76">
        <v>0</v>
      </c>
      <c r="H33" s="76">
        <v>0</v>
      </c>
      <c r="I33" s="76">
        <v>0</v>
      </c>
      <c r="J33" s="76">
        <v>0</v>
      </c>
      <c r="K33" s="76">
        <v>0</v>
      </c>
      <c r="L33" s="76">
        <v>0</v>
      </c>
      <c r="M33" s="76">
        <v>0</v>
      </c>
      <c r="N33" s="76">
        <v>0</v>
      </c>
      <c r="O33" s="187">
        <v>43.98</v>
      </c>
      <c r="P33" s="188">
        <v>32.04</v>
      </c>
      <c r="Q33" s="189">
        <f>O33/O32</f>
        <v>0.33046300888147506</v>
      </c>
      <c r="R33" s="189">
        <f>P33/P32</f>
        <v>0.32849656453494547</v>
      </c>
    </row>
    <row r="34" spans="2:18" ht="14.4">
      <c r="B34" s="78" t="s">
        <v>115</v>
      </c>
      <c r="C34" s="83">
        <f>C32-C33</f>
        <v>-57.889999999999993</v>
      </c>
      <c r="D34" s="83">
        <f t="shared" ref="D34:P34" si="5">D32-D33</f>
        <v>-32.080000000000013</v>
      </c>
      <c r="E34" s="83">
        <f t="shared" si="5"/>
        <v>-25.889999999999993</v>
      </c>
      <c r="F34" s="83">
        <f t="shared" si="5"/>
        <v>-42.289999999999992</v>
      </c>
      <c r="G34" s="83">
        <f t="shared" si="5"/>
        <v>-37.259999999999991</v>
      </c>
      <c r="H34" s="83">
        <f t="shared" si="5"/>
        <v>-34.22</v>
      </c>
      <c r="I34" s="83">
        <f t="shared" si="5"/>
        <v>-30.7</v>
      </c>
      <c r="J34" s="83">
        <f t="shared" si="5"/>
        <v>-26.310000000000027</v>
      </c>
      <c r="K34" s="83">
        <f t="shared" si="5"/>
        <v>-21.010000000000005</v>
      </c>
      <c r="L34" s="83">
        <f t="shared" si="5"/>
        <v>-14.740000000000006</v>
      </c>
      <c r="M34" s="83">
        <f t="shared" si="5"/>
        <v>57.600000000000009</v>
      </c>
      <c r="N34" s="83">
        <f t="shared" si="5"/>
        <v>123.49000000000002</v>
      </c>
      <c r="O34" s="83">
        <f t="shared" si="5"/>
        <v>89.106000000000023</v>
      </c>
      <c r="P34" s="83">
        <f t="shared" si="5"/>
        <v>65.495266602739719</v>
      </c>
      <c r="Q34" s="67"/>
    </row>
    <row r="35" spans="2:18" ht="14.4">
      <c r="B35" s="64" t="s">
        <v>116</v>
      </c>
      <c r="C35" s="76">
        <v>0</v>
      </c>
      <c r="D35" s="76">
        <v>0</v>
      </c>
      <c r="E35" s="74">
        <v>12.09</v>
      </c>
      <c r="F35" s="74">
        <v>12.64</v>
      </c>
      <c r="G35" s="74">
        <v>13.21</v>
      </c>
      <c r="H35" s="74">
        <v>13.8</v>
      </c>
      <c r="I35" s="74">
        <v>14.42</v>
      </c>
      <c r="J35" s="74">
        <v>15.07</v>
      </c>
      <c r="K35" s="74">
        <v>15.75</v>
      </c>
      <c r="L35" s="74">
        <v>16.46</v>
      </c>
      <c r="M35" s="74">
        <v>17.2</v>
      </c>
      <c r="N35" s="74">
        <v>17.97</v>
      </c>
      <c r="O35" s="76">
        <v>0</v>
      </c>
      <c r="P35" s="77">
        <v>0</v>
      </c>
      <c r="Q35" s="67"/>
    </row>
    <row r="36" spans="2:18" ht="14.4">
      <c r="B36" s="80"/>
      <c r="C36" s="72"/>
      <c r="D36" s="72"/>
      <c r="E36" s="72"/>
      <c r="F36" s="72"/>
      <c r="G36" s="72"/>
      <c r="H36" s="72"/>
      <c r="I36" s="72"/>
      <c r="J36" s="72"/>
      <c r="K36" s="72"/>
      <c r="L36" s="72"/>
      <c r="M36" s="72"/>
      <c r="N36" s="72"/>
      <c r="O36" s="72"/>
      <c r="P36" s="81"/>
      <c r="Q36" s="67"/>
    </row>
    <row r="37" spans="2:18" ht="14.4">
      <c r="B37" s="78" t="s">
        <v>117</v>
      </c>
      <c r="C37" s="83">
        <f>C34-C35</f>
        <v>-57.889999999999993</v>
      </c>
      <c r="D37" s="83">
        <f t="shared" ref="D37:P37" si="6">D34-D35</f>
        <v>-32.080000000000013</v>
      </c>
      <c r="E37" s="83">
        <f t="shared" si="6"/>
        <v>-37.97999999999999</v>
      </c>
      <c r="F37" s="83">
        <f t="shared" si="6"/>
        <v>-54.929999999999993</v>
      </c>
      <c r="G37" s="83">
        <f t="shared" si="6"/>
        <v>-50.469999999999992</v>
      </c>
      <c r="H37" s="83">
        <f t="shared" si="6"/>
        <v>-48.019999999999996</v>
      </c>
      <c r="I37" s="83">
        <f t="shared" si="6"/>
        <v>-45.12</v>
      </c>
      <c r="J37" s="83">
        <f t="shared" si="6"/>
        <v>-41.380000000000024</v>
      </c>
      <c r="K37" s="83">
        <f t="shared" si="6"/>
        <v>-36.760000000000005</v>
      </c>
      <c r="L37" s="83">
        <f t="shared" si="6"/>
        <v>-31.200000000000006</v>
      </c>
      <c r="M37" s="83">
        <f t="shared" si="6"/>
        <v>40.400000000000006</v>
      </c>
      <c r="N37" s="83">
        <f t="shared" si="6"/>
        <v>105.52000000000002</v>
      </c>
      <c r="O37" s="83">
        <f t="shared" si="6"/>
        <v>89.106000000000023</v>
      </c>
      <c r="P37" s="83">
        <f t="shared" si="6"/>
        <v>65.495266602739719</v>
      </c>
      <c r="Q37" s="67"/>
    </row>
    <row r="38" spans="2:18" ht="14.4">
      <c r="B38" s="80"/>
      <c r="C38" s="72"/>
      <c r="D38" s="108"/>
      <c r="E38" s="72"/>
      <c r="F38" s="72"/>
      <c r="G38" s="72"/>
      <c r="H38" s="72"/>
      <c r="I38" s="72"/>
      <c r="J38" s="72"/>
      <c r="K38" s="72"/>
      <c r="L38" s="72"/>
      <c r="M38" s="72"/>
      <c r="N38" s="72"/>
      <c r="O38" s="72"/>
      <c r="P38" s="81"/>
      <c r="Q38" s="67"/>
    </row>
    <row r="39" spans="2:18" ht="14.4">
      <c r="B39" s="88" t="s">
        <v>118</v>
      </c>
      <c r="C39" s="89">
        <v>-19.53</v>
      </c>
      <c r="D39" s="89">
        <v>43.57</v>
      </c>
      <c r="E39" s="89">
        <v>50.65</v>
      </c>
      <c r="F39" s="89">
        <v>38.409999999999997</v>
      </c>
      <c r="G39" s="89">
        <v>25.51</v>
      </c>
      <c r="H39" s="89">
        <v>34.5</v>
      </c>
      <c r="I39" s="89">
        <v>43.61</v>
      </c>
      <c r="J39" s="89">
        <v>53.82</v>
      </c>
      <c r="K39" s="89">
        <v>65.31</v>
      </c>
      <c r="L39" s="89">
        <v>78.28</v>
      </c>
      <c r="M39" s="89">
        <v>94.75</v>
      </c>
      <c r="N39" s="89">
        <v>105.52</v>
      </c>
      <c r="O39" s="89">
        <v>107.5</v>
      </c>
      <c r="P39" s="90">
        <v>78</v>
      </c>
      <c r="Q39" s="67"/>
    </row>
    <row r="40" spans="2:18">
      <c r="B40" s="91"/>
      <c r="C40" s="91"/>
      <c r="D40" s="91"/>
      <c r="E40" s="91"/>
      <c r="F40" s="91"/>
      <c r="G40" s="91"/>
      <c r="H40" s="91"/>
      <c r="I40" s="91"/>
      <c r="J40" s="91"/>
      <c r="K40" s="91"/>
      <c r="L40" s="91"/>
      <c r="M40" s="91"/>
      <c r="N40" s="91"/>
      <c r="O40" s="91"/>
      <c r="P40" s="91"/>
      <c r="Q40" s="91"/>
    </row>
    <row r="41" spans="2:18" ht="14.4">
      <c r="B41" s="145" t="s">
        <v>68</v>
      </c>
      <c r="C41" s="216">
        <f>C28/C13</f>
        <v>0.57159710957085985</v>
      </c>
      <c r="D41" s="216">
        <f t="shared" ref="D41:P41" si="7">D28/D13</f>
        <v>0.64244741873804967</v>
      </c>
      <c r="E41" s="216">
        <f t="shared" si="7"/>
        <v>0.72571493418066269</v>
      </c>
      <c r="F41" s="218">
        <f t="shared" si="7"/>
        <v>0.62606837606837606</v>
      </c>
      <c r="G41" s="218">
        <f t="shared" si="7"/>
        <v>0.64219737481769568</v>
      </c>
      <c r="H41" s="218">
        <f t="shared" si="7"/>
        <v>0.65583720099964293</v>
      </c>
      <c r="I41" s="218">
        <f t="shared" si="7"/>
        <v>0.66559032952475572</v>
      </c>
      <c r="J41" s="218">
        <f t="shared" si="7"/>
        <v>0.6744901885340514</v>
      </c>
      <c r="K41" s="218">
        <f t="shared" si="7"/>
        <v>0.68279762330875504</v>
      </c>
      <c r="L41" s="218">
        <f t="shared" si="7"/>
        <v>0.6912068162151368</v>
      </c>
      <c r="M41" s="218">
        <f t="shared" si="7"/>
        <v>0.70057297763538906</v>
      </c>
      <c r="N41" s="218">
        <f t="shared" si="7"/>
        <v>0.70811833505331967</v>
      </c>
      <c r="O41" s="218">
        <f t="shared" si="7"/>
        <v>0.71398068669527903</v>
      </c>
      <c r="P41" s="218">
        <f t="shared" si="7"/>
        <v>0.7365599350758173</v>
      </c>
      <c r="Q41" s="91"/>
    </row>
    <row r="42" spans="2:18" ht="14.4">
      <c r="B42" s="145" t="s">
        <v>69</v>
      </c>
      <c r="C42" s="217">
        <f>C30/C13</f>
        <v>6.0463058545937717E-3</v>
      </c>
      <c r="D42" s="217">
        <f t="shared" ref="D42:P42" si="8">D30/D13</f>
        <v>3.6770113251948712E-2</v>
      </c>
      <c r="E42" s="217">
        <f t="shared" si="8"/>
        <v>0.11109850204266915</v>
      </c>
      <c r="F42" s="218">
        <f t="shared" si="8"/>
        <v>-0.11527777777777769</v>
      </c>
      <c r="G42" s="218">
        <f t="shared" si="8"/>
        <v>-9.6548371414681491E-2</v>
      </c>
      <c r="H42" s="218">
        <f t="shared" si="8"/>
        <v>-8.0774723313102439E-2</v>
      </c>
      <c r="I42" s="218">
        <f t="shared" si="8"/>
        <v>-6.8968372247060761E-2</v>
      </c>
      <c r="J42" s="218">
        <f t="shared" si="8"/>
        <v>-5.8099268949596203E-2</v>
      </c>
      <c r="K42" s="218">
        <f t="shared" si="8"/>
        <v>-4.7820173240747416E-2</v>
      </c>
      <c r="L42" s="218">
        <f t="shared" si="8"/>
        <v>-3.7608999534047831E-2</v>
      </c>
      <c r="M42" s="218">
        <f t="shared" si="8"/>
        <v>0.36571991867414211</v>
      </c>
      <c r="N42" s="218">
        <f t="shared" si="8"/>
        <v>0.70811833505331967</v>
      </c>
      <c r="O42" s="218">
        <f t="shared" si="8"/>
        <v>0.71398068669527903</v>
      </c>
      <c r="P42" s="218">
        <f t="shared" si="8"/>
        <v>0.7365599350758173</v>
      </c>
      <c r="Q42" s="91"/>
    </row>
    <row r="43" spans="2:18" ht="14.4">
      <c r="B43" s="145" t="s">
        <v>70</v>
      </c>
      <c r="C43" s="216">
        <f>C34/C13</f>
        <v>-0.85370889249373239</v>
      </c>
      <c r="D43" s="216">
        <f t="shared" ref="D43:P43" si="9">D34/D13</f>
        <v>-0.47183409324900744</v>
      </c>
      <c r="E43" s="216">
        <f t="shared" si="9"/>
        <v>-0.29380390376758958</v>
      </c>
      <c r="F43" s="218">
        <f t="shared" si="9"/>
        <v>-0.45181623931623921</v>
      </c>
      <c r="G43" s="218">
        <f t="shared" si="9"/>
        <v>-0.36227515799708299</v>
      </c>
      <c r="H43" s="218">
        <f t="shared" si="9"/>
        <v>-0.30542663334523384</v>
      </c>
      <c r="I43" s="218">
        <f t="shared" si="9"/>
        <v>-0.25418115582050005</v>
      </c>
      <c r="J43" s="218">
        <f t="shared" si="9"/>
        <v>-0.20246248557137383</v>
      </c>
      <c r="K43" s="218">
        <f t="shared" si="9"/>
        <v>-0.15040446703414709</v>
      </c>
      <c r="L43" s="218">
        <f t="shared" si="9"/>
        <v>-9.8116221793250399E-2</v>
      </c>
      <c r="M43" s="218">
        <f t="shared" si="9"/>
        <v>0.35487647095065006</v>
      </c>
      <c r="N43" s="218">
        <f t="shared" si="9"/>
        <v>0.70800366930397896</v>
      </c>
      <c r="O43" s="218">
        <f t="shared" si="9"/>
        <v>0.47803648068669541</v>
      </c>
      <c r="P43" s="218">
        <f t="shared" si="9"/>
        <v>0.49460252682932881</v>
      </c>
      <c r="Q43" s="91"/>
    </row>
    <row r="44" spans="2:18" ht="14.4">
      <c r="B44" s="145" t="s">
        <v>71</v>
      </c>
      <c r="C44" s="104"/>
      <c r="D44" s="218">
        <f>D13/C13-1</f>
        <v>2.6544757410409403E-3</v>
      </c>
      <c r="E44" s="218">
        <f t="shared" ref="E44:P44" si="10">E13/D13-1</f>
        <v>0.29607295190469207</v>
      </c>
      <c r="F44" s="218">
        <f t="shared" si="10"/>
        <v>6.2187925556060009E-2</v>
      </c>
      <c r="G44" s="218">
        <f t="shared" si="10"/>
        <v>9.8824786324786418E-2</v>
      </c>
      <c r="H44" s="218">
        <f t="shared" si="10"/>
        <v>8.9353427321341661E-2</v>
      </c>
      <c r="I44" s="218">
        <f t="shared" si="10"/>
        <v>7.8007854337736493E-2</v>
      </c>
      <c r="J44" s="218">
        <f t="shared" si="10"/>
        <v>7.592316608710048E-2</v>
      </c>
      <c r="K44" s="218">
        <f t="shared" si="10"/>
        <v>7.495190457868417E-2</v>
      </c>
      <c r="L44" s="218">
        <f t="shared" si="10"/>
        <v>7.545278831698754E-2</v>
      </c>
      <c r="M44" s="218">
        <f t="shared" si="10"/>
        <v>8.0410037941822665E-2</v>
      </c>
      <c r="N44" s="218">
        <f t="shared" si="10"/>
        <v>7.4610313597437194E-2</v>
      </c>
      <c r="O44" s="218">
        <f t="shared" si="10"/>
        <v>6.8684783855062381E-2</v>
      </c>
      <c r="P44" s="218">
        <f t="shared" si="10"/>
        <v>-0.28959227467811166</v>
      </c>
      <c r="Q44" s="91"/>
    </row>
    <row r="45" spans="2:18">
      <c r="B45" s="91"/>
      <c r="C45" s="91"/>
      <c r="D45" s="91"/>
      <c r="E45" s="91"/>
      <c r="F45" s="91"/>
      <c r="G45" s="91"/>
      <c r="H45" s="91"/>
      <c r="I45" s="91"/>
      <c r="J45" s="91"/>
      <c r="K45" s="91"/>
      <c r="L45" s="91"/>
      <c r="M45" s="91"/>
      <c r="N45" s="91"/>
      <c r="O45" s="91"/>
    </row>
    <row r="46" spans="2:18">
      <c r="B46" s="91"/>
      <c r="C46" s="91"/>
      <c r="D46" s="91"/>
      <c r="E46" s="91"/>
      <c r="F46" s="91"/>
      <c r="G46" s="91"/>
      <c r="H46" s="91"/>
      <c r="I46" s="91"/>
      <c r="J46" s="91"/>
      <c r="K46" s="91"/>
      <c r="L46" s="91"/>
      <c r="M46" s="91"/>
      <c r="N46" s="91"/>
      <c r="O46" s="91"/>
    </row>
    <row r="47" spans="2:18" ht="14.4">
      <c r="B47" s="92" t="s">
        <v>119</v>
      </c>
      <c r="C47" s="93">
        <f>C9+C10</f>
        <v>60.14</v>
      </c>
      <c r="D47" s="93">
        <f t="shared" ref="D47:P47" si="11">D9+D10</f>
        <v>65.459999999999994</v>
      </c>
      <c r="E47" s="93">
        <f t="shared" si="11"/>
        <v>83.740000000000009</v>
      </c>
      <c r="F47" s="93">
        <f t="shared" si="11"/>
        <v>92.490000000000009</v>
      </c>
      <c r="G47" s="93">
        <f t="shared" si="11"/>
        <v>101.26</v>
      </c>
      <c r="H47" s="93">
        <f t="shared" si="11"/>
        <v>110</v>
      </c>
      <c r="I47" s="93">
        <f t="shared" si="11"/>
        <v>118.25</v>
      </c>
      <c r="J47" s="93">
        <f t="shared" si="11"/>
        <v>126.88</v>
      </c>
      <c r="K47" s="93">
        <f t="shared" si="11"/>
        <v>136.04</v>
      </c>
      <c r="L47" s="93">
        <f t="shared" si="11"/>
        <v>145.94</v>
      </c>
      <c r="M47" s="93">
        <f t="shared" si="11"/>
        <v>157.4</v>
      </c>
      <c r="N47" s="93">
        <f t="shared" si="11"/>
        <v>168.9</v>
      </c>
      <c r="O47" s="93">
        <f t="shared" si="11"/>
        <v>181.22</v>
      </c>
      <c r="P47" s="94">
        <f t="shared" si="11"/>
        <v>129.26</v>
      </c>
    </row>
    <row r="48" spans="2:18" ht="14.4">
      <c r="B48" s="95" t="s">
        <v>120</v>
      </c>
      <c r="C48" s="82">
        <f>C29</f>
        <v>38.35</v>
      </c>
      <c r="D48" s="82">
        <f t="shared" ref="D48:P48" si="12">D29</f>
        <v>41.18</v>
      </c>
      <c r="E48" s="82">
        <f t="shared" si="12"/>
        <v>54.16</v>
      </c>
      <c r="F48" s="82">
        <f t="shared" si="12"/>
        <v>69.39</v>
      </c>
      <c r="G48" s="82">
        <f t="shared" si="12"/>
        <v>75.98</v>
      </c>
      <c r="H48" s="82">
        <f t="shared" si="12"/>
        <v>82.53</v>
      </c>
      <c r="I48" s="82">
        <f t="shared" si="12"/>
        <v>88.72</v>
      </c>
      <c r="J48" s="82">
        <f t="shared" si="12"/>
        <v>95.2</v>
      </c>
      <c r="K48" s="82">
        <f t="shared" si="12"/>
        <v>102.06</v>
      </c>
      <c r="L48" s="82">
        <f t="shared" si="12"/>
        <v>109.49</v>
      </c>
      <c r="M48" s="82">
        <f t="shared" si="12"/>
        <v>54.35</v>
      </c>
      <c r="N48" s="82">
        <f t="shared" si="12"/>
        <v>0</v>
      </c>
      <c r="O48" s="82">
        <f t="shared" si="12"/>
        <v>0</v>
      </c>
      <c r="P48" s="96">
        <f t="shared" si="12"/>
        <v>0</v>
      </c>
    </row>
    <row r="49" spans="2:16" s="86" customFormat="1" ht="14.4">
      <c r="B49" s="97" t="s">
        <v>121</v>
      </c>
      <c r="C49" s="98">
        <f>C48/C47</f>
        <v>0.63767874958430326</v>
      </c>
      <c r="D49" s="98">
        <f t="shared" ref="D49:M49" si="13">D48/D47</f>
        <v>0.62908646501680421</v>
      </c>
      <c r="E49" s="98">
        <f t="shared" si="13"/>
        <v>0.64676379269166462</v>
      </c>
      <c r="F49" s="98">
        <f t="shared" si="13"/>
        <v>0.75024326954265319</v>
      </c>
      <c r="G49" s="98">
        <f t="shared" si="13"/>
        <v>0.75034564487458033</v>
      </c>
      <c r="H49" s="98">
        <f t="shared" si="13"/>
        <v>0.75027272727272731</v>
      </c>
      <c r="I49" s="98">
        <f t="shared" si="13"/>
        <v>0.75027484143763212</v>
      </c>
      <c r="J49" s="98">
        <f t="shared" si="13"/>
        <v>0.75031525851197989</v>
      </c>
      <c r="K49" s="98">
        <f t="shared" si="13"/>
        <v>0.75022052337547784</v>
      </c>
      <c r="L49" s="98">
        <f t="shared" si="13"/>
        <v>0.75023982458544602</v>
      </c>
      <c r="M49" s="98">
        <f t="shared" si="13"/>
        <v>0.34529860228716647</v>
      </c>
      <c r="N49" s="99"/>
      <c r="O49" s="99"/>
      <c r="P49" s="100"/>
    </row>
    <row r="50" spans="2:16" ht="14.4">
      <c r="B50" s="101" t="s">
        <v>122</v>
      </c>
      <c r="C50" s="102">
        <f>C48/[1]BS!C16</f>
        <v>4.7710873351580002E-2</v>
      </c>
      <c r="D50" s="102">
        <f>D48/[1]BS!D16</f>
        <v>4.9823355756666507E-2</v>
      </c>
      <c r="E50" s="102">
        <f>E48/[1]BS!E16</f>
        <v>6.5526962118737375E-2</v>
      </c>
      <c r="F50" s="102">
        <f>F48/[1]BS!F16</f>
        <v>8.5154687250727112E-2</v>
      </c>
      <c r="G50" s="102">
        <f>G48/[1]BS!G16</f>
        <v>9.3241866800839401E-2</v>
      </c>
      <c r="H50" s="102">
        <f>H48/[1]BS!H16</f>
        <v>0.10127995876642901</v>
      </c>
      <c r="I50" s="102">
        <f>I48/[1]BS!I16</f>
        <v>0.10887626247131445</v>
      </c>
      <c r="J50" s="102">
        <f>J48/[1]BS!J16</f>
        <v>0.11682845116398935</v>
      </c>
      <c r="K50" s="102">
        <f>K48/[1]BS!K16</f>
        <v>0.12524697190962975</v>
      </c>
      <c r="L50" s="102">
        <f>L48/[1]BS!L16</f>
        <v>0.13436499073471841</v>
      </c>
      <c r="M50" s="102">
        <f>M48/[1]BS!M16</f>
        <v>6.6697755470197698E-2</v>
      </c>
      <c r="N50" s="102">
        <f>N48/[1]BS!N16</f>
        <v>0</v>
      </c>
      <c r="O50" s="102">
        <f>O48/[1]BS!O16</f>
        <v>0</v>
      </c>
      <c r="P50" s="102">
        <f>P48/[1]BS!P16</f>
        <v>0</v>
      </c>
    </row>
    <row r="51" spans="2:16" ht="14.4">
      <c r="B51" s="101"/>
      <c r="C51" s="101"/>
      <c r="D51" s="101"/>
      <c r="E51" s="101"/>
      <c r="F51" s="101"/>
      <c r="G51" s="101"/>
      <c r="H51" s="101"/>
      <c r="I51" s="101"/>
      <c r="J51" s="101"/>
      <c r="K51" s="101"/>
      <c r="L51" s="101"/>
      <c r="M51" s="101"/>
      <c r="N51" s="101"/>
      <c r="O51" s="101"/>
      <c r="P51" s="103"/>
    </row>
    <row r="52" spans="2:16" ht="14.4">
      <c r="B52" s="101"/>
      <c r="C52" s="101"/>
      <c r="D52" s="101"/>
      <c r="E52" s="101"/>
      <c r="F52" s="101"/>
      <c r="G52" s="101"/>
      <c r="H52" s="101"/>
      <c r="I52" s="101"/>
      <c r="J52" s="101"/>
      <c r="K52" s="101"/>
      <c r="L52" s="101"/>
      <c r="M52" s="101"/>
      <c r="N52" s="101"/>
      <c r="O52" s="101"/>
      <c r="P52" s="103"/>
    </row>
    <row r="53" spans="2:16" ht="14.4">
      <c r="B53" s="101"/>
      <c r="C53" s="101"/>
      <c r="D53" s="101"/>
      <c r="E53" s="101"/>
      <c r="F53" s="101"/>
      <c r="G53" s="101"/>
      <c r="H53" s="101"/>
      <c r="I53" s="101"/>
      <c r="J53" s="101"/>
      <c r="K53" s="101"/>
      <c r="L53" s="101"/>
      <c r="M53" s="101"/>
      <c r="N53" s="101"/>
      <c r="O53" s="101"/>
      <c r="P53" s="103"/>
    </row>
    <row r="54" spans="2:16" ht="14.4">
      <c r="B54" s="104" t="s">
        <v>123</v>
      </c>
      <c r="C54" s="104"/>
      <c r="D54" s="105"/>
      <c r="E54" s="105"/>
      <c r="F54" s="105">
        <f t="shared" ref="F54:P56" si="14">F19/E19-1</f>
        <v>6.973293768545985E-2</v>
      </c>
      <c r="G54" s="105">
        <f t="shared" si="14"/>
        <v>6.7961165048543659E-2</v>
      </c>
      <c r="H54" s="105">
        <f t="shared" si="14"/>
        <v>5.0649350649350611E-2</v>
      </c>
      <c r="I54" s="105">
        <f t="shared" si="14"/>
        <v>4.944375772558729E-2</v>
      </c>
      <c r="J54" s="105">
        <f t="shared" si="14"/>
        <v>4.9469964664310861E-2</v>
      </c>
      <c r="K54" s="105">
        <f t="shared" si="14"/>
        <v>5.0505050505050386E-2</v>
      </c>
      <c r="L54" s="105">
        <f t="shared" si="14"/>
        <v>5.0213675213675257E-2</v>
      </c>
      <c r="M54" s="105">
        <f t="shared" si="14"/>
        <v>4.984740590030512E-2</v>
      </c>
      <c r="N54" s="105">
        <f t="shared" si="14"/>
        <v>5.0387596899224674E-2</v>
      </c>
      <c r="O54" s="105">
        <f t="shared" si="14"/>
        <v>4.9815498154981652E-2</v>
      </c>
      <c r="P54" s="105">
        <f t="shared" si="14"/>
        <v>-0.53690685413005279</v>
      </c>
    </row>
    <row r="55" spans="2:16" ht="14.4">
      <c r="B55" s="104" t="s">
        <v>124</v>
      </c>
      <c r="C55" s="104"/>
      <c r="D55" s="105"/>
      <c r="E55" s="105"/>
      <c r="F55" s="105">
        <f t="shared" si="14"/>
        <v>8.5409252669039093E-2</v>
      </c>
      <c r="G55" s="105">
        <f t="shared" si="14"/>
        <v>4.9180327868852514E-2</v>
      </c>
      <c r="H55" s="105">
        <f t="shared" si="14"/>
        <v>4.9999999999999822E-2</v>
      </c>
      <c r="I55" s="105">
        <f t="shared" si="14"/>
        <v>5.0595238095238138E-2</v>
      </c>
      <c r="J55" s="105">
        <f t="shared" si="14"/>
        <v>5.0991501416430607E-2</v>
      </c>
      <c r="K55" s="105">
        <f t="shared" si="14"/>
        <v>4.8517520215633381E-2</v>
      </c>
      <c r="L55" s="105">
        <f t="shared" si="14"/>
        <v>5.1413881748071821E-2</v>
      </c>
      <c r="M55" s="105">
        <f t="shared" si="14"/>
        <v>4.8899755501222497E-2</v>
      </c>
      <c r="N55" s="105">
        <f t="shared" si="14"/>
        <v>5.1282051282051322E-2</v>
      </c>
      <c r="O55" s="105">
        <f t="shared" si="14"/>
        <v>4.8780487804878092E-2</v>
      </c>
      <c r="P55" s="105">
        <f t="shared" si="14"/>
        <v>-0.30232558139534893</v>
      </c>
    </row>
    <row r="56" spans="2:16" ht="28.8">
      <c r="B56" s="106" t="s">
        <v>103</v>
      </c>
      <c r="C56" s="104"/>
      <c r="D56" s="105"/>
      <c r="E56" s="105"/>
      <c r="F56" s="105"/>
      <c r="G56" s="105">
        <f t="shared" si="14"/>
        <v>4.5492142266335911E-2</v>
      </c>
      <c r="H56" s="105">
        <f t="shared" si="14"/>
        <v>4.5094936708860889E-2</v>
      </c>
      <c r="I56" s="105">
        <f t="shared" si="14"/>
        <v>4.4663133989401915E-2</v>
      </c>
      <c r="J56" s="105">
        <f t="shared" si="14"/>
        <v>4.4927536231883947E-2</v>
      </c>
      <c r="K56" s="105">
        <f t="shared" si="14"/>
        <v>4.507628294036059E-2</v>
      </c>
      <c r="L56" s="105">
        <f t="shared" si="14"/>
        <v>4.512276045122765E-2</v>
      </c>
      <c r="M56" s="105">
        <f t="shared" si="14"/>
        <v>4.5079365079365052E-2</v>
      </c>
      <c r="N56" s="105">
        <f t="shared" si="14"/>
        <v>4.4957472660996256E-2</v>
      </c>
      <c r="O56" s="105">
        <v>4.4999999999999998E-2</v>
      </c>
      <c r="P56" s="105">
        <f>O56</f>
        <v>4.4999999999999998E-2</v>
      </c>
    </row>
    <row r="57" spans="2:16" ht="28.8">
      <c r="B57" s="106" t="s">
        <v>125</v>
      </c>
      <c r="C57" s="104"/>
      <c r="D57" s="105"/>
      <c r="E57" s="105"/>
      <c r="F57" s="105">
        <f>F22/(F10+F9)</f>
        <v>9.9470212995999563E-3</v>
      </c>
      <c r="G57" s="105">
        <f t="shared" ref="G57:P57" si="15">G22/(G10+G9)</f>
        <v>9.9743235236026059E-3</v>
      </c>
      <c r="H57" s="105">
        <f t="shared" si="15"/>
        <v>0.01</v>
      </c>
      <c r="I57" s="105">
        <f t="shared" si="15"/>
        <v>9.978858350951374E-3</v>
      </c>
      <c r="J57" s="105">
        <f t="shared" si="15"/>
        <v>1.0009457755359396E-2</v>
      </c>
      <c r="K57" s="105">
        <f t="shared" si="15"/>
        <v>9.997059688326964E-3</v>
      </c>
      <c r="L57" s="105">
        <f t="shared" si="15"/>
        <v>1.0004111278607647E-2</v>
      </c>
      <c r="M57" s="105">
        <f t="shared" si="15"/>
        <v>9.9745870393900884E-3</v>
      </c>
      <c r="N57" s="105">
        <f t="shared" si="15"/>
        <v>1.0005920663114268E-2</v>
      </c>
      <c r="O57" s="105">
        <f t="shared" si="15"/>
        <v>9.9878600595960706E-3</v>
      </c>
      <c r="P57" s="105">
        <f t="shared" si="15"/>
        <v>9.9798855020888141E-3</v>
      </c>
    </row>
    <row r="58" spans="2:16" ht="14.4">
      <c r="B58" s="106" t="s">
        <v>105</v>
      </c>
      <c r="C58" s="104"/>
      <c r="D58" s="105"/>
      <c r="E58" s="105"/>
      <c r="F58" s="105">
        <f t="shared" ref="F58:P58" si="16">F23/E23-1</f>
        <v>4.2553191489361764E-2</v>
      </c>
      <c r="G58" s="105">
        <f t="shared" si="16"/>
        <v>4.081632653061229E-2</v>
      </c>
      <c r="H58" s="105">
        <f t="shared" si="16"/>
        <v>3.9215686274509887E-2</v>
      </c>
      <c r="I58" s="105">
        <f t="shared" si="16"/>
        <v>5.6603773584905648E-2</v>
      </c>
      <c r="J58" s="105">
        <f t="shared" si="16"/>
        <v>3.5714285714285587E-2</v>
      </c>
      <c r="K58" s="105">
        <f t="shared" si="16"/>
        <v>5.1724137931034475E-2</v>
      </c>
      <c r="L58" s="105">
        <f t="shared" si="16"/>
        <v>3.2786885245901676E-2</v>
      </c>
      <c r="M58" s="105">
        <f t="shared" si="16"/>
        <v>4.7619047619047672E-2</v>
      </c>
      <c r="N58" s="105">
        <f t="shared" si="16"/>
        <v>4.5454545454545414E-2</v>
      </c>
      <c r="O58" s="105">
        <f t="shared" si="16"/>
        <v>4.3478260869565188E-2</v>
      </c>
      <c r="P58" s="105">
        <f t="shared" si="16"/>
        <v>-0.30555555555555558</v>
      </c>
    </row>
    <row r="59" spans="2:16" ht="14.4">
      <c r="B59" s="106" t="s">
        <v>106</v>
      </c>
      <c r="C59" s="104"/>
      <c r="D59" s="105"/>
      <c r="E59" s="105"/>
      <c r="F59" s="105"/>
      <c r="G59" s="105"/>
      <c r="H59" s="105"/>
      <c r="I59" s="105"/>
      <c r="J59" s="105"/>
      <c r="K59" s="105"/>
      <c r="L59" s="105"/>
      <c r="M59" s="105"/>
      <c r="N59" s="105"/>
      <c r="O59" s="105"/>
      <c r="P59" s="105"/>
    </row>
    <row r="60" spans="2:16" ht="14.4">
      <c r="B60" s="106" t="s">
        <v>107</v>
      </c>
      <c r="C60" s="104"/>
      <c r="D60" s="105"/>
      <c r="E60" s="105"/>
      <c r="F60" s="105">
        <f t="shared" ref="F60:P60" si="17">F25/E25-1</f>
        <v>5.12820512820511E-2</v>
      </c>
      <c r="G60" s="105">
        <f t="shared" si="17"/>
        <v>3.6585365853658569E-2</v>
      </c>
      <c r="H60" s="105">
        <f t="shared" si="17"/>
        <v>4.705882352941182E-2</v>
      </c>
      <c r="I60" s="105">
        <f t="shared" si="17"/>
        <v>4.4943820224719211E-2</v>
      </c>
      <c r="J60" s="105">
        <f t="shared" si="17"/>
        <v>4.3010752688172005E-2</v>
      </c>
      <c r="K60" s="105">
        <f t="shared" si="17"/>
        <v>5.1546391752577359E-2</v>
      </c>
      <c r="L60" s="105">
        <f t="shared" si="17"/>
        <v>3.9215686274509887E-2</v>
      </c>
      <c r="M60" s="105">
        <f t="shared" si="17"/>
        <v>4.7169811320754818E-2</v>
      </c>
      <c r="N60" s="105">
        <f t="shared" si="17"/>
        <v>4.5045045045044807E-2</v>
      </c>
      <c r="O60" s="105">
        <f t="shared" si="17"/>
        <v>4.31034482758621E-2</v>
      </c>
      <c r="P60" s="105">
        <f t="shared" si="17"/>
        <v>4.9586776859504189E-2</v>
      </c>
    </row>
    <row r="61" spans="2:16">
      <c r="B61" s="91"/>
      <c r="C61" s="91"/>
      <c r="D61" s="91"/>
      <c r="E61" s="91"/>
      <c r="F61" s="91"/>
      <c r="G61" s="91"/>
      <c r="H61" s="91"/>
      <c r="I61" s="91"/>
      <c r="J61" s="91"/>
      <c r="K61" s="91"/>
      <c r="L61" s="91"/>
      <c r="M61" s="91"/>
      <c r="N61" s="91"/>
      <c r="O61" s="91"/>
    </row>
    <row r="62" spans="2:16">
      <c r="B62" s="91"/>
      <c r="C62" s="91"/>
      <c r="D62" s="91"/>
      <c r="E62" s="91"/>
      <c r="F62" s="91"/>
      <c r="G62" s="91"/>
      <c r="H62" s="91"/>
      <c r="I62" s="91"/>
      <c r="J62" s="91"/>
      <c r="K62" s="91"/>
      <c r="L62" s="91"/>
      <c r="M62" s="91"/>
      <c r="N62" s="91"/>
      <c r="O62" s="91"/>
    </row>
    <row r="63" spans="2:16">
      <c r="B63" s="91"/>
      <c r="C63" s="91"/>
      <c r="D63" s="91"/>
      <c r="E63" s="91"/>
      <c r="F63" s="91"/>
      <c r="G63" s="91"/>
      <c r="H63" s="91"/>
      <c r="I63" s="91"/>
      <c r="J63" s="91"/>
      <c r="K63" s="91"/>
      <c r="L63" s="91"/>
      <c r="M63" s="91"/>
      <c r="N63" s="91"/>
      <c r="O63" s="91"/>
    </row>
    <row r="64" spans="2:16">
      <c r="B64" s="91"/>
      <c r="C64" s="91"/>
      <c r="D64" s="91"/>
      <c r="E64" s="91"/>
      <c r="F64" s="91"/>
      <c r="G64" s="91"/>
      <c r="H64" s="91"/>
      <c r="I64" s="91"/>
      <c r="J64" s="91"/>
      <c r="K64" s="91"/>
      <c r="L64" s="91"/>
      <c r="M64" s="91"/>
      <c r="N64" s="91"/>
      <c r="O64" s="91"/>
    </row>
    <row r="65" spans="2:17">
      <c r="B65" s="91"/>
      <c r="C65" s="91"/>
      <c r="D65" s="91"/>
      <c r="E65" s="91"/>
      <c r="F65" s="91"/>
      <c r="G65" s="91"/>
      <c r="H65" s="91"/>
      <c r="I65" s="91"/>
      <c r="J65" s="91"/>
      <c r="K65" s="91"/>
      <c r="L65" s="91"/>
      <c r="M65" s="91"/>
      <c r="N65" s="91"/>
      <c r="O65" s="91"/>
    </row>
    <row r="66" spans="2:17">
      <c r="B66" s="91"/>
      <c r="C66" s="91"/>
      <c r="D66" s="91"/>
      <c r="E66" s="91"/>
      <c r="F66" s="91"/>
      <c r="G66" s="91"/>
      <c r="H66" s="91"/>
      <c r="I66" s="91"/>
      <c r="J66" s="91"/>
      <c r="K66" s="91"/>
      <c r="L66" s="91"/>
      <c r="M66" s="91"/>
      <c r="N66" s="91"/>
      <c r="O66" s="91"/>
    </row>
    <row r="67" spans="2:17">
      <c r="B67" s="91"/>
      <c r="C67" s="91"/>
      <c r="D67" s="91"/>
      <c r="E67" s="91"/>
      <c r="F67" s="91"/>
      <c r="G67" s="91"/>
      <c r="H67" s="91"/>
      <c r="I67" s="91"/>
      <c r="J67" s="91"/>
      <c r="K67" s="91"/>
      <c r="L67" s="91"/>
      <c r="M67" s="91"/>
      <c r="N67" s="91"/>
      <c r="O67" s="91"/>
    </row>
    <row r="68" spans="2:17">
      <c r="B68" s="91"/>
      <c r="C68" s="91"/>
      <c r="D68" s="91"/>
      <c r="E68" s="91"/>
      <c r="F68" s="91"/>
      <c r="G68" s="91"/>
      <c r="H68" s="91"/>
      <c r="I68" s="91"/>
      <c r="J68" s="91"/>
      <c r="K68" s="91"/>
      <c r="L68" s="91"/>
      <c r="M68" s="91"/>
      <c r="N68" s="91"/>
      <c r="O68" s="91"/>
    </row>
    <row r="69" spans="2:17" ht="15" customHeight="1">
      <c r="B69" s="58"/>
      <c r="C69" s="58"/>
      <c r="D69" s="58"/>
      <c r="E69" s="58"/>
      <c r="F69" s="58"/>
      <c r="G69" s="58"/>
      <c r="H69" s="58"/>
      <c r="I69" s="58"/>
      <c r="J69" s="58"/>
      <c r="K69" s="58"/>
      <c r="L69" s="58"/>
      <c r="M69" s="58"/>
      <c r="N69" s="58"/>
      <c r="O69" s="58"/>
      <c r="P69" s="58"/>
      <c r="Q69" s="58"/>
    </row>
    <row r="70" spans="2:17" ht="14.4">
      <c r="B70" s="107"/>
      <c r="C70" s="91"/>
      <c r="D70" s="91"/>
      <c r="E70" s="91"/>
      <c r="F70" s="91"/>
      <c r="G70" s="91"/>
      <c r="H70" s="91"/>
      <c r="I70" s="91"/>
      <c r="J70" s="91"/>
      <c r="K70" s="91"/>
      <c r="L70" s="91"/>
      <c r="M70" s="91"/>
      <c r="N70" s="91"/>
      <c r="O70" s="91"/>
      <c r="P70" s="91"/>
      <c r="Q70" s="63"/>
    </row>
    <row r="71" spans="2:17" ht="14.4">
      <c r="B71" s="91"/>
      <c r="C71" s="91"/>
      <c r="D71" s="91"/>
      <c r="E71" s="91"/>
      <c r="F71" s="91"/>
      <c r="G71" s="91"/>
      <c r="H71" s="91"/>
      <c r="I71" s="91"/>
      <c r="J71" s="91"/>
      <c r="K71" s="91"/>
      <c r="L71" s="91"/>
      <c r="M71" s="91"/>
      <c r="N71" s="91"/>
      <c r="O71" s="91"/>
      <c r="P71" s="91"/>
      <c r="Q71" s="67"/>
    </row>
    <row r="72" spans="2:17" ht="14.4">
      <c r="B72" s="91"/>
      <c r="C72" s="91"/>
      <c r="D72" s="91"/>
      <c r="E72" s="91"/>
      <c r="F72" s="91"/>
      <c r="G72" s="91"/>
      <c r="H72" s="91"/>
      <c r="I72" s="91"/>
      <c r="J72" s="91"/>
      <c r="K72" s="91"/>
      <c r="L72" s="91"/>
      <c r="M72" s="91"/>
      <c r="N72" s="91"/>
      <c r="O72" s="91"/>
      <c r="P72" s="91"/>
      <c r="Q72" s="67"/>
    </row>
    <row r="73" spans="2:17" ht="14.4">
      <c r="B73" s="91"/>
      <c r="C73" s="91"/>
      <c r="D73" s="91"/>
      <c r="E73" s="91"/>
      <c r="F73" s="91"/>
      <c r="G73" s="91"/>
      <c r="H73" s="91"/>
      <c r="I73" s="91"/>
      <c r="J73" s="91"/>
      <c r="K73" s="91"/>
      <c r="L73" s="91"/>
      <c r="M73" s="91"/>
      <c r="N73" s="91"/>
      <c r="O73" s="91"/>
      <c r="P73" s="91"/>
      <c r="Q73" s="67"/>
    </row>
    <row r="74" spans="2:17" ht="14.4">
      <c r="B74" s="91"/>
      <c r="C74" s="91"/>
      <c r="D74" s="91"/>
      <c r="E74" s="91"/>
      <c r="F74" s="91"/>
      <c r="G74" s="91"/>
      <c r="H74" s="91"/>
      <c r="I74" s="91"/>
      <c r="J74" s="91"/>
      <c r="K74" s="91"/>
      <c r="L74" s="91"/>
      <c r="M74" s="91"/>
      <c r="N74" s="91"/>
      <c r="O74" s="91"/>
      <c r="P74" s="91"/>
      <c r="Q74" s="67"/>
    </row>
    <row r="75" spans="2:17" ht="14.4">
      <c r="B75" s="91"/>
      <c r="C75" s="91"/>
      <c r="D75" s="91"/>
      <c r="E75" s="91"/>
      <c r="F75" s="91"/>
      <c r="G75" s="91"/>
      <c r="H75" s="91"/>
      <c r="I75" s="91"/>
      <c r="J75" s="91"/>
      <c r="K75" s="91"/>
      <c r="L75" s="91"/>
      <c r="M75" s="91"/>
      <c r="N75" s="91"/>
      <c r="O75" s="91"/>
      <c r="P75" s="91"/>
      <c r="Q75" s="67"/>
    </row>
    <row r="76" spans="2:17" ht="14.4">
      <c r="B76" s="91"/>
      <c r="C76" s="91"/>
      <c r="D76" s="91"/>
      <c r="E76" s="91"/>
      <c r="F76" s="91"/>
      <c r="G76" s="91"/>
      <c r="H76" s="91"/>
      <c r="I76" s="91"/>
      <c r="J76" s="91"/>
      <c r="K76" s="91"/>
      <c r="L76" s="91"/>
      <c r="M76" s="91"/>
      <c r="N76" s="91"/>
      <c r="O76" s="91"/>
      <c r="P76" s="91"/>
      <c r="Q76" s="67"/>
    </row>
    <row r="77" spans="2:17" ht="14.4">
      <c r="B77" s="91"/>
      <c r="C77" s="91"/>
      <c r="D77" s="91"/>
      <c r="E77" s="91"/>
      <c r="F77" s="91"/>
      <c r="G77" s="91"/>
      <c r="H77" s="91"/>
      <c r="I77" s="91"/>
      <c r="J77" s="91"/>
      <c r="K77" s="91"/>
      <c r="L77" s="91"/>
      <c r="M77" s="91"/>
      <c r="N77" s="91"/>
      <c r="O77" s="91"/>
      <c r="P77" s="91"/>
      <c r="Q77" s="67"/>
    </row>
    <row r="78" spans="2:17" ht="14.4">
      <c r="B78" s="91"/>
      <c r="C78" s="91"/>
      <c r="D78" s="91"/>
      <c r="E78" s="91"/>
      <c r="F78" s="91"/>
      <c r="G78" s="91"/>
      <c r="H78" s="91"/>
      <c r="I78" s="91"/>
      <c r="J78" s="91"/>
      <c r="K78" s="91"/>
      <c r="L78" s="91"/>
      <c r="M78" s="91"/>
      <c r="N78" s="91"/>
      <c r="O78" s="91"/>
      <c r="P78" s="91"/>
      <c r="Q78" s="67"/>
    </row>
    <row r="79" spans="2:17" ht="14.4">
      <c r="B79" s="91"/>
      <c r="C79" s="91"/>
      <c r="D79" s="91"/>
      <c r="E79" s="91"/>
      <c r="F79" s="91"/>
      <c r="G79" s="91"/>
      <c r="H79" s="91"/>
      <c r="I79" s="91"/>
      <c r="J79" s="91"/>
      <c r="K79" s="91"/>
      <c r="L79" s="91"/>
      <c r="M79" s="91"/>
      <c r="N79" s="91"/>
      <c r="O79" s="91"/>
      <c r="P79" s="91"/>
      <c r="Q79" s="67"/>
    </row>
    <row r="80" spans="2:17" ht="14.4">
      <c r="B80" s="91"/>
      <c r="C80" s="91"/>
      <c r="D80" s="91"/>
      <c r="E80" s="91"/>
      <c r="F80" s="91"/>
      <c r="G80" s="91"/>
      <c r="H80" s="91"/>
      <c r="I80" s="91"/>
      <c r="J80" s="91"/>
      <c r="K80" s="91"/>
      <c r="L80" s="91"/>
      <c r="M80" s="91"/>
      <c r="N80" s="91"/>
      <c r="O80" s="91"/>
      <c r="P80" s="91"/>
      <c r="Q80" s="67"/>
    </row>
    <row r="81" spans="2:17" ht="14.4">
      <c r="B81" s="91"/>
      <c r="C81" s="91"/>
      <c r="D81" s="91"/>
      <c r="E81" s="91"/>
      <c r="F81" s="91"/>
      <c r="G81" s="91"/>
      <c r="H81" s="91"/>
      <c r="I81" s="91"/>
      <c r="J81" s="91"/>
      <c r="K81" s="91"/>
      <c r="L81" s="91"/>
      <c r="M81" s="91"/>
      <c r="N81" s="91"/>
      <c r="O81" s="91"/>
      <c r="P81" s="91"/>
      <c r="Q81" s="67"/>
    </row>
    <row r="82" spans="2:17" ht="14.4">
      <c r="B82" s="91"/>
      <c r="C82" s="91"/>
      <c r="D82" s="91"/>
      <c r="E82" s="91"/>
      <c r="F82" s="91"/>
      <c r="G82" s="91"/>
      <c r="H82" s="91"/>
      <c r="I82" s="91"/>
      <c r="J82" s="91"/>
      <c r="K82" s="91"/>
      <c r="L82" s="91"/>
      <c r="M82" s="91"/>
      <c r="N82" s="91"/>
      <c r="O82" s="91"/>
      <c r="P82" s="91"/>
      <c r="Q82" s="67"/>
    </row>
    <row r="83" spans="2:17" ht="14.4">
      <c r="B83" s="91"/>
      <c r="C83" s="91"/>
      <c r="D83" s="91"/>
      <c r="E83" s="91"/>
      <c r="F83" s="91"/>
      <c r="G83" s="91"/>
      <c r="H83" s="91"/>
      <c r="I83" s="91"/>
      <c r="J83" s="91"/>
      <c r="K83" s="91"/>
      <c r="L83" s="91"/>
      <c r="M83" s="91"/>
      <c r="N83" s="91"/>
      <c r="O83" s="91"/>
      <c r="P83" s="91"/>
      <c r="Q83" s="67"/>
    </row>
    <row r="84" spans="2:17" ht="14.4">
      <c r="B84" s="91"/>
      <c r="C84" s="91"/>
      <c r="D84" s="91"/>
      <c r="E84" s="91"/>
      <c r="F84" s="91"/>
      <c r="G84" s="91"/>
      <c r="H84" s="91"/>
      <c r="I84" s="91"/>
      <c r="J84" s="91"/>
      <c r="K84" s="91"/>
      <c r="L84" s="91"/>
      <c r="M84" s="91"/>
      <c r="N84" s="91"/>
      <c r="O84" s="91"/>
      <c r="P84" s="91"/>
      <c r="Q84" s="67"/>
    </row>
    <row r="85" spans="2:17" ht="14.4">
      <c r="B85" s="91"/>
      <c r="C85" s="91"/>
      <c r="D85" s="91"/>
      <c r="E85" s="91"/>
      <c r="F85" s="91"/>
      <c r="G85" s="91"/>
      <c r="H85" s="91"/>
      <c r="I85" s="91"/>
      <c r="J85" s="91"/>
      <c r="K85" s="91"/>
      <c r="L85" s="91"/>
      <c r="M85" s="91"/>
      <c r="N85" s="91"/>
      <c r="O85" s="91"/>
      <c r="P85" s="91"/>
      <c r="Q85" s="67"/>
    </row>
    <row r="86" spans="2:17" ht="14.4">
      <c r="B86" s="91"/>
      <c r="C86" s="91"/>
      <c r="D86" s="91"/>
      <c r="E86" s="91"/>
      <c r="F86" s="91"/>
      <c r="G86" s="91"/>
      <c r="H86" s="91"/>
      <c r="I86" s="91"/>
      <c r="J86" s="91"/>
      <c r="K86" s="91"/>
      <c r="L86" s="91"/>
      <c r="M86" s="91"/>
      <c r="N86" s="91"/>
      <c r="O86" s="91"/>
      <c r="P86" s="91"/>
      <c r="Q86" s="67"/>
    </row>
    <row r="87" spans="2:17" ht="14.4">
      <c r="B87" s="91"/>
      <c r="C87" s="91"/>
      <c r="D87" s="91"/>
      <c r="E87" s="91"/>
      <c r="F87" s="91"/>
      <c r="G87" s="91"/>
      <c r="H87" s="91"/>
      <c r="I87" s="91"/>
      <c r="J87" s="91"/>
      <c r="K87" s="91"/>
      <c r="L87" s="91"/>
      <c r="M87" s="91"/>
      <c r="N87" s="91"/>
      <c r="O87" s="91"/>
      <c r="P87" s="91"/>
      <c r="Q87" s="67"/>
    </row>
    <row r="88" spans="2:17" ht="14.4">
      <c r="B88" s="91"/>
      <c r="C88" s="91"/>
      <c r="D88" s="91"/>
      <c r="E88" s="91"/>
      <c r="F88" s="91"/>
      <c r="G88" s="91"/>
      <c r="H88" s="91"/>
      <c r="I88" s="91"/>
      <c r="J88" s="91"/>
      <c r="K88" s="91"/>
      <c r="L88" s="91"/>
      <c r="M88" s="91"/>
      <c r="N88" s="91"/>
      <c r="O88" s="91"/>
      <c r="P88" s="91"/>
      <c r="Q88" s="67"/>
    </row>
    <row r="89" spans="2:17" ht="14.4">
      <c r="B89" s="91"/>
      <c r="C89" s="91"/>
      <c r="D89" s="91"/>
      <c r="E89" s="91"/>
      <c r="F89" s="91"/>
      <c r="G89" s="91"/>
      <c r="H89" s="91"/>
      <c r="I89" s="91"/>
      <c r="J89" s="91"/>
      <c r="K89" s="91"/>
      <c r="L89" s="91"/>
      <c r="M89" s="91"/>
      <c r="N89" s="91"/>
      <c r="O89" s="91"/>
      <c r="P89" s="91"/>
      <c r="Q89" s="67"/>
    </row>
    <row r="90" spans="2:17" ht="14.4">
      <c r="B90" s="91"/>
      <c r="C90" s="91"/>
      <c r="D90" s="91"/>
      <c r="E90" s="91"/>
      <c r="F90" s="91"/>
      <c r="G90" s="91"/>
      <c r="H90" s="91"/>
      <c r="I90" s="91"/>
      <c r="J90" s="91"/>
      <c r="K90" s="91"/>
      <c r="L90" s="91"/>
      <c r="M90" s="91"/>
      <c r="N90" s="91"/>
      <c r="O90" s="91"/>
      <c r="P90" s="91"/>
      <c r="Q90" s="67"/>
    </row>
    <row r="91" spans="2:17" ht="14.4">
      <c r="B91" s="91"/>
      <c r="C91" s="91"/>
      <c r="D91" s="91"/>
      <c r="E91" s="91"/>
      <c r="F91" s="91"/>
      <c r="G91" s="91"/>
      <c r="H91" s="91"/>
      <c r="I91" s="91"/>
      <c r="J91" s="91"/>
      <c r="K91" s="91"/>
      <c r="L91" s="91"/>
      <c r="M91" s="91"/>
      <c r="N91" s="91"/>
      <c r="O91" s="91"/>
      <c r="P91" s="91"/>
      <c r="Q91" s="67"/>
    </row>
    <row r="92" spans="2:17" ht="14.4">
      <c r="B92" s="103"/>
      <c r="C92" s="103"/>
      <c r="D92" s="103"/>
      <c r="E92" s="103"/>
      <c r="F92" s="103"/>
      <c r="G92" s="103"/>
      <c r="H92" s="103"/>
      <c r="I92" s="103"/>
      <c r="J92" s="103"/>
      <c r="K92" s="103"/>
      <c r="L92" s="103"/>
      <c r="M92" s="103"/>
      <c r="N92" s="103"/>
      <c r="O92" s="103"/>
      <c r="P92" s="103"/>
      <c r="Q92" s="103"/>
    </row>
    <row r="93" spans="2:17" ht="14.4">
      <c r="B93" s="103"/>
      <c r="C93" s="103"/>
      <c r="D93" s="103"/>
      <c r="E93" s="103"/>
      <c r="F93" s="103"/>
      <c r="G93" s="103"/>
      <c r="H93" s="103"/>
      <c r="I93" s="103"/>
      <c r="J93" s="103"/>
      <c r="K93" s="103"/>
      <c r="L93" s="103"/>
      <c r="M93" s="103"/>
      <c r="N93" s="103"/>
      <c r="O93" s="103"/>
      <c r="P93" s="103"/>
      <c r="Q93" s="10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2"/>
  <sheetViews>
    <sheetView showGridLines="0" topLeftCell="A13" workbookViewId="0">
      <selection activeCell="B42" sqref="B42"/>
    </sheetView>
  </sheetViews>
  <sheetFormatPr defaultColWidth="8.88671875" defaultRowHeight="13.2"/>
  <cols>
    <col min="1" max="1" width="6.109375" style="59" customWidth="1"/>
    <col min="2" max="2" width="39" style="59" bestFit="1" customWidth="1"/>
    <col min="3" max="16" width="13" style="59" customWidth="1"/>
    <col min="17" max="16384" width="8.88671875" style="59"/>
  </cols>
  <sheetData>
    <row r="2" spans="2:17" s="57" customFormat="1" ht="19.5" customHeight="1">
      <c r="B2" s="55" t="s">
        <v>48</v>
      </c>
      <c r="C2" s="55"/>
      <c r="D2" s="55"/>
      <c r="E2" s="55"/>
      <c r="F2" s="55"/>
      <c r="G2" s="56"/>
      <c r="H2" s="56"/>
      <c r="I2" s="56"/>
      <c r="J2" s="56"/>
      <c r="K2" s="56"/>
      <c r="L2" s="56"/>
      <c r="M2" s="56"/>
      <c r="N2" s="56"/>
      <c r="O2" s="56"/>
      <c r="P2" s="56"/>
    </row>
    <row r="3" spans="2:17" ht="9" customHeight="1">
      <c r="B3" s="58"/>
      <c r="C3" s="58"/>
      <c r="D3" s="58"/>
      <c r="E3" s="58"/>
      <c r="F3" s="58"/>
      <c r="G3" s="58"/>
      <c r="H3" s="58"/>
      <c r="I3" s="58"/>
      <c r="J3" s="58"/>
      <c r="K3" s="58"/>
      <c r="L3" s="58"/>
      <c r="M3" s="58"/>
      <c r="N3" s="58"/>
      <c r="O3" s="58"/>
      <c r="P3" s="58"/>
      <c r="Q3" s="58"/>
    </row>
    <row r="4" spans="2:17" ht="32.25" customHeight="1">
      <c r="B4" s="109" t="s">
        <v>0</v>
      </c>
      <c r="C4" s="61" t="s">
        <v>72</v>
      </c>
      <c r="D4" s="61" t="s">
        <v>73</v>
      </c>
      <c r="E4" s="61" t="s">
        <v>74</v>
      </c>
      <c r="F4" s="61" t="s">
        <v>75</v>
      </c>
      <c r="G4" s="61" t="s">
        <v>76</v>
      </c>
      <c r="H4" s="61" t="s">
        <v>77</v>
      </c>
      <c r="I4" s="61" t="s">
        <v>78</v>
      </c>
      <c r="J4" s="61" t="s">
        <v>79</v>
      </c>
      <c r="K4" s="61" t="s">
        <v>80</v>
      </c>
      <c r="L4" s="61" t="s">
        <v>81</v>
      </c>
      <c r="M4" s="61" t="s">
        <v>82</v>
      </c>
      <c r="N4" s="61" t="s">
        <v>83</v>
      </c>
      <c r="O4" s="61" t="s">
        <v>84</v>
      </c>
      <c r="P4" s="62" t="s">
        <v>85</v>
      </c>
      <c r="Q4" s="110"/>
    </row>
    <row r="5" spans="2:17" ht="15" customHeight="1">
      <c r="B5" s="111" t="s">
        <v>8</v>
      </c>
      <c r="C5" s="72"/>
      <c r="D5" s="72"/>
      <c r="E5" s="72"/>
      <c r="F5" s="72"/>
      <c r="G5" s="72"/>
      <c r="H5" s="72"/>
      <c r="I5" s="72"/>
      <c r="J5" s="72"/>
      <c r="K5" s="72"/>
      <c r="L5" s="72"/>
      <c r="M5" s="72"/>
      <c r="N5" s="72"/>
      <c r="O5" s="72"/>
      <c r="P5" s="81"/>
      <c r="Q5" s="112"/>
    </row>
    <row r="6" spans="2:17" ht="15" customHeight="1">
      <c r="B6" s="113" t="s">
        <v>126</v>
      </c>
      <c r="C6" s="74">
        <v>170.07</v>
      </c>
      <c r="D6" s="74">
        <v>170.07</v>
      </c>
      <c r="E6" s="74">
        <v>170.07</v>
      </c>
      <c r="F6" s="74">
        <v>220.07</v>
      </c>
      <c r="G6" s="74">
        <v>220.07</v>
      </c>
      <c r="H6" s="74">
        <v>220.07</v>
      </c>
      <c r="I6" s="74">
        <v>220.07</v>
      </c>
      <c r="J6" s="74">
        <v>220.07</v>
      </c>
      <c r="K6" s="74">
        <v>220.07</v>
      </c>
      <c r="L6" s="74">
        <v>220.07</v>
      </c>
      <c r="M6" s="74">
        <v>220.07</v>
      </c>
      <c r="N6" s="74">
        <v>220.07</v>
      </c>
      <c r="O6" s="74">
        <v>170.07</v>
      </c>
      <c r="P6" s="75">
        <v>0</v>
      </c>
      <c r="Q6" s="112"/>
    </row>
    <row r="7" spans="2:17" ht="15" customHeight="1">
      <c r="B7" s="113" t="s">
        <v>127</v>
      </c>
      <c r="C7" s="74">
        <v>-62.18</v>
      </c>
      <c r="D7" s="74">
        <v>-94.28</v>
      </c>
      <c r="E7" s="74">
        <v>-132.25</v>
      </c>
      <c r="F7" s="74">
        <v>-155.72</v>
      </c>
      <c r="G7" s="74">
        <v>-193.55</v>
      </c>
      <c r="H7" s="74">
        <v>-228.37</v>
      </c>
      <c r="I7" s="74">
        <v>-259.68</v>
      </c>
      <c r="J7" s="74">
        <v>-286.64</v>
      </c>
      <c r="K7" s="74">
        <v>-308.32</v>
      </c>
      <c r="L7" s="74">
        <v>-323.77999999999997</v>
      </c>
      <c r="M7" s="74">
        <v>-266.93</v>
      </c>
      <c r="N7" s="74">
        <v>-144.21</v>
      </c>
      <c r="O7" s="74">
        <v>-18.739999999999998</v>
      </c>
      <c r="P7" s="75">
        <v>59.26</v>
      </c>
      <c r="Q7" s="112"/>
    </row>
    <row r="8" spans="2:17" ht="15" customHeight="1">
      <c r="B8" s="113" t="s">
        <v>128</v>
      </c>
      <c r="C8" s="74">
        <v>0</v>
      </c>
      <c r="D8" s="74">
        <v>0</v>
      </c>
      <c r="E8" s="74">
        <v>12.09</v>
      </c>
      <c r="F8" s="74">
        <v>12.64</v>
      </c>
      <c r="G8" s="74">
        <v>13.21</v>
      </c>
      <c r="H8" s="74">
        <v>13.8</v>
      </c>
      <c r="I8" s="74">
        <v>14.42</v>
      </c>
      <c r="J8" s="74">
        <v>15.07</v>
      </c>
      <c r="K8" s="74">
        <v>15.75</v>
      </c>
      <c r="L8" s="74">
        <v>16.46</v>
      </c>
      <c r="M8" s="74">
        <v>17.2</v>
      </c>
      <c r="N8" s="74">
        <v>17.97</v>
      </c>
      <c r="O8" s="74">
        <v>0</v>
      </c>
      <c r="P8" s="75">
        <v>0</v>
      </c>
      <c r="Q8" s="112"/>
    </row>
    <row r="9" spans="2:17" ht="15" customHeight="1">
      <c r="B9" s="113" t="s">
        <v>129</v>
      </c>
      <c r="C9" s="74">
        <v>450</v>
      </c>
      <c r="D9" s="74">
        <v>448.22</v>
      </c>
      <c r="E9" s="74">
        <v>415.91</v>
      </c>
      <c r="F9" s="74">
        <v>352.36</v>
      </c>
      <c r="G9" s="74">
        <v>328.36</v>
      </c>
      <c r="H9" s="74">
        <v>296.36</v>
      </c>
      <c r="I9" s="74">
        <v>256.36</v>
      </c>
      <c r="J9" s="74">
        <v>206.36</v>
      </c>
      <c r="K9" s="74">
        <v>146.36000000000001</v>
      </c>
      <c r="L9" s="74">
        <v>74.36</v>
      </c>
      <c r="M9" s="74">
        <v>0</v>
      </c>
      <c r="N9" s="74">
        <v>0</v>
      </c>
      <c r="O9" s="74">
        <v>0</v>
      </c>
      <c r="P9" s="75">
        <v>0</v>
      </c>
      <c r="Q9" s="112"/>
    </row>
    <row r="10" spans="2:17" ht="15" customHeight="1">
      <c r="B10" s="113" t="s">
        <v>130</v>
      </c>
      <c r="C10" s="74">
        <v>14.65</v>
      </c>
      <c r="D10" s="74">
        <v>10.029999999999999</v>
      </c>
      <c r="E10" s="74">
        <v>13.48</v>
      </c>
      <c r="F10" s="74">
        <v>0</v>
      </c>
      <c r="G10" s="74">
        <v>0</v>
      </c>
      <c r="H10" s="74">
        <v>0</v>
      </c>
      <c r="I10" s="74">
        <v>0</v>
      </c>
      <c r="J10" s="74">
        <v>0</v>
      </c>
      <c r="K10" s="74">
        <v>0</v>
      </c>
      <c r="L10" s="74">
        <v>0</v>
      </c>
      <c r="M10" s="74">
        <v>0</v>
      </c>
      <c r="N10" s="74">
        <v>0</v>
      </c>
      <c r="O10" s="74">
        <v>0</v>
      </c>
      <c r="P10" s="75">
        <v>0</v>
      </c>
      <c r="Q10" s="112"/>
    </row>
    <row r="11" spans="2:17" ht="15" customHeight="1">
      <c r="B11" s="113" t="s">
        <v>131</v>
      </c>
      <c r="C11" s="74">
        <v>210.96</v>
      </c>
      <c r="D11" s="74">
        <v>245.16</v>
      </c>
      <c r="E11" s="74">
        <v>279.36</v>
      </c>
      <c r="F11" s="72"/>
      <c r="G11" s="72"/>
      <c r="H11" s="72"/>
      <c r="I11" s="72"/>
      <c r="J11" s="72"/>
      <c r="K11" s="72"/>
      <c r="L11" s="72"/>
      <c r="M11" s="72"/>
      <c r="N11" s="72"/>
      <c r="O11" s="72"/>
      <c r="P11" s="81"/>
      <c r="Q11" s="112"/>
    </row>
    <row r="12" spans="2:17" ht="15" customHeight="1">
      <c r="B12" s="113" t="s">
        <v>132</v>
      </c>
      <c r="C12" s="72"/>
      <c r="D12" s="72"/>
      <c r="E12" s="72"/>
      <c r="F12" s="74">
        <v>224.9</v>
      </c>
      <c r="G12" s="74">
        <v>224.3</v>
      </c>
      <c r="H12" s="74">
        <v>223.7</v>
      </c>
      <c r="I12" s="74">
        <v>223.1</v>
      </c>
      <c r="J12" s="74">
        <v>222.5</v>
      </c>
      <c r="K12" s="74">
        <v>221.9</v>
      </c>
      <c r="L12" s="74">
        <v>221.3</v>
      </c>
      <c r="M12" s="74">
        <v>203</v>
      </c>
      <c r="N12" s="74">
        <v>100.5</v>
      </c>
      <c r="O12" s="74">
        <v>0</v>
      </c>
      <c r="P12" s="75">
        <v>0</v>
      </c>
      <c r="Q12" s="112"/>
    </row>
    <row r="13" spans="2:17" ht="15" customHeight="1">
      <c r="B13" s="114" t="s">
        <v>133</v>
      </c>
      <c r="C13" s="79">
        <f>SUM(C6:C12)</f>
        <v>783.5</v>
      </c>
      <c r="D13" s="79">
        <f t="shared" ref="D13:P13" si="0">SUM(D6:D12)</f>
        <v>779.19999999999993</v>
      </c>
      <c r="E13" s="79">
        <f t="shared" si="0"/>
        <v>758.66000000000008</v>
      </c>
      <c r="F13" s="79">
        <f t="shared" si="0"/>
        <v>654.25</v>
      </c>
      <c r="G13" s="79">
        <f t="shared" si="0"/>
        <v>592.39</v>
      </c>
      <c r="H13" s="79">
        <f t="shared" si="0"/>
        <v>525.55999999999995</v>
      </c>
      <c r="I13" s="79">
        <f t="shared" si="0"/>
        <v>454.27</v>
      </c>
      <c r="J13" s="79">
        <f t="shared" si="0"/>
        <v>377.36</v>
      </c>
      <c r="K13" s="79">
        <f t="shared" si="0"/>
        <v>295.76</v>
      </c>
      <c r="L13" s="79">
        <f t="shared" si="0"/>
        <v>208.41000000000003</v>
      </c>
      <c r="M13" s="79">
        <f t="shared" si="0"/>
        <v>173.33999999999997</v>
      </c>
      <c r="N13" s="79">
        <f t="shared" si="0"/>
        <v>194.32999999999998</v>
      </c>
      <c r="O13" s="79">
        <f t="shared" si="0"/>
        <v>151.32999999999998</v>
      </c>
      <c r="P13" s="79">
        <f t="shared" si="0"/>
        <v>59.26</v>
      </c>
      <c r="Q13" s="112"/>
    </row>
    <row r="14" spans="2:17" ht="14.4">
      <c r="B14" s="115"/>
      <c r="C14" s="108"/>
      <c r="D14" s="108"/>
      <c r="E14" s="108"/>
      <c r="F14" s="108"/>
      <c r="G14" s="108"/>
      <c r="H14" s="108"/>
      <c r="I14" s="108"/>
      <c r="J14" s="108"/>
      <c r="K14" s="108"/>
      <c r="L14" s="108"/>
      <c r="M14" s="108"/>
      <c r="N14" s="108"/>
      <c r="O14" s="108"/>
      <c r="P14" s="108"/>
      <c r="Q14" s="112"/>
    </row>
    <row r="15" spans="2:17" ht="14.4">
      <c r="B15" s="111" t="s">
        <v>2</v>
      </c>
      <c r="C15" s="72"/>
      <c r="D15" s="72"/>
      <c r="E15" s="72"/>
      <c r="F15" s="72"/>
      <c r="G15" s="72"/>
      <c r="H15" s="72"/>
      <c r="I15" s="72"/>
      <c r="J15" s="72"/>
      <c r="K15" s="72"/>
      <c r="L15" s="72"/>
      <c r="M15" s="72"/>
      <c r="N15" s="72"/>
      <c r="O15" s="72"/>
      <c r="P15" s="81"/>
      <c r="Q15" s="112"/>
    </row>
    <row r="16" spans="2:17" ht="15" customHeight="1">
      <c r="B16" s="113" t="s">
        <v>134</v>
      </c>
      <c r="C16" s="74">
        <v>803.8</v>
      </c>
      <c r="D16" s="74">
        <v>826.52</v>
      </c>
      <c r="E16" s="74">
        <v>826.53</v>
      </c>
      <c r="F16" s="74">
        <v>814.87</v>
      </c>
      <c r="G16" s="74">
        <v>814.87</v>
      </c>
      <c r="H16" s="74">
        <v>814.87</v>
      </c>
      <c r="I16" s="74">
        <v>814.87</v>
      </c>
      <c r="J16" s="74">
        <v>814.87</v>
      </c>
      <c r="K16" s="74">
        <v>814.87</v>
      </c>
      <c r="L16" s="74">
        <v>814.87</v>
      </c>
      <c r="M16" s="74">
        <v>814.87</v>
      </c>
      <c r="N16" s="74">
        <v>814.87</v>
      </c>
      <c r="O16" s="74">
        <v>814.87</v>
      </c>
      <c r="P16" s="75">
        <v>814.87</v>
      </c>
      <c r="Q16" s="112"/>
    </row>
    <row r="17" spans="1:17" ht="15" customHeight="1">
      <c r="B17" s="113" t="s">
        <v>120</v>
      </c>
      <c r="C17" s="74">
        <v>41.81</v>
      </c>
      <c r="D17" s="74">
        <v>82.99</v>
      </c>
      <c r="E17" s="74">
        <v>137.15</v>
      </c>
      <c r="F17" s="74">
        <v>206.54</v>
      </c>
      <c r="G17" s="74">
        <v>282.52</v>
      </c>
      <c r="H17" s="74">
        <v>365.04</v>
      </c>
      <c r="I17" s="74">
        <v>453.76</v>
      </c>
      <c r="J17" s="74">
        <v>548.96</v>
      </c>
      <c r="K17" s="74">
        <v>651.02</v>
      </c>
      <c r="L17" s="74">
        <v>760.52</v>
      </c>
      <c r="M17" s="74">
        <v>814.87</v>
      </c>
      <c r="N17" s="74">
        <v>814.87</v>
      </c>
      <c r="O17" s="74">
        <v>814.87</v>
      </c>
      <c r="P17" s="75">
        <v>814.87</v>
      </c>
      <c r="Q17" s="112"/>
    </row>
    <row r="18" spans="1:17" s="86" customFormat="1" ht="15" customHeight="1">
      <c r="B18" s="111" t="s">
        <v>135</v>
      </c>
      <c r="C18" s="116">
        <f>C16-C17</f>
        <v>761.99</v>
      </c>
      <c r="D18" s="116">
        <f t="shared" ref="D18:P18" si="1">D16-D17</f>
        <v>743.53</v>
      </c>
      <c r="E18" s="116">
        <f t="shared" si="1"/>
        <v>689.38</v>
      </c>
      <c r="F18" s="116">
        <f t="shared" si="1"/>
        <v>608.33000000000004</v>
      </c>
      <c r="G18" s="116">
        <f t="shared" si="1"/>
        <v>532.35</v>
      </c>
      <c r="H18" s="116">
        <f t="shared" si="1"/>
        <v>449.83</v>
      </c>
      <c r="I18" s="116">
        <f t="shared" si="1"/>
        <v>361.11</v>
      </c>
      <c r="J18" s="116">
        <f t="shared" si="1"/>
        <v>265.90999999999997</v>
      </c>
      <c r="K18" s="116">
        <f t="shared" si="1"/>
        <v>163.85000000000002</v>
      </c>
      <c r="L18" s="116">
        <f t="shared" si="1"/>
        <v>54.350000000000023</v>
      </c>
      <c r="M18" s="116">
        <f t="shared" si="1"/>
        <v>0</v>
      </c>
      <c r="N18" s="116">
        <f t="shared" si="1"/>
        <v>0</v>
      </c>
      <c r="O18" s="116">
        <f t="shared" si="1"/>
        <v>0</v>
      </c>
      <c r="P18" s="117">
        <f t="shared" si="1"/>
        <v>0</v>
      </c>
      <c r="Q18" s="118"/>
    </row>
    <row r="19" spans="1:17" ht="15" customHeight="1">
      <c r="B19" s="113" t="s">
        <v>136</v>
      </c>
      <c r="C19" s="74">
        <v>817.46</v>
      </c>
      <c r="D19" s="74">
        <v>843.4</v>
      </c>
      <c r="E19" s="74">
        <v>860.24</v>
      </c>
      <c r="F19" s="74">
        <v>814.87</v>
      </c>
      <c r="G19" s="74">
        <v>814.87</v>
      </c>
      <c r="H19" s="74">
        <v>814.87</v>
      </c>
      <c r="I19" s="74">
        <v>814.87</v>
      </c>
      <c r="J19" s="74">
        <v>814.87</v>
      </c>
      <c r="K19" s="74">
        <v>814.87</v>
      </c>
      <c r="L19" s="74">
        <v>814.87</v>
      </c>
      <c r="M19" s="74">
        <v>814.87</v>
      </c>
      <c r="N19" s="74">
        <v>814.87</v>
      </c>
      <c r="O19" s="74">
        <v>814.87</v>
      </c>
      <c r="P19" s="75">
        <v>814.87</v>
      </c>
      <c r="Q19" s="112"/>
    </row>
    <row r="20" spans="1:17" ht="15" customHeight="1">
      <c r="B20" s="113" t="s">
        <v>137</v>
      </c>
      <c r="C20" s="74">
        <v>803.8</v>
      </c>
      <c r="D20" s="74">
        <v>826.52</v>
      </c>
      <c r="E20" s="74">
        <v>826.53</v>
      </c>
      <c r="F20" s="74">
        <v>814.87</v>
      </c>
      <c r="G20" s="74">
        <v>814.87</v>
      </c>
      <c r="H20" s="74">
        <v>814.87</v>
      </c>
      <c r="I20" s="74">
        <v>814.87</v>
      </c>
      <c r="J20" s="74">
        <v>814.87</v>
      </c>
      <c r="K20" s="74">
        <v>814.87</v>
      </c>
      <c r="L20" s="74">
        <v>814.87</v>
      </c>
      <c r="M20" s="74">
        <v>814.87</v>
      </c>
      <c r="N20" s="74">
        <v>814.87</v>
      </c>
      <c r="O20" s="74">
        <v>814.87</v>
      </c>
      <c r="P20" s="75">
        <v>814.87</v>
      </c>
      <c r="Q20" s="112"/>
    </row>
    <row r="21" spans="1:17" ht="15" customHeight="1">
      <c r="B21" s="111" t="s">
        <v>138</v>
      </c>
      <c r="C21" s="116">
        <f>C19-C20</f>
        <v>13.660000000000082</v>
      </c>
      <c r="D21" s="116">
        <f t="shared" ref="D21:P21" si="2">D19-D20</f>
        <v>16.879999999999995</v>
      </c>
      <c r="E21" s="116">
        <f t="shared" si="2"/>
        <v>33.710000000000036</v>
      </c>
      <c r="F21" s="116">
        <f t="shared" si="2"/>
        <v>0</v>
      </c>
      <c r="G21" s="116">
        <f t="shared" si="2"/>
        <v>0</v>
      </c>
      <c r="H21" s="116">
        <f t="shared" si="2"/>
        <v>0</v>
      </c>
      <c r="I21" s="116">
        <f t="shared" si="2"/>
        <v>0</v>
      </c>
      <c r="J21" s="116">
        <f t="shared" si="2"/>
        <v>0</v>
      </c>
      <c r="K21" s="116">
        <f t="shared" si="2"/>
        <v>0</v>
      </c>
      <c r="L21" s="116">
        <f t="shared" si="2"/>
        <v>0</v>
      </c>
      <c r="M21" s="116">
        <f t="shared" si="2"/>
        <v>0</v>
      </c>
      <c r="N21" s="116">
        <f t="shared" si="2"/>
        <v>0</v>
      </c>
      <c r="O21" s="116">
        <f t="shared" si="2"/>
        <v>0</v>
      </c>
      <c r="P21" s="117">
        <f t="shared" si="2"/>
        <v>0</v>
      </c>
      <c r="Q21" s="112"/>
    </row>
    <row r="22" spans="1:17" ht="15" customHeight="1">
      <c r="B22" s="111" t="s">
        <v>139</v>
      </c>
      <c r="C22" s="116">
        <f>C21+C18</f>
        <v>775.65000000000009</v>
      </c>
      <c r="D22" s="116">
        <f t="shared" ref="D22:P22" si="3">D21+D18</f>
        <v>760.41</v>
      </c>
      <c r="E22" s="116">
        <f t="shared" si="3"/>
        <v>723.09</v>
      </c>
      <c r="F22" s="116">
        <f t="shared" si="3"/>
        <v>608.33000000000004</v>
      </c>
      <c r="G22" s="116">
        <f t="shared" si="3"/>
        <v>532.35</v>
      </c>
      <c r="H22" s="116">
        <f t="shared" si="3"/>
        <v>449.83</v>
      </c>
      <c r="I22" s="116">
        <f t="shared" si="3"/>
        <v>361.11</v>
      </c>
      <c r="J22" s="116">
        <f t="shared" si="3"/>
        <v>265.90999999999997</v>
      </c>
      <c r="K22" s="116">
        <f t="shared" si="3"/>
        <v>163.85000000000002</v>
      </c>
      <c r="L22" s="116">
        <f t="shared" si="3"/>
        <v>54.350000000000023</v>
      </c>
      <c r="M22" s="116">
        <f t="shared" si="3"/>
        <v>0</v>
      </c>
      <c r="N22" s="116">
        <f t="shared" si="3"/>
        <v>0</v>
      </c>
      <c r="O22" s="116">
        <f t="shared" si="3"/>
        <v>0</v>
      </c>
      <c r="P22" s="117">
        <f t="shared" si="3"/>
        <v>0</v>
      </c>
      <c r="Q22" s="112"/>
    </row>
    <row r="23" spans="1:17" ht="15" customHeight="1">
      <c r="B23" s="113" t="s">
        <v>140</v>
      </c>
      <c r="C23" s="74">
        <v>6.84</v>
      </c>
      <c r="D23" s="74">
        <v>9.41</v>
      </c>
      <c r="E23" s="74">
        <v>2.1</v>
      </c>
      <c r="F23" s="74">
        <v>0</v>
      </c>
      <c r="G23" s="74">
        <v>0</v>
      </c>
      <c r="H23" s="74">
        <v>0</v>
      </c>
      <c r="I23" s="74">
        <v>0</v>
      </c>
      <c r="J23" s="74">
        <v>0</v>
      </c>
      <c r="K23" s="74">
        <v>0</v>
      </c>
      <c r="L23" s="74">
        <v>0</v>
      </c>
      <c r="M23" s="74">
        <v>0</v>
      </c>
      <c r="N23" s="74">
        <v>0</v>
      </c>
      <c r="O23" s="74">
        <v>0</v>
      </c>
      <c r="P23" s="75">
        <v>0</v>
      </c>
      <c r="Q23" s="112"/>
    </row>
    <row r="24" spans="1:17" ht="15" customHeight="1">
      <c r="B24" s="113" t="s">
        <v>141</v>
      </c>
      <c r="C24" s="74">
        <v>0</v>
      </c>
      <c r="D24" s="74">
        <v>0</v>
      </c>
      <c r="E24" s="74">
        <v>5.0999999999999996</v>
      </c>
      <c r="F24" s="74">
        <v>0</v>
      </c>
      <c r="G24" s="74">
        <v>0</v>
      </c>
      <c r="H24" s="74">
        <v>0</v>
      </c>
      <c r="I24" s="74">
        <v>0</v>
      </c>
      <c r="J24" s="74">
        <v>0</v>
      </c>
      <c r="K24" s="74">
        <v>0</v>
      </c>
      <c r="L24" s="74">
        <v>0</v>
      </c>
      <c r="M24" s="74">
        <v>0</v>
      </c>
      <c r="N24" s="74">
        <v>0</v>
      </c>
      <c r="O24" s="74">
        <v>0</v>
      </c>
      <c r="P24" s="75">
        <v>0</v>
      </c>
      <c r="Q24" s="112"/>
    </row>
    <row r="25" spans="1:17" ht="14.4">
      <c r="A25" s="59" t="s">
        <v>175</v>
      </c>
      <c r="B25" s="113" t="s">
        <v>142</v>
      </c>
      <c r="C25" s="74">
        <v>0</v>
      </c>
      <c r="D25" s="74">
        <v>0</v>
      </c>
      <c r="E25" s="74">
        <v>0</v>
      </c>
      <c r="F25" s="74">
        <v>13.01</v>
      </c>
      <c r="G25" s="74">
        <v>13.01</v>
      </c>
      <c r="H25" s="74">
        <v>14.44</v>
      </c>
      <c r="I25" s="74">
        <v>15.74</v>
      </c>
      <c r="J25" s="74">
        <v>17.34</v>
      </c>
      <c r="K25" s="74">
        <v>18.73</v>
      </c>
      <c r="L25" s="74">
        <v>20.420000000000002</v>
      </c>
      <c r="M25" s="74">
        <v>23.61</v>
      </c>
      <c r="N25" s="74">
        <v>0</v>
      </c>
      <c r="O25" s="74">
        <v>0</v>
      </c>
      <c r="P25" s="75">
        <v>0</v>
      </c>
      <c r="Q25" s="112"/>
    </row>
    <row r="26" spans="1:17" ht="15" customHeight="1">
      <c r="B26" s="113" t="s">
        <v>143</v>
      </c>
      <c r="C26" s="74">
        <v>1.02</v>
      </c>
      <c r="D26" s="74">
        <v>9.4</v>
      </c>
      <c r="E26" s="74">
        <v>28.37</v>
      </c>
      <c r="F26" s="74">
        <v>32.909999999999997</v>
      </c>
      <c r="G26" s="74">
        <v>47.03</v>
      </c>
      <c r="H26" s="74">
        <v>61.29</v>
      </c>
      <c r="I26" s="74">
        <v>77.42</v>
      </c>
      <c r="J26" s="74">
        <v>94.11</v>
      </c>
      <c r="K26" s="74">
        <v>113.18</v>
      </c>
      <c r="L26" s="74">
        <v>133.63</v>
      </c>
      <c r="M26" s="74">
        <v>149.72999999999999</v>
      </c>
      <c r="N26" s="74">
        <v>194.33</v>
      </c>
      <c r="O26" s="74">
        <v>151.33000000000001</v>
      </c>
      <c r="P26" s="75">
        <v>59.26</v>
      </c>
      <c r="Q26" s="112"/>
    </row>
    <row r="27" spans="1:17" ht="15" customHeight="1">
      <c r="B27" s="119" t="s">
        <v>144</v>
      </c>
      <c r="C27" s="120">
        <f t="shared" ref="C27:D27" si="4">SUM(C22:C26)</f>
        <v>783.5100000000001</v>
      </c>
      <c r="D27" s="120">
        <f t="shared" si="4"/>
        <v>779.21999999999991</v>
      </c>
      <c r="E27" s="120">
        <f>SUM(E22:E26)</f>
        <v>758.66000000000008</v>
      </c>
      <c r="F27" s="120">
        <f t="shared" ref="F27:P27" si="5">SUM(F22:F26)</f>
        <v>654.25</v>
      </c>
      <c r="G27" s="120">
        <f t="shared" si="5"/>
        <v>592.39</v>
      </c>
      <c r="H27" s="120">
        <f t="shared" si="5"/>
        <v>525.55999999999995</v>
      </c>
      <c r="I27" s="120">
        <f t="shared" si="5"/>
        <v>454.27000000000004</v>
      </c>
      <c r="J27" s="120">
        <f t="shared" si="5"/>
        <v>377.35999999999996</v>
      </c>
      <c r="K27" s="120">
        <f t="shared" si="5"/>
        <v>295.76</v>
      </c>
      <c r="L27" s="120">
        <f t="shared" si="5"/>
        <v>208.40000000000003</v>
      </c>
      <c r="M27" s="120">
        <f t="shared" si="5"/>
        <v>173.33999999999997</v>
      </c>
      <c r="N27" s="120">
        <f t="shared" si="5"/>
        <v>194.33</v>
      </c>
      <c r="O27" s="120">
        <f t="shared" si="5"/>
        <v>151.33000000000001</v>
      </c>
      <c r="P27" s="121">
        <f t="shared" si="5"/>
        <v>59.26</v>
      </c>
      <c r="Q27" s="112"/>
    </row>
    <row r="28" spans="1:17">
      <c r="C28" s="122"/>
      <c r="D28" s="122"/>
      <c r="E28" s="122"/>
      <c r="F28" s="122"/>
      <c r="G28" s="122"/>
      <c r="H28" s="122"/>
      <c r="I28" s="122"/>
      <c r="J28" s="122"/>
      <c r="K28" s="122"/>
      <c r="L28" s="122"/>
      <c r="M28" s="122"/>
      <c r="N28" s="122"/>
      <c r="O28" s="122"/>
      <c r="P28" s="122"/>
    </row>
    <row r="29" spans="1:17">
      <c r="B29" s="123" t="s">
        <v>145</v>
      </c>
      <c r="C29" s="124" t="str">
        <f>IF(C27=C13, "Yes", "No")</f>
        <v>No</v>
      </c>
      <c r="D29" s="124" t="str">
        <f t="shared" ref="D29:P29" si="6">IF(D27=D13, "Yes", "No")</f>
        <v>No</v>
      </c>
      <c r="E29" s="124" t="str">
        <f t="shared" si="6"/>
        <v>Yes</v>
      </c>
      <c r="F29" s="124" t="str">
        <f t="shared" si="6"/>
        <v>Yes</v>
      </c>
      <c r="G29" s="124" t="str">
        <f t="shared" si="6"/>
        <v>Yes</v>
      </c>
      <c r="H29" s="124" t="str">
        <f t="shared" si="6"/>
        <v>Yes</v>
      </c>
      <c r="I29" s="124" t="str">
        <f t="shared" si="6"/>
        <v>Yes</v>
      </c>
      <c r="J29" s="124" t="str">
        <f t="shared" si="6"/>
        <v>Yes</v>
      </c>
      <c r="K29" s="124" t="str">
        <f t="shared" si="6"/>
        <v>Yes</v>
      </c>
      <c r="L29" s="124" t="str">
        <f t="shared" si="6"/>
        <v>No</v>
      </c>
      <c r="M29" s="124" t="str">
        <f t="shared" si="6"/>
        <v>Yes</v>
      </c>
      <c r="N29" s="124" t="str">
        <f t="shared" si="6"/>
        <v>Yes</v>
      </c>
      <c r="O29" s="124" t="str">
        <f t="shared" si="6"/>
        <v>Yes</v>
      </c>
      <c r="P29" s="124" t="str">
        <f t="shared" si="6"/>
        <v>Yes</v>
      </c>
    </row>
    <row r="31" spans="1:17">
      <c r="F31" s="125"/>
    </row>
    <row r="32" spans="1:17">
      <c r="F32" s="126">
        <f>F16-E17</f>
        <v>677.72</v>
      </c>
    </row>
    <row r="36" spans="2:16">
      <c r="D36" s="125" t="s">
        <v>146</v>
      </c>
      <c r="F36" s="127">
        <f>677.92/903.32*92.49</f>
        <v>69.411527255014818</v>
      </c>
    </row>
    <row r="39" spans="2:16">
      <c r="B39" s="59" t="s">
        <v>176</v>
      </c>
    </row>
    <row r="40" spans="2:16">
      <c r="B40" s="59" t="s">
        <v>177</v>
      </c>
      <c r="C40" s="142">
        <f>SUM(C23:C26)-SUM(C8,C10)</f>
        <v>-6.7900000000000009</v>
      </c>
      <c r="D40" s="142">
        <f t="shared" ref="D40:P40" si="7">SUM(D23:D26)-SUM(D8,D10)</f>
        <v>8.7800000000000029</v>
      </c>
      <c r="E40" s="142">
        <f t="shared" si="7"/>
        <v>10</v>
      </c>
      <c r="F40" s="142">
        <f t="shared" si="7"/>
        <v>33.279999999999994</v>
      </c>
      <c r="G40" s="142">
        <f t="shared" si="7"/>
        <v>46.83</v>
      </c>
      <c r="H40" s="142">
        <f t="shared" si="7"/>
        <v>61.930000000000007</v>
      </c>
      <c r="I40" s="142">
        <f t="shared" si="7"/>
        <v>78.739999999999995</v>
      </c>
      <c r="J40" s="142">
        <f t="shared" si="7"/>
        <v>96.38</v>
      </c>
      <c r="K40" s="142">
        <f t="shared" si="7"/>
        <v>116.16</v>
      </c>
      <c r="L40" s="142">
        <f t="shared" si="7"/>
        <v>137.59</v>
      </c>
      <c r="M40" s="142">
        <f t="shared" si="7"/>
        <v>156.13999999999999</v>
      </c>
      <c r="N40" s="142">
        <f t="shared" si="7"/>
        <v>176.36</v>
      </c>
      <c r="O40" s="142">
        <f t="shared" si="7"/>
        <v>151.33000000000001</v>
      </c>
      <c r="P40" s="142">
        <f t="shared" si="7"/>
        <v>59.26</v>
      </c>
    </row>
    <row r="42" spans="2:16">
      <c r="B42" s="59" t="s">
        <v>178</v>
      </c>
      <c r="D42" s="142">
        <f>D40-C40</f>
        <v>15.570000000000004</v>
      </c>
      <c r="E42" s="142">
        <f t="shared" ref="E42:P42" si="8">E40-D40</f>
        <v>1.2199999999999971</v>
      </c>
      <c r="F42" s="142">
        <f t="shared" si="8"/>
        <v>23.279999999999994</v>
      </c>
      <c r="G42" s="142">
        <f t="shared" si="8"/>
        <v>13.550000000000004</v>
      </c>
      <c r="H42" s="142">
        <f t="shared" si="8"/>
        <v>15.100000000000009</v>
      </c>
      <c r="I42" s="142">
        <f t="shared" si="8"/>
        <v>16.809999999999988</v>
      </c>
      <c r="J42" s="142">
        <f t="shared" si="8"/>
        <v>17.64</v>
      </c>
      <c r="K42" s="142">
        <f t="shared" si="8"/>
        <v>19.78</v>
      </c>
      <c r="L42" s="142">
        <f t="shared" si="8"/>
        <v>21.430000000000007</v>
      </c>
      <c r="M42" s="142">
        <f t="shared" si="8"/>
        <v>18.549999999999983</v>
      </c>
      <c r="N42" s="142">
        <f t="shared" si="8"/>
        <v>20.220000000000027</v>
      </c>
      <c r="O42" s="142">
        <f t="shared" si="8"/>
        <v>-25.03</v>
      </c>
      <c r="P42" s="142">
        <f t="shared" si="8"/>
        <v>-92.070000000000022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5"/>
  <sheetViews>
    <sheetView showGridLines="0" workbookViewId="0">
      <selection activeCell="B14" sqref="B14"/>
    </sheetView>
  </sheetViews>
  <sheetFormatPr defaultColWidth="8.88671875" defaultRowHeight="13.2"/>
  <cols>
    <col min="1" max="1" width="8.88671875" style="59"/>
    <col min="2" max="2" width="44.44140625" style="59" bestFit="1" customWidth="1"/>
    <col min="3" max="15" width="13" style="59" customWidth="1"/>
    <col min="16" max="16384" width="8.88671875" style="59"/>
  </cols>
  <sheetData>
    <row r="2" spans="2:16" s="57" customFormat="1" ht="19.5" customHeight="1">
      <c r="B2" s="55" t="s">
        <v>48</v>
      </c>
      <c r="C2" s="55"/>
      <c r="D2" s="55"/>
      <c r="E2" s="55"/>
      <c r="F2" s="55"/>
      <c r="G2" s="56"/>
      <c r="H2" s="56"/>
      <c r="I2" s="56"/>
      <c r="J2" s="56"/>
      <c r="K2" s="56"/>
      <c r="L2" s="56"/>
      <c r="M2" s="56"/>
      <c r="N2" s="56"/>
      <c r="O2" s="56"/>
      <c r="P2" s="128"/>
    </row>
    <row r="3" spans="2:16" s="57" customFormat="1" ht="10.5" customHeight="1"/>
    <row r="4" spans="2:16" ht="15" customHeight="1">
      <c r="B4" s="109" t="s">
        <v>0</v>
      </c>
      <c r="C4" s="129" t="s">
        <v>73</v>
      </c>
      <c r="D4" s="129" t="s">
        <v>74</v>
      </c>
      <c r="E4" s="129" t="s">
        <v>75</v>
      </c>
      <c r="F4" s="129" t="s">
        <v>76</v>
      </c>
      <c r="G4" s="129" t="s">
        <v>77</v>
      </c>
      <c r="H4" s="129" t="s">
        <v>78</v>
      </c>
      <c r="I4" s="129" t="s">
        <v>79</v>
      </c>
      <c r="J4" s="129" t="s">
        <v>80</v>
      </c>
      <c r="K4" s="129" t="s">
        <v>81</v>
      </c>
      <c r="L4" s="129" t="s">
        <v>82</v>
      </c>
      <c r="M4" s="129" t="s">
        <v>83</v>
      </c>
      <c r="N4" s="129" t="s">
        <v>84</v>
      </c>
      <c r="O4" s="130" t="s">
        <v>85</v>
      </c>
    </row>
    <row r="5" spans="2:16" ht="15" customHeight="1">
      <c r="B5" s="111" t="s">
        <v>147</v>
      </c>
      <c r="C5" s="131"/>
      <c r="D5" s="131"/>
      <c r="E5" s="131"/>
      <c r="F5" s="131"/>
      <c r="G5" s="131"/>
      <c r="H5" s="131"/>
      <c r="I5" s="131"/>
      <c r="J5" s="131"/>
      <c r="K5" s="131"/>
      <c r="L5" s="131"/>
      <c r="M5" s="131"/>
      <c r="N5" s="131"/>
      <c r="O5" s="132"/>
    </row>
    <row r="6" spans="2:16" ht="14.4">
      <c r="B6" s="113" t="s">
        <v>148</v>
      </c>
      <c r="C6" s="133">
        <v>43.66</v>
      </c>
      <c r="D6" s="133">
        <v>63.96</v>
      </c>
      <c r="E6" s="133">
        <v>58.6</v>
      </c>
      <c r="F6" s="133">
        <v>66.05</v>
      </c>
      <c r="G6" s="133">
        <v>73.47</v>
      </c>
      <c r="H6" s="133">
        <v>80.400000000000006</v>
      </c>
      <c r="I6" s="133">
        <v>87.65</v>
      </c>
      <c r="J6" s="133">
        <v>95.39</v>
      </c>
      <c r="K6" s="133">
        <v>103.83</v>
      </c>
      <c r="L6" s="133">
        <v>113.71</v>
      </c>
      <c r="M6" s="133">
        <v>123.51</v>
      </c>
      <c r="N6" s="133">
        <v>151.05000000000001</v>
      </c>
      <c r="O6" s="134">
        <v>110.05</v>
      </c>
    </row>
    <row r="7" spans="2:16" ht="14.4">
      <c r="B7" s="113" t="s">
        <v>149</v>
      </c>
      <c r="C7" s="133">
        <v>0</v>
      </c>
      <c r="D7" s="133">
        <v>0</v>
      </c>
      <c r="E7" s="133">
        <v>50</v>
      </c>
      <c r="F7" s="133">
        <v>0</v>
      </c>
      <c r="G7" s="133">
        <v>0</v>
      </c>
      <c r="H7" s="133">
        <v>0</v>
      </c>
      <c r="I7" s="133">
        <v>0</v>
      </c>
      <c r="J7" s="133">
        <v>0</v>
      </c>
      <c r="K7" s="133">
        <v>0</v>
      </c>
      <c r="L7" s="133">
        <v>0</v>
      </c>
      <c r="M7" s="133">
        <v>0</v>
      </c>
      <c r="N7" s="133">
        <v>0</v>
      </c>
      <c r="O7" s="134">
        <v>0</v>
      </c>
    </row>
    <row r="8" spans="2:16" ht="15" customHeight="1">
      <c r="B8" s="113" t="s">
        <v>150</v>
      </c>
      <c r="C8" s="133">
        <v>-4.6100000000000003</v>
      </c>
      <c r="D8" s="133">
        <v>3.45</v>
      </c>
      <c r="E8" s="133">
        <v>-13.48</v>
      </c>
      <c r="F8" s="133">
        <v>0</v>
      </c>
      <c r="G8" s="133">
        <v>0</v>
      </c>
      <c r="H8" s="133">
        <v>0</v>
      </c>
      <c r="I8" s="133">
        <v>0</v>
      </c>
      <c r="J8" s="133">
        <v>0</v>
      </c>
      <c r="K8" s="133">
        <v>0</v>
      </c>
      <c r="L8" s="133">
        <v>0</v>
      </c>
      <c r="M8" s="133">
        <v>0</v>
      </c>
      <c r="N8" s="133">
        <v>0</v>
      </c>
      <c r="O8" s="134">
        <v>0</v>
      </c>
    </row>
    <row r="9" spans="2:16" ht="14.4">
      <c r="B9" s="111" t="s">
        <v>151</v>
      </c>
      <c r="C9" s="135">
        <f>SUM(C6:C8)</f>
        <v>39.049999999999997</v>
      </c>
      <c r="D9" s="135">
        <f t="shared" ref="D9:O9" si="0">SUM(D6:D8)</f>
        <v>67.41</v>
      </c>
      <c r="E9" s="135">
        <f t="shared" si="0"/>
        <v>95.11999999999999</v>
      </c>
      <c r="F9" s="135">
        <f t="shared" si="0"/>
        <v>66.05</v>
      </c>
      <c r="G9" s="135">
        <f t="shared" si="0"/>
        <v>73.47</v>
      </c>
      <c r="H9" s="135">
        <f t="shared" si="0"/>
        <v>80.400000000000006</v>
      </c>
      <c r="I9" s="135">
        <f t="shared" si="0"/>
        <v>87.65</v>
      </c>
      <c r="J9" s="135">
        <f t="shared" si="0"/>
        <v>95.39</v>
      </c>
      <c r="K9" s="135">
        <f t="shared" si="0"/>
        <v>103.83</v>
      </c>
      <c r="L9" s="135">
        <f t="shared" si="0"/>
        <v>113.71</v>
      </c>
      <c r="M9" s="135">
        <f t="shared" si="0"/>
        <v>123.51</v>
      </c>
      <c r="N9" s="135">
        <f t="shared" si="0"/>
        <v>151.05000000000001</v>
      </c>
      <c r="O9" s="135">
        <f t="shared" si="0"/>
        <v>110.05</v>
      </c>
    </row>
    <row r="10" spans="2:16" ht="14.4">
      <c r="B10" s="115"/>
      <c r="C10" s="131"/>
      <c r="D10" s="131"/>
      <c r="E10" s="131"/>
      <c r="F10" s="131"/>
      <c r="G10" s="131"/>
      <c r="H10" s="131"/>
      <c r="I10" s="131"/>
      <c r="J10" s="131"/>
      <c r="K10" s="131"/>
      <c r="L10" s="131"/>
      <c r="M10" s="131"/>
      <c r="N10" s="131"/>
      <c r="O10" s="132"/>
    </row>
    <row r="11" spans="2:16" ht="15" customHeight="1">
      <c r="B11" s="111" t="s">
        <v>152</v>
      </c>
      <c r="C11" s="131"/>
      <c r="D11" s="131"/>
      <c r="E11" s="131"/>
      <c r="F11" s="131"/>
      <c r="G11" s="131"/>
      <c r="H11" s="131"/>
      <c r="I11" s="131"/>
      <c r="J11" s="131"/>
      <c r="K11" s="131"/>
      <c r="L11" s="131"/>
      <c r="M11" s="131"/>
      <c r="N11" s="131"/>
      <c r="O11" s="132"/>
    </row>
    <row r="12" spans="2:16" ht="15" customHeight="1">
      <c r="B12" s="113" t="s">
        <v>153</v>
      </c>
      <c r="C12" s="133">
        <v>25.94</v>
      </c>
      <c r="D12" s="133">
        <v>16.84</v>
      </c>
      <c r="E12" s="133">
        <v>13.52</v>
      </c>
      <c r="F12" s="133">
        <v>0</v>
      </c>
      <c r="G12" s="133">
        <v>0</v>
      </c>
      <c r="H12" s="133">
        <v>0</v>
      </c>
      <c r="I12" s="133">
        <v>0</v>
      </c>
      <c r="J12" s="133">
        <v>0</v>
      </c>
      <c r="K12" s="133">
        <v>0</v>
      </c>
      <c r="L12" s="133">
        <v>0</v>
      </c>
      <c r="M12" s="133">
        <v>0</v>
      </c>
      <c r="N12" s="133">
        <v>0</v>
      </c>
      <c r="O12" s="134">
        <v>0</v>
      </c>
    </row>
    <row r="13" spans="2:16" ht="15" customHeight="1">
      <c r="B13" s="113" t="s">
        <v>154</v>
      </c>
      <c r="C13" s="133">
        <v>0</v>
      </c>
      <c r="D13" s="133">
        <v>5.0999999999999996</v>
      </c>
      <c r="E13" s="133">
        <v>-5.0999999999999996</v>
      </c>
      <c r="F13" s="133">
        <v>0</v>
      </c>
      <c r="G13" s="133">
        <v>0</v>
      </c>
      <c r="H13" s="133">
        <v>0</v>
      </c>
      <c r="I13" s="133">
        <v>0</v>
      </c>
      <c r="J13" s="133">
        <v>0</v>
      </c>
      <c r="K13" s="133">
        <v>0</v>
      </c>
      <c r="L13" s="133">
        <v>0</v>
      </c>
      <c r="M13" s="133">
        <v>0</v>
      </c>
      <c r="N13" s="133">
        <v>0</v>
      </c>
      <c r="O13" s="134">
        <v>0</v>
      </c>
    </row>
    <row r="14" spans="2:16" ht="15" customHeight="1">
      <c r="B14" s="113" t="s">
        <v>140</v>
      </c>
      <c r="C14" s="133">
        <v>2.57</v>
      </c>
      <c r="D14" s="133">
        <v>-7.31</v>
      </c>
      <c r="E14" s="133">
        <v>-2.1</v>
      </c>
      <c r="F14" s="133">
        <v>0</v>
      </c>
      <c r="G14" s="133">
        <v>0</v>
      </c>
      <c r="H14" s="133">
        <v>0</v>
      </c>
      <c r="I14" s="133">
        <v>0</v>
      </c>
      <c r="J14" s="133">
        <v>0</v>
      </c>
      <c r="K14" s="133">
        <v>0</v>
      </c>
      <c r="L14" s="133">
        <v>0</v>
      </c>
      <c r="M14" s="133">
        <v>0</v>
      </c>
      <c r="N14" s="133">
        <v>0</v>
      </c>
      <c r="O14" s="134">
        <v>0</v>
      </c>
    </row>
    <row r="15" spans="2:16" ht="15" customHeight="1">
      <c r="B15" s="113" t="s">
        <v>155</v>
      </c>
      <c r="C15" s="133">
        <v>0.09</v>
      </c>
      <c r="D15" s="133">
        <v>1.21</v>
      </c>
      <c r="E15" s="133">
        <v>0</v>
      </c>
      <c r="F15" s="133">
        <v>0</v>
      </c>
      <c r="G15" s="133">
        <v>0</v>
      </c>
      <c r="H15" s="133">
        <v>0</v>
      </c>
      <c r="I15" s="133">
        <v>0</v>
      </c>
      <c r="J15" s="133">
        <v>0</v>
      </c>
      <c r="K15" s="133">
        <v>0</v>
      </c>
      <c r="L15" s="133">
        <v>0</v>
      </c>
      <c r="M15" s="133">
        <v>0</v>
      </c>
      <c r="N15" s="133">
        <v>43.55</v>
      </c>
      <c r="O15" s="134">
        <v>32.049999999999997</v>
      </c>
    </row>
    <row r="16" spans="2:16" ht="15" customHeight="1">
      <c r="B16" s="113" t="s">
        <v>156</v>
      </c>
      <c r="C16" s="133">
        <v>0.28999999999999998</v>
      </c>
      <c r="D16" s="133">
        <v>0.27</v>
      </c>
      <c r="E16" s="133">
        <v>7.55</v>
      </c>
      <c r="F16" s="133">
        <v>27.33</v>
      </c>
      <c r="G16" s="133">
        <v>25.17</v>
      </c>
      <c r="H16" s="133">
        <v>22.37</v>
      </c>
      <c r="I16" s="133">
        <v>18.760000000000002</v>
      </c>
      <c r="J16" s="133">
        <v>14.33</v>
      </c>
      <c r="K16" s="133">
        <v>9.09</v>
      </c>
      <c r="L16" s="133">
        <v>1.76</v>
      </c>
      <c r="M16" s="133">
        <v>0.02</v>
      </c>
      <c r="N16" s="133">
        <v>0</v>
      </c>
      <c r="O16" s="134">
        <v>0</v>
      </c>
    </row>
    <row r="17" spans="2:15" ht="15" customHeight="1">
      <c r="B17" s="113" t="s">
        <v>157</v>
      </c>
      <c r="C17" s="133">
        <v>1.78</v>
      </c>
      <c r="D17" s="133">
        <v>32.31</v>
      </c>
      <c r="E17" s="133">
        <v>63.55</v>
      </c>
      <c r="F17" s="133">
        <v>24</v>
      </c>
      <c r="G17" s="133">
        <v>32</v>
      </c>
      <c r="H17" s="133">
        <v>40</v>
      </c>
      <c r="I17" s="133">
        <v>50</v>
      </c>
      <c r="J17" s="133">
        <v>60</v>
      </c>
      <c r="K17" s="133">
        <v>72</v>
      </c>
      <c r="L17" s="133">
        <v>74.36</v>
      </c>
      <c r="M17" s="133">
        <v>0</v>
      </c>
      <c r="N17" s="133">
        <v>0</v>
      </c>
      <c r="O17" s="134">
        <v>0</v>
      </c>
    </row>
    <row r="18" spans="2:15" ht="15" customHeight="1">
      <c r="B18" s="113" t="s">
        <v>158</v>
      </c>
      <c r="C18" s="133">
        <v>0</v>
      </c>
      <c r="D18" s="133">
        <v>0</v>
      </c>
      <c r="E18" s="133">
        <v>0.15</v>
      </c>
      <c r="F18" s="133">
        <v>0.6</v>
      </c>
      <c r="G18" s="133">
        <v>0.6</v>
      </c>
      <c r="H18" s="133">
        <v>0.6</v>
      </c>
      <c r="I18" s="133">
        <v>0.6</v>
      </c>
      <c r="J18" s="133">
        <v>0.6</v>
      </c>
      <c r="K18" s="133">
        <v>0.6</v>
      </c>
      <c r="L18" s="133">
        <v>18.3</v>
      </c>
      <c r="M18" s="133">
        <v>102.5</v>
      </c>
      <c r="N18" s="133">
        <v>100.5</v>
      </c>
      <c r="O18" s="134">
        <v>0</v>
      </c>
    </row>
    <row r="19" spans="2:15" ht="14.4">
      <c r="B19" s="113" t="s">
        <v>149</v>
      </c>
      <c r="C19" s="133">
        <v>0</v>
      </c>
      <c r="D19" s="133">
        <v>0</v>
      </c>
      <c r="E19" s="133">
        <v>0</v>
      </c>
      <c r="F19" s="133">
        <v>0</v>
      </c>
      <c r="G19" s="133">
        <v>0</v>
      </c>
      <c r="H19" s="133">
        <v>0</v>
      </c>
      <c r="I19" s="133">
        <v>0</v>
      </c>
      <c r="J19" s="133">
        <v>0</v>
      </c>
      <c r="K19" s="133">
        <v>0</v>
      </c>
      <c r="L19" s="133">
        <v>0</v>
      </c>
      <c r="M19" s="133">
        <v>0</v>
      </c>
      <c r="N19" s="133">
        <v>50</v>
      </c>
      <c r="O19" s="134">
        <v>170.07</v>
      </c>
    </row>
    <row r="20" spans="2:15" ht="14.4">
      <c r="B20" s="113" t="s">
        <v>142</v>
      </c>
      <c r="C20" s="133">
        <v>0</v>
      </c>
      <c r="D20" s="133">
        <v>0</v>
      </c>
      <c r="E20" s="133">
        <v>13.01</v>
      </c>
      <c r="F20" s="133">
        <v>0</v>
      </c>
      <c r="G20" s="133">
        <v>1.44</v>
      </c>
      <c r="H20" s="133">
        <v>1.3</v>
      </c>
      <c r="I20" s="133">
        <v>1.6</v>
      </c>
      <c r="J20" s="133">
        <v>1.39</v>
      </c>
      <c r="K20" s="133">
        <v>1.69</v>
      </c>
      <c r="L20" s="133">
        <v>3.18</v>
      </c>
      <c r="M20" s="133">
        <v>-23.61</v>
      </c>
      <c r="N20" s="133">
        <v>0</v>
      </c>
      <c r="O20" s="132"/>
    </row>
    <row r="21" spans="2:15" ht="14.4">
      <c r="B21" s="111" t="s">
        <v>151</v>
      </c>
      <c r="C21" s="135">
        <f>SUM(C12:C20)</f>
        <v>30.67</v>
      </c>
      <c r="D21" s="135">
        <f t="shared" ref="D21:O21" si="1">SUM(D12:D20)</f>
        <v>48.42</v>
      </c>
      <c r="E21" s="135">
        <f t="shared" si="1"/>
        <v>90.580000000000013</v>
      </c>
      <c r="F21" s="135">
        <f t="shared" si="1"/>
        <v>51.93</v>
      </c>
      <c r="G21" s="135">
        <f t="shared" si="1"/>
        <v>59.21</v>
      </c>
      <c r="H21" s="135">
        <f t="shared" si="1"/>
        <v>64.27000000000001</v>
      </c>
      <c r="I21" s="135">
        <f t="shared" si="1"/>
        <v>70.959999999999994</v>
      </c>
      <c r="J21" s="135">
        <f t="shared" si="1"/>
        <v>76.319999999999993</v>
      </c>
      <c r="K21" s="135">
        <f t="shared" si="1"/>
        <v>83.38</v>
      </c>
      <c r="L21" s="135">
        <f t="shared" si="1"/>
        <v>97.600000000000009</v>
      </c>
      <c r="M21" s="135">
        <f t="shared" si="1"/>
        <v>78.91</v>
      </c>
      <c r="N21" s="135">
        <f t="shared" si="1"/>
        <v>194.05</v>
      </c>
      <c r="O21" s="135">
        <f t="shared" si="1"/>
        <v>202.12</v>
      </c>
    </row>
    <row r="22" spans="2:15" ht="15" customHeight="1">
      <c r="B22" s="111" t="s">
        <v>159</v>
      </c>
      <c r="C22" s="135">
        <v>8.3800000000000008</v>
      </c>
      <c r="D22" s="135">
        <v>18.98</v>
      </c>
      <c r="E22" s="135">
        <v>4.54</v>
      </c>
      <c r="F22" s="135">
        <v>14.12</v>
      </c>
      <c r="G22" s="135">
        <v>14.26</v>
      </c>
      <c r="H22" s="135">
        <v>16.13</v>
      </c>
      <c r="I22" s="135">
        <v>16.690000000000001</v>
      </c>
      <c r="J22" s="135">
        <v>19.07</v>
      </c>
      <c r="K22" s="135">
        <v>20.45</v>
      </c>
      <c r="L22" s="135">
        <v>16.100000000000001</v>
      </c>
      <c r="M22" s="135">
        <v>44.6</v>
      </c>
      <c r="N22" s="135">
        <v>-43</v>
      </c>
      <c r="O22" s="136">
        <v>-92.07</v>
      </c>
    </row>
    <row r="23" spans="2:15" ht="14.4">
      <c r="B23" s="115"/>
      <c r="C23" s="131"/>
      <c r="D23" s="131"/>
      <c r="E23" s="131"/>
      <c r="F23" s="131"/>
      <c r="G23" s="131"/>
      <c r="H23" s="131"/>
      <c r="I23" s="131"/>
      <c r="J23" s="131"/>
      <c r="K23" s="131"/>
      <c r="L23" s="131"/>
      <c r="M23" s="131"/>
      <c r="N23" s="131"/>
      <c r="O23" s="132"/>
    </row>
    <row r="24" spans="2:15" ht="15" customHeight="1">
      <c r="B24" s="111" t="s">
        <v>160</v>
      </c>
      <c r="C24" s="135">
        <v>1.02</v>
      </c>
      <c r="D24" s="135">
        <v>9.4</v>
      </c>
      <c r="E24" s="135">
        <v>28.37</v>
      </c>
      <c r="F24" s="135">
        <v>32.909999999999997</v>
      </c>
      <c r="G24" s="135">
        <v>47.03</v>
      </c>
      <c r="H24" s="135">
        <v>61.29</v>
      </c>
      <c r="I24" s="135">
        <v>77.42</v>
      </c>
      <c r="J24" s="135">
        <v>94.11</v>
      </c>
      <c r="K24" s="135">
        <v>113.18</v>
      </c>
      <c r="L24" s="135">
        <v>133.63</v>
      </c>
      <c r="M24" s="135">
        <v>149.72999999999999</v>
      </c>
      <c r="N24" s="135">
        <v>194.33</v>
      </c>
      <c r="O24" s="136">
        <v>151.33000000000001</v>
      </c>
    </row>
    <row r="25" spans="2:15" ht="15" customHeight="1">
      <c r="B25" s="137" t="s">
        <v>161</v>
      </c>
      <c r="C25" s="138">
        <f>C22+C24</f>
        <v>9.4</v>
      </c>
      <c r="D25" s="138">
        <f t="shared" ref="D25:O25" si="2">D22+D24</f>
        <v>28.380000000000003</v>
      </c>
      <c r="E25" s="138">
        <f t="shared" si="2"/>
        <v>32.910000000000004</v>
      </c>
      <c r="F25" s="138">
        <f t="shared" si="2"/>
        <v>47.029999999999994</v>
      </c>
      <c r="G25" s="138">
        <f t="shared" si="2"/>
        <v>61.29</v>
      </c>
      <c r="H25" s="138">
        <f t="shared" si="2"/>
        <v>77.42</v>
      </c>
      <c r="I25" s="138">
        <f t="shared" si="2"/>
        <v>94.11</v>
      </c>
      <c r="J25" s="138">
        <f t="shared" si="2"/>
        <v>113.18</v>
      </c>
      <c r="K25" s="138">
        <f t="shared" si="2"/>
        <v>133.63</v>
      </c>
      <c r="L25" s="138">
        <f t="shared" si="2"/>
        <v>149.72999999999999</v>
      </c>
      <c r="M25" s="138">
        <f t="shared" si="2"/>
        <v>194.32999999999998</v>
      </c>
      <c r="N25" s="138">
        <f t="shared" si="2"/>
        <v>151.33000000000001</v>
      </c>
      <c r="O25" s="138">
        <f t="shared" si="2"/>
        <v>59.260000000000019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5"/>
  <sheetViews>
    <sheetView tabSelected="1" topLeftCell="A16" workbookViewId="0">
      <selection activeCell="B32" sqref="B32"/>
    </sheetView>
  </sheetViews>
  <sheetFormatPr defaultRowHeight="14.4"/>
  <cols>
    <col min="1" max="1" width="61.6640625" bestFit="1" customWidth="1"/>
    <col min="2" max="2" width="11.33203125" customWidth="1"/>
  </cols>
  <sheetData>
    <row r="2" spans="1:12" ht="15.6">
      <c r="A2" s="55" t="s">
        <v>48</v>
      </c>
      <c r="B2" s="55"/>
      <c r="C2" s="56"/>
      <c r="D2" s="56"/>
      <c r="E2" s="56"/>
      <c r="F2" s="56"/>
      <c r="G2" s="56"/>
      <c r="H2" s="56"/>
      <c r="I2" s="56"/>
      <c r="J2" s="56"/>
      <c r="K2" s="56"/>
      <c r="L2" s="56"/>
    </row>
    <row r="3" spans="1:12">
      <c r="A3" s="58"/>
      <c r="B3" s="58"/>
      <c r="C3" s="58"/>
      <c r="D3" s="58"/>
      <c r="E3" s="58"/>
      <c r="F3" s="58"/>
      <c r="G3" s="58"/>
      <c r="H3" s="58"/>
      <c r="I3" s="58"/>
      <c r="J3" s="58"/>
      <c r="K3" s="58"/>
      <c r="L3" s="58"/>
    </row>
    <row r="4" spans="1:12">
      <c r="A4" s="60" t="s">
        <v>0</v>
      </c>
      <c r="B4" s="34" t="s">
        <v>308</v>
      </c>
      <c r="C4" s="34" t="s">
        <v>309</v>
      </c>
      <c r="D4" s="34" t="s">
        <v>310</v>
      </c>
      <c r="E4" s="34" t="s">
        <v>311</v>
      </c>
      <c r="F4" s="34" t="s">
        <v>312</v>
      </c>
      <c r="G4" s="34" t="s">
        <v>313</v>
      </c>
      <c r="H4" s="34" t="s">
        <v>314</v>
      </c>
      <c r="I4" s="34" t="s">
        <v>315</v>
      </c>
      <c r="J4" s="34" t="s">
        <v>316</v>
      </c>
      <c r="K4" s="34" t="s">
        <v>317</v>
      </c>
      <c r="L4" s="34" t="s">
        <v>318</v>
      </c>
    </row>
    <row r="5" spans="1:12">
      <c r="A5" s="139"/>
    </row>
    <row r="6" spans="1:12">
      <c r="A6" s="161" t="s">
        <v>148</v>
      </c>
      <c r="B6" s="233">
        <f>'P&amp;L Projections'!F28</f>
        <v>58.600000000000009</v>
      </c>
      <c r="C6" s="233">
        <f>'P&amp;L Projections'!G28</f>
        <v>66.050000000000011</v>
      </c>
      <c r="D6" s="233">
        <f>'P&amp;L Projections'!H28</f>
        <v>73.48</v>
      </c>
      <c r="E6" s="233">
        <f>'P&amp;L Projections'!I28</f>
        <v>80.39</v>
      </c>
      <c r="F6" s="233">
        <f>'P&amp;L Projections'!J28</f>
        <v>87.649999999999977</v>
      </c>
      <c r="G6" s="233">
        <f>'P&amp;L Projections'!K28</f>
        <v>95.38</v>
      </c>
      <c r="H6" s="233">
        <f>'P&amp;L Projections'!L28</f>
        <v>103.83999999999999</v>
      </c>
      <c r="I6" s="233">
        <f>'P&amp;L Projections'!M28</f>
        <v>113.71000000000001</v>
      </c>
      <c r="J6" s="233">
        <f>'P&amp;L Projections'!N28</f>
        <v>123.51000000000002</v>
      </c>
      <c r="K6" s="233">
        <f>'P&amp;L Projections'!O28</f>
        <v>133.08600000000001</v>
      </c>
      <c r="L6" s="233">
        <f>'P&amp;L Projections'!P28</f>
        <v>97.535266602739711</v>
      </c>
    </row>
    <row r="7" spans="1:12">
      <c r="A7" s="230" t="s">
        <v>162</v>
      </c>
      <c r="B7" s="233">
        <f>'P&amp;L Projections'!F29</f>
        <v>69.39</v>
      </c>
      <c r="C7" s="233">
        <f>'P&amp;L Projections'!G29</f>
        <v>75.98</v>
      </c>
      <c r="D7" s="233">
        <f>'P&amp;L Projections'!H29</f>
        <v>82.53</v>
      </c>
      <c r="E7" s="233">
        <f>'P&amp;L Projections'!I29</f>
        <v>88.72</v>
      </c>
      <c r="F7" s="233">
        <f>'P&amp;L Projections'!J29</f>
        <v>95.2</v>
      </c>
      <c r="G7" s="233">
        <f>'P&amp;L Projections'!K29</f>
        <v>102.06</v>
      </c>
      <c r="H7" s="233">
        <f>'P&amp;L Projections'!L29</f>
        <v>109.49</v>
      </c>
      <c r="I7" s="233">
        <f>'P&amp;L Projections'!M29</f>
        <v>54.35</v>
      </c>
      <c r="J7" s="233">
        <f>'P&amp;L Projections'!N29</f>
        <v>0</v>
      </c>
      <c r="K7" s="233">
        <f>'P&amp;L Projections'!O29</f>
        <v>0</v>
      </c>
      <c r="L7" s="233">
        <f>'P&amp;L Projections'!P29</f>
        <v>0</v>
      </c>
    </row>
    <row r="8" spans="1:12">
      <c r="A8" s="230"/>
      <c r="B8" s="191"/>
      <c r="C8" s="191"/>
      <c r="D8" s="191"/>
      <c r="E8" s="191"/>
      <c r="F8" s="191"/>
      <c r="G8" s="191"/>
      <c r="H8" s="191"/>
      <c r="I8" s="191"/>
      <c r="J8" s="191"/>
      <c r="K8" s="191"/>
      <c r="L8" s="191"/>
    </row>
    <row r="9" spans="1:12">
      <c r="A9" s="161" t="s">
        <v>111</v>
      </c>
      <c r="B9" s="233">
        <f t="shared" ref="B9:L9" si="0">B6-B7</f>
        <v>-10.789999999999992</v>
      </c>
      <c r="C9" s="233">
        <f t="shared" si="0"/>
        <v>-9.9299999999999926</v>
      </c>
      <c r="D9" s="233">
        <f t="shared" si="0"/>
        <v>-9.0499999999999972</v>
      </c>
      <c r="E9" s="233">
        <f t="shared" si="0"/>
        <v>-8.3299999999999983</v>
      </c>
      <c r="F9" s="233">
        <f t="shared" si="0"/>
        <v>-7.5500000000000256</v>
      </c>
      <c r="G9" s="233">
        <f t="shared" si="0"/>
        <v>-6.6800000000000068</v>
      </c>
      <c r="H9" s="233">
        <f t="shared" si="0"/>
        <v>-5.6500000000000057</v>
      </c>
      <c r="I9" s="233">
        <f t="shared" si="0"/>
        <v>59.360000000000007</v>
      </c>
      <c r="J9" s="233">
        <f t="shared" si="0"/>
        <v>123.51000000000002</v>
      </c>
      <c r="K9" s="233">
        <f t="shared" si="0"/>
        <v>133.08600000000001</v>
      </c>
      <c r="L9" s="233">
        <f t="shared" si="0"/>
        <v>97.535266602739711</v>
      </c>
    </row>
    <row r="10" spans="1:12">
      <c r="A10" s="230" t="s">
        <v>163</v>
      </c>
      <c r="B10" s="231">
        <v>0</v>
      </c>
      <c r="C10" s="231">
        <v>0</v>
      </c>
      <c r="D10" s="231">
        <v>0</v>
      </c>
      <c r="E10" s="231">
        <v>0</v>
      </c>
      <c r="F10" s="231">
        <v>0</v>
      </c>
      <c r="G10" s="231">
        <v>0</v>
      </c>
      <c r="H10" s="231">
        <v>0</v>
      </c>
      <c r="I10" s="231">
        <v>0</v>
      </c>
      <c r="J10" s="231">
        <v>0</v>
      </c>
      <c r="K10" s="232">
        <v>0.29120000000000001</v>
      </c>
      <c r="L10" s="232">
        <v>0.29120000000000001</v>
      </c>
    </row>
    <row r="11" spans="1:12">
      <c r="A11" s="230" t="s">
        <v>164</v>
      </c>
      <c r="B11" s="231">
        <f>(1-B10)</f>
        <v>1</v>
      </c>
      <c r="C11" s="231">
        <f t="shared" ref="C11:L11" si="1">(1-C10)</f>
        <v>1</v>
      </c>
      <c r="D11" s="231">
        <f t="shared" si="1"/>
        <v>1</v>
      </c>
      <c r="E11" s="231">
        <f t="shared" si="1"/>
        <v>1</v>
      </c>
      <c r="F11" s="231">
        <f t="shared" si="1"/>
        <v>1</v>
      </c>
      <c r="G11" s="231">
        <f t="shared" si="1"/>
        <v>1</v>
      </c>
      <c r="H11" s="231">
        <f t="shared" si="1"/>
        <v>1</v>
      </c>
      <c r="I11" s="231">
        <f t="shared" si="1"/>
        <v>1</v>
      </c>
      <c r="J11" s="231">
        <f t="shared" si="1"/>
        <v>1</v>
      </c>
      <c r="K11" s="231">
        <f t="shared" si="1"/>
        <v>0.70879999999999999</v>
      </c>
      <c r="L11" s="231">
        <f t="shared" si="1"/>
        <v>0.70879999999999999</v>
      </c>
    </row>
    <row r="12" spans="1:12">
      <c r="A12" s="230"/>
      <c r="B12" s="191"/>
      <c r="C12" s="191"/>
      <c r="D12" s="191"/>
      <c r="E12" s="191"/>
      <c r="F12" s="191"/>
      <c r="G12" s="191"/>
      <c r="H12" s="191"/>
      <c r="I12" s="191"/>
      <c r="J12" s="191"/>
      <c r="K12" s="191"/>
      <c r="L12" s="191"/>
    </row>
    <row r="13" spans="1:12">
      <c r="A13" s="161" t="s">
        <v>165</v>
      </c>
      <c r="B13" s="191">
        <f>B9*B11</f>
        <v>-10.789999999999992</v>
      </c>
      <c r="C13" s="191">
        <f t="shared" ref="C13:L13" si="2">C9*C11</f>
        <v>-9.9299999999999926</v>
      </c>
      <c r="D13" s="191">
        <f t="shared" si="2"/>
        <v>-9.0499999999999972</v>
      </c>
      <c r="E13" s="191">
        <f t="shared" si="2"/>
        <v>-8.3299999999999983</v>
      </c>
      <c r="F13" s="191">
        <f t="shared" si="2"/>
        <v>-7.5500000000000256</v>
      </c>
      <c r="G13" s="191">
        <f t="shared" si="2"/>
        <v>-6.6800000000000068</v>
      </c>
      <c r="H13" s="191">
        <f t="shared" si="2"/>
        <v>-5.6500000000000057</v>
      </c>
      <c r="I13" s="191">
        <f t="shared" si="2"/>
        <v>59.360000000000007</v>
      </c>
      <c r="J13" s="191">
        <f t="shared" si="2"/>
        <v>123.51000000000002</v>
      </c>
      <c r="K13" s="233">
        <f>K9*K11</f>
        <v>94.331356800000009</v>
      </c>
      <c r="L13" s="233">
        <f t="shared" si="2"/>
        <v>69.132996968021899</v>
      </c>
    </row>
    <row r="14" spans="1:12">
      <c r="A14" s="230"/>
      <c r="B14" s="191"/>
      <c r="C14" s="191"/>
      <c r="D14" s="191"/>
      <c r="E14" s="191"/>
      <c r="F14" s="191"/>
      <c r="G14" s="191"/>
      <c r="H14" s="191"/>
      <c r="I14" s="191"/>
      <c r="J14" s="191"/>
      <c r="K14" s="191"/>
      <c r="L14" s="191"/>
    </row>
    <row r="15" spans="1:12">
      <c r="A15" s="230" t="s">
        <v>166</v>
      </c>
      <c r="B15" s="233">
        <f>B7</f>
        <v>69.39</v>
      </c>
      <c r="C15" s="233">
        <f t="shared" ref="C15:L15" si="3">C7</f>
        <v>75.98</v>
      </c>
      <c r="D15" s="233">
        <f t="shared" si="3"/>
        <v>82.53</v>
      </c>
      <c r="E15" s="233">
        <f t="shared" si="3"/>
        <v>88.72</v>
      </c>
      <c r="F15" s="233">
        <f t="shared" si="3"/>
        <v>95.2</v>
      </c>
      <c r="G15" s="233">
        <f t="shared" si="3"/>
        <v>102.06</v>
      </c>
      <c r="H15" s="233">
        <f t="shared" si="3"/>
        <v>109.49</v>
      </c>
      <c r="I15" s="233">
        <f t="shared" si="3"/>
        <v>54.35</v>
      </c>
      <c r="J15" s="233">
        <f t="shared" si="3"/>
        <v>0</v>
      </c>
      <c r="K15" s="233">
        <f t="shared" si="3"/>
        <v>0</v>
      </c>
      <c r="L15" s="233">
        <f t="shared" si="3"/>
        <v>0</v>
      </c>
    </row>
    <row r="16" spans="1:12">
      <c r="A16" s="230"/>
      <c r="B16" s="191"/>
      <c r="C16" s="191"/>
      <c r="D16" s="191"/>
      <c r="E16" s="191"/>
      <c r="F16" s="191"/>
      <c r="G16" s="191"/>
      <c r="H16" s="191"/>
      <c r="I16" s="191"/>
      <c r="J16" s="191"/>
      <c r="K16" s="191"/>
      <c r="L16" s="191"/>
    </row>
    <row r="17" spans="1:13">
      <c r="A17" s="230" t="s">
        <v>167</v>
      </c>
      <c r="B17" s="233">
        <f>'BS Projections'!F42</f>
        <v>23.279999999999994</v>
      </c>
      <c r="C17" s="233">
        <f>'BS Projections'!G42</f>
        <v>13.550000000000004</v>
      </c>
      <c r="D17" s="233">
        <f>'BS Projections'!H42</f>
        <v>15.100000000000009</v>
      </c>
      <c r="E17" s="233">
        <f>'BS Projections'!I42</f>
        <v>16.809999999999988</v>
      </c>
      <c r="F17" s="233">
        <f>'BS Projections'!J42</f>
        <v>17.64</v>
      </c>
      <c r="G17" s="233">
        <f>'BS Projections'!K42</f>
        <v>19.78</v>
      </c>
      <c r="H17" s="233">
        <f>'BS Projections'!L42</f>
        <v>21.430000000000007</v>
      </c>
      <c r="I17" s="233">
        <f>'BS Projections'!M42</f>
        <v>18.549999999999983</v>
      </c>
      <c r="J17" s="233">
        <f>'BS Projections'!N42</f>
        <v>20.220000000000027</v>
      </c>
      <c r="K17" s="233">
        <f>'BS Projections'!O42</f>
        <v>-25.03</v>
      </c>
      <c r="L17" s="233">
        <f>'BS Projections'!P42</f>
        <v>-92.070000000000022</v>
      </c>
    </row>
    <row r="18" spans="1:13">
      <c r="A18" s="230"/>
      <c r="B18" s="191"/>
      <c r="C18" s="191"/>
      <c r="D18" s="191"/>
      <c r="E18" s="191"/>
      <c r="F18" s="191"/>
      <c r="G18" s="191"/>
      <c r="H18" s="191"/>
      <c r="I18" s="191"/>
      <c r="J18" s="191"/>
      <c r="K18" s="191"/>
      <c r="L18" s="191"/>
    </row>
    <row r="19" spans="1:13">
      <c r="A19" s="230" t="s">
        <v>168</v>
      </c>
      <c r="B19" s="191">
        <v>10.24</v>
      </c>
      <c r="C19" s="233">
        <v>0</v>
      </c>
      <c r="D19" s="233">
        <v>0</v>
      </c>
      <c r="E19" s="233">
        <v>0</v>
      </c>
      <c r="F19" s="233">
        <v>0</v>
      </c>
      <c r="G19" s="233">
        <v>0</v>
      </c>
      <c r="H19" s="233">
        <v>0</v>
      </c>
      <c r="I19" s="233">
        <v>0</v>
      </c>
      <c r="J19" s="233">
        <v>0</v>
      </c>
      <c r="K19" s="233">
        <v>0</v>
      </c>
      <c r="L19" s="233">
        <v>0</v>
      </c>
    </row>
    <row r="20" spans="1:13">
      <c r="A20" s="230"/>
      <c r="B20" s="191"/>
      <c r="C20" s="191"/>
      <c r="D20" s="191"/>
      <c r="E20" s="191"/>
      <c r="F20" s="191"/>
      <c r="G20" s="191"/>
      <c r="H20" s="191"/>
      <c r="I20" s="191"/>
      <c r="J20" s="191"/>
      <c r="K20" s="191"/>
      <c r="L20" s="191"/>
    </row>
    <row r="21" spans="1:13">
      <c r="A21" s="234" t="s">
        <v>169</v>
      </c>
      <c r="B21" s="233">
        <f>B13+B15-B17-B19</f>
        <v>25.080000000000013</v>
      </c>
      <c r="C21" s="233">
        <f t="shared" ref="C21:L21" si="4">C13+C15-C17-C19</f>
        <v>52.500000000000007</v>
      </c>
      <c r="D21" s="233">
        <f t="shared" si="4"/>
        <v>58.379999999999995</v>
      </c>
      <c r="E21" s="233">
        <f t="shared" si="4"/>
        <v>63.580000000000013</v>
      </c>
      <c r="F21" s="233">
        <f t="shared" si="4"/>
        <v>70.009999999999977</v>
      </c>
      <c r="G21" s="233">
        <f t="shared" si="4"/>
        <v>75.599999999999994</v>
      </c>
      <c r="H21" s="233">
        <f t="shared" si="4"/>
        <v>82.409999999999982</v>
      </c>
      <c r="I21" s="233">
        <f t="shared" si="4"/>
        <v>95.160000000000025</v>
      </c>
      <c r="J21" s="233">
        <f t="shared" si="4"/>
        <v>103.28999999999999</v>
      </c>
      <c r="K21" s="233">
        <f t="shared" si="4"/>
        <v>119.36135680000001</v>
      </c>
      <c r="L21" s="233">
        <f t="shared" si="4"/>
        <v>161.20299696802192</v>
      </c>
    </row>
    <row r="22" spans="1:13">
      <c r="A22" s="145"/>
      <c r="B22" s="191"/>
      <c r="C22" s="191"/>
      <c r="D22" s="191"/>
      <c r="E22" s="191"/>
      <c r="F22" s="191"/>
      <c r="G22" s="191"/>
      <c r="H22" s="191"/>
      <c r="I22" s="191"/>
      <c r="J22" s="191"/>
      <c r="K22" s="191"/>
      <c r="L22" s="191"/>
    </row>
    <row r="23" spans="1:13">
      <c r="A23" s="161" t="s">
        <v>170</v>
      </c>
      <c r="B23" s="235">
        <f>D43</f>
        <v>0.12249060903013917</v>
      </c>
      <c r="C23" s="191"/>
      <c r="D23" s="191"/>
      <c r="E23" s="191"/>
      <c r="F23" s="191"/>
      <c r="G23" s="191"/>
      <c r="H23" s="191"/>
      <c r="I23" s="191"/>
      <c r="J23" s="191"/>
      <c r="K23" s="191"/>
      <c r="L23" s="191"/>
    </row>
    <row r="24" spans="1:13">
      <c r="A24" s="230"/>
      <c r="B24" s="191"/>
      <c r="C24" s="191"/>
      <c r="D24" s="191"/>
      <c r="E24" s="191"/>
      <c r="F24" s="191"/>
      <c r="G24" s="191"/>
      <c r="H24" s="191"/>
      <c r="I24" s="191"/>
      <c r="J24" s="191"/>
      <c r="K24" s="191"/>
      <c r="L24" s="191"/>
    </row>
    <row r="25" spans="1:13">
      <c r="A25" s="230" t="s">
        <v>171</v>
      </c>
      <c r="B25" s="236">
        <f>6/12</f>
        <v>0.5</v>
      </c>
      <c r="C25" s="237">
        <f>B25+1</f>
        <v>1.5</v>
      </c>
      <c r="D25" s="237">
        <f t="shared" ref="D25:L25" si="5">C25+1</f>
        <v>2.5</v>
      </c>
      <c r="E25" s="237">
        <f t="shared" si="5"/>
        <v>3.5</v>
      </c>
      <c r="F25" s="237">
        <f t="shared" si="5"/>
        <v>4.5</v>
      </c>
      <c r="G25" s="237">
        <f t="shared" si="5"/>
        <v>5.5</v>
      </c>
      <c r="H25" s="237">
        <f t="shared" si="5"/>
        <v>6.5</v>
      </c>
      <c r="I25" s="237">
        <f t="shared" si="5"/>
        <v>7.5</v>
      </c>
      <c r="J25" s="237">
        <f t="shared" si="5"/>
        <v>8.5</v>
      </c>
      <c r="K25" s="237">
        <f t="shared" si="5"/>
        <v>9.5</v>
      </c>
      <c r="L25" s="237">
        <f t="shared" si="5"/>
        <v>10.5</v>
      </c>
    </row>
    <row r="26" spans="1:13">
      <c r="A26" s="230"/>
      <c r="B26" s="191"/>
      <c r="C26" s="191"/>
      <c r="D26" s="191"/>
      <c r="E26" s="191"/>
      <c r="F26" s="191"/>
      <c r="G26" s="191"/>
      <c r="H26" s="191"/>
      <c r="I26" s="191"/>
      <c r="J26" s="191"/>
      <c r="K26" s="191"/>
      <c r="L26" s="191"/>
    </row>
    <row r="27" spans="1:13">
      <c r="A27" s="230" t="s">
        <v>172</v>
      </c>
      <c r="B27" s="236">
        <f>1/(1+$B$23)^B25</f>
        <v>0.94386230460699472</v>
      </c>
      <c r="C27" s="236">
        <f t="shared" ref="C27:L27" si="6">1/(1+$B$23)^C25</f>
        <v>0.84086432172694625</v>
      </c>
      <c r="D27" s="236">
        <f t="shared" si="6"/>
        <v>0.74910588557482427</v>
      </c>
      <c r="E27" s="236">
        <f t="shared" si="6"/>
        <v>0.66736049241612017</v>
      </c>
      <c r="F27" s="236">
        <f t="shared" si="6"/>
        <v>0.5945354794484532</v>
      </c>
      <c r="G27" s="236">
        <f t="shared" si="6"/>
        <v>0.52965741955039358</v>
      </c>
      <c r="H27" s="236">
        <f t="shared" si="6"/>
        <v>0.47185910981298207</v>
      </c>
      <c r="I27" s="236">
        <f t="shared" si="6"/>
        <v>0.42036797993408653</v>
      </c>
      <c r="J27" s="236">
        <f t="shared" si="6"/>
        <v>0.37449576553455116</v>
      </c>
      <c r="K27" s="236">
        <f t="shared" si="6"/>
        <v>0.33362930836287807</v>
      </c>
      <c r="L27" s="236">
        <f t="shared" si="6"/>
        <v>0.29722236041791245</v>
      </c>
    </row>
    <row r="28" spans="1:13">
      <c r="A28" s="230"/>
      <c r="B28" s="191"/>
      <c r="C28" s="191"/>
      <c r="D28" s="191"/>
      <c r="E28" s="191"/>
      <c r="F28" s="191"/>
      <c r="G28" s="191"/>
      <c r="H28" s="191"/>
      <c r="I28" s="191"/>
      <c r="J28" s="191"/>
      <c r="K28" s="191"/>
      <c r="L28" s="191"/>
    </row>
    <row r="29" spans="1:13">
      <c r="A29" s="161" t="s">
        <v>173</v>
      </c>
      <c r="B29" s="233">
        <f>B21*B27</f>
        <v>23.672066599543438</v>
      </c>
      <c r="C29" s="233">
        <f t="shared" ref="C29:L29" si="7">C21*C27</f>
        <v>44.145376890664686</v>
      </c>
      <c r="D29" s="233">
        <f t="shared" si="7"/>
        <v>43.732801599858234</v>
      </c>
      <c r="E29" s="233">
        <f t="shared" si="7"/>
        <v>42.430780107816929</v>
      </c>
      <c r="F29" s="233">
        <f t="shared" si="7"/>
        <v>41.623428916186192</v>
      </c>
      <c r="G29" s="233">
        <f t="shared" si="7"/>
        <v>40.042100918009751</v>
      </c>
      <c r="H29" s="233">
        <f t="shared" si="7"/>
        <v>38.885909239687841</v>
      </c>
      <c r="I29" s="233">
        <f t="shared" si="7"/>
        <v>40.002216970527684</v>
      </c>
      <c r="J29" s="233">
        <f t="shared" si="7"/>
        <v>38.681667622063785</v>
      </c>
      <c r="K29" s="233">
        <f t="shared" si="7"/>
        <v>39.822446914438714</v>
      </c>
      <c r="L29" s="233">
        <f t="shared" si="7"/>
        <v>47.913135265277056</v>
      </c>
    </row>
    <row r="30" spans="1:13">
      <c r="A30" s="140"/>
    </row>
    <row r="31" spans="1:13">
      <c r="A31" s="140"/>
    </row>
    <row r="32" spans="1:13" ht="18">
      <c r="A32" s="141" t="s">
        <v>174</v>
      </c>
      <c r="B32" s="150">
        <f>SUM(B29:L29)</f>
        <v>440.95193104407434</v>
      </c>
      <c r="C32" s="151" t="s">
        <v>221</v>
      </c>
      <c r="D32" s="152"/>
      <c r="E32" s="149" t="s">
        <v>378</v>
      </c>
      <c r="F32" s="152"/>
      <c r="G32" s="152"/>
      <c r="H32" s="152"/>
      <c r="I32" s="152"/>
      <c r="J32" s="152"/>
      <c r="K32" s="152"/>
      <c r="L32" s="152"/>
      <c r="M32" s="143"/>
    </row>
    <row r="34" spans="1:12" ht="15.6">
      <c r="A34" s="219" t="s">
        <v>319</v>
      </c>
      <c r="B34" s="220"/>
      <c r="C34" s="220"/>
      <c r="D34" s="220"/>
      <c r="E34" s="220"/>
      <c r="F34" s="220"/>
      <c r="G34" s="220"/>
      <c r="H34" s="220"/>
      <c r="I34" s="220"/>
      <c r="J34" s="220"/>
      <c r="K34" s="220"/>
      <c r="L34" s="220"/>
    </row>
    <row r="35" spans="1:12">
      <c r="A35" s="143"/>
      <c r="B35" s="143"/>
      <c r="C35" s="143"/>
      <c r="D35" s="143"/>
      <c r="E35" s="143"/>
      <c r="F35" s="143"/>
      <c r="G35" s="143"/>
      <c r="H35" s="143"/>
      <c r="I35" s="143"/>
      <c r="J35" s="143"/>
      <c r="K35" s="143"/>
      <c r="L35" s="143"/>
    </row>
    <row r="36" spans="1:12">
      <c r="A36" s="251" t="s">
        <v>320</v>
      </c>
      <c r="B36" s="251"/>
      <c r="C36" s="143"/>
      <c r="D36" s="143"/>
      <c r="E36" s="143"/>
      <c r="F36" s="143"/>
      <c r="G36" s="143"/>
      <c r="H36" s="143"/>
      <c r="I36" s="143"/>
      <c r="J36" s="143"/>
      <c r="K36" s="143"/>
      <c r="L36" s="143"/>
    </row>
    <row r="37" spans="1:12">
      <c r="A37" s="221" t="s">
        <v>321</v>
      </c>
      <c r="B37" s="222">
        <v>44845</v>
      </c>
      <c r="C37" s="143"/>
      <c r="D37" s="143"/>
      <c r="E37" s="143"/>
      <c r="F37" s="143"/>
      <c r="G37" s="143"/>
      <c r="H37" s="143"/>
      <c r="I37" s="143"/>
      <c r="J37" s="143"/>
      <c r="K37" s="143"/>
      <c r="L37" s="143"/>
    </row>
    <row r="38" spans="1:12">
      <c r="A38" s="221" t="s">
        <v>322</v>
      </c>
      <c r="B38" s="223">
        <f>B23</f>
        <v>0.12249060903013917</v>
      </c>
      <c r="C38" s="143"/>
      <c r="D38" s="143"/>
      <c r="E38" s="143"/>
      <c r="F38" s="143"/>
      <c r="G38" s="143"/>
      <c r="H38" s="143"/>
      <c r="I38" s="143"/>
      <c r="J38" s="143"/>
      <c r="K38" s="143"/>
      <c r="L38" s="143"/>
    </row>
    <row r="39" spans="1:12">
      <c r="A39" s="221" t="s">
        <v>323</v>
      </c>
      <c r="B39" s="224">
        <v>0.01</v>
      </c>
      <c r="C39" s="143"/>
      <c r="D39" s="143"/>
      <c r="E39" s="143"/>
      <c r="F39" s="143"/>
      <c r="G39" s="143"/>
      <c r="H39" s="143"/>
      <c r="I39" s="143"/>
      <c r="J39" s="143"/>
      <c r="K39" s="143"/>
      <c r="L39" s="143"/>
    </row>
    <row r="40" spans="1:12">
      <c r="A40" s="143"/>
      <c r="B40" s="143"/>
      <c r="C40" s="143"/>
      <c r="D40" s="143"/>
      <c r="E40" s="143"/>
      <c r="F40" s="143"/>
      <c r="G40" s="143"/>
      <c r="H40" s="143"/>
      <c r="I40" s="143"/>
      <c r="J40" s="143"/>
      <c r="K40" s="143"/>
      <c r="L40" s="143"/>
    </row>
    <row r="41" spans="1:12" ht="28.8">
      <c r="A41" s="34" t="s">
        <v>324</v>
      </c>
      <c r="B41" s="34" t="s">
        <v>322</v>
      </c>
      <c r="C41" s="34" t="s">
        <v>325</v>
      </c>
      <c r="D41" s="143"/>
      <c r="E41" s="143"/>
      <c r="F41" s="143"/>
      <c r="G41" s="143"/>
      <c r="H41" s="143"/>
      <c r="I41" s="143"/>
      <c r="J41" s="143"/>
      <c r="K41" s="143"/>
      <c r="L41" s="143"/>
    </row>
    <row r="42" spans="1:12" ht="15.6">
      <c r="A42" s="221" t="s">
        <v>326</v>
      </c>
      <c r="B42" s="225">
        <f>B43-B39</f>
        <v>0.11249060903013917</v>
      </c>
      <c r="C42" s="226">
        <v>464.14</v>
      </c>
      <c r="D42" s="143"/>
      <c r="E42" s="143"/>
      <c r="F42" s="252"/>
      <c r="G42" s="252"/>
      <c r="H42" s="143"/>
      <c r="I42" s="143"/>
      <c r="J42" s="143"/>
      <c r="K42" s="143"/>
      <c r="L42" s="143"/>
    </row>
    <row r="43" spans="1:12">
      <c r="A43" s="221" t="s">
        <v>327</v>
      </c>
      <c r="B43" s="227">
        <f>'WACC RK'!C20</f>
        <v>0.12249060903013917</v>
      </c>
      <c r="C43" s="228">
        <v>440.95</v>
      </c>
      <c r="D43" s="229">
        <v>0.12249060903013917</v>
      </c>
      <c r="E43" s="143"/>
      <c r="F43" s="143"/>
      <c r="G43" s="143"/>
      <c r="H43" s="143"/>
      <c r="J43" s="143"/>
      <c r="K43" s="143"/>
      <c r="L43" s="143"/>
    </row>
    <row r="44" spans="1:12">
      <c r="A44" s="221" t="s">
        <v>328</v>
      </c>
      <c r="B44" s="225">
        <f>B43+B39</f>
        <v>0.13249060903013918</v>
      </c>
      <c r="C44" s="226">
        <v>419.43</v>
      </c>
      <c r="D44" s="143"/>
      <c r="E44" s="143"/>
      <c r="F44" s="143"/>
      <c r="G44" s="143"/>
      <c r="H44" s="143"/>
      <c r="I44" s="143"/>
      <c r="J44" s="143"/>
      <c r="K44" s="143"/>
      <c r="L44" s="143"/>
    </row>
    <row r="45" spans="1:12">
      <c r="H45" s="143"/>
    </row>
  </sheetData>
  <mergeCells count="2">
    <mergeCell ref="A36:B36"/>
    <mergeCell ref="F42:G42"/>
  </mergeCells>
  <dataValidations count="1">
    <dataValidation type="list" allowBlank="1" showInputMessage="1" showErrorMessage="1" sqref="D43">
      <formula1>$B$42:$B$44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9"/>
  <sheetViews>
    <sheetView workbookViewId="0">
      <selection activeCell="E8" sqref="E8"/>
    </sheetView>
  </sheetViews>
  <sheetFormatPr defaultRowHeight="14.4"/>
  <cols>
    <col min="2" max="2" width="60.109375" bestFit="1" customWidth="1"/>
  </cols>
  <sheetData>
    <row r="2" spans="2:13" ht="15.6">
      <c r="B2" s="55" t="s">
        <v>48</v>
      </c>
      <c r="C2" s="55"/>
      <c r="D2" s="56"/>
      <c r="E2" s="56"/>
      <c r="F2" s="56"/>
      <c r="G2" s="56"/>
      <c r="H2" s="56"/>
      <c r="I2" s="56"/>
      <c r="J2" s="56"/>
      <c r="K2" s="56"/>
      <c r="L2" s="143"/>
      <c r="M2" s="143"/>
    </row>
    <row r="3" spans="2:13">
      <c r="B3" s="143"/>
      <c r="C3" s="143"/>
      <c r="D3" s="143"/>
      <c r="E3" s="143"/>
      <c r="F3" s="143"/>
      <c r="G3" s="143"/>
      <c r="H3" s="143"/>
      <c r="I3" s="143"/>
      <c r="J3" s="143"/>
      <c r="K3" s="143"/>
      <c r="L3" s="143"/>
      <c r="M3" s="143"/>
    </row>
    <row r="4" spans="2:13">
      <c r="B4" s="253" t="s">
        <v>180</v>
      </c>
      <c r="C4" s="253" t="s">
        <v>181</v>
      </c>
      <c r="D4" s="253" t="s">
        <v>182</v>
      </c>
      <c r="E4" s="257" t="s">
        <v>183</v>
      </c>
      <c r="F4" s="258"/>
      <c r="G4" s="258"/>
      <c r="H4" s="258"/>
      <c r="I4" s="258"/>
      <c r="J4" s="253" t="s">
        <v>184</v>
      </c>
      <c r="K4" s="253" t="s">
        <v>185</v>
      </c>
      <c r="L4" s="143"/>
      <c r="M4" s="143"/>
    </row>
    <row r="5" spans="2:13">
      <c r="B5" s="254"/>
      <c r="C5" s="254"/>
      <c r="D5" s="254"/>
      <c r="E5" s="153">
        <v>2022</v>
      </c>
      <c r="F5" s="153">
        <v>2021</v>
      </c>
      <c r="G5" s="154">
        <v>2020</v>
      </c>
      <c r="H5" s="154">
        <v>2019</v>
      </c>
      <c r="I5" s="154">
        <v>2018</v>
      </c>
      <c r="J5" s="254"/>
      <c r="K5" s="254"/>
      <c r="L5" s="143"/>
      <c r="M5" s="143"/>
    </row>
    <row r="6" spans="2:13">
      <c r="B6" s="145" t="s">
        <v>186</v>
      </c>
      <c r="C6" s="155">
        <v>13158.98</v>
      </c>
      <c r="D6" s="145">
        <v>1.9</v>
      </c>
      <c r="E6" s="145">
        <v>1.33</v>
      </c>
      <c r="F6" s="145">
        <v>2.62</v>
      </c>
      <c r="G6" s="145">
        <v>1.28</v>
      </c>
      <c r="H6" s="145">
        <v>2.4900000000000002</v>
      </c>
      <c r="I6" s="145">
        <v>2.2799999999999998</v>
      </c>
      <c r="J6" s="156">
        <f>AVERAGE(E6:I6)</f>
        <v>2</v>
      </c>
      <c r="K6" s="156">
        <f>D6/(1+((1-'[2]WACC RK'!$F$7)*J6))</f>
        <v>0.82568488388263106</v>
      </c>
      <c r="L6" s="143"/>
      <c r="M6" s="143" t="s">
        <v>187</v>
      </c>
    </row>
    <row r="7" spans="2:13">
      <c r="B7" s="145" t="s">
        <v>188</v>
      </c>
      <c r="C7" s="155">
        <v>3262.06</v>
      </c>
      <c r="D7" s="145">
        <v>1.54</v>
      </c>
      <c r="E7" s="145">
        <v>2.4700000000000002</v>
      </c>
      <c r="F7" s="145">
        <v>2.82</v>
      </c>
      <c r="G7" s="145">
        <v>2.62</v>
      </c>
      <c r="H7" s="145">
        <v>2.48</v>
      </c>
      <c r="I7" s="145">
        <v>2.08</v>
      </c>
      <c r="J7" s="156">
        <f>AVERAGE(E7:I7)</f>
        <v>2.4940000000000002</v>
      </c>
      <c r="K7" s="156">
        <f>D7/(1+((1-'[2]WACC RK'!$F$7)*J7))</f>
        <v>0.58722668182331772</v>
      </c>
      <c r="L7" s="143"/>
      <c r="M7" s="143" t="s">
        <v>189</v>
      </c>
    </row>
    <row r="8" spans="2:13">
      <c r="B8" s="145" t="s">
        <v>190</v>
      </c>
      <c r="C8" s="155">
        <v>1610.21</v>
      </c>
      <c r="D8" s="145">
        <v>1.53</v>
      </c>
      <c r="E8" s="145">
        <v>3.27</v>
      </c>
      <c r="F8" s="145">
        <v>3.36</v>
      </c>
      <c r="G8" s="145">
        <v>2.83</v>
      </c>
      <c r="H8" s="145">
        <v>2.67</v>
      </c>
      <c r="I8" s="145">
        <v>3.11</v>
      </c>
      <c r="J8" s="156">
        <f>AVERAGE(E8:I8)</f>
        <v>3.048</v>
      </c>
      <c r="K8" s="156">
        <f>D8/(1+((1-'[2]WACC RK'!$F$7)*J8))</f>
        <v>0.51292248184428746</v>
      </c>
      <c r="L8" s="143"/>
      <c r="M8" s="143" t="s">
        <v>191</v>
      </c>
    </row>
    <row r="9" spans="2:13">
      <c r="B9" s="145" t="s">
        <v>192</v>
      </c>
      <c r="C9" s="155">
        <v>4495.38</v>
      </c>
      <c r="D9" s="145">
        <v>2.0699999999999998</v>
      </c>
      <c r="E9" s="145">
        <v>0.23</v>
      </c>
      <c r="F9" s="145">
        <v>0.34</v>
      </c>
      <c r="G9" s="145">
        <v>0.38</v>
      </c>
      <c r="H9" s="145">
        <v>0.51</v>
      </c>
      <c r="I9" s="145">
        <v>0.45</v>
      </c>
      <c r="J9" s="156">
        <f>AVERAGE(E9:I9)</f>
        <v>0.38200000000000001</v>
      </c>
      <c r="K9" s="156">
        <f>D9/(1+((1-'[2]WACC RK'!$F$7)*J9))</f>
        <v>1.6579711021563941</v>
      </c>
      <c r="L9" s="143"/>
      <c r="M9" s="143" t="s">
        <v>193</v>
      </c>
    </row>
    <row r="10" spans="2:13">
      <c r="B10" s="145" t="s">
        <v>194</v>
      </c>
      <c r="C10" s="155">
        <v>2375.4499999999998</v>
      </c>
      <c r="D10" s="145">
        <v>2.1</v>
      </c>
      <c r="E10" s="145">
        <v>-2.29</v>
      </c>
      <c r="F10" s="145">
        <v>-2.63</v>
      </c>
      <c r="G10" s="145">
        <v>-3.94</v>
      </c>
      <c r="H10" s="145">
        <v>-3.64</v>
      </c>
      <c r="I10" s="145">
        <v>-4.4800000000000004</v>
      </c>
      <c r="J10" s="156">
        <f>AVERAGE(E10:I10)</f>
        <v>-3.3959999999999999</v>
      </c>
      <c r="K10" s="156">
        <f>D10/(1+((1-'[2]WACC RK'!$F$7)*J10))</f>
        <v>-1.7365392737045215</v>
      </c>
      <c r="L10" s="143"/>
      <c r="M10" s="143" t="s">
        <v>195</v>
      </c>
    </row>
    <row r="11" spans="2:13">
      <c r="B11" s="145"/>
      <c r="C11" s="157"/>
      <c r="D11" s="145"/>
      <c r="E11" s="145"/>
      <c r="F11" s="145"/>
      <c r="G11" s="145"/>
      <c r="H11" s="145"/>
      <c r="I11" s="145"/>
      <c r="J11" s="156">
        <f>AVERAGE(J6:J10)</f>
        <v>0.90559999999999996</v>
      </c>
      <c r="K11" s="156">
        <f>SUMPRODUCT(K6:K10,C6:C10)/SUM(C6:C10)</f>
        <v>0.6800556567163597</v>
      </c>
      <c r="L11" s="143"/>
      <c r="M11" s="143"/>
    </row>
    <row r="13" spans="2:13">
      <c r="B13" s="255" t="s">
        <v>196</v>
      </c>
      <c r="C13" s="256"/>
      <c r="D13" s="143"/>
      <c r="E13" s="143"/>
      <c r="F13" s="143"/>
      <c r="G13" s="143"/>
      <c r="H13" s="143"/>
      <c r="I13" s="143"/>
      <c r="J13" s="143"/>
      <c r="K13" s="158"/>
      <c r="L13" s="143"/>
      <c r="M13" s="143"/>
    </row>
    <row r="14" spans="2:13">
      <c r="B14" s="145" t="s">
        <v>197</v>
      </c>
      <c r="C14" s="156">
        <f>'WACC RK'!D15</f>
        <v>0.69633610684569514</v>
      </c>
      <c r="D14" s="143"/>
      <c r="E14" s="143"/>
      <c r="F14" s="143"/>
      <c r="G14" s="143"/>
      <c r="H14" s="143"/>
      <c r="I14" s="143"/>
      <c r="J14" s="143"/>
      <c r="K14" s="143"/>
      <c r="L14" s="143"/>
      <c r="M14" s="143"/>
    </row>
    <row r="15" spans="2:13">
      <c r="B15" s="145" t="s">
        <v>198</v>
      </c>
      <c r="C15" s="156">
        <f>'WACC RK'!D16</f>
        <v>0.30366389315430492</v>
      </c>
      <c r="D15" s="143"/>
      <c r="E15" s="143"/>
      <c r="F15" s="143"/>
      <c r="G15" s="143"/>
      <c r="H15" s="143"/>
      <c r="I15" s="143"/>
      <c r="J15" s="143"/>
      <c r="K15" s="143"/>
      <c r="L15" s="143"/>
      <c r="M15" s="143"/>
    </row>
    <row r="16" spans="2:13">
      <c r="B16" s="145" t="s">
        <v>199</v>
      </c>
      <c r="C16" s="156">
        <f>C14/C15</f>
        <v>2.2931145998706413</v>
      </c>
      <c r="D16" s="143"/>
      <c r="E16" s="143"/>
      <c r="F16" s="143"/>
      <c r="G16" s="143"/>
      <c r="H16" s="143"/>
      <c r="I16" s="143"/>
      <c r="J16" s="143"/>
      <c r="K16" s="143"/>
      <c r="L16" s="143"/>
      <c r="M16" s="143"/>
    </row>
    <row r="17" spans="2:3">
      <c r="B17" s="143"/>
      <c r="C17" s="158"/>
    </row>
    <row r="19" spans="2:3">
      <c r="B19" s="147" t="s">
        <v>200</v>
      </c>
      <c r="C19" s="159">
        <f>K11*(1+(C16*(1-'WACC RK'!$F$7)))</f>
        <v>1.7853906662002308</v>
      </c>
    </row>
  </sheetData>
  <mergeCells count="7">
    <mergeCell ref="J4:J5"/>
    <mergeCell ref="K4:K5"/>
    <mergeCell ref="B13:C13"/>
    <mergeCell ref="B4:B5"/>
    <mergeCell ref="C4:C5"/>
    <mergeCell ref="D4:D5"/>
    <mergeCell ref="E4:I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1"/>
  <sheetViews>
    <sheetView workbookViewId="0">
      <selection activeCell="C20" sqref="C20"/>
    </sheetView>
  </sheetViews>
  <sheetFormatPr defaultRowHeight="14.4"/>
  <cols>
    <col min="2" max="2" width="52.44140625" bestFit="1" customWidth="1"/>
    <col min="5" max="5" width="23.21875" bestFit="1" customWidth="1"/>
    <col min="6" max="6" width="6.77734375" bestFit="1" customWidth="1"/>
  </cols>
  <sheetData>
    <row r="2" spans="1:8" ht="18">
      <c r="A2" s="143"/>
      <c r="B2" s="146" t="s">
        <v>179</v>
      </c>
      <c r="C2" s="146"/>
      <c r="D2" s="146"/>
      <c r="E2" s="146"/>
      <c r="F2" s="146"/>
      <c r="G2" s="143"/>
      <c r="H2" s="143"/>
    </row>
    <row r="3" spans="1:8">
      <c r="A3" s="143"/>
      <c r="B3" s="143"/>
      <c r="C3" s="143"/>
      <c r="D3" s="143"/>
      <c r="E3" s="143"/>
      <c r="F3" s="143"/>
      <c r="G3" s="143"/>
      <c r="H3" s="143"/>
    </row>
    <row r="4" spans="1:8">
      <c r="A4" s="143"/>
      <c r="B4" s="143"/>
      <c r="C4" s="143"/>
      <c r="D4" s="143"/>
      <c r="E4" s="143"/>
      <c r="F4" s="143"/>
      <c r="G4" s="143"/>
      <c r="H4" s="143"/>
    </row>
    <row r="5" spans="1:8">
      <c r="A5" s="143"/>
      <c r="B5" s="259" t="s">
        <v>201</v>
      </c>
      <c r="C5" s="259"/>
      <c r="D5" s="143"/>
      <c r="E5" s="260" t="s">
        <v>202</v>
      </c>
      <c r="F5" s="261"/>
      <c r="G5" s="143"/>
      <c r="H5" s="143"/>
    </row>
    <row r="6" spans="1:8">
      <c r="A6" s="160" t="s">
        <v>203</v>
      </c>
      <c r="B6" s="161" t="s">
        <v>204</v>
      </c>
      <c r="C6" s="162">
        <v>7.5039999999999996E-2</v>
      </c>
      <c r="D6" s="148"/>
      <c r="E6" s="163" t="s">
        <v>205</v>
      </c>
      <c r="F6" s="162">
        <v>0.08</v>
      </c>
      <c r="G6" s="143"/>
      <c r="H6" s="143"/>
    </row>
    <row r="7" spans="1:8">
      <c r="A7" s="164" t="s">
        <v>206</v>
      </c>
      <c r="B7" s="165" t="s">
        <v>207</v>
      </c>
      <c r="C7" s="166">
        <v>0.14000000000000001</v>
      </c>
      <c r="D7" s="148"/>
      <c r="E7" s="163" t="s">
        <v>208</v>
      </c>
      <c r="F7" s="185">
        <v>0.29120000000000001</v>
      </c>
      <c r="G7" s="143" t="s">
        <v>209</v>
      </c>
      <c r="H7" s="143"/>
    </row>
    <row r="8" spans="1:8">
      <c r="A8" s="143"/>
      <c r="B8" s="161" t="s">
        <v>210</v>
      </c>
      <c r="C8" s="167">
        <f>'Beta RK'!C19</f>
        <v>1.7853906662002308</v>
      </c>
      <c r="D8" s="148"/>
      <c r="E8" s="168"/>
      <c r="F8" s="169"/>
      <c r="G8" s="143"/>
      <c r="H8" s="143"/>
    </row>
    <row r="9" spans="1:8">
      <c r="A9" s="143"/>
      <c r="B9" s="161" t="s">
        <v>211</v>
      </c>
      <c r="C9" s="162">
        <f>C6+(C7-C6)*C8</f>
        <v>0.19101897767636702</v>
      </c>
      <c r="D9" s="148"/>
      <c r="E9" s="170" t="s">
        <v>212</v>
      </c>
      <c r="F9" s="171">
        <f>F6*(1-F7)</f>
        <v>5.6703999999999997E-2</v>
      </c>
      <c r="G9" s="143"/>
      <c r="H9" s="143"/>
    </row>
    <row r="10" spans="1:8">
      <c r="A10" s="143"/>
      <c r="B10" s="143"/>
      <c r="C10" s="143"/>
      <c r="D10" s="143"/>
      <c r="E10" s="143"/>
      <c r="F10" s="143"/>
      <c r="G10" s="143"/>
      <c r="H10" s="143"/>
    </row>
    <row r="11" spans="1:8">
      <c r="A11" s="143"/>
      <c r="B11" s="143"/>
      <c r="C11" s="143"/>
      <c r="D11" s="143"/>
      <c r="E11" s="143"/>
      <c r="F11" s="143"/>
      <c r="G11" s="143"/>
      <c r="H11" s="143"/>
    </row>
    <row r="12" spans="1:8">
      <c r="A12" s="143"/>
      <c r="B12" s="143"/>
      <c r="C12" s="143"/>
      <c r="D12" s="143"/>
      <c r="E12" s="143"/>
      <c r="F12" s="143"/>
      <c r="G12" s="143"/>
      <c r="H12" s="143"/>
    </row>
    <row r="13" spans="1:8">
      <c r="A13" s="143"/>
      <c r="B13" s="262" t="s">
        <v>213</v>
      </c>
      <c r="C13" s="263"/>
      <c r="D13" s="263"/>
      <c r="E13" s="264"/>
      <c r="F13" s="143"/>
      <c r="G13" s="143"/>
      <c r="H13" s="143"/>
    </row>
    <row r="14" spans="1:8">
      <c r="A14" s="143"/>
      <c r="B14" s="172" t="s">
        <v>0</v>
      </c>
      <c r="C14" s="172" t="s">
        <v>214</v>
      </c>
      <c r="D14" s="172" t="s">
        <v>215</v>
      </c>
      <c r="E14" s="172" t="s">
        <v>216</v>
      </c>
      <c r="F14" s="143"/>
      <c r="G14" s="143"/>
      <c r="H14" s="143"/>
    </row>
    <row r="15" spans="1:8">
      <c r="A15" s="143"/>
      <c r="B15" s="173" t="s">
        <v>217</v>
      </c>
      <c r="C15" s="174">
        <v>389.99</v>
      </c>
      <c r="D15" s="175">
        <f>C15/$C$17</f>
        <v>0.69633610684569514</v>
      </c>
      <c r="E15" s="176">
        <f>F9</f>
        <v>5.6703999999999997E-2</v>
      </c>
      <c r="F15" s="184"/>
      <c r="G15" s="143"/>
      <c r="H15" s="143"/>
    </row>
    <row r="16" spans="1:8">
      <c r="A16" s="143"/>
      <c r="B16" s="173" t="s">
        <v>218</v>
      </c>
      <c r="C16" s="177">
        <v>170.07</v>
      </c>
      <c r="D16" s="175">
        <f>C16/$C$17</f>
        <v>0.30366389315430492</v>
      </c>
      <c r="E16" s="176">
        <f>C9</f>
        <v>0.19101897767636702</v>
      </c>
      <c r="F16" s="184"/>
      <c r="G16" s="143"/>
      <c r="H16" s="143"/>
    </row>
    <row r="17" spans="1:8">
      <c r="A17" s="143"/>
      <c r="B17" s="178" t="s">
        <v>151</v>
      </c>
      <c r="C17" s="179">
        <f>SUM(C15:C16)</f>
        <v>560.05999999999995</v>
      </c>
      <c r="D17" s="180">
        <f>C17/$C$17</f>
        <v>1</v>
      </c>
      <c r="E17" s="181">
        <f>SUMPRODUCT(D15:D16,E15:E16)</f>
        <v>9.7490609030139175E-2</v>
      </c>
      <c r="F17" s="184"/>
      <c r="G17" s="143"/>
      <c r="H17" s="143"/>
    </row>
    <row r="18" spans="1:8">
      <c r="A18" s="143"/>
      <c r="B18" s="143"/>
      <c r="C18" s="143"/>
      <c r="D18" s="143"/>
      <c r="E18" s="143"/>
      <c r="F18" s="143"/>
      <c r="G18" s="143"/>
      <c r="H18" s="143"/>
    </row>
    <row r="19" spans="1:8">
      <c r="A19" s="143"/>
      <c r="B19" s="143" t="s">
        <v>219</v>
      </c>
      <c r="C19" s="182">
        <v>2.5000000000000001E-2</v>
      </c>
      <c r="D19" s="143"/>
      <c r="E19" s="143"/>
      <c r="F19" s="143"/>
      <c r="G19" s="143"/>
      <c r="H19" s="143"/>
    </row>
    <row r="20" spans="1:8">
      <c r="A20" s="143"/>
      <c r="B20" s="144" t="s">
        <v>220</v>
      </c>
      <c r="C20" s="183">
        <f>E17+C19</f>
        <v>0.12249060903013917</v>
      </c>
      <c r="D20" s="143"/>
      <c r="E20" s="143"/>
      <c r="F20" s="143"/>
      <c r="G20" s="143"/>
      <c r="H20" s="143"/>
    </row>
    <row r="21" spans="1:8">
      <c r="A21" s="143"/>
      <c r="B21" s="143"/>
      <c r="C21" s="143"/>
      <c r="D21" s="143"/>
      <c r="E21" s="143"/>
      <c r="F21" s="143"/>
      <c r="G21" s="143"/>
      <c r="H21" s="143"/>
    </row>
  </sheetData>
  <mergeCells count="3">
    <mergeCell ref="B5:C5"/>
    <mergeCell ref="E5:F5"/>
    <mergeCell ref="B13:E13"/>
  </mergeCells>
  <hyperlinks>
    <hyperlink ref="A6"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46"/>
  <sheetViews>
    <sheetView workbookViewId="0">
      <selection activeCell="H21" sqref="H21"/>
    </sheetView>
  </sheetViews>
  <sheetFormatPr defaultRowHeight="14.4"/>
  <cols>
    <col min="3" max="3" width="18.5546875" bestFit="1" customWidth="1"/>
    <col min="4" max="4" width="19.109375" bestFit="1" customWidth="1"/>
    <col min="7" max="7" width="21" bestFit="1" customWidth="1"/>
    <col min="8" max="8" width="31.21875" bestFit="1" customWidth="1"/>
    <col min="9" max="9" width="12.109375" bestFit="1" customWidth="1"/>
    <col min="10" max="10" width="27.77734375" bestFit="1" customWidth="1"/>
    <col min="11" max="11" width="15.44140625" bestFit="1" customWidth="1"/>
    <col min="12" max="12" width="44" bestFit="1" customWidth="1"/>
  </cols>
  <sheetData>
    <row r="2" spans="2:29">
      <c r="I2" s="268" t="s">
        <v>222</v>
      </c>
      <c r="J2" s="266" t="s">
        <v>301</v>
      </c>
      <c r="K2" s="266"/>
      <c r="L2" s="267" t="s">
        <v>291</v>
      </c>
      <c r="P2" s="190" t="s">
        <v>357</v>
      </c>
      <c r="Q2" s="190" t="s">
        <v>362</v>
      </c>
      <c r="R2" s="190" t="s">
        <v>363</v>
      </c>
      <c r="S2" s="190" t="s">
        <v>364</v>
      </c>
      <c r="U2" s="190" t="s">
        <v>365</v>
      </c>
      <c r="V2" s="190" t="s">
        <v>362</v>
      </c>
      <c r="W2" s="190" t="s">
        <v>363</v>
      </c>
      <c r="X2" s="190" t="s">
        <v>364</v>
      </c>
      <c r="Z2" s="190" t="s">
        <v>366</v>
      </c>
      <c r="AA2" s="190" t="s">
        <v>362</v>
      </c>
      <c r="AB2" s="190" t="s">
        <v>363</v>
      </c>
      <c r="AC2" s="190" t="s">
        <v>364</v>
      </c>
    </row>
    <row r="3" spans="2:29">
      <c r="B3" s="190" t="s">
        <v>222</v>
      </c>
      <c r="C3" s="190" t="s">
        <v>223</v>
      </c>
      <c r="D3" s="190" t="s">
        <v>229</v>
      </c>
      <c r="F3" s="190" t="s">
        <v>282</v>
      </c>
      <c r="G3" s="190" t="s">
        <v>283</v>
      </c>
      <c r="I3" s="268"/>
      <c r="J3" s="190" t="s">
        <v>289</v>
      </c>
      <c r="K3" s="190" t="s">
        <v>290</v>
      </c>
      <c r="L3" s="267"/>
      <c r="P3" s="145" t="s">
        <v>358</v>
      </c>
      <c r="Q3" s="145">
        <v>50</v>
      </c>
      <c r="R3" s="145">
        <v>80</v>
      </c>
      <c r="S3" s="145">
        <v>1725</v>
      </c>
      <c r="U3" s="145" t="s">
        <v>358</v>
      </c>
      <c r="V3" s="145">
        <v>50</v>
      </c>
      <c r="W3" s="145">
        <v>75</v>
      </c>
      <c r="X3" s="145">
        <v>1660</v>
      </c>
      <c r="Z3" s="145" t="s">
        <v>358</v>
      </c>
      <c r="AA3" s="145">
        <v>40</v>
      </c>
      <c r="AB3" s="145">
        <v>60</v>
      </c>
      <c r="AC3" s="145">
        <v>1315</v>
      </c>
    </row>
    <row r="4" spans="2:29">
      <c r="B4" s="191">
        <v>1</v>
      </c>
      <c r="C4" s="145" t="s">
        <v>224</v>
      </c>
      <c r="D4" s="145">
        <v>50</v>
      </c>
      <c r="F4" s="145" t="s">
        <v>273</v>
      </c>
      <c r="G4" s="145">
        <v>37.630000000000003</v>
      </c>
      <c r="I4" s="191">
        <v>1</v>
      </c>
      <c r="J4" s="145" t="s">
        <v>292</v>
      </c>
      <c r="K4" s="145" t="s">
        <v>293</v>
      </c>
      <c r="L4" s="145" t="s">
        <v>298</v>
      </c>
      <c r="P4" s="145" t="s">
        <v>359</v>
      </c>
      <c r="Q4" s="145">
        <v>85</v>
      </c>
      <c r="R4" s="145">
        <v>125</v>
      </c>
      <c r="S4" s="145">
        <v>2790</v>
      </c>
      <c r="U4" s="145" t="s">
        <v>359</v>
      </c>
      <c r="V4" s="145">
        <v>80</v>
      </c>
      <c r="W4" s="145">
        <v>120</v>
      </c>
      <c r="X4" s="145">
        <v>2685</v>
      </c>
      <c r="Z4" s="145" t="s">
        <v>359</v>
      </c>
      <c r="AA4" s="145">
        <v>65</v>
      </c>
      <c r="AB4" s="145">
        <v>95</v>
      </c>
      <c r="AC4" s="145">
        <v>2120</v>
      </c>
    </row>
    <row r="5" spans="2:29">
      <c r="B5" s="191">
        <v>2</v>
      </c>
      <c r="C5" s="145" t="s">
        <v>225</v>
      </c>
      <c r="D5" s="145">
        <v>100</v>
      </c>
      <c r="F5" s="145" t="s">
        <v>274</v>
      </c>
      <c r="G5" s="145">
        <v>24</v>
      </c>
      <c r="I5" s="191">
        <v>2</v>
      </c>
      <c r="J5" s="145" t="s">
        <v>294</v>
      </c>
      <c r="K5" s="145" t="s">
        <v>295</v>
      </c>
      <c r="L5" s="145" t="s">
        <v>299</v>
      </c>
      <c r="P5" s="145" t="s">
        <v>346</v>
      </c>
      <c r="Q5" s="145">
        <v>175</v>
      </c>
      <c r="R5" s="145">
        <v>265</v>
      </c>
      <c r="S5" s="145">
        <v>5840</v>
      </c>
      <c r="U5" s="145" t="s">
        <v>346</v>
      </c>
      <c r="V5" s="145">
        <v>170</v>
      </c>
      <c r="W5" s="145">
        <v>255</v>
      </c>
      <c r="X5" s="145">
        <v>5625</v>
      </c>
      <c r="Z5" s="145" t="s">
        <v>346</v>
      </c>
      <c r="AA5" s="145">
        <v>135</v>
      </c>
      <c r="AB5" s="145">
        <v>200</v>
      </c>
      <c r="AC5" s="145">
        <v>4445</v>
      </c>
    </row>
    <row r="6" spans="2:29">
      <c r="B6" s="191">
        <v>3</v>
      </c>
      <c r="C6" s="145" t="s">
        <v>226</v>
      </c>
      <c r="D6" s="145">
        <v>100</v>
      </c>
      <c r="F6" s="145" t="s">
        <v>275</v>
      </c>
      <c r="G6" s="145">
        <v>32</v>
      </c>
      <c r="I6" s="191">
        <v>3</v>
      </c>
      <c r="J6" s="145" t="s">
        <v>296</v>
      </c>
      <c r="K6" s="145" t="s">
        <v>297</v>
      </c>
      <c r="L6" s="145" t="s">
        <v>300</v>
      </c>
      <c r="P6" s="145" t="s">
        <v>347</v>
      </c>
      <c r="Q6" s="145">
        <v>175</v>
      </c>
      <c r="R6" s="145">
        <v>265</v>
      </c>
      <c r="S6" s="145">
        <v>5840</v>
      </c>
      <c r="U6" s="145" t="s">
        <v>347</v>
      </c>
      <c r="V6" s="145">
        <v>170</v>
      </c>
      <c r="W6" s="145">
        <v>255</v>
      </c>
      <c r="X6" s="145">
        <v>5625</v>
      </c>
      <c r="Z6" s="145" t="s">
        <v>347</v>
      </c>
      <c r="AA6" s="145">
        <v>135</v>
      </c>
      <c r="AB6" s="145">
        <v>200</v>
      </c>
      <c r="AC6" s="145">
        <v>4445</v>
      </c>
    </row>
    <row r="7" spans="2:29">
      <c r="B7" s="191">
        <v>4</v>
      </c>
      <c r="C7" s="145" t="s">
        <v>227</v>
      </c>
      <c r="D7" s="145">
        <v>50</v>
      </c>
      <c r="F7" s="145" t="s">
        <v>276</v>
      </c>
      <c r="G7" s="145">
        <v>40</v>
      </c>
      <c r="P7" s="145" t="s">
        <v>348</v>
      </c>
      <c r="Q7" s="145">
        <v>190</v>
      </c>
      <c r="R7" s="145">
        <v>285</v>
      </c>
      <c r="S7" s="145">
        <v>6375</v>
      </c>
      <c r="U7" s="145" t="s">
        <v>348</v>
      </c>
      <c r="V7" s="145">
        <v>185</v>
      </c>
      <c r="W7" s="145">
        <v>275</v>
      </c>
      <c r="X7" s="145">
        <v>6135</v>
      </c>
      <c r="Z7" s="145" t="s">
        <v>348</v>
      </c>
      <c r="AA7" s="145">
        <v>145</v>
      </c>
      <c r="AB7" s="145">
        <v>220</v>
      </c>
      <c r="AC7" s="145">
        <v>4850</v>
      </c>
    </row>
    <row r="8" spans="2:29">
      <c r="B8" s="191">
        <v>5</v>
      </c>
      <c r="C8" s="145" t="s">
        <v>228</v>
      </c>
      <c r="D8" s="145">
        <v>150</v>
      </c>
      <c r="F8" s="145" t="s">
        <v>277</v>
      </c>
      <c r="G8" s="145">
        <v>50</v>
      </c>
      <c r="P8" s="145" t="s">
        <v>360</v>
      </c>
      <c r="Q8" s="145">
        <v>275</v>
      </c>
      <c r="R8" s="145">
        <v>410</v>
      </c>
      <c r="S8" s="145">
        <v>9160</v>
      </c>
      <c r="U8" s="145" t="s">
        <v>360</v>
      </c>
      <c r="V8" s="145">
        <v>265</v>
      </c>
      <c r="W8" s="145">
        <v>395</v>
      </c>
      <c r="X8" s="145">
        <v>8820</v>
      </c>
      <c r="Z8" s="145" t="s">
        <v>360</v>
      </c>
      <c r="AA8" s="145">
        <v>210</v>
      </c>
      <c r="AB8" s="145">
        <v>315</v>
      </c>
      <c r="AC8" s="145">
        <v>6970</v>
      </c>
    </row>
    <row r="9" spans="2:29">
      <c r="F9" s="145" t="s">
        <v>278</v>
      </c>
      <c r="G9" s="145">
        <v>60</v>
      </c>
      <c r="I9" s="190" t="s">
        <v>302</v>
      </c>
      <c r="J9" s="190" t="s">
        <v>303</v>
      </c>
      <c r="K9" s="190" t="s">
        <v>304</v>
      </c>
      <c r="P9" s="145" t="s">
        <v>361</v>
      </c>
      <c r="Q9" s="145">
        <v>335</v>
      </c>
      <c r="R9" s="145">
        <v>500</v>
      </c>
      <c r="S9" s="145">
        <v>11150</v>
      </c>
      <c r="U9" s="145" t="s">
        <v>361</v>
      </c>
      <c r="V9" s="145">
        <v>320</v>
      </c>
      <c r="W9" s="145">
        <v>485</v>
      </c>
      <c r="X9" s="145">
        <v>10735</v>
      </c>
      <c r="Z9" s="145" t="s">
        <v>361</v>
      </c>
      <c r="AA9" s="145">
        <v>255</v>
      </c>
      <c r="AB9" s="145">
        <v>380</v>
      </c>
      <c r="AC9" s="145">
        <v>8485</v>
      </c>
    </row>
    <row r="10" spans="2:29">
      <c r="F10" s="145" t="s">
        <v>279</v>
      </c>
      <c r="G10" s="145">
        <v>72</v>
      </c>
      <c r="I10" s="145" t="s">
        <v>305</v>
      </c>
      <c r="J10" s="145" t="s">
        <v>306</v>
      </c>
      <c r="K10" s="8">
        <v>9.8450000000000006</v>
      </c>
    </row>
    <row r="11" spans="2:29">
      <c r="F11" s="145" t="s">
        <v>280</v>
      </c>
      <c r="G11" s="145">
        <v>74.36</v>
      </c>
    </row>
    <row r="12" spans="2:29">
      <c r="F12" s="193" t="s">
        <v>281</v>
      </c>
      <c r="G12" s="193">
        <v>389.99</v>
      </c>
      <c r="L12" s="143" t="s">
        <v>329</v>
      </c>
    </row>
    <row r="13" spans="2:29">
      <c r="C13" s="145" t="s">
        <v>271</v>
      </c>
      <c r="D13" s="145" t="s">
        <v>272</v>
      </c>
      <c r="L13" s="266" t="s">
        <v>343</v>
      </c>
      <c r="M13" s="266"/>
      <c r="N13" s="266"/>
      <c r="O13" s="266"/>
      <c r="S13" s="143" t="s">
        <v>367</v>
      </c>
      <c r="T13" s="143" t="s">
        <v>372</v>
      </c>
    </row>
    <row r="14" spans="2:29">
      <c r="C14" s="145" t="s">
        <v>230</v>
      </c>
      <c r="D14" s="145">
        <v>510</v>
      </c>
      <c r="L14" s="193" t="s">
        <v>344</v>
      </c>
      <c r="M14" s="238" t="s">
        <v>340</v>
      </c>
      <c r="N14" s="238" t="s">
        <v>341</v>
      </c>
      <c r="O14" s="238" t="s">
        <v>342</v>
      </c>
      <c r="S14" s="143" t="s">
        <v>368</v>
      </c>
      <c r="T14" s="192" t="s">
        <v>373</v>
      </c>
    </row>
    <row r="15" spans="2:29">
      <c r="C15" s="145" t="s">
        <v>231</v>
      </c>
      <c r="D15" s="145">
        <v>620.07000000000005</v>
      </c>
      <c r="L15" s="145" t="s">
        <v>330</v>
      </c>
      <c r="M15" s="191">
        <v>2264</v>
      </c>
      <c r="N15" s="191">
        <v>1502</v>
      </c>
      <c r="O15" s="191">
        <v>1486</v>
      </c>
      <c r="S15" s="143" t="s">
        <v>132</v>
      </c>
      <c r="T15" s="192" t="s">
        <v>374</v>
      </c>
    </row>
    <row r="16" spans="2:29">
      <c r="C16" s="145" t="s">
        <v>232</v>
      </c>
      <c r="D16" s="145">
        <v>637.82000000000005</v>
      </c>
      <c r="L16" s="145" t="s">
        <v>331</v>
      </c>
      <c r="M16" s="191">
        <v>74</v>
      </c>
      <c r="N16" s="191">
        <v>101</v>
      </c>
      <c r="O16" s="191">
        <v>74</v>
      </c>
      <c r="S16" s="145" t="s">
        <v>369</v>
      </c>
      <c r="T16" s="242">
        <v>4.4999999999999998E-2</v>
      </c>
    </row>
    <row r="17" spans="3:25">
      <c r="C17" s="145" t="s">
        <v>233</v>
      </c>
      <c r="D17" s="145">
        <v>906.21</v>
      </c>
      <c r="L17" s="145" t="s">
        <v>332</v>
      </c>
      <c r="M17" s="191">
        <v>580</v>
      </c>
      <c r="N17" s="191">
        <v>410</v>
      </c>
      <c r="O17" s="191">
        <v>339</v>
      </c>
      <c r="S17" s="145" t="s">
        <v>370</v>
      </c>
      <c r="T17" s="194" t="s">
        <v>375</v>
      </c>
    </row>
    <row r="18" spans="3:25">
      <c r="C18" s="145" t="s">
        <v>234</v>
      </c>
      <c r="D18" s="145">
        <v>25.05</v>
      </c>
      <c r="L18" s="145" t="s">
        <v>333</v>
      </c>
      <c r="M18" s="191">
        <v>164</v>
      </c>
      <c r="N18" s="191">
        <v>153</v>
      </c>
      <c r="O18" s="191">
        <v>144</v>
      </c>
      <c r="S18" s="145" t="s">
        <v>371</v>
      </c>
      <c r="T18" s="194" t="s">
        <v>376</v>
      </c>
    </row>
    <row r="19" spans="3:25">
      <c r="L19" s="145" t="s">
        <v>334</v>
      </c>
      <c r="M19" s="191">
        <v>326</v>
      </c>
      <c r="N19" s="191">
        <v>295</v>
      </c>
      <c r="O19" s="191">
        <v>304</v>
      </c>
    </row>
    <row r="20" spans="3:25">
      <c r="C20" s="190" t="s">
        <v>0</v>
      </c>
      <c r="D20" s="190" t="s">
        <v>288</v>
      </c>
      <c r="L20" s="145" t="s">
        <v>335</v>
      </c>
      <c r="M20" s="191">
        <v>375</v>
      </c>
      <c r="N20" s="191">
        <v>333</v>
      </c>
      <c r="O20" s="191">
        <v>370</v>
      </c>
    </row>
    <row r="21" spans="3:25">
      <c r="C21" s="265" t="s">
        <v>235</v>
      </c>
      <c r="D21" s="145" t="s">
        <v>236</v>
      </c>
      <c r="L21" s="145" t="s">
        <v>336</v>
      </c>
      <c r="M21" s="191">
        <v>1994</v>
      </c>
      <c r="N21" s="191">
        <v>1812</v>
      </c>
      <c r="O21" s="191">
        <v>1741</v>
      </c>
    </row>
    <row r="22" spans="3:25">
      <c r="C22" s="265"/>
      <c r="D22" s="145" t="s">
        <v>285</v>
      </c>
      <c r="L22" s="145" t="s">
        <v>337</v>
      </c>
      <c r="M22" s="191">
        <v>1</v>
      </c>
      <c r="N22" s="191">
        <v>2</v>
      </c>
      <c r="O22" s="191">
        <v>6</v>
      </c>
    </row>
    <row r="23" spans="3:25" ht="15" thickBot="1">
      <c r="C23" s="265"/>
      <c r="D23" s="145" t="s">
        <v>286</v>
      </c>
      <c r="L23" s="221" t="s">
        <v>338</v>
      </c>
      <c r="M23" s="239">
        <v>5778</v>
      </c>
      <c r="N23" s="239">
        <v>4608</v>
      </c>
      <c r="O23" s="239">
        <v>4464</v>
      </c>
      <c r="X23" t="s">
        <v>377</v>
      </c>
    </row>
    <row r="24" spans="3:25" ht="15" thickBot="1">
      <c r="C24" s="265"/>
      <c r="D24" s="145" t="s">
        <v>287</v>
      </c>
      <c r="L24" s="221" t="s">
        <v>339</v>
      </c>
      <c r="M24" s="239">
        <v>14818</v>
      </c>
      <c r="N24" s="239">
        <v>12775</v>
      </c>
      <c r="O24" s="239">
        <v>12421</v>
      </c>
      <c r="X24" s="243">
        <v>44986</v>
      </c>
      <c r="Y24" s="74">
        <v>12.09</v>
      </c>
    </row>
    <row r="25" spans="3:25" ht="15" thickBot="1">
      <c r="C25" s="145" t="s">
        <v>237</v>
      </c>
      <c r="D25" s="145">
        <v>1</v>
      </c>
      <c r="H25" s="266" t="s">
        <v>256</v>
      </c>
      <c r="I25" s="266"/>
      <c r="J25" s="266"/>
      <c r="X25" s="244">
        <v>45352</v>
      </c>
      <c r="Y25" s="74">
        <v>12.64</v>
      </c>
    </row>
    <row r="26" spans="3:25" ht="15" thickBot="1">
      <c r="C26" s="145" t="s">
        <v>238</v>
      </c>
      <c r="D26" s="145">
        <v>2</v>
      </c>
      <c r="H26" s="195" t="s">
        <v>257</v>
      </c>
      <c r="I26" s="196" t="s">
        <v>258</v>
      </c>
      <c r="J26" s="196" t="s">
        <v>259</v>
      </c>
      <c r="X26" s="244">
        <v>45717</v>
      </c>
      <c r="Y26" s="74">
        <v>13.21</v>
      </c>
    </row>
    <row r="27" spans="3:25" ht="15" thickBot="1">
      <c r="C27" s="145" t="s">
        <v>239</v>
      </c>
      <c r="D27" s="145">
        <v>6</v>
      </c>
      <c r="H27" s="145" t="s">
        <v>260</v>
      </c>
      <c r="I27" s="145">
        <v>44.780999999999999</v>
      </c>
      <c r="J27" s="145">
        <v>12</v>
      </c>
      <c r="M27" s="143" t="s">
        <v>345</v>
      </c>
      <c r="N27" s="143" t="s">
        <v>330</v>
      </c>
      <c r="O27" s="143" t="s">
        <v>331</v>
      </c>
      <c r="P27" s="143" t="s">
        <v>332</v>
      </c>
      <c r="Q27" s="143" t="s">
        <v>346</v>
      </c>
      <c r="R27" s="143" t="s">
        <v>347</v>
      </c>
      <c r="S27" s="143" t="s">
        <v>348</v>
      </c>
      <c r="X27" s="244">
        <v>46082</v>
      </c>
      <c r="Y27" s="74">
        <v>13.8</v>
      </c>
    </row>
    <row r="28" spans="3:25" ht="15" thickBot="1">
      <c r="C28" s="145" t="s">
        <v>240</v>
      </c>
      <c r="D28" s="145">
        <v>1</v>
      </c>
      <c r="H28" s="145" t="s">
        <v>261</v>
      </c>
      <c r="I28" s="145">
        <v>0.8</v>
      </c>
      <c r="J28" s="145" t="s">
        <v>262</v>
      </c>
      <c r="M28" s="240">
        <v>44621</v>
      </c>
      <c r="N28" s="143">
        <v>2264</v>
      </c>
      <c r="O28" s="143">
        <v>74</v>
      </c>
      <c r="P28" s="143">
        <v>580</v>
      </c>
      <c r="Q28" s="143">
        <v>164</v>
      </c>
      <c r="R28" s="143">
        <v>326</v>
      </c>
      <c r="S28" s="143">
        <v>375</v>
      </c>
      <c r="X28" s="244">
        <v>46447</v>
      </c>
      <c r="Y28" s="74">
        <v>14.42</v>
      </c>
    </row>
    <row r="29" spans="3:25" ht="15" thickBot="1">
      <c r="C29" s="145" t="s">
        <v>241</v>
      </c>
      <c r="D29" s="145">
        <v>1</v>
      </c>
      <c r="H29" s="145" t="s">
        <v>263</v>
      </c>
      <c r="I29" s="145">
        <v>24.433</v>
      </c>
      <c r="J29" s="145">
        <v>12</v>
      </c>
      <c r="M29" s="240">
        <v>44986</v>
      </c>
      <c r="N29" s="143">
        <v>2264</v>
      </c>
      <c r="O29" s="192">
        <v>74</v>
      </c>
      <c r="P29" s="143">
        <v>580</v>
      </c>
      <c r="Q29" s="143">
        <v>164</v>
      </c>
      <c r="R29" s="143">
        <v>326</v>
      </c>
      <c r="S29" s="143">
        <v>375</v>
      </c>
      <c r="X29" s="244">
        <v>46813</v>
      </c>
      <c r="Y29" s="74">
        <v>15.07</v>
      </c>
    </row>
    <row r="30" spans="3:25" s="192" customFormat="1" ht="15" thickBot="1">
      <c r="C30" s="194" t="s">
        <v>242</v>
      </c>
      <c r="D30" s="194">
        <v>1</v>
      </c>
      <c r="H30" s="194" t="s">
        <v>264</v>
      </c>
      <c r="I30" s="194">
        <v>2.0009999999999999</v>
      </c>
      <c r="J30" s="194" t="s">
        <v>284</v>
      </c>
      <c r="M30" s="241">
        <v>45352</v>
      </c>
      <c r="N30" s="192">
        <v>2321</v>
      </c>
      <c r="O30" s="143">
        <v>76</v>
      </c>
      <c r="P30" s="192">
        <v>595</v>
      </c>
      <c r="Q30" s="192">
        <v>168</v>
      </c>
      <c r="R30" s="192">
        <v>334</v>
      </c>
      <c r="S30" s="192">
        <v>384</v>
      </c>
      <c r="X30" s="244">
        <v>47178</v>
      </c>
      <c r="Y30" s="74">
        <v>15.75</v>
      </c>
    </row>
    <row r="31" spans="3:25" ht="15" thickBot="1">
      <c r="C31" s="145" t="s">
        <v>243</v>
      </c>
      <c r="D31" s="145">
        <v>6</v>
      </c>
      <c r="H31" s="145" t="s">
        <v>265</v>
      </c>
      <c r="I31" s="145">
        <v>52.652000000000001</v>
      </c>
      <c r="J31" s="145">
        <v>12</v>
      </c>
      <c r="M31" s="240">
        <v>45717</v>
      </c>
      <c r="N31" s="143">
        <v>2379</v>
      </c>
      <c r="O31" s="143">
        <v>78</v>
      </c>
      <c r="P31" s="143">
        <v>610</v>
      </c>
      <c r="Q31" s="143">
        <v>172</v>
      </c>
      <c r="R31" s="143">
        <v>342</v>
      </c>
      <c r="S31" s="143">
        <v>394</v>
      </c>
      <c r="X31" s="244">
        <v>11018</v>
      </c>
      <c r="Y31" s="74">
        <v>16.46</v>
      </c>
    </row>
    <row r="32" spans="3:25" ht="15" thickBot="1">
      <c r="C32" s="145" t="s">
        <v>244</v>
      </c>
      <c r="D32" s="145">
        <v>55</v>
      </c>
      <c r="H32" s="145" t="s">
        <v>266</v>
      </c>
      <c r="I32" s="145">
        <v>0.5</v>
      </c>
      <c r="J32" s="145">
        <v>12</v>
      </c>
      <c r="M32" s="240">
        <v>46082</v>
      </c>
      <c r="N32" s="143">
        <v>2438</v>
      </c>
      <c r="O32" s="143">
        <v>80</v>
      </c>
      <c r="P32" s="143">
        <v>625</v>
      </c>
      <c r="Q32" s="143">
        <v>176</v>
      </c>
      <c r="R32" s="143">
        <v>351</v>
      </c>
      <c r="S32" s="143">
        <v>404</v>
      </c>
      <c r="X32" s="244">
        <v>11383</v>
      </c>
      <c r="Y32" s="74">
        <v>17.2</v>
      </c>
    </row>
    <row r="33" spans="3:24" ht="15" thickBot="1">
      <c r="C33" s="145" t="s">
        <v>245</v>
      </c>
      <c r="D33" s="145">
        <v>5</v>
      </c>
      <c r="H33" s="145" t="s">
        <v>267</v>
      </c>
      <c r="I33" s="145">
        <v>45.241</v>
      </c>
      <c r="J33" s="145">
        <v>12</v>
      </c>
      <c r="M33" s="240">
        <v>46447</v>
      </c>
      <c r="N33" s="143">
        <v>2499</v>
      </c>
      <c r="O33" s="143">
        <v>82</v>
      </c>
      <c r="P33" s="143">
        <v>641</v>
      </c>
      <c r="Q33" s="143">
        <v>180</v>
      </c>
      <c r="R33" s="143">
        <v>360</v>
      </c>
      <c r="S33" s="143">
        <v>414</v>
      </c>
      <c r="X33" s="244"/>
    </row>
    <row r="34" spans="3:24" ht="15" thickBot="1">
      <c r="C34" s="145" t="s">
        <v>246</v>
      </c>
      <c r="D34" s="145">
        <v>18</v>
      </c>
      <c r="H34" s="145" t="s">
        <v>268</v>
      </c>
      <c r="I34" s="145">
        <v>1.976</v>
      </c>
      <c r="J34" s="145" t="s">
        <v>269</v>
      </c>
      <c r="M34" s="240">
        <v>46813</v>
      </c>
      <c r="N34" s="143">
        <v>2561</v>
      </c>
      <c r="O34" s="143">
        <v>84</v>
      </c>
      <c r="P34" s="143">
        <v>657</v>
      </c>
      <c r="Q34" s="143">
        <v>185</v>
      </c>
      <c r="R34" s="143">
        <v>369</v>
      </c>
      <c r="S34" s="143">
        <v>424</v>
      </c>
      <c r="X34" s="244"/>
    </row>
    <row r="35" spans="3:24">
      <c r="C35" s="145" t="s">
        <v>247</v>
      </c>
      <c r="D35" s="145">
        <v>1</v>
      </c>
      <c r="H35" s="145" t="s">
        <v>151</v>
      </c>
      <c r="I35" s="145" t="s">
        <v>270</v>
      </c>
      <c r="J35" s="145"/>
      <c r="M35" s="240">
        <v>47178</v>
      </c>
      <c r="N35" s="143">
        <v>2625</v>
      </c>
      <c r="O35" s="143">
        <v>86</v>
      </c>
      <c r="P35" s="143">
        <v>673</v>
      </c>
      <c r="Q35" s="143">
        <v>190</v>
      </c>
      <c r="R35" s="143">
        <v>378</v>
      </c>
      <c r="S35" s="143">
        <v>435</v>
      </c>
    </row>
    <row r="36" spans="3:24">
      <c r="C36" s="145" t="s">
        <v>248</v>
      </c>
      <c r="D36" s="145">
        <v>1</v>
      </c>
      <c r="M36" s="240">
        <v>11018</v>
      </c>
      <c r="N36" s="143">
        <v>2691</v>
      </c>
      <c r="O36" s="143">
        <v>88</v>
      </c>
      <c r="P36" s="143">
        <v>690</v>
      </c>
      <c r="Q36" s="143">
        <v>195</v>
      </c>
      <c r="R36" s="143">
        <v>387</v>
      </c>
      <c r="S36" s="143">
        <v>446</v>
      </c>
    </row>
    <row r="37" spans="3:24">
      <c r="C37" s="145" t="s">
        <v>249</v>
      </c>
      <c r="D37" s="145">
        <v>17</v>
      </c>
      <c r="M37" s="240">
        <v>11383</v>
      </c>
      <c r="N37" s="143">
        <v>2758</v>
      </c>
      <c r="O37" s="143">
        <v>90</v>
      </c>
      <c r="P37" s="143">
        <v>707</v>
      </c>
      <c r="Q37" s="143">
        <v>200</v>
      </c>
      <c r="R37" s="143">
        <v>397</v>
      </c>
      <c r="S37" s="143">
        <v>457</v>
      </c>
    </row>
    <row r="38" spans="3:24">
      <c r="C38" s="145" t="s">
        <v>250</v>
      </c>
      <c r="D38" s="145">
        <v>1</v>
      </c>
    </row>
    <row r="39" spans="3:24">
      <c r="C39" s="145" t="s">
        <v>251</v>
      </c>
      <c r="D39" s="145">
        <v>6</v>
      </c>
      <c r="N39" s="143"/>
    </row>
    <row r="40" spans="3:24">
      <c r="C40" s="145" t="s">
        <v>252</v>
      </c>
      <c r="D40" s="145">
        <v>9</v>
      </c>
      <c r="M40" s="190" t="s">
        <v>349</v>
      </c>
      <c r="N40" s="190" t="s">
        <v>356</v>
      </c>
    </row>
    <row r="41" spans="3:24">
      <c r="C41" s="145" t="s">
        <v>253</v>
      </c>
      <c r="D41" s="145">
        <v>3</v>
      </c>
      <c r="M41" s="145" t="s">
        <v>350</v>
      </c>
      <c r="N41" s="145">
        <v>0.65</v>
      </c>
    </row>
    <row r="42" spans="3:24">
      <c r="C42" s="145" t="s">
        <v>254</v>
      </c>
      <c r="D42" s="145">
        <v>22</v>
      </c>
      <c r="M42" s="145" t="s">
        <v>351</v>
      </c>
      <c r="N42" s="145">
        <v>1.05</v>
      </c>
    </row>
    <row r="43" spans="3:24">
      <c r="C43" s="145" t="s">
        <v>255</v>
      </c>
      <c r="D43" s="145">
        <v>1</v>
      </c>
      <c r="M43" s="145" t="s">
        <v>352</v>
      </c>
      <c r="N43" s="145">
        <v>2.2000000000000002</v>
      </c>
    </row>
    <row r="44" spans="3:24">
      <c r="M44" s="145" t="s">
        <v>353</v>
      </c>
      <c r="N44" s="145">
        <v>2.4</v>
      </c>
    </row>
    <row r="45" spans="3:24">
      <c r="M45" s="145" t="s">
        <v>354</v>
      </c>
      <c r="N45" s="145">
        <v>3.45</v>
      </c>
    </row>
    <row r="46" spans="3:24">
      <c r="M46" s="145" t="s">
        <v>355</v>
      </c>
      <c r="N46" s="145">
        <v>4.2</v>
      </c>
    </row>
  </sheetData>
  <mergeCells count="6">
    <mergeCell ref="C21:C24"/>
    <mergeCell ref="H25:J25"/>
    <mergeCell ref="J2:K2"/>
    <mergeCell ref="L2:L3"/>
    <mergeCell ref="I2:I3"/>
    <mergeCell ref="L13:O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BS</vt:lpstr>
      <vt:lpstr>P&amp;L 1</vt:lpstr>
      <vt:lpstr>Historical P&amp;L</vt:lpstr>
      <vt:lpstr>P&amp;L Projections</vt:lpstr>
      <vt:lpstr>BS Projections</vt:lpstr>
      <vt:lpstr>CFS</vt:lpstr>
      <vt:lpstr>Enterprise Value RK</vt:lpstr>
      <vt:lpstr>Beta RK</vt:lpstr>
      <vt:lpstr>WACC RK</vt:lpstr>
      <vt:lpstr>Extra Work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Mohd.Umair</dc:creator>
  <cp:lastModifiedBy>hp</cp:lastModifiedBy>
  <dcterms:created xsi:type="dcterms:W3CDTF">2015-06-05T18:17:20Z</dcterms:created>
  <dcterms:modified xsi:type="dcterms:W3CDTF">2022-12-27T09:00:53Z</dcterms:modified>
</cp:coreProperties>
</file>