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C:\Users\engineer4\Desktop\Solar Plant\"/>
    </mc:Choice>
  </mc:AlternateContent>
  <xr:revisionPtr revIDLastSave="0" documentId="13_ncr:1_{B0FDF876-8F0F-4BE5-9EDC-91CB95A1A4E7}" xr6:coauthVersionLast="47" xr6:coauthVersionMax="47" xr10:uidLastSave="{00000000-0000-0000-0000-000000000000}"/>
  <bookViews>
    <workbookView xWindow="-120" yWindow="-120" windowWidth="21840" windowHeight="13140" tabRatio="722" firstSheet="2" activeTab="7" xr2:uid="{00000000-000D-0000-FFFF-FFFF00000000}"/>
  </bookViews>
  <sheets>
    <sheet name="Abstract" sheetId="16" r:id="rId1"/>
    <sheet name="Baleedupalle Village" sheetId="1" r:id="rId2"/>
    <sheet name="Muthyalampally Village" sheetId="12" r:id="rId3"/>
    <sheet name="Addakal Village" sheetId="10" r:id="rId4"/>
    <sheet name="Perur village" sheetId="13" r:id="rId5"/>
    <sheet name="Konnuru Village" sheetId="15" r:id="rId6"/>
    <sheet name="Dwarakanagar Village" sheetId="14" r:id="rId7"/>
    <sheet name="Konmanoor Village" sheetId="11" r:id="rId8"/>
  </sheets>
  <definedNames>
    <definedName name="A" localSheetId="3" hidden="1">#REF!</definedName>
    <definedName name="A" localSheetId="6" hidden="1">#REF!</definedName>
    <definedName name="A" localSheetId="7" hidden="1">#REF!</definedName>
    <definedName name="A" localSheetId="5" hidden="1">#REF!</definedName>
    <definedName name="A" localSheetId="2" hidden="1">#REF!</definedName>
    <definedName name="A" localSheetId="4" hidden="1">#REF!</definedName>
    <definedName name="A" hidden="1">#REF!</definedName>
    <definedName name="abc" localSheetId="3" hidden="1">#REF!</definedName>
    <definedName name="abc" localSheetId="6" hidden="1">#REF!</definedName>
    <definedName name="abc" localSheetId="7" hidden="1">#REF!</definedName>
    <definedName name="abc" localSheetId="5" hidden="1">#REF!</definedName>
    <definedName name="abc" localSheetId="2" hidden="1">#REF!</definedName>
    <definedName name="abc" localSheetId="4" hidden="1">#REF!</definedName>
    <definedName name="abc" hidden="1">#REF!</definedName>
    <definedName name="ace" localSheetId="3" hidden="1">#REF!</definedName>
    <definedName name="ace" localSheetId="6" hidden="1">#REF!</definedName>
    <definedName name="ace" localSheetId="7" hidden="1">#REF!</definedName>
    <definedName name="ace" localSheetId="5" hidden="1">#REF!</definedName>
    <definedName name="ace" localSheetId="2" hidden="1">#REF!</definedName>
    <definedName name="ace" localSheetId="4" hidden="1">#REF!</definedName>
    <definedName name="ace" hidden="1">#REF!</definedName>
    <definedName name="Address">#REF!</definedName>
    <definedName name="b" hidden="1">#REF!</definedName>
    <definedName name="building" hidden="1">#REF!</definedName>
    <definedName name="Chikatii" hidden="1">#REF!</definedName>
    <definedName name="City">#REF!</definedName>
    <definedName name="cod" hidden="1">#REF!</definedName>
    <definedName name="Code" hidden="1">#REF!</definedName>
    <definedName name="code1" hidden="1">#REF!</definedName>
    <definedName name="Company">#REF!</definedName>
    <definedName name="Country">#REF!</definedName>
    <definedName name="Cover" hidden="1">#REF!</definedName>
    <definedName name="data" hidden="1">#REF!</definedName>
    <definedName name="data1" hidden="1">#REF!</definedName>
    <definedName name="data2" hidden="1">#REF!</definedName>
    <definedName name="data3" hidden="1">#REF!</definedName>
    <definedName name="data4" hidden="1">#REF!</definedName>
    <definedName name="details" hidden="1">#REF!</definedName>
    <definedName name="Discount" hidden="1">#REF!</definedName>
    <definedName name="display_area_2" hidden="1">#REF!</definedName>
    <definedName name="e" hidden="1">#REF!</definedName>
    <definedName name="Email">#REF!</definedName>
    <definedName name="Fax">#REF!</definedName>
    <definedName name="FCode" hidden="1">#REF!</definedName>
    <definedName name="HiddenRows" hidden="1">#REF!</definedName>
    <definedName name="machienry" hidden="1">#REF!</definedName>
    <definedName name="machinery">#REF!</definedName>
    <definedName name="machinery1" hidden="1">#REF!</definedName>
    <definedName name="machinery2" hidden="1">#REF!</definedName>
    <definedName name="mallepally">#REF!</definedName>
    <definedName name="Name">#REF!</definedName>
    <definedName name="OrderTable" hidden="1">#REF!</definedName>
    <definedName name="Phone">#REF!</definedName>
    <definedName name="ProdForm" hidden="1">#REF!</definedName>
    <definedName name="Product" hidden="1">#REF!</definedName>
    <definedName name="rcare" hidden="1">#REF!</definedName>
    <definedName name="RCArea" hidden="1">#REF!</definedName>
    <definedName name="Saketh" hidden="1">#REF!</definedName>
    <definedName name="sbc" hidden="1">#REF!</definedName>
    <definedName name="SpecialPrice" hidden="1">#REF!</definedName>
    <definedName name="State">#REF!</definedName>
    <definedName name="tbl_ProdInfo" hidden="1">#REF!</definedName>
    <definedName name="valuation" hidden="1">#REF!</definedName>
    <definedName name="x" hidden="1">#REF!</definedName>
    <definedName name="Zip">#REF!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20" i="16" l="1"/>
  <c r="Q19" i="16"/>
  <c r="P20" i="16"/>
  <c r="P19" i="16"/>
  <c r="L379" i="1" l="1"/>
  <c r="L424" i="1"/>
  <c r="L415" i="1"/>
  <c r="L402" i="1"/>
  <c r="I28" i="16"/>
  <c r="K115" i="12"/>
  <c r="I113" i="12"/>
  <c r="H113" i="12"/>
  <c r="H20" i="15"/>
  <c r="I20" i="15"/>
  <c r="H23" i="15"/>
  <c r="H26" i="15"/>
  <c r="I26" i="15"/>
  <c r="K36" i="15"/>
  <c r="J17" i="14"/>
  <c r="I20" i="14"/>
  <c r="J20" i="14"/>
  <c r="I23" i="14"/>
  <c r="J23" i="14"/>
  <c r="J29" i="14"/>
  <c r="I33" i="14"/>
  <c r="I37" i="14"/>
  <c r="J37" i="14"/>
  <c r="I40" i="14"/>
  <c r="J40" i="14"/>
  <c r="J43" i="14"/>
  <c r="I46" i="14"/>
  <c r="J46" i="14"/>
  <c r="L47" i="14"/>
  <c r="H18" i="13"/>
  <c r="I18" i="13"/>
  <c r="H22" i="13"/>
  <c r="I22" i="13"/>
  <c r="H25" i="13"/>
  <c r="I25" i="13"/>
  <c r="J25" i="13"/>
  <c r="H37" i="13"/>
  <c r="I37" i="13"/>
  <c r="J37" i="13"/>
  <c r="H43" i="13"/>
  <c r="I43" i="13"/>
  <c r="J43" i="13"/>
  <c r="H49" i="13"/>
  <c r="I49" i="13"/>
  <c r="H53" i="13"/>
  <c r="I53" i="13"/>
  <c r="J53" i="13"/>
  <c r="H56" i="13"/>
  <c r="I56" i="13"/>
  <c r="J56" i="13"/>
  <c r="H59" i="13"/>
  <c r="I59" i="13"/>
  <c r="J59" i="13"/>
  <c r="K64" i="13"/>
  <c r="H21" i="12"/>
  <c r="J21" i="12"/>
  <c r="H24" i="12"/>
  <c r="J24" i="12"/>
  <c r="H29" i="12"/>
  <c r="J29" i="12"/>
  <c r="H32" i="12"/>
  <c r="J32" i="12"/>
  <c r="H36" i="12"/>
  <c r="H41" i="12"/>
  <c r="J41" i="12"/>
  <c r="H49" i="12"/>
  <c r="J49" i="12"/>
  <c r="H54" i="12"/>
  <c r="J54" i="12"/>
  <c r="H58" i="12"/>
  <c r="J58" i="12"/>
  <c r="H61" i="12"/>
  <c r="I61" i="12"/>
  <c r="H64" i="12"/>
  <c r="J64" i="12"/>
  <c r="H67" i="12"/>
  <c r="I67" i="12"/>
  <c r="H71" i="12"/>
  <c r="I71" i="12"/>
  <c r="H78" i="12"/>
  <c r="J78" i="12"/>
  <c r="K79" i="12"/>
  <c r="H99" i="12"/>
  <c r="I99" i="12"/>
  <c r="J99" i="12"/>
  <c r="H102" i="12"/>
  <c r="I102" i="12"/>
  <c r="H106" i="12"/>
  <c r="H110" i="12"/>
  <c r="H22" i="11" l="1"/>
  <c r="I22" i="11"/>
  <c r="H27" i="11"/>
  <c r="H32" i="11"/>
  <c r="H36" i="11"/>
  <c r="I36" i="11"/>
  <c r="H42" i="11"/>
  <c r="I42" i="11"/>
  <c r="K44" i="11"/>
  <c r="H22" i="10"/>
  <c r="I22" i="10"/>
  <c r="H26" i="10"/>
  <c r="I26" i="10"/>
  <c r="H30" i="10"/>
  <c r="I30" i="10"/>
  <c r="H33" i="10"/>
  <c r="I33" i="10"/>
  <c r="H39" i="10"/>
  <c r="I39" i="10"/>
  <c r="H54" i="10"/>
  <c r="I54" i="10"/>
  <c r="H64" i="10"/>
  <c r="I64" i="10"/>
  <c r="H74" i="10"/>
  <c r="I74" i="10"/>
  <c r="H84" i="10"/>
  <c r="I84" i="10"/>
  <c r="H96" i="10"/>
  <c r="I96" i="10"/>
  <c r="H99" i="10"/>
  <c r="I99" i="10"/>
  <c r="H107" i="10"/>
  <c r="I107" i="10"/>
  <c r="H115" i="10"/>
  <c r="I115" i="10"/>
  <c r="H121" i="10"/>
  <c r="I121" i="10"/>
  <c r="H129" i="10"/>
  <c r="I129" i="10"/>
  <c r="H141" i="10"/>
  <c r="I141" i="10"/>
  <c r="H147" i="10"/>
  <c r="I147" i="10"/>
  <c r="H153" i="10"/>
  <c r="I153" i="10"/>
  <c r="H156" i="10"/>
  <c r="K158" i="10"/>
  <c r="K363" i="1" l="1"/>
  <c r="K429" i="1"/>
  <c r="I361" i="1"/>
  <c r="H361" i="1"/>
  <c r="H427" i="1"/>
  <c r="H421" i="1"/>
  <c r="I421" i="1"/>
  <c r="I197" i="1" l="1"/>
  <c r="I348" i="1"/>
  <c r="I281" i="1"/>
  <c r="I155" i="1"/>
  <c r="H155" i="1"/>
  <c r="I407" i="1"/>
  <c r="I417" i="1"/>
  <c r="I382" i="1"/>
  <c r="I374" i="1"/>
  <c r="I370" i="1"/>
  <c r="H417" i="1"/>
  <c r="H407" i="1"/>
  <c r="H382" i="1"/>
  <c r="H374" i="1"/>
  <c r="H370" i="1"/>
  <c r="H348" i="1"/>
  <c r="I341" i="1"/>
  <c r="H341" i="1"/>
  <c r="I332" i="1"/>
  <c r="H332" i="1"/>
  <c r="I314" i="1"/>
  <c r="H314" i="1"/>
  <c r="H309" i="1"/>
  <c r="I309" i="1"/>
  <c r="I304" i="1"/>
  <c r="H304" i="1"/>
  <c r="I287" i="1"/>
  <c r="H287" i="1"/>
  <c r="H292" i="1"/>
  <c r="I292" i="1"/>
  <c r="H297" i="1"/>
  <c r="I297" i="1"/>
  <c r="I269" i="1"/>
  <c r="H269" i="1"/>
  <c r="I258" i="1"/>
  <c r="H258" i="1"/>
  <c r="I254" i="1" l="1"/>
  <c r="H254" i="1"/>
  <c r="H248" i="1"/>
  <c r="I248" i="1"/>
  <c r="I244" i="1"/>
  <c r="H244" i="1"/>
  <c r="I240" i="1"/>
  <c r="H240" i="1"/>
  <c r="I63" i="1"/>
  <c r="I229" i="1"/>
  <c r="H224" i="1"/>
  <c r="I224" i="1"/>
  <c r="I202" i="1" l="1"/>
  <c r="H202" i="1"/>
  <c r="H197" i="1"/>
  <c r="H162" i="1"/>
  <c r="I162" i="1"/>
  <c r="I158" i="1"/>
  <c r="H63" i="1"/>
  <c r="H39" i="1" l="1"/>
  <c r="I39" i="1"/>
  <c r="I35" i="1"/>
  <c r="I27" i="1"/>
  <c r="I22" i="1"/>
  <c r="L17" i="1" s="1"/>
  <c r="H22" i="1"/>
  <c r="H27" i="1"/>
  <c r="H35" i="1"/>
</calcChain>
</file>

<file path=xl/sharedStrings.xml><?xml version="1.0" encoding="utf-8"?>
<sst xmlns="http://schemas.openxmlformats.org/spreadsheetml/2006/main" count="1444" uniqueCount="752">
  <si>
    <t xml:space="preserve">Date : </t>
  </si>
  <si>
    <t>Hyderabad</t>
  </si>
  <si>
    <t xml:space="preserve">Place: </t>
  </si>
  <si>
    <t xml:space="preserve"> </t>
  </si>
  <si>
    <t>e-mail: mohan.k.potluri@gmail.com</t>
  </si>
  <si>
    <t>CHARTERED ENGINEER: M-145277-5 / 023079</t>
  </si>
  <si>
    <t>CHARTERED ENGINEERS, GOVT. REGISTERED VALUERS, APPROVED VALUERS</t>
  </si>
  <si>
    <t>ADDRESS: FLAT.NO.502,  RADHAKRISHNA ENCLAVE, D-68,  MADHURANAGAR, HYDERABAD-500038</t>
  </si>
  <si>
    <t xml:space="preserve">APPROVED VALUER :CAT-VII/F - 22328 </t>
  </si>
  <si>
    <t>P. MOHAN KUMAR, AMI Mech. E(I), MIE.FIV</t>
  </si>
  <si>
    <t>a)</t>
  </si>
  <si>
    <t>P. MOHAN KUMAR &amp; ASSOCIIATES</t>
  </si>
  <si>
    <t xml:space="preserve">KBB SATYANARAYANA,B.Tech (Civil), FIV </t>
  </si>
  <si>
    <t>APPROVED VALUER: A-26132</t>
  </si>
  <si>
    <t xml:space="preserve"> INSTITUTE CIVIL ENGINEERS (INDIA)-30384</t>
  </si>
  <si>
    <t>GOVT.REGD. VALUER : 143/FCC/Tech/30(1022)/2012-13</t>
  </si>
  <si>
    <t>kbb2007@rediffmail.com</t>
  </si>
  <si>
    <t>Place:</t>
  </si>
  <si>
    <t xml:space="preserve">Date: </t>
  </si>
  <si>
    <t xml:space="preserve">   P. MOHAN KUMAR &amp; ASSOCIIATES</t>
  </si>
  <si>
    <t>GOVT.REGD.VALUER : CC/Tech /30(1085)/ 2016-17</t>
  </si>
  <si>
    <t xml:space="preserve">KBB SATYANARAYANA, B.Tech (Civil), FIV </t>
  </si>
  <si>
    <t xml:space="preserve">  STATE BANK OF INDIA APPROVED VALUER </t>
  </si>
  <si>
    <t>STATE BANK OF INDIA APPROVED VALUER</t>
  </si>
  <si>
    <t>Acres</t>
  </si>
  <si>
    <t>Extent</t>
  </si>
  <si>
    <t>206/A1/2</t>
  </si>
  <si>
    <t>Guntas</t>
  </si>
  <si>
    <t>206/e2</t>
  </si>
  <si>
    <t>200/AA5/2</t>
  </si>
  <si>
    <t>206/1/1</t>
  </si>
  <si>
    <t>200/A4/2</t>
  </si>
  <si>
    <t>150/E</t>
  </si>
  <si>
    <t>159/e</t>
  </si>
  <si>
    <t>187/Ee</t>
  </si>
  <si>
    <t>175/A1</t>
  </si>
  <si>
    <t>175/A2</t>
  </si>
  <si>
    <t>191/A1</t>
  </si>
  <si>
    <t>191/A2</t>
  </si>
  <si>
    <t>192/A</t>
  </si>
  <si>
    <t>192Aa</t>
  </si>
  <si>
    <t>Total</t>
  </si>
  <si>
    <t>208/A1</t>
  </si>
  <si>
    <t>208/A2</t>
  </si>
  <si>
    <t>291/A</t>
  </si>
  <si>
    <t>205/EE3/2</t>
  </si>
  <si>
    <t>205/2</t>
  </si>
  <si>
    <t>160/E4</t>
  </si>
  <si>
    <t>160/E7</t>
  </si>
  <si>
    <t>162/E6</t>
  </si>
  <si>
    <t>163/E6</t>
  </si>
  <si>
    <t>160/E1</t>
  </si>
  <si>
    <t>160/E2</t>
  </si>
  <si>
    <t>162/E1</t>
  </si>
  <si>
    <t>162/E2</t>
  </si>
  <si>
    <t>163/E1</t>
  </si>
  <si>
    <t>163/E2</t>
  </si>
  <si>
    <t>160/E3</t>
  </si>
  <si>
    <t>162/E5</t>
  </si>
  <si>
    <t>163/E5</t>
  </si>
  <si>
    <t>190/1</t>
  </si>
  <si>
    <t>180/A</t>
  </si>
  <si>
    <t>180/AA</t>
  </si>
  <si>
    <t>297/A2</t>
  </si>
  <si>
    <t>295/A5</t>
  </si>
  <si>
    <t>294/2A</t>
  </si>
  <si>
    <t>293/A</t>
  </si>
  <si>
    <t>290/A2</t>
  </si>
  <si>
    <t>289/A2</t>
  </si>
  <si>
    <t>301/A2</t>
  </si>
  <si>
    <t>298/A2</t>
  </si>
  <si>
    <t>109/A2</t>
  </si>
  <si>
    <t>216/A</t>
  </si>
  <si>
    <t>219/UU2</t>
  </si>
  <si>
    <t>220/UU2</t>
  </si>
  <si>
    <t>221/U1</t>
  </si>
  <si>
    <t>13/AA</t>
  </si>
  <si>
    <t>354/Ru</t>
  </si>
  <si>
    <t>350/Ru</t>
  </si>
  <si>
    <t>344/Ru</t>
  </si>
  <si>
    <t>351/Ru</t>
  </si>
  <si>
    <t>352/Ru</t>
  </si>
  <si>
    <t>343/Ru</t>
  </si>
  <si>
    <t>351/1</t>
  </si>
  <si>
    <t>354/1</t>
  </si>
  <si>
    <t>352/1</t>
  </si>
  <si>
    <t>351/EE</t>
  </si>
  <si>
    <t>350/1</t>
  </si>
  <si>
    <t>344/1</t>
  </si>
  <si>
    <t>343/UU</t>
  </si>
  <si>
    <t>354/EE</t>
  </si>
  <si>
    <t>350/EE</t>
  </si>
  <si>
    <t>344/EE</t>
  </si>
  <si>
    <t>352/EE</t>
  </si>
  <si>
    <t>343/E</t>
  </si>
  <si>
    <t>350/E</t>
  </si>
  <si>
    <t>344/E</t>
  </si>
  <si>
    <t>352/E</t>
  </si>
  <si>
    <t>351/AA</t>
  </si>
  <si>
    <t>354/AA</t>
  </si>
  <si>
    <t>350/AA</t>
  </si>
  <si>
    <t>344/AA</t>
  </si>
  <si>
    <t>352/AA</t>
  </si>
  <si>
    <t>343/AA</t>
  </si>
  <si>
    <t>370/AA</t>
  </si>
  <si>
    <t>374/AA</t>
  </si>
  <si>
    <t>375/EE</t>
  </si>
  <si>
    <t>217/Aa2</t>
  </si>
  <si>
    <t>217/AA4</t>
  </si>
  <si>
    <t>259/A12</t>
  </si>
  <si>
    <t>165/A</t>
  </si>
  <si>
    <t>164/A</t>
  </si>
  <si>
    <t>343/A</t>
  </si>
  <si>
    <t>350/A</t>
  </si>
  <si>
    <t>344/A</t>
  </si>
  <si>
    <t>351/A</t>
  </si>
  <si>
    <t>354/A</t>
  </si>
  <si>
    <t>352/A</t>
  </si>
  <si>
    <t>219/A</t>
  </si>
  <si>
    <t>220/A</t>
  </si>
  <si>
    <t>221/A</t>
  </si>
  <si>
    <t>219/E</t>
  </si>
  <si>
    <t>220/E</t>
  </si>
  <si>
    <t>221/E</t>
  </si>
  <si>
    <t>219/Uu</t>
  </si>
  <si>
    <t>220/UU</t>
  </si>
  <si>
    <t>221/U</t>
  </si>
  <si>
    <t>219/U</t>
  </si>
  <si>
    <t>220/Uu</t>
  </si>
  <si>
    <t>221/Uu</t>
  </si>
  <si>
    <t>219/Ye</t>
  </si>
  <si>
    <t>219/Loo</t>
  </si>
  <si>
    <t>220/Loo</t>
  </si>
  <si>
    <t>221/Loo</t>
  </si>
  <si>
    <t>221/Ruu</t>
  </si>
  <si>
    <t>220/Ruu</t>
  </si>
  <si>
    <t>191/AA</t>
  </si>
  <si>
    <t>206/Ee</t>
  </si>
  <si>
    <t>206/E-2-3</t>
  </si>
  <si>
    <t>206/E3</t>
  </si>
  <si>
    <t>160/A1/1</t>
  </si>
  <si>
    <t>163/A1/1</t>
  </si>
  <si>
    <t>162/A1/1</t>
  </si>
  <si>
    <t>163/Aa2</t>
  </si>
  <si>
    <t>160/Aa2</t>
  </si>
  <si>
    <t>160/A1/2</t>
  </si>
  <si>
    <t>163/A1/2</t>
  </si>
  <si>
    <t>162/A1/2</t>
  </si>
  <si>
    <t>161/A1/3</t>
  </si>
  <si>
    <t>161/A4</t>
  </si>
  <si>
    <t>161/A1/1</t>
  </si>
  <si>
    <t>163/E4/2</t>
  </si>
  <si>
    <t>163/E3/2</t>
  </si>
  <si>
    <t>160/E6/2</t>
  </si>
  <si>
    <t>161/A2</t>
  </si>
  <si>
    <t>161/A1/2</t>
  </si>
  <si>
    <t>162/E3/2</t>
  </si>
  <si>
    <t>162/4/2</t>
  </si>
  <si>
    <t>160/E5/1</t>
  </si>
  <si>
    <t>163/E3/1</t>
  </si>
  <si>
    <t>163/E4/1</t>
  </si>
  <si>
    <t>162/E3/1</t>
  </si>
  <si>
    <t>162/E4/1</t>
  </si>
  <si>
    <t>200/Aa1</t>
  </si>
  <si>
    <t>200/Aa3</t>
  </si>
  <si>
    <t>284/A</t>
  </si>
  <si>
    <t>288/A</t>
  </si>
  <si>
    <t>292/A</t>
  </si>
  <si>
    <t>288/Aa</t>
  </si>
  <si>
    <t>292/Aa</t>
  </si>
  <si>
    <t>284/E</t>
  </si>
  <si>
    <t>284/UU</t>
  </si>
  <si>
    <t>286/A</t>
  </si>
  <si>
    <t>288/Uul</t>
  </si>
  <si>
    <t>284/Aa</t>
  </si>
  <si>
    <t>288/E</t>
  </si>
  <si>
    <t>292/E</t>
  </si>
  <si>
    <t>288/UU</t>
  </si>
  <si>
    <t>292/UU</t>
  </si>
  <si>
    <t>284/U</t>
  </si>
  <si>
    <t>288/U</t>
  </si>
  <si>
    <t>151/A1</t>
  </si>
  <si>
    <t>152/A2</t>
  </si>
  <si>
    <t>177/A</t>
  </si>
  <si>
    <t>267/Aal</t>
  </si>
  <si>
    <t>281/A</t>
  </si>
  <si>
    <t>281/Aa</t>
  </si>
  <si>
    <t>178/A</t>
  </si>
  <si>
    <t>282/A</t>
  </si>
  <si>
    <t>298/2/Aa</t>
  </si>
  <si>
    <t>238/A</t>
  </si>
  <si>
    <t>282/E</t>
  </si>
  <si>
    <t>178/Aa</t>
  </si>
  <si>
    <t>289/A</t>
  </si>
  <si>
    <t>294/A1</t>
  </si>
  <si>
    <t>295/A</t>
  </si>
  <si>
    <t>296/A</t>
  </si>
  <si>
    <t>297/A</t>
  </si>
  <si>
    <t>298/A</t>
  </si>
  <si>
    <t>302/A</t>
  </si>
  <si>
    <t>290/A</t>
  </si>
  <si>
    <t>289/Aa</t>
  </si>
  <si>
    <t>290/AA</t>
  </si>
  <si>
    <t>296/Aa</t>
  </si>
  <si>
    <t>298/Aa</t>
  </si>
  <si>
    <t>293/Aa</t>
  </si>
  <si>
    <t>294/Aa1</t>
  </si>
  <si>
    <t>294/2E</t>
  </si>
  <si>
    <t>295/Aa</t>
  </si>
  <si>
    <t>297/Aa</t>
  </si>
  <si>
    <t>265/U</t>
  </si>
  <si>
    <t>151/Aal</t>
  </si>
  <si>
    <t>214/A3</t>
  </si>
  <si>
    <t>215/A3</t>
  </si>
  <si>
    <t>213/A2</t>
  </si>
  <si>
    <t>214/A2</t>
  </si>
  <si>
    <t>215/A2</t>
  </si>
  <si>
    <t>214/A1</t>
  </si>
  <si>
    <t>215/A1</t>
  </si>
  <si>
    <t>201/A</t>
  </si>
  <si>
    <t>216/Al</t>
  </si>
  <si>
    <t>221/1</t>
  </si>
  <si>
    <t>200/Aa</t>
  </si>
  <si>
    <t>200/Aa4/1</t>
  </si>
  <si>
    <t>200/Aa5/1</t>
  </si>
  <si>
    <t>266/Aa</t>
  </si>
  <si>
    <t>266/E</t>
  </si>
  <si>
    <t>153/A2</t>
  </si>
  <si>
    <t>153/Aa2</t>
  </si>
  <si>
    <t>152/Aa/2</t>
  </si>
  <si>
    <t>265/Aa</t>
  </si>
  <si>
    <t>151/A2</t>
  </si>
  <si>
    <t>152/Aa1</t>
  </si>
  <si>
    <t>213/A3</t>
  </si>
  <si>
    <t>213/A1</t>
  </si>
  <si>
    <t>216/Aa</t>
  </si>
  <si>
    <t>219/1</t>
  </si>
  <si>
    <t>208/Aa</t>
  </si>
  <si>
    <t>212/E1</t>
  </si>
  <si>
    <t>211/E2</t>
  </si>
  <si>
    <t>209/E2</t>
  </si>
  <si>
    <t>210/E2</t>
  </si>
  <si>
    <t>211/E1</t>
  </si>
  <si>
    <t>209/E3</t>
  </si>
  <si>
    <t>210/E3</t>
  </si>
  <si>
    <t>212/E2</t>
  </si>
  <si>
    <t>213/B</t>
  </si>
  <si>
    <t>239/A6</t>
  </si>
  <si>
    <t>206fEel</t>
  </si>
  <si>
    <t>206/1-1</t>
  </si>
  <si>
    <t>159/ee</t>
  </si>
  <si>
    <t>187/A</t>
  </si>
  <si>
    <t>159/A</t>
  </si>
  <si>
    <t>187/E</t>
  </si>
  <si>
    <t>179/A</t>
  </si>
  <si>
    <t>294/2Aa</t>
  </si>
  <si>
    <t>206/A 1/2</t>
  </si>
  <si>
    <t>206/E1/2</t>
  </si>
  <si>
    <t>206/E1/1</t>
  </si>
  <si>
    <t>158/Aa</t>
  </si>
  <si>
    <t>159/Aa</t>
  </si>
  <si>
    <t>187/Aa</t>
  </si>
  <si>
    <t>158/Ee</t>
  </si>
  <si>
    <t>158/U</t>
  </si>
  <si>
    <t>198/Aa</t>
  </si>
  <si>
    <t>199/Aa</t>
  </si>
  <si>
    <t>181/A</t>
  </si>
  <si>
    <t>214/A4</t>
  </si>
  <si>
    <t>215/A4</t>
  </si>
  <si>
    <t>179/Aa</t>
  </si>
  <si>
    <t>181/Aa</t>
  </si>
  <si>
    <t>213/A4</t>
  </si>
  <si>
    <t>159/R</t>
  </si>
  <si>
    <t>158/R</t>
  </si>
  <si>
    <t>159/RU</t>
  </si>
  <si>
    <t>158/RU</t>
  </si>
  <si>
    <t>159/ LU</t>
  </si>
  <si>
    <t>158/ LU</t>
  </si>
  <si>
    <t>159/UU</t>
  </si>
  <si>
    <t>158/UU</t>
  </si>
  <si>
    <t>Cents</t>
  </si>
  <si>
    <t>Sale Deed No. 74/2017 dated.11.01.2017</t>
  </si>
  <si>
    <t>Sub-total</t>
  </si>
  <si>
    <t>Balledupalle Village</t>
  </si>
  <si>
    <t xml:space="preserve"> Acres</t>
  </si>
  <si>
    <t>Sale Deed No. 73/2017 dated.11.01.2017</t>
  </si>
  <si>
    <t>to an extent of Ac. 4.28  guntas</t>
  </si>
  <si>
    <t>to an extent of Ac.0.8.5 guntas</t>
  </si>
  <si>
    <t xml:space="preserve">Document Details </t>
  </si>
  <si>
    <t>Ownership documents - Sale Deeds</t>
  </si>
  <si>
    <t>Sale Deed No.14209/16 dated.28.10.2016</t>
  </si>
  <si>
    <t>to an extent of Ac.11.00 guntas</t>
  </si>
  <si>
    <t>206/E2/2</t>
  </si>
  <si>
    <t>Sale Deed No.14981/16,dated.19.11.2016</t>
  </si>
  <si>
    <t>to an extent of Ac.1.24 guntas</t>
  </si>
  <si>
    <t>Survey Nos</t>
  </si>
  <si>
    <t>to an extent of Ac.2.14 guntas</t>
  </si>
  <si>
    <t>Sale Deed No.15077/16,dated.22.11.2016</t>
  </si>
  <si>
    <t>to an extent of Ac.4.17 guntas</t>
  </si>
  <si>
    <t>Sale Deed No.1843/2017, dated.22.02.2017</t>
  </si>
  <si>
    <t>Sale Deed No.15965/16,dated.21.12.2016</t>
  </si>
  <si>
    <t>Sale Deed No.15963/16,dated.21.12.2016</t>
  </si>
  <si>
    <t>to an extent of Ac.0.39 guntas</t>
  </si>
  <si>
    <t>Sale Deed No. 1844/2017, dated.22.02.2017</t>
  </si>
  <si>
    <t>to an extent of Ac.1.11 guntas</t>
  </si>
  <si>
    <t>Sale Deed No.7329/2017, dated.11.07.2017</t>
  </si>
  <si>
    <t>160/e6/1</t>
  </si>
  <si>
    <t>160/e5/2</t>
  </si>
  <si>
    <t>161/A3</t>
  </si>
  <si>
    <t>to an extent of Ac.3.16 guntas</t>
  </si>
  <si>
    <t>Sale Deed No.7331/2017,dated.11.07.2017</t>
  </si>
  <si>
    <t>to an extent of Ac.4.06 guntas</t>
  </si>
  <si>
    <t>288/Ee</t>
  </si>
  <si>
    <t>292/Ee</t>
  </si>
  <si>
    <t>284/Ee</t>
  </si>
  <si>
    <t>152/Aa2</t>
  </si>
  <si>
    <t>to an extent of Ac.1.37 guntas</t>
  </si>
  <si>
    <t>ABSTRACT</t>
  </si>
  <si>
    <t>S. No.</t>
  </si>
  <si>
    <t xml:space="preserve"> Mandal </t>
  </si>
  <si>
    <t xml:space="preserve"> Name of District</t>
  </si>
  <si>
    <t xml:space="preserve">Belledupally </t>
  </si>
  <si>
    <t xml:space="preserve">Mahabubnagar </t>
  </si>
  <si>
    <t xml:space="preserve">Konnuru </t>
  </si>
  <si>
    <t xml:space="preserve">Madanapur </t>
  </si>
  <si>
    <t xml:space="preserve">Perur </t>
  </si>
  <si>
    <t>Madanapur</t>
  </si>
  <si>
    <t xml:space="preserve">Addakal </t>
  </si>
  <si>
    <t>Muthyalampally</t>
  </si>
  <si>
    <t xml:space="preserve">Dwarkanagar </t>
  </si>
  <si>
    <t xml:space="preserve">Total Extent of Land </t>
  </si>
  <si>
    <t xml:space="preserve"> P. MOHAN KUMAR &amp; ASSOCIIATES </t>
  </si>
  <si>
    <t>24.06.2019</t>
  </si>
  <si>
    <t>268/Aa/l</t>
  </si>
  <si>
    <t>to an extent of Ac.7.06 guntas</t>
  </si>
  <si>
    <t>Sale Deed No.6575/2016, dated.01.06.2016</t>
  </si>
  <si>
    <t>Sale Deed No.6586/2016, dated.08.06.2016</t>
  </si>
  <si>
    <t>Sale Deed No.6595/2016,dated.01.06.2016</t>
  </si>
  <si>
    <t xml:space="preserve">Sale Deed No. 6613/2016,dated.01.06.2016 </t>
  </si>
  <si>
    <t>238/Aa</t>
  </si>
  <si>
    <t>to an extent of Ac.5.06 guntas</t>
  </si>
  <si>
    <t>Sale Deed No. 6634/2016, dated.01.06.2016</t>
  </si>
  <si>
    <t xml:space="preserve">Total </t>
  </si>
  <si>
    <t>to an extent of Ac.1.27 guntas</t>
  </si>
  <si>
    <t>Sale Deed No.6635/2016, dated.01.06.2016</t>
  </si>
  <si>
    <t>Devarakadra</t>
  </si>
  <si>
    <t>to an extent of Ac.4.26 guntas</t>
  </si>
  <si>
    <t>Sale Deed No.6724/2016,dated.04.06.2016</t>
  </si>
  <si>
    <t>to an extent of Ac.3.04 guntas</t>
  </si>
  <si>
    <t>Sale Deed No. 6740/2016,dated.04.06.2016</t>
  </si>
  <si>
    <t>to an extent of Ac.20.26 guntas</t>
  </si>
  <si>
    <t>Sale Deed No.6743/2016, dated.04.06.2016</t>
  </si>
  <si>
    <t>to an extent of Ac.8.32 guntas</t>
  </si>
  <si>
    <t>Sale Deed No.7335/2016,dated.15.06.2016</t>
  </si>
  <si>
    <t>Sale Deed No. 8178/2016 dated.28.06.2016</t>
  </si>
  <si>
    <t>to an extent of Ac.0.17 guntas</t>
  </si>
  <si>
    <t>Sale Deed No. 8916/2016 dated.11.07.2016</t>
  </si>
  <si>
    <t>to an extent of Ac.2. 8.5 guntas</t>
  </si>
  <si>
    <t>Sale Deed No.9000/2016 dated.12.07.2016</t>
  </si>
  <si>
    <t>to an extent of Ac.1.25 guntas</t>
  </si>
  <si>
    <t>to an extent of Ac.1.26 guntas</t>
  </si>
  <si>
    <t>Sale Deed No.9928/2016 dated.25.07.2016</t>
  </si>
  <si>
    <t>Sale Deed No.9003/2016 dated.12.07.2016</t>
  </si>
  <si>
    <t>Sale Deed No.9002/2016 dated.12.07.2016</t>
  </si>
  <si>
    <t>to an extent of Ac.35.08 guntas</t>
  </si>
  <si>
    <t>Sale Deed No.10070/2016</t>
  </si>
  <si>
    <t>to an extent of Ac.1.05 guntas</t>
  </si>
  <si>
    <t>Sale Deed No.7576/2016,dated.18.06.2016</t>
  </si>
  <si>
    <t>Sale Deed No.10072/2016 dated.26.07.2016</t>
  </si>
  <si>
    <t>to an extent of Ac.2.23 guntas</t>
  </si>
  <si>
    <t>Sale Deed No.2781/2017, dated.16.03.2017</t>
  </si>
  <si>
    <t>to an extent of Ac.0.25 guntas</t>
  </si>
  <si>
    <t>to an extent of Ac.1.14 guntas</t>
  </si>
  <si>
    <t>Sale Deed No.2394/2017 dated.07.03.2017</t>
  </si>
  <si>
    <t>Sale Deed No.1753/2017 dated.21.02.2017</t>
  </si>
  <si>
    <t>to an extent of Ac.4.39 guntas</t>
  </si>
  <si>
    <r>
      <t xml:space="preserve"> </t>
    </r>
    <r>
      <rPr>
        <sz val="24"/>
        <color indexed="30"/>
        <rFont val="Times New Roman"/>
        <family val="1"/>
      </rPr>
      <t>P.MOHAN KUMAR &amp; ASSOCIIATES</t>
    </r>
  </si>
  <si>
    <t>Sale Deed No.2221/2017 dated.03.03.2017</t>
  </si>
  <si>
    <t>Sale Deed No.12429/2017dated.09.11.2017</t>
  </si>
  <si>
    <t xml:space="preserve">Sale Deed No.1202/2017 dated.25.03.2017 </t>
  </si>
  <si>
    <t>to an extent of Ac.0.23 guntas</t>
  </si>
  <si>
    <t>to an extent of Ac.1.03 guntas</t>
  </si>
  <si>
    <t>.5 Acres</t>
  </si>
  <si>
    <t>.5Acres</t>
  </si>
  <si>
    <t>to an extent of Ac.7.13.5 guntas</t>
  </si>
  <si>
    <t>.25Acres</t>
  </si>
  <si>
    <t>351/E</t>
  </si>
  <si>
    <t>354/E</t>
  </si>
  <si>
    <t xml:space="preserve">.5Acres </t>
  </si>
  <si>
    <t>.25 Acres</t>
  </si>
  <si>
    <t>220/Ye</t>
  </si>
  <si>
    <t>221/Ye</t>
  </si>
  <si>
    <t>to an extent of Ac.36.03 guntas</t>
  </si>
  <si>
    <t>Sale Deed No.10047/2016</t>
  </si>
  <si>
    <t>to an extent of Ac.5.38 guntas</t>
  </si>
  <si>
    <t>Sale Deed No.8084/2017dated.29.07.2017</t>
  </si>
  <si>
    <t>to an extent of Ac.0.07 guntas</t>
  </si>
  <si>
    <t>158/LU</t>
  </si>
  <si>
    <t>159/LU</t>
  </si>
  <si>
    <t>Sale Deed No.8073/2017dated.29.07.2017</t>
  </si>
  <si>
    <t>to an extent of Ac.0.07.5 guntas</t>
  </si>
  <si>
    <t>159/U</t>
  </si>
  <si>
    <t>158/A</t>
  </si>
  <si>
    <t>0.00.5</t>
  </si>
  <si>
    <t>0.05.5</t>
  </si>
  <si>
    <t>0.07.5</t>
  </si>
  <si>
    <t>.75Acres</t>
  </si>
  <si>
    <t>Sale Deed No.130/2017 dated.05.01.2017</t>
  </si>
  <si>
    <t>to an extent of Ac.7.14 guntas</t>
  </si>
  <si>
    <t>174/Aa</t>
  </si>
  <si>
    <t>175/Aa</t>
  </si>
  <si>
    <t>175/Ye/1</t>
  </si>
  <si>
    <t>175/Ye/2</t>
  </si>
  <si>
    <t>Extent of the site valued - II</t>
  </si>
  <si>
    <t>Extent of the site valued - I</t>
  </si>
  <si>
    <t>26.06.2019</t>
  </si>
  <si>
    <t xml:space="preserve">Total Extent - Ac.16.12 guntas </t>
  </si>
  <si>
    <t>Konmanoor</t>
  </si>
  <si>
    <t xml:space="preserve">Wanaparthy </t>
  </si>
  <si>
    <t>GOVT. REGD. VALUER : 143/FCC/Tech/30(1022)/2012-13      GOVT.REGD. VALUER : CC/Tech /30(1085)/ 2016-17</t>
  </si>
  <si>
    <t>Annexure -IV</t>
  </si>
  <si>
    <t>Annexure -VII</t>
  </si>
  <si>
    <t xml:space="preserve">Document Details, Sale Deed Nos,  extent of land in each Revenue Survey No. is metioned in enclosed as Annexures </t>
  </si>
  <si>
    <t>Mobile: 98480 41144/6305360761</t>
  </si>
  <si>
    <t>ANDHRA BANK APPROVED VALUER</t>
  </si>
  <si>
    <t>Total Extent  - 52.10 guntas</t>
  </si>
  <si>
    <t>-</t>
  </si>
  <si>
    <t>to an extent of Ac.3.00 guntas</t>
  </si>
  <si>
    <t>Sale Deed No.15140/2016,dated.24.11.2017</t>
  </si>
  <si>
    <t>to an extent of Ac.2.01 guntas</t>
  </si>
  <si>
    <t>Sale Deed No.14982/2016 dated.19.11.2016</t>
  </si>
  <si>
    <t>391/Aa</t>
  </si>
  <si>
    <t>369/1</t>
  </si>
  <si>
    <t>368/Aa</t>
  </si>
  <si>
    <t>to an extent of Ac.4.00 guntas</t>
  </si>
  <si>
    <t>367/A</t>
  </si>
  <si>
    <t>Sale Deed No.14983/2016 dated.19.11.2016</t>
  </si>
  <si>
    <t>Sale Deed No.15074/2016,dated.22.11.2016</t>
  </si>
  <si>
    <t>343/U</t>
  </si>
  <si>
    <t>344/U</t>
  </si>
  <si>
    <t>350/U</t>
  </si>
  <si>
    <t>351/U</t>
  </si>
  <si>
    <t>352/U</t>
  </si>
  <si>
    <t>354/U</t>
  </si>
  <si>
    <t>Sale Deed No.2238/2017 dated.03.03.2017</t>
  </si>
  <si>
    <t>378/E</t>
  </si>
  <si>
    <t>375/U</t>
  </si>
  <si>
    <t>374/E</t>
  </si>
  <si>
    <t>to an extent of Ac.1.20 guntas</t>
  </si>
  <si>
    <t>370/E</t>
  </si>
  <si>
    <t>Sale Deed No.5016/2016 dated.14.12.2016</t>
  </si>
  <si>
    <t>391/E</t>
  </si>
  <si>
    <t>to an extent of Ac.3.24 guntas</t>
  </si>
  <si>
    <t>Sale Deed No.4857/2016 dated.23.11.2016</t>
  </si>
  <si>
    <t>391/E1</t>
  </si>
  <si>
    <t>390/A</t>
  </si>
  <si>
    <t>389/E</t>
  </si>
  <si>
    <t>373/A</t>
  </si>
  <si>
    <t>372/A</t>
  </si>
  <si>
    <t>371/A1</t>
  </si>
  <si>
    <t>Sale Deed No.4856/2016 dated.23.11.2016</t>
  </si>
  <si>
    <t>to an extent of Ac.1.07 guntas</t>
  </si>
  <si>
    <t>Sale Deed No.1469/2017,dated.11.04.2017</t>
  </si>
  <si>
    <t>364/2</t>
  </si>
  <si>
    <t>363/2</t>
  </si>
  <si>
    <t>362/1</t>
  </si>
  <si>
    <t>361/2</t>
  </si>
  <si>
    <t>359/Uu</t>
  </si>
  <si>
    <t>358/A2</t>
  </si>
  <si>
    <t>357/A1</t>
  </si>
  <si>
    <t>356/Uu</t>
  </si>
  <si>
    <t>Sale Deed No.11153/2016,dated.11.08.2016</t>
  </si>
  <si>
    <t>364/Aa</t>
  </si>
  <si>
    <t>363/Aa</t>
  </si>
  <si>
    <t>362/Aa</t>
  </si>
  <si>
    <t>361/Aa</t>
  </si>
  <si>
    <t>359/Aa</t>
  </si>
  <si>
    <t>358/Aa</t>
  </si>
  <si>
    <t>357/Aa</t>
  </si>
  <si>
    <t>to an extent of Ac.3.15 guntas</t>
  </si>
  <si>
    <t>356/Aa</t>
  </si>
  <si>
    <t>Sale Deed No.11146/2016,dated.11.08.2016</t>
  </si>
  <si>
    <t>364/Ee</t>
  </si>
  <si>
    <t>363/Ee</t>
  </si>
  <si>
    <t>362/Ee</t>
  </si>
  <si>
    <t>361/Ee</t>
  </si>
  <si>
    <t>359/Ee</t>
  </si>
  <si>
    <t>358/Ee</t>
  </si>
  <si>
    <t>357/Ee</t>
  </si>
  <si>
    <t>to an extent of Ac.1.06 guntas</t>
  </si>
  <si>
    <t>356/Ee</t>
  </si>
  <si>
    <t>Sale Deed No.11145/2016,dated.11.08.2016</t>
  </si>
  <si>
    <t>364/1</t>
  </si>
  <si>
    <t>363/1</t>
  </si>
  <si>
    <t>362/U</t>
  </si>
  <si>
    <t>361/1</t>
  </si>
  <si>
    <t>359/U</t>
  </si>
  <si>
    <t>358/A1</t>
  </si>
  <si>
    <t>357/A3</t>
  </si>
  <si>
    <t>356/U</t>
  </si>
  <si>
    <t>Sale Deed No.11142/2016,dated.11.08.2016</t>
  </si>
  <si>
    <t>364/E</t>
  </si>
  <si>
    <t>363/E</t>
  </si>
  <si>
    <t>362/E</t>
  </si>
  <si>
    <t>361/E</t>
  </si>
  <si>
    <t>359/E</t>
  </si>
  <si>
    <t>358/E</t>
  </si>
  <si>
    <t>357/E</t>
  </si>
  <si>
    <t>356/E</t>
  </si>
  <si>
    <t>Sale Deed No.11144/2016,dated.11.08.2016</t>
  </si>
  <si>
    <t>388/A</t>
  </si>
  <si>
    <t>387/A</t>
  </si>
  <si>
    <t>to an extent of Ac.5.08 guntas</t>
  </si>
  <si>
    <t>386/Aa</t>
  </si>
  <si>
    <t>Sale Deed No.11141/2016 dated.11.08.2016</t>
  </si>
  <si>
    <t>to an extent of Ac.3.28 guntas</t>
  </si>
  <si>
    <t>355/1</t>
  </si>
  <si>
    <t>Sale Deed No.11185/2016,dated.12.08.2016</t>
  </si>
  <si>
    <t>378/Aa</t>
  </si>
  <si>
    <t>to an extent of Ac.1.32 guntas</t>
  </si>
  <si>
    <t>Sale Deed No.15964/2016,dated.21.12.2016</t>
  </si>
  <si>
    <t>to an extent of Ac.3.33 guntas</t>
  </si>
  <si>
    <t>Sale Deed No.14984/2016 dated.19.11.2016</t>
  </si>
  <si>
    <t>to an extent of Ac.3.35 guntas</t>
  </si>
  <si>
    <t>Sale Deed No.1041/2017,dated.17.12.2017</t>
  </si>
  <si>
    <t>Konnuru  Village</t>
  </si>
  <si>
    <t>Extent of the site valued</t>
  </si>
  <si>
    <t>The details of extent of land as per RS Numbers of Land admeasuring Ac.52.25 Cents belonging to M/s. Sprng Energy Pvt Ltd, (formerly known as Transform Sun Energy Pvt Ltd ) located at Addakal Village &amp; Mandal, Mahaoobnagar District, Telangana State, which are taken in to valuation report dt.23.06.2019.</t>
  </si>
  <si>
    <r>
      <t xml:space="preserve"> </t>
    </r>
    <r>
      <rPr>
        <sz val="24"/>
        <color indexed="30"/>
        <rFont val="Bodoni MT"/>
        <family val="1"/>
      </rPr>
      <t>P.MOHAN KUMAR &amp; ASSOCIIATES</t>
    </r>
  </si>
  <si>
    <t>Total Extent  - 25.29.2 guntas</t>
  </si>
  <si>
    <t>32/Ye1</t>
  </si>
  <si>
    <t>32/AA2/1</t>
  </si>
  <si>
    <t>32/A1</t>
  </si>
  <si>
    <t>to an extent of Ac.6.10 guntas</t>
  </si>
  <si>
    <t>32/A2</t>
  </si>
  <si>
    <t>Sale Deed No.9670/2018,dated.27.07.2018</t>
  </si>
  <si>
    <t>31/A</t>
  </si>
  <si>
    <t>to an extent of Ac.4.25 guntas</t>
  </si>
  <si>
    <t>31/AA</t>
  </si>
  <si>
    <t>Sale Deed No.9669/2018,dated.27.07.2018</t>
  </si>
  <si>
    <t>30/AA 1</t>
  </si>
  <si>
    <t>30/A3</t>
  </si>
  <si>
    <t>to an extent of Ac.4.34.5 guntas</t>
  </si>
  <si>
    <t>0.01.5</t>
  </si>
  <si>
    <t>29/AA1</t>
  </si>
  <si>
    <t>Sale Deed No.9668/2018,dated.27.07.2018</t>
  </si>
  <si>
    <t>30/A2</t>
  </si>
  <si>
    <t>29/A1</t>
  </si>
  <si>
    <t>to an extent of Ac.4.35.5 guntas</t>
  </si>
  <si>
    <t>29/A2</t>
  </si>
  <si>
    <t>Sale Deed No.9667/2018,dated.27.07.2018</t>
  </si>
  <si>
    <t>30/AA1/1</t>
  </si>
  <si>
    <t>30/AA2/1</t>
  </si>
  <si>
    <t>30/AA1/2</t>
  </si>
  <si>
    <t>29/A3</t>
  </si>
  <si>
    <t>to an extent of Ac.5.10 guntas</t>
  </si>
  <si>
    <t>29/AA/1/2</t>
  </si>
  <si>
    <t>Sale Deed No.9666/2018,dated.27.07.2018</t>
  </si>
  <si>
    <t>The details of extent of land as per RS Numbers of Land admeasuring Ac.25.73 Cents belonging to M/s. Sprng Energy Pvt Ltd, (formerly known as Transform Sun Energy Pvt Ltd ) located at  Konmanoor Village, Addakal Mandal, Mahaboobnagar District, Telangana State, which are taken in to valuation report dt.23.06.2019.</t>
  </si>
  <si>
    <t>acres</t>
  </si>
  <si>
    <t>Total Extent II- Ac.54.18.4 guntas  or</t>
  </si>
  <si>
    <t>73/1</t>
  </si>
  <si>
    <t>to an extent of Ac.4.32 guntas</t>
  </si>
  <si>
    <t>73/A</t>
  </si>
  <si>
    <t>Sale Deed No.2656/2019,dated.20.02.2019</t>
  </si>
  <si>
    <t>37/E</t>
  </si>
  <si>
    <t>to an extent of Ac.1.27.2 guntas</t>
  </si>
  <si>
    <t>37/1/A</t>
  </si>
  <si>
    <t>Sale Deed No.4905/2016,dated.30.12.2016</t>
  </si>
  <si>
    <t>to an extent of Ac.5.35 guntas</t>
  </si>
  <si>
    <t>Sale Deed No.15962/2016,dated.21.12.2016</t>
  </si>
  <si>
    <t>30/Aal</t>
  </si>
  <si>
    <t>30/A</t>
  </si>
  <si>
    <t>70/Aa</t>
  </si>
  <si>
    <t>67/E</t>
  </si>
  <si>
    <t>36/E/A</t>
  </si>
  <si>
    <t>to an extent of Ac.22.03 guntas</t>
  </si>
  <si>
    <t>37/Lu</t>
  </si>
  <si>
    <t>Sale Deed No.12430/2017dated.09.11.2017</t>
  </si>
  <si>
    <t xml:space="preserve">    -</t>
  </si>
  <si>
    <t>31/A1</t>
  </si>
  <si>
    <t>29/E/Aa</t>
  </si>
  <si>
    <t>to an extent of Ac.9.00 guntas</t>
  </si>
  <si>
    <t>29/E/ E</t>
  </si>
  <si>
    <t>Sale Deed No.2530/2017dated.10.03.2017</t>
  </si>
  <si>
    <t>70/A/A</t>
  </si>
  <si>
    <t>to an extent of Ac.11.01.2 guntas</t>
  </si>
  <si>
    <t>67/A/A</t>
  </si>
  <si>
    <t>Sale Deed No.2684/2017dated.14.03.2017</t>
  </si>
  <si>
    <t>Muthyalampally Village</t>
  </si>
  <si>
    <t xml:space="preserve">Total Extent -I- Ac.117.04 guntas  or </t>
  </si>
  <si>
    <t>33IAa</t>
  </si>
  <si>
    <t>33/A</t>
  </si>
  <si>
    <t>32/U</t>
  </si>
  <si>
    <t>33/U</t>
  </si>
  <si>
    <t>to an extent of Ac.14.10 guntas</t>
  </si>
  <si>
    <t>32/EE</t>
  </si>
  <si>
    <t>Sale Deed No.3962/2017dated.15.09.2016</t>
  </si>
  <si>
    <t>29/Ee</t>
  </si>
  <si>
    <t>to an extent of Ac.5.00 guntas</t>
  </si>
  <si>
    <t>31/A/3</t>
  </si>
  <si>
    <t>Sale Deed No.2976/2017,dated.20.03.2017</t>
  </si>
  <si>
    <t xml:space="preserve">Toal </t>
  </si>
  <si>
    <t>to an extent of Ac.8.19 guntas</t>
  </si>
  <si>
    <t>71/A</t>
  </si>
  <si>
    <t>Sale Deed No.1751/2017,dated.21.02.2017</t>
  </si>
  <si>
    <t>to an extent of Ac.7.10.4 guntas</t>
  </si>
  <si>
    <t>29/A</t>
  </si>
  <si>
    <t>Sale Deed No.1837/2017,dated.22.02.2017</t>
  </si>
  <si>
    <t>to an extent of Ac.11.03 guntas</t>
  </si>
  <si>
    <t>Sale Deed No.13310/2016,dated.10.10.2016</t>
  </si>
  <si>
    <t>33/Ec</t>
  </si>
  <si>
    <t>to an extent of Ac.7.5.2 guntas</t>
  </si>
  <si>
    <t>33/E</t>
  </si>
  <si>
    <t>Sale Deed No.9689/2016,dated.19.09.2016</t>
  </si>
  <si>
    <t>69/U/1/A</t>
  </si>
  <si>
    <t>69/UU</t>
  </si>
  <si>
    <t>to an extent of Ac.5.5.2 guntas</t>
  </si>
  <si>
    <t>69/U1/A</t>
  </si>
  <si>
    <t>Sale Deed No.3960/2016,dated.15.09.2016</t>
  </si>
  <si>
    <t>35/A</t>
  </si>
  <si>
    <t>to an extent of Ac.13. 23.2 guntas</t>
  </si>
  <si>
    <t>34/A</t>
  </si>
  <si>
    <t>Sale Deed No.4247/2016,dated.03.10.2016</t>
  </si>
  <si>
    <t>to an extent of Ac.9.20 guntas</t>
  </si>
  <si>
    <t>Sale Deed No.6783/2016,dated.28.06.2017</t>
  </si>
  <si>
    <t>71/Aa/4/3</t>
  </si>
  <si>
    <t>71/Aa/4/2</t>
  </si>
  <si>
    <t>to an extent of Ac.8.18.4 guntas</t>
  </si>
  <si>
    <t>71/Aa/4/1</t>
  </si>
  <si>
    <t>Sale Deed No.14619/2016,dated.08.11.2016</t>
  </si>
  <si>
    <t>66/A/I</t>
  </si>
  <si>
    <t>to an extent of Ac.10.00 guntas</t>
  </si>
  <si>
    <t>66/1</t>
  </si>
  <si>
    <t>Sale Deed No.3961/2016,dated.15.09.2016</t>
  </si>
  <si>
    <t>to an extent of Ac.8.19.2 guntas</t>
  </si>
  <si>
    <t>71/Aa</t>
  </si>
  <si>
    <t>Sale Deed No.4041/2016,dated.21.09.2016</t>
  </si>
  <si>
    <t>28/E</t>
  </si>
  <si>
    <t>28/Aa</t>
  </si>
  <si>
    <t>to an extent of Ac.3.37.6 guntas</t>
  </si>
  <si>
    <t>28/A</t>
  </si>
  <si>
    <t>Sale Deed No.4172/2016,dated.28.09.2016</t>
  </si>
  <si>
    <t>to an extent of Ac.0.12.8 guntas</t>
  </si>
  <si>
    <t>66/A</t>
  </si>
  <si>
    <t>Sale Deed No.4999/2016,dated.19.12.2016</t>
  </si>
  <si>
    <t>31/A/2</t>
  </si>
  <si>
    <t>to an extent of Ac.2.00 guntas</t>
  </si>
  <si>
    <t>30/A/2</t>
  </si>
  <si>
    <t>Sale Deed No.4038/2016,dated.21.09.2016</t>
  </si>
  <si>
    <t>to an extent of Ac.2.20 guntas</t>
  </si>
  <si>
    <t>65/AA</t>
  </si>
  <si>
    <t>Sale Deed No. 4471/2016, dated.21.10.2016</t>
  </si>
  <si>
    <t>SRO</t>
  </si>
  <si>
    <t>Total Extent  - 59.5.2 guntas</t>
  </si>
  <si>
    <t>Sale Deed No.7330/2017,dated.11.07.2017</t>
  </si>
  <si>
    <t>to an extent of Ac.0.35.2 guntas</t>
  </si>
  <si>
    <t>231/Ru</t>
  </si>
  <si>
    <t>Sale Deed No.2973/2017,dated.20.03.2017</t>
  </si>
  <si>
    <t>Sale Deed No.2972/2017,dated.20.03.2017</t>
  </si>
  <si>
    <t>231/Lu/aa</t>
  </si>
  <si>
    <t>23 I /Lu/a</t>
  </si>
  <si>
    <t>Sale Deed No.1470/2017,dated.11.04.2017</t>
  </si>
  <si>
    <t>to an extent of Ac.16.36 guntas</t>
  </si>
  <si>
    <t>Sale Deed No.14873/2016,dated.17.11.2016</t>
  </si>
  <si>
    <t>231/ee</t>
  </si>
  <si>
    <t>231/Lu</t>
  </si>
  <si>
    <t>231/0</t>
  </si>
  <si>
    <t>to an extent of Ac.1.22.4 guntas</t>
  </si>
  <si>
    <t>231/E</t>
  </si>
  <si>
    <t>Sale Deed No.5017/2016,dated.14.12.2016</t>
  </si>
  <si>
    <t>231/e</t>
  </si>
  <si>
    <t>231/U/1</t>
  </si>
  <si>
    <t>231/U/2/aa</t>
  </si>
  <si>
    <t>231/U/2/a</t>
  </si>
  <si>
    <t>231/U/3</t>
  </si>
  <si>
    <t>231/a</t>
  </si>
  <si>
    <t>231/aa</t>
  </si>
  <si>
    <t>to an extent of Ac.2.36.8 guntas</t>
  </si>
  <si>
    <t>231/uu</t>
  </si>
  <si>
    <t>Sale Deed No.5000/2016,dated.09.12.2016</t>
  </si>
  <si>
    <t>to an extent of Ac.11.4.4 guntas</t>
  </si>
  <si>
    <t>Sale Deed No.4907/2016,dated.30.11.2016</t>
  </si>
  <si>
    <t>238/C</t>
  </si>
  <si>
    <t>225/B</t>
  </si>
  <si>
    <t>Sale Deed No. 4906/2016,dated.30.11.2016</t>
  </si>
  <si>
    <t>Sale Deed No.4904/2016,dated.30.11.2016</t>
  </si>
  <si>
    <t>The details of extent of land as per RS Numbers of Land admeasuring Ac.59.13 Cents belonging to M/s. Sprng Energy Pvt Ltd, (formerly known as Transform Sun Energy Pvt Ltd ) located at Perur Village, Devarkadara Mandal, Mahaboobnagar District, Telangana State, which are taken in to valuation report dt.23.06.2019.</t>
  </si>
  <si>
    <t>Total Extent  -Ac.33.3.2 guntas</t>
  </si>
  <si>
    <t>to an extent of Ac.10.01 guntas</t>
  </si>
  <si>
    <t>62/E</t>
  </si>
  <si>
    <t>Sale Deed No.129/2017, dated.05.01.2017</t>
  </si>
  <si>
    <t>63/A1</t>
  </si>
  <si>
    <t>Sale Deed No.4405/2016,dated.17.10.2016</t>
  </si>
  <si>
    <t>63/A3</t>
  </si>
  <si>
    <t>63/A2</t>
  </si>
  <si>
    <t>Sale Deed No.13885/2016,dated.24.10.2016</t>
  </si>
  <si>
    <t>61/A</t>
  </si>
  <si>
    <t>to an extent of Ac.1.30 guntas</t>
  </si>
  <si>
    <t>72/A3/Aa</t>
  </si>
  <si>
    <t>Sale Deed No.12431/2017,dated.08.11.2017</t>
  </si>
  <si>
    <t>01</t>
  </si>
  <si>
    <t>73/A2</t>
  </si>
  <si>
    <t>73/A1</t>
  </si>
  <si>
    <t>Sale Deed No.2395/2017,dated.07.03.2017</t>
  </si>
  <si>
    <t>72/A</t>
  </si>
  <si>
    <t>Sale Deed No.14304/2016,dated.01.11.2016</t>
  </si>
  <si>
    <t>166/E</t>
  </si>
  <si>
    <t>Sale Deed No.1949/2017,dated.23.02.2017</t>
  </si>
  <si>
    <t>61/E</t>
  </si>
  <si>
    <t>Sale Deed No.4908/2016,dated.30.11.2016</t>
  </si>
  <si>
    <t>to an extent of Ac.5.24 guntas</t>
  </si>
  <si>
    <t>Sale Deed No.4404/2016,dated.17.10.2016</t>
  </si>
  <si>
    <t>to an extent of Ac.1.10 guntas</t>
  </si>
  <si>
    <t>64/A</t>
  </si>
  <si>
    <t>Sale Deed No.15073/2016 dated.22.11.2016</t>
  </si>
  <si>
    <t>Dwarakanagar  Village</t>
  </si>
  <si>
    <t>The details of extent of land as per RS Numbers of Land admeasuring Ac.33.08 Cents belonging to M/s. Sprng Energy Pvt Ltd, (formerly known as Transform Sun Energy Pvt Ltd) located at Dwaraka Nagar Village, Madanapur Mandal, Wanaparthy District, Telangana State, which are taken in to valuation report dated.23.06.2019.</t>
  </si>
  <si>
    <t>Total Extent  - 18.30 guntas</t>
  </si>
  <si>
    <t>to an extent of Ac.4.19 guntas</t>
  </si>
  <si>
    <t>169/A</t>
  </si>
  <si>
    <t>Sale Deed No.15076/2016,dated.22.11.2016</t>
  </si>
  <si>
    <t>to an extent of Ac.2.10 guntas</t>
  </si>
  <si>
    <t>Sale Deed No.14274/2016,dated.31.10.2016</t>
  </si>
  <si>
    <t>Sale Deed No.4978/2016,dated.08.12.2016</t>
  </si>
  <si>
    <t>169/Aa</t>
  </si>
  <si>
    <t>Sale Deed No.4791/2016,dated.17.11.2016</t>
  </si>
  <si>
    <t>169/Aa1</t>
  </si>
  <si>
    <t>Sale Deed No. 4790/2016,dated.17.11.2016</t>
  </si>
  <si>
    <t>181/Aa3</t>
  </si>
  <si>
    <t>18I/AA7</t>
  </si>
  <si>
    <t>to an extent of Ac.2.11 guntas</t>
  </si>
  <si>
    <t>180/Aa3</t>
  </si>
  <si>
    <t>Sale Deed No. 4760/2016,dated.15.11.2016</t>
  </si>
  <si>
    <t>The details of extent of land as per RS Numbers of Land admeasuring Ac.18.75 Cents belonging to M/s. Sprng Energy Pvt Ltd, (formerly known as Transform Sun Energy Pvt Ltd ) located at  Konnuru Village, Madanapur Mandal, Wanaparthy District, Telangana State, which are taken in to valuation report dt.23.06.2019.</t>
  </si>
  <si>
    <t>Annexure - I</t>
  </si>
  <si>
    <t>Annexure-II</t>
  </si>
  <si>
    <t>Annexure - III</t>
  </si>
  <si>
    <t xml:space="preserve">Annexure-V </t>
  </si>
  <si>
    <t>Annexure-VI</t>
  </si>
  <si>
    <t>Konmanoor  Village</t>
  </si>
  <si>
    <t>Sale Deed No.14657/2018,dated.25.10.2018</t>
  </si>
  <si>
    <t>65/E</t>
  </si>
  <si>
    <t>to an extent of Ac.2.08 guntas</t>
  </si>
  <si>
    <t>The details of extent of land as per RS Numbers of Land admeasuring Ac.173.76 Cents belonging to M/s. Sprng Energy Pvt Ltd, (formerly known as Transform Sun Energy Pvt Ltd ) located at  Muthyalampally Village, Addekal Mandal, Mahaboobnagar District, Telangana State, which are taken in to valuation report dt.26.06.2019.</t>
  </si>
  <si>
    <t>Total Extent land in Muthyalampally Village - I  &amp;  II = 117.10 + 56.66 = Ac.173.76 cents</t>
  </si>
  <si>
    <t xml:space="preserve">Total Extent  -190.02 gutnas  or </t>
  </si>
  <si>
    <t>The details of extent of land as per RS Numbers of Land admeasuring Ac 569.05 Cents belonging to M/s. Sprng Energy Pvt Ltd (formerly know as Transform Sun Energy Pvt Ltd,) located at Baledupally Village, Muthyalampally Village, Konnuru Village,  Perur Village , Addakal Village and Dwarkanagar Village, Mahabubnagar District, Telangana State,  which are taken into valuation report dt.26.06.2016.</t>
  </si>
  <si>
    <t>Total Extent land in Baleedupalle Village  - I  &amp;  II = 190.05 + 16.30 = Ac.206.35 cents</t>
  </si>
  <si>
    <t>The details of extent of land as per RS Numbers of Land admeasuring Ac 206.35 Cents belonging to M/s. Sprng Energy Pvt Ltd, (formerly known as Transform Sun Energy Pvt Ltd ) located at Baleedupalle Village,  Addekal Mandal, Mahaboobnagar District, Telangana State, which are taken in to valuation report dt.23.06.2019.</t>
  </si>
  <si>
    <r>
      <t xml:space="preserve">Extent of Land 
</t>
    </r>
    <r>
      <rPr>
        <b/>
        <i/>
        <sz val="11"/>
        <color theme="0"/>
        <rFont val="Times New Roman"/>
        <family val="1"/>
      </rPr>
      <t>(in Acres)</t>
    </r>
  </si>
  <si>
    <t>Village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</si>
</sst>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41" formatCode="_ * #,##0_ ;_ * \-#,##0_ ;_ * &quot;-&quot;_ ;_ @_ "/>
    <numFmt numFmtId="43" formatCode="_ * #,##0.00_ ;_ * \-#,##0.00_ ;_ * &quot;-&quot;??_ ;_ @_ "/>
    <numFmt numFmtId="164" formatCode="&quot;$&quot;#,##0_);\(&quot;$&quot;#,##0\)"/>
    <numFmt numFmtId="165" formatCode="_(* #,##0.00_);_(* \(#,##0.00\);_(* &quot;-&quot;??_);_(@_)"/>
    <numFmt numFmtId="166" formatCode="_-* #,##0.00_-;\-* #,##0.00_-;_-* &quot;-&quot;??_-;_-@_-"/>
    <numFmt numFmtId="167" formatCode="0.000000"/>
    <numFmt numFmtId="168" formatCode="[$-409]d\-mmm\-yy;@"/>
    <numFmt numFmtId="169" formatCode="[$-F800]dddd\,\ mmmm\ dd\,\ yyyy"/>
    <numFmt numFmtId="170" formatCode="_-* #,##0.00\ &quot;€&quot;_-;\-* #,##0.00\ &quot;€&quot;_-;_-* &quot;-&quot;??\ &quot;€&quot;_-;_-@_-"/>
    <numFmt numFmtId="171" formatCode="_(* #,##0_);_(* \(#,##0\);_(* &quot;-&quot;??_);_(@_)"/>
    <numFmt numFmtId="172" formatCode="_-&quot;£&quot;* #,##0.00_-;\-&quot;£&quot;* #,##0.00_-;_-&quot;£&quot;* &quot;-&quot;??_-;_-@_-"/>
    <numFmt numFmtId="173" formatCode="&quot;$&quot;#,##0.00;[Red]\-&quot;$&quot;#,##0.00"/>
    <numFmt numFmtId="174" formatCode="_-* #,##0\ _F_-;\-* #,##0\ _F_-;_-* &quot;-&quot;\ _F_-;_-@_-"/>
    <numFmt numFmtId="175" formatCode="_-* #,##0.00\ _F_-;\-* #,##0.00\ _F_-;_-* &quot;-&quot;??\ _F_-;_-@_-"/>
    <numFmt numFmtId="176" formatCode="#,##0.00000000;[Red]\-#,##0.00000000"/>
    <numFmt numFmtId="177" formatCode="_ &quot;Fr.&quot;\ * #,##0_ ;_ &quot;Fr.&quot;\ * \-#,##0_ ;_ &quot;Fr.&quot;\ * &quot;-&quot;_ ;_ @_ "/>
    <numFmt numFmtId="178" formatCode="_ &quot;Fr.&quot;\ * #,##0.00_ ;_ &quot;Fr.&quot;\ * \-#,##0.00_ ;_ &quot;Fr.&quot;\ * &quot;-&quot;??_ ;_ @_ "/>
    <numFmt numFmtId="179" formatCode="_-&quot;$&quot;* #,##0_-;\-&quot;$&quot;* #,##0_-;_-&quot;$&quot;* &quot;-&quot;_-;_-@_-"/>
    <numFmt numFmtId="180" formatCode="_-&quot;$&quot;* #,##0.00_-;\-&quot;$&quot;* #,##0.00_-;_-&quot;$&quot;* &quot;-&quot;??_-;_-@_-"/>
    <numFmt numFmtId="181" formatCode="&quot;\&quot;#,##0.00;[Red]&quot;\&quot;\-#,##0.00"/>
    <numFmt numFmtId="182" formatCode="&quot;\&quot;#,##0;[Red]&quot;\&quot;\-#,##0"/>
    <numFmt numFmtId="183" formatCode="_ &quot;\&quot;* #,##0.00_ ;_ &quot;\&quot;* &quot;\&quot;&quot;\&quot;&quot;\&quot;&quot;\&quot;&quot;\&quot;&quot;\&quot;\-#,##0.00_ ;_ &quot;\&quot;* &quot;-&quot;??_ ;_ @_ "/>
    <numFmt numFmtId="184" formatCode="&quot;\&quot;#,##0.00;&quot;\&quot;&quot;\&quot;&quot;\&quot;&quot;\&quot;\-#,##0.00"/>
    <numFmt numFmtId="185" formatCode="_ * #,##0.00_ ;_ * &quot;\&quot;&quot;\&quot;&quot;\&quot;&quot;\&quot;&quot;\&quot;&quot;\&quot;\-#,##0.00_ ;_ * &quot;-&quot;??_ ;_ @_ "/>
    <numFmt numFmtId="186" formatCode="&quot;\&quot;#,##0;[Red]&quot;\&quot;&quot;\&quot;&quot;\&quot;&quot;\&quot;\-#,##0"/>
    <numFmt numFmtId="187" formatCode="&quot;\&quot;#,##0.00;[Red]&quot;\&quot;&quot;\&quot;&quot;\&quot;&quot;\&quot;\-#,##0.00"/>
    <numFmt numFmtId="188" formatCode="&quot;\&quot;#,##0;&quot;\&quot;&quot;\&quot;&quot;\&quot;&quot;\&quot;\-#,##0"/>
    <numFmt numFmtId="189" formatCode="_ &quot;\&quot;* #,##0_ ;_ &quot;\&quot;* &quot;\&quot;&quot;\&quot;&quot;\&quot;&quot;\&quot;&quot;\&quot;&quot;\&quot;&quot;\&quot;&quot;\&quot;&quot;\&quot;&quot;\&quot;&quot;\&quot;&quot;\&quot;&quot;\&quot;&quot;\&quot;&quot;\&quot;&quot;\&quot;\-#,##0_ ;_ &quot;\&quot;* &quot;-&quot;_ ;_ @_ "/>
    <numFmt numFmtId="190" formatCode="0.0"/>
    <numFmt numFmtId="191" formatCode="_ * #,##0_ ;_ * \-#,##0_ ;_ * &quot;-&quot;??_ ;_ @_ "/>
  </numFmts>
  <fonts count="65">
    <font>
      <sz val="11"/>
      <color theme="1"/>
      <name val="Calibri"/>
      <family val="2"/>
      <scheme val="minor"/>
    </font>
    <font>
      <sz val="11"/>
      <color theme="1"/>
      <name val="Calibri"/>
      <family val="2"/>
      <scheme val="minor"/>
    </font>
    <font>
      <sz val="10"/>
      <name val="Arial"/>
      <family val="2"/>
    </font>
    <font>
      <sz val="12"/>
      <name val="Times New Roman"/>
      <family val="1"/>
    </font>
    <font>
      <sz val="10"/>
      <name val="Times New Roman"/>
      <family val="1"/>
    </font>
    <font>
      <sz val="14"/>
      <name val="Times New Roman"/>
      <family val="1"/>
    </font>
    <font>
      <sz val="10"/>
      <color indexed="10"/>
      <name val="Times New Roman"/>
      <family val="1"/>
    </font>
    <font>
      <b/>
      <sz val="11"/>
      <name val="Times New Roman"/>
      <family val="1"/>
    </font>
    <font>
      <sz val="11"/>
      <name val="Times New Roman"/>
      <family val="1"/>
    </font>
    <font>
      <sz val="10"/>
      <name val="Arial"/>
      <family val="2"/>
      <charset val="1"/>
    </font>
    <font>
      <sz val="11"/>
      <color indexed="8"/>
      <name val="Calibri"/>
      <family val="2"/>
      <charset val="1"/>
    </font>
    <font>
      <sz val="10"/>
      <color theme="1"/>
      <name val="Times New Roman"/>
      <family val="1"/>
    </font>
    <font>
      <sz val="11"/>
      <color theme="1"/>
      <name val="Times New Roman"/>
      <family val="1"/>
    </font>
    <font>
      <sz val="12"/>
      <name val="Arial"/>
      <family val="2"/>
    </font>
    <font>
      <sz val="9"/>
      <name val="Times New Roman"/>
      <family val="1"/>
    </font>
    <font>
      <sz val="12"/>
      <name val="¹UAAA¼"/>
      <family val="3"/>
      <charset val="129"/>
    </font>
    <font>
      <sz val="7"/>
      <name val="Helv"/>
    </font>
    <font>
      <b/>
      <sz val="10"/>
      <name val="MS Sans Serif"/>
      <family val="2"/>
    </font>
    <font>
      <b/>
      <sz val="11"/>
      <color indexed="8"/>
      <name val="Arial"/>
      <family val="2"/>
    </font>
    <font>
      <sz val="8"/>
      <name val="Arial"/>
      <family val="2"/>
    </font>
    <font>
      <sz val="10"/>
      <name val="Arabic Transparent"/>
      <charset val="178"/>
    </font>
    <font>
      <sz val="10"/>
      <name val="Courier"/>
      <family val="3"/>
    </font>
    <font>
      <sz val="12"/>
      <name val="Helv"/>
    </font>
    <font>
      <sz val="10"/>
      <name val="Comic Sans MS"/>
      <family val="4"/>
    </font>
    <font>
      <sz val="11"/>
      <color theme="1"/>
      <name val="Calibri"/>
      <family val="2"/>
    </font>
    <font>
      <sz val="11"/>
      <color indexed="8"/>
      <name val="Calibri"/>
      <family val="2"/>
    </font>
    <font>
      <sz val="7"/>
      <color indexed="10"/>
      <name val="Helv"/>
    </font>
    <font>
      <sz val="10"/>
      <name val="Helv"/>
      <charset val="204"/>
    </font>
    <font>
      <sz val="14"/>
      <name val="뼻뮝"/>
      <family val="3"/>
      <charset val="129"/>
    </font>
    <font>
      <sz val="12"/>
      <name val="뼻뮝"/>
      <family val="1"/>
      <charset val="129"/>
    </font>
    <font>
      <sz val="12"/>
      <name val="바탕체"/>
      <family val="1"/>
      <charset val="129"/>
    </font>
    <font>
      <sz val="10"/>
      <name val="굴림체"/>
      <family val="3"/>
      <charset val="129"/>
    </font>
    <font>
      <sz val="1"/>
      <color indexed="8"/>
      <name val="Courier"/>
      <family val="3"/>
    </font>
    <font>
      <sz val="12"/>
      <name val="宋体"/>
      <family val="3"/>
      <charset val="134"/>
    </font>
    <font>
      <sz val="11"/>
      <color indexed="8"/>
      <name val="宋体"/>
      <charset val="134"/>
    </font>
    <font>
      <sz val="12"/>
      <name val="宋体"/>
      <charset val="134"/>
    </font>
    <font>
      <sz val="12"/>
      <name val="官帕眉"/>
      <charset val="134"/>
    </font>
    <font>
      <b/>
      <sz val="1"/>
      <color indexed="8"/>
      <name val="Courier"/>
      <family val="3"/>
    </font>
    <font>
      <sz val="12"/>
      <color rgb="FFFF0000"/>
      <name val="Times New Roman"/>
      <family val="1"/>
    </font>
    <font>
      <sz val="12"/>
      <color theme="1"/>
      <name val="Times New Roman"/>
      <family val="1"/>
    </font>
    <font>
      <b/>
      <sz val="12"/>
      <name val="Times New Roman"/>
      <family val="1"/>
    </font>
    <font>
      <sz val="11.5"/>
      <name val="Times New Roman"/>
      <family val="1"/>
    </font>
    <font>
      <sz val="24"/>
      <color rgb="FF0070C0"/>
      <name val="Bodoni MT"/>
      <family val="1"/>
    </font>
    <font>
      <sz val="9.5"/>
      <name val="Times New Roman"/>
      <family val="1"/>
    </font>
    <font>
      <u/>
      <sz val="11"/>
      <color theme="10"/>
      <name val="Calibri"/>
      <family val="2"/>
    </font>
    <font>
      <sz val="12"/>
      <color rgb="FF00B0F0"/>
      <name val="Times New Roman"/>
      <family val="1"/>
    </font>
    <font>
      <b/>
      <sz val="12"/>
      <color rgb="FF00B0F0"/>
      <name val="Times New Roman"/>
      <family val="1"/>
    </font>
    <font>
      <sz val="11"/>
      <color rgb="FF00B0F0"/>
      <name val="Times New Roman"/>
      <family val="1"/>
    </font>
    <font>
      <b/>
      <u/>
      <sz val="12"/>
      <name val="Times New Roman"/>
      <family val="1"/>
    </font>
    <font>
      <b/>
      <u/>
      <sz val="16"/>
      <color theme="1"/>
      <name val="Times New Roman"/>
      <family val="1"/>
    </font>
    <font>
      <b/>
      <sz val="14"/>
      <color theme="1"/>
      <name val="Times New Roman"/>
      <family val="1"/>
    </font>
    <font>
      <sz val="24"/>
      <color rgb="FF0070C0"/>
      <name val="Times New Roman"/>
      <family val="1"/>
    </font>
    <font>
      <sz val="24"/>
      <color indexed="30"/>
      <name val="Times New Roman"/>
      <family val="1"/>
    </font>
    <font>
      <u/>
      <sz val="10"/>
      <name val="Times New Roman"/>
      <family val="1"/>
    </font>
    <font>
      <sz val="10"/>
      <color rgb="FF00B0F0"/>
      <name val="Times New Roman"/>
      <family val="1"/>
    </font>
    <font>
      <sz val="9"/>
      <color rgb="FF00B0F0"/>
      <name val="Times New Roman"/>
      <family val="1"/>
    </font>
    <font>
      <sz val="12"/>
      <color rgb="FF7030A0"/>
      <name val="Times New Roman"/>
      <family val="1"/>
    </font>
    <font>
      <sz val="14"/>
      <color rgb="FF00B0F0"/>
      <name val="Times New Roman"/>
      <family val="1"/>
    </font>
    <font>
      <b/>
      <sz val="12"/>
      <color theme="1"/>
      <name val="Times New Roman"/>
      <family val="1"/>
    </font>
    <font>
      <b/>
      <sz val="12"/>
      <color rgb="FF002060"/>
      <name val="Times New Roman"/>
      <family val="1"/>
    </font>
    <font>
      <u/>
      <sz val="12"/>
      <name val="Times New Roman"/>
      <family val="1"/>
    </font>
    <font>
      <sz val="24"/>
      <color indexed="30"/>
      <name val="Bodoni MT"/>
      <family val="1"/>
    </font>
    <font>
      <b/>
      <i/>
      <sz val="11"/>
      <color theme="0"/>
      <name val="Times New Roman"/>
      <family val="1"/>
    </font>
    <font>
      <b/>
      <sz val="10"/>
      <name val="Arial"/>
      <family val="2"/>
    </font>
    <font>
      <b/>
      <sz val="11"/>
      <color theme="0"/>
      <name val="Arial"/>
      <family val="2"/>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3" tint="-0.249977111117893"/>
        <bgColor indexed="64"/>
      </patternFill>
    </fill>
  </fills>
  <borders count="29">
    <border>
      <left/>
      <right/>
      <top/>
      <bottom/>
      <diagonal/>
    </border>
    <border>
      <left/>
      <right/>
      <top/>
      <bottom style="thin">
        <color indexed="64"/>
      </bottom>
      <diagonal/>
    </border>
    <border>
      <left/>
      <right style="thin">
        <color indexed="64"/>
      </right>
      <top/>
      <bottom/>
      <diagonal/>
    </border>
    <border>
      <left style="thin">
        <color indexed="64"/>
      </left>
      <right style="hair">
        <color indexed="64"/>
      </right>
      <top/>
      <bottom/>
      <diagonal/>
    </border>
    <border>
      <left style="thin">
        <color indexed="64"/>
      </left>
      <right/>
      <top/>
      <bottom/>
      <diagonal/>
    </border>
    <border>
      <left/>
      <right style="hair">
        <color indexed="64"/>
      </right>
      <top/>
      <bottom/>
      <diagonal/>
    </border>
    <border>
      <left style="hair">
        <color indexed="64"/>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double">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s>
  <cellStyleXfs count="4258">
    <xf numFmtId="0" fontId="0" fillId="0" borderId="0"/>
    <xf numFmtId="0" fontId="2" fillId="0" borderId="0"/>
    <xf numFmtId="0" fontId="9" fillId="0" borderId="0"/>
    <xf numFmtId="0" fontId="9" fillId="0" borderId="0"/>
    <xf numFmtId="0" fontId="9" fillId="0" borderId="0"/>
    <xf numFmtId="0" fontId="10" fillId="0" borderId="0"/>
    <xf numFmtId="0" fontId="2" fillId="0" borderId="0"/>
    <xf numFmtId="0" fontId="9" fillId="0" borderId="0"/>
    <xf numFmtId="0" fontId="9" fillId="0" borderId="0"/>
    <xf numFmtId="0" fontId="1" fillId="0" borderId="0"/>
    <xf numFmtId="0" fontId="1" fillId="0" borderId="0"/>
    <xf numFmtId="165" fontId="2" fillId="0" borderId="0" applyFont="0" applyFill="0" applyBorder="0" applyAlignment="0" applyProtection="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9" fillId="0" borderId="0"/>
    <xf numFmtId="0" fontId="9" fillId="0" borderId="0"/>
    <xf numFmtId="0" fontId="1"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9"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9" fillId="0" borderId="0"/>
    <xf numFmtId="0" fontId="1" fillId="0" borderId="0"/>
    <xf numFmtId="0" fontId="2" fillId="0" borderId="0"/>
    <xf numFmtId="0" fontId="1" fillId="0" borderId="0"/>
    <xf numFmtId="0" fontId="1" fillId="0" borderId="0"/>
    <xf numFmtId="0" fontId="1" fillId="0" borderId="0"/>
    <xf numFmtId="0" fontId="1" fillId="0" borderId="0"/>
    <xf numFmtId="165"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9" fillId="0" borderId="0"/>
    <xf numFmtId="0" fontId="1" fillId="0" borderId="0"/>
    <xf numFmtId="0" fontId="2" fillId="0" borderId="0"/>
    <xf numFmtId="0" fontId="2" fillId="0" borderId="0"/>
    <xf numFmtId="0" fontId="9" fillId="0" borderId="0"/>
    <xf numFmtId="0" fontId="2" fillId="0" borderId="0"/>
    <xf numFmtId="0" fontId="9" fillId="0" borderId="0"/>
    <xf numFmtId="0" fontId="1" fillId="0" borderId="0"/>
    <xf numFmtId="0" fontId="2" fillId="0" borderId="0"/>
    <xf numFmtId="0" fontId="2" fillId="0" borderId="0"/>
    <xf numFmtId="0" fontId="2" fillId="0" borderId="0"/>
    <xf numFmtId="0" fontId="2" fillId="0" borderId="0"/>
    <xf numFmtId="0" fontId="9" fillId="0" borderId="0"/>
    <xf numFmtId="0" fontId="2" fillId="0" borderId="0"/>
    <xf numFmtId="0" fontId="9" fillId="0" borderId="0"/>
    <xf numFmtId="0" fontId="1" fillId="0" borderId="0"/>
    <xf numFmtId="0" fontId="2" fillId="0" borderId="0"/>
    <xf numFmtId="9" fontId="1" fillId="0" borderId="0" applyFont="0" applyFill="0" applyBorder="0" applyAlignment="0" applyProtection="0"/>
    <xf numFmtId="0" fontId="2" fillId="0" borderId="0" applyNumberForma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66" fontId="2" fillId="0" borderId="22" applyNumberFormat="0" applyFont="0" applyFill="0" applyAlignment="0" applyProtection="0"/>
    <xf numFmtId="3" fontId="16" fillId="0" borderId="0"/>
    <xf numFmtId="164" fontId="17" fillId="0" borderId="8" applyAlignment="0" applyProtection="0"/>
    <xf numFmtId="0" fontId="15" fillId="0" borderId="0"/>
    <xf numFmtId="0" fontId="15" fillId="0" borderId="0"/>
    <xf numFmtId="166"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1" fontId="1" fillId="0" borderId="0" applyFont="0" applyFill="0" applyBorder="0" applyAlignment="0" applyProtection="0"/>
    <xf numFmtId="165" fontId="2" fillId="0" borderId="0" applyFont="0" applyFill="0" applyBorder="0" applyAlignment="0" applyProtection="0"/>
    <xf numFmtId="169" fontId="1" fillId="0" borderId="0" applyFont="0" applyFill="0" applyBorder="0" applyAlignment="0" applyProtection="0"/>
    <xf numFmtId="171"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3" fontId="2"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3" fontId="2" fillId="0" borderId="0" applyFont="0" applyFill="0" applyBorder="0" applyAlignment="0" applyProtection="0"/>
    <xf numFmtId="0" fontId="2" fillId="0" borderId="0" applyFont="0" applyFill="0" applyBorder="0" applyAlignment="0" applyProtection="0"/>
    <xf numFmtId="0" fontId="18" fillId="0" borderId="23" applyNumberFormat="0" applyFont="0" applyBorder="0" applyAlignment="0" applyProtection="0">
      <alignment horizontal="center" vertical="center"/>
    </xf>
    <xf numFmtId="41" fontId="2" fillId="0" borderId="0" applyFont="0" applyFill="0" applyBorder="0" applyAlignment="0" applyProtection="0"/>
    <xf numFmtId="43" fontId="2" fillId="0" borderId="0" applyFont="0" applyFill="0" applyBorder="0" applyAlignment="0" applyProtection="0"/>
    <xf numFmtId="170" fontId="2" fillId="0" borderId="0" applyFont="0" applyFill="0" applyBorder="0" applyAlignment="0" applyProtection="0"/>
    <xf numFmtId="0" fontId="9" fillId="0" borderId="0"/>
    <xf numFmtId="2" fontId="2" fillId="0" borderId="0" applyFont="0" applyFill="0" applyBorder="0" applyAlignment="0" applyProtection="0"/>
    <xf numFmtId="38" fontId="19" fillId="2" borderId="0" applyNumberFormat="0" applyBorder="0" applyAlignment="0" applyProtection="0"/>
    <xf numFmtId="10" fontId="19" fillId="3" borderId="22" applyNumberFormat="0" applyBorder="0" applyAlignment="0" applyProtection="0"/>
    <xf numFmtId="174" fontId="2" fillId="0" borderId="0" applyFont="0" applyFill="0" applyBorder="0" applyAlignment="0" applyProtection="0"/>
    <xf numFmtId="175" fontId="2" fillId="0" borderId="0" applyFont="0" applyFill="0" applyBorder="0" applyAlignment="0" applyProtection="0"/>
    <xf numFmtId="0" fontId="20" fillId="0" borderId="0" applyNumberFormat="0">
      <alignment horizontal="right"/>
    </xf>
    <xf numFmtId="0" fontId="21" fillId="0" borderId="0"/>
    <xf numFmtId="176" fontId="2" fillId="0" borderId="0"/>
    <xf numFmtId="0" fontId="2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Border="0" applyAlignment="0" applyProtection="0"/>
    <xf numFmtId="0" fontId="1" fillId="0" borderId="0"/>
    <xf numFmtId="0" fontId="1" fillId="0" borderId="0"/>
    <xf numFmtId="0" fontId="1" fillId="0" borderId="0"/>
    <xf numFmtId="0" fontId="1"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0"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3" fontId="26" fillId="0" borderId="0"/>
    <xf numFmtId="0" fontId="27" fillId="0" borderId="0"/>
    <xf numFmtId="177" fontId="2" fillId="0" borderId="0" applyFont="0" applyFill="0" applyBorder="0" applyAlignment="0" applyProtection="0"/>
    <xf numFmtId="178" fontId="2" fillId="0" borderId="0" applyFont="0" applyFill="0" applyBorder="0" applyAlignment="0" applyProtection="0"/>
    <xf numFmtId="40" fontId="28" fillId="0" borderId="0" applyFont="0" applyFill="0" applyBorder="0" applyAlignment="0" applyProtection="0"/>
    <xf numFmtId="3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0" fontId="2" fillId="0" borderId="0" applyFont="0" applyFill="0" applyBorder="0" applyAlignment="0" applyProtection="0"/>
    <xf numFmtId="0" fontId="29" fillId="0" borderId="0"/>
    <xf numFmtId="179" fontId="2" fillId="0" borderId="0" applyFont="0" applyFill="0" applyBorder="0" applyAlignment="0" applyProtection="0"/>
    <xf numFmtId="180" fontId="2" fillId="0" borderId="0" applyFont="0" applyFill="0" applyBorder="0" applyAlignment="0" applyProtection="0"/>
    <xf numFmtId="181" fontId="30" fillId="0" borderId="0" applyFont="0" applyFill="0" applyBorder="0" applyAlignment="0" applyProtection="0"/>
    <xf numFmtId="182" fontId="30" fillId="0" borderId="0" applyFont="0" applyFill="0" applyBorder="0" applyAlignment="0" applyProtection="0"/>
    <xf numFmtId="0" fontId="31" fillId="0" borderId="0"/>
    <xf numFmtId="41" fontId="2" fillId="0" borderId="0" applyFont="0" applyFill="0" applyBorder="0" applyAlignment="0" applyProtection="0"/>
    <xf numFmtId="43" fontId="2" fillId="0" borderId="0" applyFont="0" applyFill="0" applyBorder="0" applyAlignment="0" applyProtection="0"/>
    <xf numFmtId="0" fontId="32" fillId="0" borderId="0">
      <protection locked="0"/>
    </xf>
    <xf numFmtId="0" fontId="33" fillId="0" borderId="0"/>
    <xf numFmtId="0" fontId="34" fillId="0" borderId="0">
      <alignment vertical="center"/>
    </xf>
    <xf numFmtId="0" fontId="35" fillId="0" borderId="0"/>
    <xf numFmtId="183" fontId="2" fillId="0" borderId="0">
      <protection locked="0"/>
    </xf>
    <xf numFmtId="184" fontId="36" fillId="0" borderId="0">
      <protection locked="0"/>
    </xf>
    <xf numFmtId="0" fontId="32" fillId="0" borderId="0">
      <protection locked="0"/>
    </xf>
    <xf numFmtId="185" fontId="2" fillId="0" borderId="0">
      <protection locked="0"/>
    </xf>
    <xf numFmtId="181" fontId="36" fillId="0" borderId="0" applyFont="0" applyFill="0" applyBorder="0" applyAlignment="0" applyProtection="0"/>
    <xf numFmtId="182" fontId="36" fillId="0" borderId="0" applyFont="0" applyFill="0" applyBorder="0" applyAlignment="0" applyProtection="0"/>
    <xf numFmtId="4" fontId="32" fillId="0" borderId="0">
      <protection locked="0"/>
    </xf>
    <xf numFmtId="186" fontId="36" fillId="0" borderId="0">
      <protection locked="0"/>
    </xf>
    <xf numFmtId="187" fontId="2" fillId="0" borderId="0">
      <alignment vertical="center"/>
    </xf>
    <xf numFmtId="0" fontId="37" fillId="0" borderId="0">
      <protection locked="0"/>
    </xf>
    <xf numFmtId="0" fontId="37" fillId="0" borderId="0">
      <protection locked="0"/>
    </xf>
    <xf numFmtId="188" fontId="36" fillId="0" borderId="0">
      <protection locked="0"/>
    </xf>
    <xf numFmtId="0" fontId="36" fillId="0" borderId="0"/>
    <xf numFmtId="0" fontId="32" fillId="0" borderId="24">
      <protection locked="0"/>
    </xf>
    <xf numFmtId="187" fontId="2" fillId="0" borderId="0" applyFont="0" applyFill="0" applyBorder="0" applyAlignment="0" applyProtection="0"/>
    <xf numFmtId="189" fontId="2" fillId="0" borderId="0" applyFont="0" applyFill="0" applyBorder="0" applyAlignment="0" applyProtection="0"/>
    <xf numFmtId="0" fontId="44" fillId="0" borderId="0" applyNumberFormat="0" applyFill="0" applyBorder="0" applyAlignment="0" applyProtection="0">
      <alignment vertical="top"/>
      <protection locked="0"/>
    </xf>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cellStyleXfs>
  <cellXfs count="608">
    <xf numFmtId="0" fontId="0" fillId="0" borderId="0" xfId="0"/>
    <xf numFmtId="0" fontId="3" fillId="0" borderId="4" xfId="1" applyFont="1" applyBorder="1"/>
    <xf numFmtId="0" fontId="4" fillId="0" borderId="0" xfId="1" applyFont="1"/>
    <xf numFmtId="0" fontId="1" fillId="0" borderId="0" xfId="9"/>
    <xf numFmtId="0" fontId="11" fillId="0" borderId="0" xfId="9" applyFont="1"/>
    <xf numFmtId="0" fontId="11" fillId="0" borderId="0" xfId="9" applyFont="1" applyAlignment="1">
      <alignment vertical="top"/>
    </xf>
    <xf numFmtId="0" fontId="4" fillId="0" borderId="0" xfId="1" applyFont="1" applyAlignment="1">
      <alignment vertical="top"/>
    </xf>
    <xf numFmtId="0" fontId="3" fillId="0" borderId="0" xfId="1" applyFont="1"/>
    <xf numFmtId="0" fontId="3" fillId="0" borderId="0" xfId="1" applyFont="1" applyAlignment="1">
      <alignment vertical="top"/>
    </xf>
    <xf numFmtId="0" fontId="4" fillId="0" borderId="0" xfId="0" applyFont="1"/>
    <xf numFmtId="0" fontId="4" fillId="0" borderId="8" xfId="0" applyFont="1" applyBorder="1"/>
    <xf numFmtId="0" fontId="8" fillId="0" borderId="1" xfId="6" applyFont="1" applyBorder="1" applyAlignment="1">
      <alignment vertical="top" wrapText="1"/>
    </xf>
    <xf numFmtId="0" fontId="4" fillId="0" borderId="1" xfId="6" applyFont="1" applyBorder="1" applyAlignment="1">
      <alignment horizontal="right" vertical="top"/>
    </xf>
    <xf numFmtId="0" fontId="1" fillId="0" borderId="1" xfId="9" applyBorder="1" applyAlignment="1">
      <alignment vertical="top"/>
    </xf>
    <xf numFmtId="0" fontId="12" fillId="0" borderId="1" xfId="9" applyFont="1" applyBorder="1" applyAlignment="1">
      <alignment vertical="top"/>
    </xf>
    <xf numFmtId="0" fontId="4" fillId="0" borderId="0" xfId="6" applyFont="1" applyAlignment="1">
      <alignment vertical="top" wrapText="1"/>
    </xf>
    <xf numFmtId="0" fontId="12" fillId="0" borderId="0" xfId="9" applyFont="1" applyAlignment="1">
      <alignment vertical="top"/>
    </xf>
    <xf numFmtId="0" fontId="4" fillId="0" borderId="0" xfId="1" applyFont="1" applyAlignment="1">
      <alignment horizontal="center" vertical="top"/>
    </xf>
    <xf numFmtId="0" fontId="13" fillId="0" borderId="0" xfId="6" applyFont="1" applyAlignment="1">
      <alignment horizontal="left" vertical="top"/>
    </xf>
    <xf numFmtId="0" fontId="3" fillId="0" borderId="0" xfId="6" applyFont="1" applyAlignment="1">
      <alignment vertical="top"/>
    </xf>
    <xf numFmtId="0" fontId="4" fillId="0" borderId="0" xfId="6" applyFont="1" applyAlignment="1">
      <alignment horizontal="left" vertical="top"/>
    </xf>
    <xf numFmtId="0" fontId="3" fillId="0" borderId="5" xfId="1" applyFont="1" applyBorder="1"/>
    <xf numFmtId="0" fontId="3" fillId="0" borderId="2" xfId="1" applyFont="1" applyBorder="1"/>
    <xf numFmtId="0" fontId="40" fillId="0" borderId="3" xfId="1" applyFont="1" applyBorder="1" applyAlignment="1">
      <alignment horizontal="center" vertical="top"/>
    </xf>
    <xf numFmtId="0" fontId="3" fillId="0" borderId="3" xfId="1" applyFont="1" applyBorder="1" applyAlignment="1">
      <alignment horizontal="center" vertical="top"/>
    </xf>
    <xf numFmtId="0" fontId="3" fillId="0" borderId="5" xfId="1" applyFont="1" applyBorder="1" applyAlignment="1">
      <alignment vertical="top"/>
    </xf>
    <xf numFmtId="0" fontId="3" fillId="0" borderId="2" xfId="1" applyFont="1" applyBorder="1" applyAlignment="1">
      <alignment vertical="top" wrapText="1"/>
    </xf>
    <xf numFmtId="0" fontId="8" fillId="0" borderId="0" xfId="0" applyFont="1"/>
    <xf numFmtId="0" fontId="8" fillId="0" borderId="5" xfId="0" applyFont="1" applyBorder="1"/>
    <xf numFmtId="0" fontId="3" fillId="0" borderId="3" xfId="1" applyFont="1" applyBorder="1" applyAlignment="1">
      <alignment horizontal="center"/>
    </xf>
    <xf numFmtId="0" fontId="3" fillId="0" borderId="0" xfId="6" applyFont="1"/>
    <xf numFmtId="0" fontId="4" fillId="0" borderId="0" xfId="6" applyFont="1" applyAlignment="1">
      <alignment vertical="top"/>
    </xf>
    <xf numFmtId="0" fontId="4" fillId="0" borderId="0" xfId="6" applyFont="1" applyAlignment="1">
      <alignment horizontal="center" vertical="top"/>
    </xf>
    <xf numFmtId="0" fontId="12" fillId="0" borderId="0" xfId="0" applyFont="1"/>
    <xf numFmtId="0" fontId="3" fillId="0" borderId="8" xfId="1" applyFont="1" applyBorder="1" applyAlignment="1">
      <alignment horizontal="center" vertical="top"/>
    </xf>
    <xf numFmtId="0" fontId="3" fillId="0" borderId="1" xfId="1" applyFont="1" applyBorder="1" applyAlignment="1">
      <alignment horizontal="center" vertical="top"/>
    </xf>
    <xf numFmtId="0" fontId="3" fillId="0" borderId="7" xfId="1" applyFont="1" applyBorder="1" applyAlignment="1">
      <alignment vertical="top" wrapText="1"/>
    </xf>
    <xf numFmtId="0" fontId="3" fillId="0" borderId="1" xfId="0" applyFont="1" applyBorder="1"/>
    <xf numFmtId="0" fontId="3" fillId="0" borderId="18" xfId="1" applyFont="1" applyBorder="1" applyAlignment="1">
      <alignment horizontal="left" vertical="top" wrapText="1"/>
    </xf>
    <xf numFmtId="0" fontId="3" fillId="0" borderId="8" xfId="1" applyFont="1" applyBorder="1" applyAlignment="1">
      <alignment horizontal="left" vertical="top" wrapText="1"/>
    </xf>
    <xf numFmtId="0" fontId="3" fillId="0" borderId="0" xfId="1" applyFont="1" applyAlignment="1">
      <alignment horizontal="center" vertical="top"/>
    </xf>
    <xf numFmtId="0" fontId="40" fillId="0" borderId="2" xfId="1" applyFont="1" applyBorder="1" applyAlignment="1">
      <alignment horizontal="left" vertical="top" wrapText="1"/>
    </xf>
    <xf numFmtId="0" fontId="39" fillId="0" borderId="2" xfId="0" applyFont="1" applyBorder="1"/>
    <xf numFmtId="0" fontId="45" fillId="0" borderId="0" xfId="1" applyFont="1" applyAlignment="1">
      <alignment vertical="top"/>
    </xf>
    <xf numFmtId="0" fontId="45" fillId="0" borderId="5" xfId="1" applyFont="1" applyBorder="1" applyAlignment="1">
      <alignment vertical="top"/>
    </xf>
    <xf numFmtId="0" fontId="45" fillId="0" borderId="0" xfId="1" applyFont="1" applyAlignment="1">
      <alignment horizontal="left" vertical="top" wrapText="1"/>
    </xf>
    <xf numFmtId="0" fontId="46" fillId="0" borderId="0" xfId="1" applyFont="1" applyAlignment="1">
      <alignment horizontal="left" vertical="top" wrapText="1"/>
    </xf>
    <xf numFmtId="0" fontId="46" fillId="0" borderId="2" xfId="1" applyFont="1" applyBorder="1" applyAlignment="1">
      <alignment horizontal="left" vertical="top" wrapText="1"/>
    </xf>
    <xf numFmtId="0" fontId="45" fillId="0" borderId="2" xfId="1" applyFont="1" applyBorder="1" applyAlignment="1">
      <alignment horizontal="left" vertical="top" wrapText="1"/>
    </xf>
    <xf numFmtId="0" fontId="45" fillId="0" borderId="0" xfId="1" applyFont="1" applyAlignment="1">
      <alignment horizontal="left" wrapText="1"/>
    </xf>
    <xf numFmtId="0" fontId="45" fillId="0" borderId="0" xfId="1" applyFont="1"/>
    <xf numFmtId="0" fontId="47" fillId="0" borderId="0" xfId="1" applyFont="1" applyAlignment="1">
      <alignment horizontal="left" vertical="top" wrapText="1"/>
    </xf>
    <xf numFmtId="0" fontId="40" fillId="0" borderId="0" xfId="1" applyFont="1" applyAlignment="1">
      <alignment horizontal="left" vertical="top" wrapText="1"/>
    </xf>
    <xf numFmtId="0" fontId="40" fillId="0" borderId="0" xfId="1" applyFont="1" applyAlignment="1">
      <alignment horizontal="right" vertical="top" wrapText="1"/>
    </xf>
    <xf numFmtId="0" fontId="48" fillId="0" borderId="0" xfId="1" applyFont="1" applyAlignment="1">
      <alignment vertical="center"/>
    </xf>
    <xf numFmtId="0" fontId="3" fillId="0" borderId="25" xfId="1" applyFont="1" applyBorder="1" applyAlignment="1">
      <alignment horizontal="center" vertical="top" wrapText="1"/>
    </xf>
    <xf numFmtId="0" fontId="3" fillId="0" borderId="7" xfId="1" applyFont="1" applyBorder="1" applyAlignment="1">
      <alignment horizontal="center" vertical="top" wrapText="1"/>
    </xf>
    <xf numFmtId="2" fontId="40" fillId="0" borderId="0" xfId="1" applyNumberFormat="1" applyFont="1" applyAlignment="1">
      <alignment horizontal="right" vertical="top" wrapText="1"/>
    </xf>
    <xf numFmtId="0" fontId="40" fillId="0" borderId="14" xfId="1" applyFont="1" applyBorder="1" applyAlignment="1">
      <alignment horizontal="center" vertical="top"/>
    </xf>
    <xf numFmtId="0" fontId="38" fillId="0" borderId="8" xfId="1" applyFont="1" applyBorder="1" applyAlignment="1">
      <alignment vertical="top" wrapText="1"/>
    </xf>
    <xf numFmtId="0" fontId="38" fillId="0" borderId="8" xfId="1" applyFont="1" applyBorder="1" applyAlignment="1">
      <alignment horizontal="center" vertical="top" wrapText="1"/>
    </xf>
    <xf numFmtId="0" fontId="38" fillId="0" borderId="13" xfId="1" applyFont="1" applyBorder="1" applyAlignment="1">
      <alignment horizontal="left" vertical="top" wrapText="1"/>
    </xf>
    <xf numFmtId="0" fontId="48" fillId="0" borderId="0" xfId="1" applyFont="1" applyAlignment="1">
      <alignment vertical="top" wrapText="1"/>
    </xf>
    <xf numFmtId="0" fontId="3" fillId="0" borderId="20" xfId="1" applyFont="1" applyBorder="1" applyAlignment="1">
      <alignment vertical="top" wrapText="1"/>
    </xf>
    <xf numFmtId="0" fontId="3" fillId="0" borderId="26" xfId="1" applyFont="1" applyBorder="1" applyAlignment="1">
      <alignment horizontal="center" vertical="top" wrapText="1"/>
    </xf>
    <xf numFmtId="0" fontId="3" fillId="0" borderId="20" xfId="1" applyFont="1" applyBorder="1" applyAlignment="1">
      <alignment horizontal="center" vertical="top" wrapText="1"/>
    </xf>
    <xf numFmtId="1" fontId="3" fillId="0" borderId="20" xfId="1" applyNumberFormat="1" applyFont="1" applyBorder="1" applyAlignment="1">
      <alignment horizontal="center" vertical="top" wrapText="1"/>
    </xf>
    <xf numFmtId="1" fontId="3" fillId="0" borderId="26" xfId="1" applyNumberFormat="1" applyFont="1" applyBorder="1" applyAlignment="1">
      <alignment horizontal="center" vertical="top" wrapText="1"/>
    </xf>
    <xf numFmtId="0" fontId="3" fillId="0" borderId="5" xfId="1" applyFont="1" applyBorder="1" applyAlignment="1">
      <alignment horizontal="center" vertical="top" wrapText="1"/>
    </xf>
    <xf numFmtId="0" fontId="3" fillId="0" borderId="18" xfId="1" applyFont="1" applyBorder="1" applyAlignment="1">
      <alignment horizontal="center" vertical="top" wrapText="1"/>
    </xf>
    <xf numFmtId="0" fontId="40" fillId="0" borderId="7" xfId="1" applyFont="1" applyBorder="1" applyAlignment="1">
      <alignment horizontal="center" vertical="top" wrapText="1"/>
    </xf>
    <xf numFmtId="0" fontId="40" fillId="0" borderId="25" xfId="1" applyFont="1" applyBorder="1" applyAlignment="1">
      <alignment horizontal="left" vertical="top" wrapText="1"/>
    </xf>
    <xf numFmtId="0" fontId="3" fillId="0" borderId="0" xfId="1" applyFont="1" applyAlignment="1">
      <alignment horizontal="right" vertical="top" wrapText="1"/>
    </xf>
    <xf numFmtId="1" fontId="3" fillId="0" borderId="0" xfId="1" applyNumberFormat="1" applyFont="1" applyAlignment="1">
      <alignment horizontal="left" vertical="top" wrapText="1"/>
    </xf>
    <xf numFmtId="0" fontId="3" fillId="0" borderId="2" xfId="1" applyFont="1" applyBorder="1" applyAlignment="1">
      <alignment horizontal="left" wrapText="1"/>
    </xf>
    <xf numFmtId="0" fontId="45" fillId="0" borderId="2" xfId="1" applyFont="1" applyBorder="1" applyAlignment="1">
      <alignment horizontal="left" wrapText="1"/>
    </xf>
    <xf numFmtId="0" fontId="3" fillId="0" borderId="2" xfId="0" applyFont="1" applyBorder="1"/>
    <xf numFmtId="0" fontId="12" fillId="0" borderId="7" xfId="0" applyFont="1" applyBorder="1"/>
    <xf numFmtId="0" fontId="12" fillId="0" borderId="5" xfId="0" applyFont="1" applyBorder="1"/>
    <xf numFmtId="0" fontId="12" fillId="0" borderId="2" xfId="0" applyFont="1" applyBorder="1"/>
    <xf numFmtId="0" fontId="12" fillId="0" borderId="1" xfId="0" applyFont="1" applyBorder="1"/>
    <xf numFmtId="0" fontId="12" fillId="0" borderId="11" xfId="0" applyFont="1" applyBorder="1"/>
    <xf numFmtId="14" fontId="3" fillId="0" borderId="0" xfId="1" applyNumberFormat="1" applyFont="1"/>
    <xf numFmtId="1" fontId="3" fillId="0" borderId="7" xfId="0" applyNumberFormat="1" applyFont="1" applyBorder="1" applyAlignment="1">
      <alignment horizontal="left"/>
    </xf>
    <xf numFmtId="0" fontId="3" fillId="0" borderId="16" xfId="1" applyFont="1" applyBorder="1" applyAlignment="1">
      <alignment horizontal="left" vertical="top" wrapText="1"/>
    </xf>
    <xf numFmtId="0" fontId="3" fillId="0" borderId="5" xfId="1" applyFont="1" applyBorder="1" applyAlignment="1">
      <alignment vertical="top" wrapText="1"/>
    </xf>
    <xf numFmtId="0" fontId="40" fillId="0" borderId="5" xfId="1" applyFont="1" applyBorder="1" applyAlignment="1">
      <alignment horizontal="left" vertical="top" wrapText="1"/>
    </xf>
    <xf numFmtId="1" fontId="3" fillId="0" borderId="5" xfId="1" applyNumberFormat="1" applyFont="1" applyBorder="1" applyAlignment="1">
      <alignment horizontal="left" vertical="top" wrapText="1"/>
    </xf>
    <xf numFmtId="0" fontId="46" fillId="0" borderId="5" xfId="1" applyFont="1" applyBorder="1" applyAlignment="1">
      <alignment horizontal="left" vertical="top" wrapText="1"/>
    </xf>
    <xf numFmtId="0" fontId="45" fillId="0" borderId="5" xfId="1" applyFont="1" applyBorder="1" applyAlignment="1">
      <alignment horizontal="left" vertical="top" wrapText="1"/>
    </xf>
    <xf numFmtId="0" fontId="45" fillId="0" borderId="5" xfId="0" applyFont="1" applyBorder="1" applyAlignment="1">
      <alignment horizontal="left"/>
    </xf>
    <xf numFmtId="190" fontId="45" fillId="0" borderId="5" xfId="0" applyNumberFormat="1" applyFont="1" applyBorder="1" applyAlignment="1">
      <alignment horizontal="left"/>
    </xf>
    <xf numFmtId="1" fontId="45" fillId="0" borderId="5" xfId="0" applyNumberFormat="1" applyFont="1" applyBorder="1" applyAlignment="1">
      <alignment horizontal="left"/>
    </xf>
    <xf numFmtId="0" fontId="3" fillId="0" borderId="5" xfId="0" applyFont="1" applyBorder="1" applyAlignment="1">
      <alignment horizontal="left"/>
    </xf>
    <xf numFmtId="1" fontId="3" fillId="0" borderId="5" xfId="0" applyNumberFormat="1" applyFont="1" applyBorder="1" applyAlignment="1">
      <alignment horizontal="left"/>
    </xf>
    <xf numFmtId="1" fontId="45" fillId="0" borderId="5" xfId="0" applyNumberFormat="1" applyFont="1" applyBorder="1"/>
    <xf numFmtId="1" fontId="45" fillId="0" borderId="18" xfId="0" applyNumberFormat="1" applyFont="1" applyBorder="1" applyAlignment="1">
      <alignment horizontal="left"/>
    </xf>
    <xf numFmtId="0" fontId="3" fillId="0" borderId="19" xfId="1" applyFont="1" applyBorder="1" applyAlignment="1">
      <alignment horizontal="left" vertical="top" wrapText="1"/>
    </xf>
    <xf numFmtId="0" fontId="3" fillId="0" borderId="20" xfId="1" applyFont="1" applyBorder="1" applyAlignment="1">
      <alignment horizontal="left" vertical="top" wrapText="1"/>
    </xf>
    <xf numFmtId="0" fontId="3" fillId="0" borderId="26" xfId="1" applyFont="1" applyBorder="1" applyAlignment="1">
      <alignment horizontal="left" vertical="top" wrapText="1"/>
    </xf>
    <xf numFmtId="0" fontId="3" fillId="0" borderId="19" xfId="1" applyFont="1" applyBorder="1" applyAlignment="1">
      <alignment horizontal="center" vertical="top" wrapText="1"/>
    </xf>
    <xf numFmtId="0" fontId="3" fillId="0" borderId="15" xfId="1" applyFont="1" applyBorder="1" applyAlignment="1">
      <alignment horizontal="center" vertical="top" wrapText="1"/>
    </xf>
    <xf numFmtId="0" fontId="40" fillId="0" borderId="18" xfId="1" applyFont="1" applyBorder="1" applyAlignment="1">
      <alignment horizontal="left" vertical="top" wrapText="1"/>
    </xf>
    <xf numFmtId="1" fontId="3" fillId="0" borderId="5" xfId="1" applyNumberFormat="1" applyFont="1" applyBorder="1" applyAlignment="1">
      <alignment horizontal="center" vertical="top" wrapText="1"/>
    </xf>
    <xf numFmtId="190" fontId="3" fillId="0" borderId="5" xfId="0" applyNumberFormat="1" applyFont="1" applyBorder="1" applyAlignment="1">
      <alignment horizontal="center"/>
    </xf>
    <xf numFmtId="0" fontId="3" fillId="0" borderId="5" xfId="0" applyFont="1" applyBorder="1" applyAlignment="1">
      <alignment horizontal="center"/>
    </xf>
    <xf numFmtId="1" fontId="3" fillId="0" borderId="5" xfId="0" applyNumberFormat="1" applyFont="1" applyBorder="1" applyAlignment="1">
      <alignment horizontal="center"/>
    </xf>
    <xf numFmtId="0" fontId="3" fillId="0" borderId="20" xfId="0" applyFont="1" applyBorder="1"/>
    <xf numFmtId="1" fontId="3" fillId="0" borderId="27" xfId="0" applyNumberFormat="1" applyFont="1" applyBorder="1" applyAlignment="1">
      <alignment horizontal="left"/>
    </xf>
    <xf numFmtId="0" fontId="40" fillId="0" borderId="20" xfId="1" applyFont="1" applyBorder="1" applyAlignment="1">
      <alignment horizontal="center" vertical="top" wrapText="1"/>
    </xf>
    <xf numFmtId="0" fontId="3" fillId="0" borderId="27" xfId="1" applyFont="1" applyBorder="1" applyAlignment="1">
      <alignment horizontal="left" vertical="top" wrapText="1"/>
    </xf>
    <xf numFmtId="0" fontId="40" fillId="0" borderId="26" xfId="1" applyFont="1" applyBorder="1" applyAlignment="1">
      <alignment horizontal="left" vertical="top" wrapText="1"/>
    </xf>
    <xf numFmtId="1" fontId="3" fillId="0" borderId="26" xfId="1" applyNumberFormat="1" applyFont="1" applyBorder="1" applyAlignment="1">
      <alignment horizontal="center" vertical="center" wrapText="1"/>
    </xf>
    <xf numFmtId="0" fontId="3" fillId="0" borderId="26" xfId="1" applyFont="1" applyBorder="1" applyAlignment="1">
      <alignment horizontal="left" wrapText="1"/>
    </xf>
    <xf numFmtId="1" fontId="45" fillId="0" borderId="1" xfId="0" applyNumberFormat="1" applyFont="1" applyBorder="1" applyAlignment="1">
      <alignment horizontal="left"/>
    </xf>
    <xf numFmtId="1" fontId="45" fillId="0" borderId="16" xfId="0" applyNumberFormat="1" applyFont="1" applyBorder="1"/>
    <xf numFmtId="0" fontId="45" fillId="0" borderId="25" xfId="1" applyFont="1" applyBorder="1" applyAlignment="1">
      <alignment horizontal="center" vertical="top" wrapText="1"/>
    </xf>
    <xf numFmtId="0" fontId="45" fillId="0" borderId="26" xfId="1" applyFont="1" applyBorder="1" applyAlignment="1">
      <alignment horizontal="center" vertical="top" wrapText="1"/>
    </xf>
    <xf numFmtId="0" fontId="46" fillId="0" borderId="25" xfId="1" applyFont="1" applyBorder="1" applyAlignment="1">
      <alignment horizontal="left" vertical="top" wrapText="1"/>
    </xf>
    <xf numFmtId="0" fontId="46" fillId="0" borderId="7" xfId="1" applyFont="1" applyBorder="1" applyAlignment="1">
      <alignment horizontal="left" vertical="top" wrapText="1"/>
    </xf>
    <xf numFmtId="0" fontId="46" fillId="0" borderId="18" xfId="1" applyFont="1" applyBorder="1" applyAlignment="1">
      <alignment horizontal="left" vertical="top" wrapText="1"/>
    </xf>
    <xf numFmtId="0" fontId="45" fillId="0" borderId="25" xfId="1" applyFont="1" applyBorder="1" applyAlignment="1">
      <alignment horizontal="left" vertical="top" wrapText="1"/>
    </xf>
    <xf numFmtId="0" fontId="45" fillId="0" borderId="7" xfId="1" applyFont="1" applyBorder="1" applyAlignment="1">
      <alignment horizontal="left" vertical="top" wrapText="1"/>
    </xf>
    <xf numFmtId="1" fontId="3" fillId="0" borderId="20" xfId="0" applyNumberFormat="1" applyFont="1" applyBorder="1" applyAlignment="1">
      <alignment horizontal="center"/>
    </xf>
    <xf numFmtId="1" fontId="3" fillId="0" borderId="26" xfId="0" applyNumberFormat="1" applyFont="1" applyBorder="1" applyAlignment="1">
      <alignment horizontal="center"/>
    </xf>
    <xf numFmtId="1" fontId="3" fillId="0" borderId="18" xfId="0" applyNumberFormat="1" applyFont="1" applyBorder="1" applyAlignment="1">
      <alignment horizontal="center"/>
    </xf>
    <xf numFmtId="1" fontId="3" fillId="0" borderId="7" xfId="0" applyNumberFormat="1" applyFont="1" applyBorder="1" applyAlignment="1">
      <alignment horizontal="center"/>
    </xf>
    <xf numFmtId="0" fontId="47" fillId="0" borderId="5" xfId="1" applyFont="1" applyBorder="1" applyAlignment="1">
      <alignment horizontal="left" vertical="top" wrapText="1"/>
    </xf>
    <xf numFmtId="0" fontId="3" fillId="0" borderId="6" xfId="1" applyFont="1" applyBorder="1" applyAlignment="1">
      <alignment horizontal="left" vertical="top" wrapText="1"/>
    </xf>
    <xf numFmtId="0" fontId="3" fillId="0" borderId="0" xfId="1" applyFont="1" applyAlignment="1">
      <alignment horizontal="left" vertical="top" wrapText="1"/>
    </xf>
    <xf numFmtId="0" fontId="3" fillId="0" borderId="5" xfId="1" applyFont="1" applyBorder="1" applyAlignment="1">
      <alignment horizontal="left" vertical="top" wrapText="1"/>
    </xf>
    <xf numFmtId="0" fontId="3" fillId="0" borderId="25" xfId="1" applyFont="1" applyBorder="1" applyAlignment="1">
      <alignment horizontal="left" vertical="top" wrapText="1"/>
    </xf>
    <xf numFmtId="0" fontId="3" fillId="0" borderId="7" xfId="1" applyFont="1" applyBorder="1" applyAlignment="1">
      <alignment horizontal="left" vertical="top" wrapText="1"/>
    </xf>
    <xf numFmtId="0" fontId="3" fillId="0" borderId="2" xfId="1" applyFont="1" applyBorder="1" applyAlignment="1">
      <alignment horizontal="left" vertical="top" wrapText="1"/>
    </xf>
    <xf numFmtId="0" fontId="3" fillId="0" borderId="0" xfId="6" applyFont="1" applyAlignment="1">
      <alignment horizontal="left" vertical="top"/>
    </xf>
    <xf numFmtId="0" fontId="3" fillId="0" borderId="0" xfId="0" applyFont="1"/>
    <xf numFmtId="0" fontId="8" fillId="0" borderId="0" xfId="1" applyFont="1"/>
    <xf numFmtId="0" fontId="40" fillId="0" borderId="15" xfId="1" applyFont="1" applyBorder="1" applyAlignment="1">
      <alignment horizontal="left" vertical="top" wrapText="1"/>
    </xf>
    <xf numFmtId="1" fontId="45" fillId="0" borderId="8" xfId="0" applyNumberFormat="1" applyFont="1" applyBorder="1" applyAlignment="1">
      <alignment horizontal="left"/>
    </xf>
    <xf numFmtId="1" fontId="3" fillId="0" borderId="15" xfId="0" applyNumberFormat="1" applyFont="1" applyBorder="1" applyAlignment="1">
      <alignment horizontal="center"/>
    </xf>
    <xf numFmtId="1" fontId="3" fillId="0" borderId="8" xfId="0" applyNumberFormat="1" applyFont="1" applyBorder="1" applyAlignment="1">
      <alignment horizontal="center"/>
    </xf>
    <xf numFmtId="0" fontId="3" fillId="0" borderId="8" xfId="0" applyFont="1" applyBorder="1" applyAlignment="1">
      <alignment horizontal="center"/>
    </xf>
    <xf numFmtId="0" fontId="12" fillId="0" borderId="0" xfId="9" applyFont="1"/>
    <xf numFmtId="0" fontId="4" fillId="0" borderId="0" xfId="1465" applyFont="1" applyAlignment="1">
      <alignment horizontal="left" vertical="center"/>
    </xf>
    <xf numFmtId="0" fontId="8" fillId="0" borderId="1" xfId="4" applyFont="1" applyBorder="1" applyAlignment="1">
      <alignment vertical="top"/>
    </xf>
    <xf numFmtId="0" fontId="6" fillId="0" borderId="1" xfId="4" applyFont="1" applyBorder="1" applyAlignment="1">
      <alignment vertical="top"/>
    </xf>
    <xf numFmtId="0" fontId="53" fillId="0" borderId="0" xfId="1" applyFont="1" applyAlignment="1">
      <alignment vertical="center"/>
    </xf>
    <xf numFmtId="0" fontId="4" fillId="0" borderId="5" xfId="1" applyFont="1" applyBorder="1"/>
    <xf numFmtId="0" fontId="3" fillId="0" borderId="20" xfId="0" applyFont="1" applyBorder="1" applyAlignment="1">
      <alignment vertical="top"/>
    </xf>
    <xf numFmtId="1" fontId="3" fillId="0" borderId="20" xfId="0" applyNumberFormat="1" applyFont="1" applyBorder="1" applyAlignment="1">
      <alignment horizontal="center" vertical="top"/>
    </xf>
    <xf numFmtId="0" fontId="3" fillId="0" borderId="5" xfId="0" applyFont="1" applyBorder="1" applyAlignment="1">
      <alignment horizontal="center" vertical="top"/>
    </xf>
    <xf numFmtId="0" fontId="45" fillId="0" borderId="7" xfId="0" applyFont="1" applyBorder="1"/>
    <xf numFmtId="0" fontId="54" fillId="0" borderId="2" xfId="0" applyFont="1" applyBorder="1"/>
    <xf numFmtId="1" fontId="54" fillId="0" borderId="2" xfId="0" applyNumberFormat="1" applyFont="1" applyBorder="1"/>
    <xf numFmtId="1" fontId="55" fillId="0" borderId="2" xfId="0" applyNumberFormat="1" applyFont="1" applyBorder="1"/>
    <xf numFmtId="1" fontId="3" fillId="0" borderId="20" xfId="0" applyNumberFormat="1" applyFont="1" applyBorder="1" applyAlignment="1">
      <alignment horizontal="left"/>
    </xf>
    <xf numFmtId="1" fontId="45" fillId="0" borderId="2" xfId="0" applyNumberFormat="1" applyFont="1" applyBorder="1"/>
    <xf numFmtId="0" fontId="45" fillId="0" borderId="2" xfId="0" applyFont="1" applyBorder="1"/>
    <xf numFmtId="0" fontId="3" fillId="0" borderId="26" xfId="0" applyFont="1" applyBorder="1"/>
    <xf numFmtId="0" fontId="54" fillId="0" borderId="7" xfId="0" applyFont="1" applyBorder="1"/>
    <xf numFmtId="0" fontId="47" fillId="0" borderId="18" xfId="0" applyFont="1" applyBorder="1" applyAlignment="1">
      <alignment horizontal="left"/>
    </xf>
    <xf numFmtId="0" fontId="47" fillId="0" borderId="5" xfId="0" applyFont="1" applyBorder="1" applyAlignment="1">
      <alignment horizontal="left"/>
    </xf>
    <xf numFmtId="0" fontId="3" fillId="0" borderId="20" xfId="0" applyFont="1" applyBorder="1" applyAlignment="1">
      <alignment horizontal="left"/>
    </xf>
    <xf numFmtId="1" fontId="3" fillId="0" borderId="26" xfId="0" applyNumberFormat="1" applyFont="1" applyBorder="1" applyAlignment="1">
      <alignment horizontal="left"/>
    </xf>
    <xf numFmtId="1" fontId="4" fillId="0" borderId="0" xfId="0" applyNumberFormat="1" applyFont="1" applyAlignment="1">
      <alignment horizontal="left"/>
    </xf>
    <xf numFmtId="1" fontId="4" fillId="0" borderId="17" xfId="0" applyNumberFormat="1" applyFont="1" applyBorder="1" applyAlignment="1">
      <alignment horizontal="left"/>
    </xf>
    <xf numFmtId="0" fontId="4" fillId="0" borderId="5" xfId="0" applyFont="1" applyBorder="1"/>
    <xf numFmtId="1" fontId="4" fillId="0" borderId="25" xfId="0" applyNumberFormat="1" applyFont="1" applyBorder="1" applyAlignment="1">
      <alignment horizontal="left"/>
    </xf>
    <xf numFmtId="1" fontId="4" fillId="0" borderId="8" xfId="0" applyNumberFormat="1" applyFont="1" applyBorder="1" applyAlignment="1">
      <alignment horizontal="left"/>
    </xf>
    <xf numFmtId="190" fontId="4" fillId="0" borderId="5" xfId="0" applyNumberFormat="1" applyFont="1" applyBorder="1" applyAlignment="1">
      <alignment horizontal="left"/>
    </xf>
    <xf numFmtId="0" fontId="3" fillId="0" borderId="15" xfId="0" applyFont="1" applyBorder="1" applyAlignment="1">
      <alignment horizontal="center"/>
    </xf>
    <xf numFmtId="1" fontId="3" fillId="0" borderId="0" xfId="0" applyNumberFormat="1" applyFont="1" applyAlignment="1">
      <alignment horizontal="center"/>
    </xf>
    <xf numFmtId="1" fontId="3" fillId="0" borderId="25" xfId="0" applyNumberFormat="1" applyFont="1" applyBorder="1" applyAlignment="1">
      <alignment horizontal="left"/>
    </xf>
    <xf numFmtId="1" fontId="3" fillId="0" borderId="8" xfId="0" applyNumberFormat="1" applyFont="1" applyBorder="1" applyAlignment="1">
      <alignment horizontal="left"/>
    </xf>
    <xf numFmtId="1" fontId="4" fillId="0" borderId="0" xfId="0" applyNumberFormat="1" applyFont="1"/>
    <xf numFmtId="0" fontId="14" fillId="0" borderId="0" xfId="0" applyFont="1"/>
    <xf numFmtId="0" fontId="4" fillId="0" borderId="2" xfId="1" applyFont="1" applyBorder="1"/>
    <xf numFmtId="0" fontId="4" fillId="0" borderId="8" xfId="1" applyFont="1" applyBorder="1"/>
    <xf numFmtId="0" fontId="4" fillId="0" borderId="1" xfId="1" applyFont="1" applyBorder="1"/>
    <xf numFmtId="0" fontId="12" fillId="0" borderId="8" xfId="0" applyFont="1" applyBorder="1"/>
    <xf numFmtId="1" fontId="3" fillId="0" borderId="0" xfId="0" applyNumberFormat="1" applyFont="1" applyAlignment="1">
      <alignment horizontal="left"/>
    </xf>
    <xf numFmtId="1" fontId="4" fillId="0" borderId="7" xfId="0" applyNumberFormat="1" applyFont="1" applyBorder="1" applyAlignment="1">
      <alignment horizontal="left"/>
    </xf>
    <xf numFmtId="0" fontId="8" fillId="0" borderId="7" xfId="0" applyFont="1" applyBorder="1"/>
    <xf numFmtId="2" fontId="40" fillId="0" borderId="7" xfId="0" applyNumberFormat="1" applyFont="1" applyBorder="1"/>
    <xf numFmtId="0" fontId="45" fillId="0" borderId="18" xfId="1" applyFont="1" applyBorder="1" applyAlignment="1">
      <alignment horizontal="left" vertical="top" wrapText="1"/>
    </xf>
    <xf numFmtId="0" fontId="57" fillId="0" borderId="7" xfId="0" applyFont="1" applyBorder="1"/>
    <xf numFmtId="0" fontId="38" fillId="0" borderId="0" xfId="1" applyFont="1"/>
    <xf numFmtId="2" fontId="3" fillId="0" borderId="5" xfId="0" applyNumberFormat="1" applyFont="1" applyBorder="1"/>
    <xf numFmtId="1" fontId="47" fillId="0" borderId="5" xfId="0" applyNumberFormat="1" applyFont="1" applyBorder="1" applyAlignment="1">
      <alignment horizontal="left"/>
    </xf>
    <xf numFmtId="0" fontId="45" fillId="0" borderId="5" xfId="0" applyFont="1" applyBorder="1"/>
    <xf numFmtId="0" fontId="57" fillId="0" borderId="18" xfId="0" applyFont="1" applyBorder="1"/>
    <xf numFmtId="1" fontId="4" fillId="0" borderId="5" xfId="0" applyNumberFormat="1" applyFont="1" applyBorder="1" applyAlignment="1">
      <alignment horizontal="center"/>
    </xf>
    <xf numFmtId="0" fontId="12" fillId="0" borderId="5" xfId="0" applyFont="1" applyBorder="1" applyAlignment="1">
      <alignment horizontal="center"/>
    </xf>
    <xf numFmtId="0" fontId="12" fillId="0" borderId="5" xfId="0" applyFont="1" applyBorder="1" applyAlignment="1">
      <alignment horizontal="left"/>
    </xf>
    <xf numFmtId="190" fontId="4" fillId="0" borderId="5" xfId="0" applyNumberFormat="1" applyFont="1" applyBorder="1"/>
    <xf numFmtId="0" fontId="8" fillId="0" borderId="16" xfId="0" applyFont="1" applyBorder="1"/>
    <xf numFmtId="0" fontId="40" fillId="0" borderId="1" xfId="1" applyFont="1" applyBorder="1" applyAlignment="1">
      <alignment horizontal="left" vertical="top" wrapText="1"/>
    </xf>
    <xf numFmtId="0" fontId="3" fillId="0" borderId="0" xfId="1" applyFont="1" applyAlignment="1">
      <alignment horizontal="center" vertical="top" wrapText="1"/>
    </xf>
    <xf numFmtId="0" fontId="3" fillId="0" borderId="1" xfId="1" applyFont="1" applyBorder="1" applyAlignment="1">
      <alignment horizontal="left" vertical="top" wrapText="1"/>
    </xf>
    <xf numFmtId="1" fontId="3" fillId="0" borderId="16" xfId="0" applyNumberFormat="1" applyFont="1" applyBorder="1" applyAlignment="1">
      <alignment horizontal="center"/>
    </xf>
    <xf numFmtId="0" fontId="3" fillId="0" borderId="19" xfId="0" applyFont="1" applyBorder="1"/>
    <xf numFmtId="0" fontId="3" fillId="0" borderId="27" xfId="0" applyFont="1" applyBorder="1"/>
    <xf numFmtId="1" fontId="3" fillId="0" borderId="26" xfId="0" applyNumberFormat="1" applyFont="1" applyBorder="1" applyAlignment="1">
      <alignment horizontal="left" vertical="center"/>
    </xf>
    <xf numFmtId="1" fontId="4" fillId="0" borderId="10" xfId="0" applyNumberFormat="1" applyFont="1" applyBorder="1" applyAlignment="1">
      <alignment horizontal="left"/>
    </xf>
    <xf numFmtId="1" fontId="45" fillId="0" borderId="7" xfId="0" applyNumberFormat="1" applyFont="1" applyBorder="1" applyAlignment="1">
      <alignment horizontal="left"/>
    </xf>
    <xf numFmtId="1" fontId="45" fillId="0" borderId="9" xfId="0" applyNumberFormat="1" applyFont="1" applyBorder="1"/>
    <xf numFmtId="1" fontId="3" fillId="0" borderId="2" xfId="0" applyNumberFormat="1" applyFont="1" applyBorder="1"/>
    <xf numFmtId="190" fontId="45" fillId="0" borderId="2" xfId="0" applyNumberFormat="1" applyFont="1" applyBorder="1"/>
    <xf numFmtId="0" fontId="47" fillId="0" borderId="2" xfId="0" applyFont="1" applyBorder="1"/>
    <xf numFmtId="0" fontId="8" fillId="0" borderId="2" xfId="0" applyFont="1" applyBorder="1"/>
    <xf numFmtId="0" fontId="40" fillId="0" borderId="9" xfId="0" applyFont="1" applyBorder="1"/>
    <xf numFmtId="0" fontId="12" fillId="0" borderId="13" xfId="0" applyFont="1" applyBorder="1"/>
    <xf numFmtId="0" fontId="7" fillId="0" borderId="2" xfId="0" applyFont="1" applyBorder="1"/>
    <xf numFmtId="0" fontId="40" fillId="0" borderId="2" xfId="1" applyFont="1" applyBorder="1"/>
    <xf numFmtId="0" fontId="4" fillId="0" borderId="2" xfId="0" applyFont="1" applyBorder="1"/>
    <xf numFmtId="0" fontId="7" fillId="0" borderId="9" xfId="0" applyFont="1" applyBorder="1"/>
    <xf numFmtId="1" fontId="45" fillId="0" borderId="25" xfId="0" applyNumberFormat="1" applyFont="1" applyBorder="1" applyAlignment="1">
      <alignment horizontal="left"/>
    </xf>
    <xf numFmtId="1" fontId="45" fillId="0" borderId="18" xfId="0" applyNumberFormat="1" applyFont="1" applyBorder="1"/>
    <xf numFmtId="0" fontId="3" fillId="0" borderId="19" xfId="0" applyFont="1" applyBorder="1" applyAlignment="1">
      <alignment horizontal="left"/>
    </xf>
    <xf numFmtId="1" fontId="3" fillId="0" borderId="19" xfId="0" applyNumberFormat="1" applyFont="1" applyBorder="1" applyAlignment="1">
      <alignment horizontal="center"/>
    </xf>
    <xf numFmtId="1" fontId="3" fillId="0" borderId="19" xfId="0" applyNumberFormat="1" applyFont="1" applyBorder="1" applyAlignment="1">
      <alignment horizontal="left"/>
    </xf>
    <xf numFmtId="0" fontId="3" fillId="0" borderId="19" xfId="0" applyFont="1" applyBorder="1" applyAlignment="1">
      <alignment vertical="top"/>
    </xf>
    <xf numFmtId="1" fontId="3" fillId="0" borderId="19" xfId="0" applyNumberFormat="1" applyFont="1" applyBorder="1" applyAlignment="1">
      <alignment horizontal="center" vertical="top"/>
    </xf>
    <xf numFmtId="1" fontId="8" fillId="0" borderId="5" xfId="0" applyNumberFormat="1" applyFont="1" applyBorder="1" applyAlignment="1">
      <alignment horizontal="center"/>
    </xf>
    <xf numFmtId="1" fontId="8" fillId="0" borderId="18" xfId="0" applyNumberFormat="1" applyFont="1" applyBorder="1" applyAlignment="1">
      <alignment horizontal="center"/>
    </xf>
    <xf numFmtId="0" fontId="8" fillId="0" borderId="19" xfId="0" applyFont="1" applyBorder="1"/>
    <xf numFmtId="0" fontId="8" fillId="0" borderId="20" xfId="0" applyFont="1" applyBorder="1"/>
    <xf numFmtId="1" fontId="8" fillId="0" borderId="15" xfId="0" applyNumberFormat="1" applyFont="1" applyBorder="1" applyAlignment="1">
      <alignment horizontal="center"/>
    </xf>
    <xf numFmtId="190" fontId="3" fillId="0" borderId="18" xfId="0" applyNumberFormat="1" applyFont="1" applyBorder="1" applyAlignment="1">
      <alignment horizontal="center"/>
    </xf>
    <xf numFmtId="0" fontId="8" fillId="0" borderId="5" xfId="0" applyFont="1" applyBorder="1" applyAlignment="1">
      <alignment horizontal="center"/>
    </xf>
    <xf numFmtId="0" fontId="3" fillId="0" borderId="15" xfId="0" applyFont="1" applyBorder="1" applyAlignment="1">
      <alignment horizontal="center" vertical="top"/>
    </xf>
    <xf numFmtId="1" fontId="3" fillId="0" borderId="5" xfId="0" applyNumberFormat="1" applyFont="1" applyBorder="1" applyAlignment="1">
      <alignment horizontal="center" vertical="top"/>
    </xf>
    <xf numFmtId="190" fontId="3" fillId="0" borderId="16" xfId="0" applyNumberFormat="1" applyFont="1" applyBorder="1" applyAlignment="1">
      <alignment horizontal="center"/>
    </xf>
    <xf numFmtId="0" fontId="8" fillId="0" borderId="18" xfId="0" applyFont="1" applyBorder="1"/>
    <xf numFmtId="0" fontId="3" fillId="0" borderId="18" xfId="0" applyFont="1" applyBorder="1" applyAlignment="1">
      <alignment horizontal="center"/>
    </xf>
    <xf numFmtId="0" fontId="45" fillId="0" borderId="16" xfId="0" applyFont="1" applyBorder="1"/>
    <xf numFmtId="11" fontId="3" fillId="0" borderId="20" xfId="0" applyNumberFormat="1" applyFont="1" applyBorder="1"/>
    <xf numFmtId="1" fontId="3" fillId="0" borderId="20" xfId="0" applyNumberFormat="1" applyFont="1" applyBorder="1"/>
    <xf numFmtId="0" fontId="12" fillId="0" borderId="15" xfId="0" applyFont="1" applyBorder="1"/>
    <xf numFmtId="190" fontId="3" fillId="0" borderId="26" xfId="0" applyNumberFormat="1" applyFont="1" applyBorder="1" applyAlignment="1">
      <alignment horizontal="center"/>
    </xf>
    <xf numFmtId="0" fontId="4" fillId="0" borderId="18" xfId="0" applyFont="1" applyBorder="1"/>
    <xf numFmtId="0" fontId="3" fillId="0" borderId="6" xfId="0" applyFont="1" applyBorder="1"/>
    <xf numFmtId="190" fontId="3" fillId="0" borderId="15" xfId="0" applyNumberFormat="1" applyFont="1" applyBorder="1" applyAlignment="1">
      <alignment horizontal="center"/>
    </xf>
    <xf numFmtId="190" fontId="3" fillId="0" borderId="0" xfId="0" applyNumberFormat="1" applyFont="1" applyAlignment="1">
      <alignment horizontal="center"/>
    </xf>
    <xf numFmtId="2" fontId="3" fillId="0" borderId="0" xfId="0" applyNumberFormat="1" applyFont="1" applyAlignment="1">
      <alignment horizontal="center"/>
    </xf>
    <xf numFmtId="0" fontId="48" fillId="0" borderId="7" xfId="1" applyFont="1" applyBorder="1" applyAlignment="1">
      <alignment vertical="top" wrapText="1"/>
    </xf>
    <xf numFmtId="0" fontId="48" fillId="0" borderId="7" xfId="1" applyFont="1" applyBorder="1" applyAlignment="1">
      <alignment vertical="center"/>
    </xf>
    <xf numFmtId="0" fontId="53" fillId="0" borderId="7" xfId="1" applyFont="1" applyBorder="1" applyAlignment="1">
      <alignment vertical="center"/>
    </xf>
    <xf numFmtId="0" fontId="3" fillId="0" borderId="9" xfId="1" applyFont="1" applyBorder="1" applyAlignment="1">
      <alignment vertical="top" wrapText="1"/>
    </xf>
    <xf numFmtId="2" fontId="7" fillId="0" borderId="7" xfId="0" applyNumberFormat="1" applyFont="1" applyBorder="1"/>
    <xf numFmtId="0" fontId="3" fillId="0" borderId="1" xfId="1" applyFont="1" applyBorder="1" applyAlignment="1">
      <alignment horizontal="center" vertical="top" wrapText="1"/>
    </xf>
    <xf numFmtId="0" fontId="3" fillId="0" borderId="8" xfId="1" applyFont="1" applyBorder="1" applyAlignment="1">
      <alignment horizontal="center" vertical="top" wrapText="1"/>
    </xf>
    <xf numFmtId="0" fontId="4" fillId="0" borderId="0" xfId="4042" applyFont="1"/>
    <xf numFmtId="0" fontId="3" fillId="0" borderId="4" xfId="1" applyFont="1" applyBorder="1" applyAlignment="1">
      <alignment horizontal="center" vertical="top"/>
    </xf>
    <xf numFmtId="0" fontId="3" fillId="0" borderId="12" xfId="1" applyFont="1" applyBorder="1" applyAlignment="1">
      <alignment horizontal="center" vertical="top"/>
    </xf>
    <xf numFmtId="0" fontId="3" fillId="0" borderId="14" xfId="1" applyFont="1" applyBorder="1" applyAlignment="1">
      <alignment horizontal="center" vertical="top"/>
    </xf>
    <xf numFmtId="0" fontId="3" fillId="0" borderId="15" xfId="1" applyFont="1" applyBorder="1" applyAlignment="1">
      <alignment horizontal="left" vertical="top" wrapText="1"/>
    </xf>
    <xf numFmtId="0" fontId="40" fillId="0" borderId="13" xfId="1" applyFont="1" applyBorder="1" applyAlignment="1">
      <alignment horizontal="left" vertical="top" wrapText="1"/>
    </xf>
    <xf numFmtId="0" fontId="45" fillId="0" borderId="8" xfId="1" applyFont="1" applyBorder="1" applyAlignment="1">
      <alignment vertical="top"/>
    </xf>
    <xf numFmtId="0" fontId="40" fillId="0" borderId="8" xfId="1" applyFont="1" applyBorder="1" applyAlignment="1">
      <alignment horizontal="left" vertical="top" wrapText="1"/>
    </xf>
    <xf numFmtId="0" fontId="45" fillId="0" borderId="1" xfId="1" applyFont="1" applyBorder="1" applyAlignment="1">
      <alignment vertical="top"/>
    </xf>
    <xf numFmtId="0" fontId="3" fillId="0" borderId="8" xfId="1" applyFont="1" applyBorder="1" applyAlignment="1">
      <alignment vertical="top" wrapText="1"/>
    </xf>
    <xf numFmtId="0" fontId="46" fillId="0" borderId="8" xfId="1" applyFont="1" applyBorder="1" applyAlignment="1">
      <alignment horizontal="left" vertical="top" wrapText="1"/>
    </xf>
    <xf numFmtId="2" fontId="40" fillId="0" borderId="8" xfId="1" applyNumberFormat="1" applyFont="1" applyBorder="1" applyAlignment="1">
      <alignment horizontal="right" vertical="top" wrapText="1"/>
    </xf>
    <xf numFmtId="0" fontId="3" fillId="0" borderId="1" xfId="1" applyFont="1" applyBorder="1" applyAlignment="1">
      <alignment vertical="top" wrapText="1"/>
    </xf>
    <xf numFmtId="0" fontId="46" fillId="0" borderId="1" xfId="1" applyFont="1" applyBorder="1" applyAlignment="1">
      <alignment horizontal="left" vertical="top" wrapText="1"/>
    </xf>
    <xf numFmtId="2" fontId="40" fillId="0" borderId="1" xfId="1" applyNumberFormat="1" applyFont="1" applyBorder="1" applyAlignment="1">
      <alignment horizontal="right" vertical="top" wrapText="1"/>
    </xf>
    <xf numFmtId="0" fontId="3" fillId="0" borderId="0" xfId="0" applyFont="1" applyAlignment="1">
      <alignment horizontal="left"/>
    </xf>
    <xf numFmtId="1" fontId="45" fillId="0" borderId="0" xfId="0" applyNumberFormat="1" applyFont="1" applyAlignment="1">
      <alignment horizontal="left"/>
    </xf>
    <xf numFmtId="0" fontId="45" fillId="0" borderId="8" xfId="1" applyFont="1" applyBorder="1" applyAlignment="1">
      <alignment horizontal="left" vertical="top" wrapText="1"/>
    </xf>
    <xf numFmtId="0" fontId="3" fillId="0" borderId="8" xfId="0" applyFont="1" applyBorder="1" applyAlignment="1">
      <alignment horizontal="left"/>
    </xf>
    <xf numFmtId="0" fontId="45" fillId="0" borderId="8" xfId="1" applyFont="1" applyBorder="1" applyAlignment="1">
      <alignment horizontal="left" wrapText="1"/>
    </xf>
    <xf numFmtId="0" fontId="45" fillId="0" borderId="1" xfId="1" applyFont="1" applyBorder="1" applyAlignment="1">
      <alignment horizontal="left" vertical="top" wrapText="1"/>
    </xf>
    <xf numFmtId="1" fontId="4" fillId="0" borderId="1" xfId="0" applyNumberFormat="1" applyFont="1" applyBorder="1" applyAlignment="1">
      <alignment horizontal="left"/>
    </xf>
    <xf numFmtId="0" fontId="3" fillId="0" borderId="1" xfId="0" applyFont="1" applyBorder="1" applyAlignment="1">
      <alignment horizontal="left"/>
    </xf>
    <xf numFmtId="0" fontId="45" fillId="0" borderId="1" xfId="1" applyFont="1" applyBorder="1" applyAlignment="1">
      <alignment horizontal="left" wrapText="1"/>
    </xf>
    <xf numFmtId="0" fontId="4" fillId="0" borderId="1" xfId="0" applyFont="1" applyBorder="1"/>
    <xf numFmtId="0" fontId="3" fillId="0" borderId="0" xfId="0" applyFont="1" applyAlignment="1">
      <alignment horizontal="center"/>
    </xf>
    <xf numFmtId="0" fontId="45" fillId="0" borderId="0" xfId="0" applyFont="1" applyAlignment="1">
      <alignment horizontal="left"/>
    </xf>
    <xf numFmtId="0" fontId="40" fillId="0" borderId="0" xfId="0" applyFont="1" applyAlignment="1">
      <alignment horizontal="right"/>
    </xf>
    <xf numFmtId="0" fontId="45" fillId="0" borderId="8" xfId="0" applyFont="1" applyBorder="1" applyAlignment="1">
      <alignment horizontal="left"/>
    </xf>
    <xf numFmtId="0" fontId="40" fillId="0" borderId="8" xfId="0" applyFont="1" applyBorder="1" applyAlignment="1">
      <alignment horizontal="right"/>
    </xf>
    <xf numFmtId="0" fontId="3" fillId="0" borderId="8" xfId="0" applyFont="1" applyBorder="1"/>
    <xf numFmtId="1" fontId="3" fillId="0" borderId="1" xfId="0" applyNumberFormat="1" applyFont="1" applyBorder="1" applyAlignment="1">
      <alignment horizontal="left"/>
    </xf>
    <xf numFmtId="1" fontId="3" fillId="0" borderId="1" xfId="0" applyNumberFormat="1" applyFont="1" applyBorder="1" applyAlignment="1">
      <alignment horizontal="center"/>
    </xf>
    <xf numFmtId="0" fontId="3" fillId="0" borderId="1" xfId="0" applyFont="1" applyBorder="1" applyAlignment="1">
      <alignment horizontal="center"/>
    </xf>
    <xf numFmtId="0" fontId="45" fillId="0" borderId="1" xfId="0" applyFont="1" applyBorder="1" applyAlignment="1">
      <alignment horizontal="left"/>
    </xf>
    <xf numFmtId="0" fontId="40" fillId="0" borderId="1" xfId="0" applyFont="1" applyBorder="1" applyAlignment="1">
      <alignment horizontal="right"/>
    </xf>
    <xf numFmtId="1" fontId="4" fillId="0" borderId="0" xfId="0" applyNumberFormat="1" applyFont="1" applyAlignment="1">
      <alignment horizontal="center"/>
    </xf>
    <xf numFmtId="1" fontId="4" fillId="0" borderId="8" xfId="0" applyNumberFormat="1" applyFont="1" applyBorder="1" applyAlignment="1">
      <alignment horizontal="center"/>
    </xf>
    <xf numFmtId="1" fontId="4" fillId="0" borderId="1" xfId="0" applyNumberFormat="1" applyFont="1" applyBorder="1" applyAlignment="1">
      <alignment horizontal="center"/>
    </xf>
    <xf numFmtId="0" fontId="39" fillId="0" borderId="0" xfId="0" applyFont="1"/>
    <xf numFmtId="0" fontId="4" fillId="0" borderId="15" xfId="1" applyFont="1" applyBorder="1"/>
    <xf numFmtId="0" fontId="4" fillId="0" borderId="13" xfId="1" applyFont="1" applyBorder="1"/>
    <xf numFmtId="1" fontId="8" fillId="0" borderId="0" xfId="0" applyNumberFormat="1" applyFont="1" applyAlignment="1">
      <alignment horizontal="center"/>
    </xf>
    <xf numFmtId="2" fontId="40" fillId="0" borderId="0" xfId="0" applyNumberFormat="1" applyFont="1"/>
    <xf numFmtId="2" fontId="40" fillId="0" borderId="0" xfId="0" applyNumberFormat="1" applyFont="1" applyAlignment="1">
      <alignment horizontal="right"/>
    </xf>
    <xf numFmtId="0" fontId="8" fillId="0" borderId="0" xfId="0" applyFont="1" applyAlignment="1">
      <alignment horizontal="center"/>
    </xf>
    <xf numFmtId="0" fontId="3" fillId="0" borderId="21" xfId="1" applyFont="1" applyBorder="1" applyAlignment="1">
      <alignment horizontal="center" vertical="top"/>
    </xf>
    <xf numFmtId="0" fontId="3" fillId="0" borderId="19" xfId="0" applyFont="1" applyBorder="1" applyAlignment="1">
      <alignment horizontal="center"/>
    </xf>
    <xf numFmtId="0" fontId="45" fillId="0" borderId="15" xfId="0" applyFont="1" applyBorder="1" applyAlignment="1">
      <alignment horizontal="left"/>
    </xf>
    <xf numFmtId="1" fontId="47" fillId="0" borderId="0" xfId="0" applyNumberFormat="1" applyFont="1" applyAlignment="1">
      <alignment horizontal="left"/>
    </xf>
    <xf numFmtId="0" fontId="47" fillId="0" borderId="0" xfId="0" applyFont="1" applyAlignment="1">
      <alignment horizontal="left"/>
    </xf>
    <xf numFmtId="2" fontId="7" fillId="0" borderId="0" xfId="0" applyNumberFormat="1" applyFont="1" applyAlignment="1">
      <alignment horizontal="right"/>
    </xf>
    <xf numFmtId="0" fontId="45" fillId="0" borderId="0" xfId="0" applyFont="1"/>
    <xf numFmtId="0" fontId="12" fillId="0" borderId="0" xfId="0" applyFont="1" applyAlignment="1">
      <alignment horizontal="center"/>
    </xf>
    <xf numFmtId="0" fontId="12" fillId="0" borderId="0" xfId="0" applyFont="1" applyAlignment="1">
      <alignment horizontal="left"/>
    </xf>
    <xf numFmtId="0" fontId="58" fillId="0" borderId="0" xfId="0" applyFont="1" applyAlignment="1">
      <alignment horizontal="right"/>
    </xf>
    <xf numFmtId="190" fontId="4" fillId="0" borderId="0" xfId="0" applyNumberFormat="1" applyFont="1" applyAlignment="1">
      <alignment horizontal="center"/>
    </xf>
    <xf numFmtId="0" fontId="4" fillId="0" borderId="0" xfId="0" applyFont="1" applyAlignment="1">
      <alignment horizontal="center"/>
    </xf>
    <xf numFmtId="190" fontId="8" fillId="0" borderId="0" xfId="0" applyNumberFormat="1" applyFont="1" applyAlignment="1">
      <alignment horizontal="center"/>
    </xf>
    <xf numFmtId="0" fontId="45" fillId="0" borderId="16" xfId="1" applyFont="1" applyBorder="1" applyAlignment="1">
      <alignment horizontal="left" vertical="top" wrapText="1"/>
    </xf>
    <xf numFmtId="1" fontId="3" fillId="0" borderId="27" xfId="0" applyNumberFormat="1" applyFont="1" applyBorder="1" applyAlignment="1">
      <alignment horizontal="center"/>
    </xf>
    <xf numFmtId="0" fontId="4" fillId="0" borderId="16" xfId="1" applyFont="1" applyBorder="1"/>
    <xf numFmtId="0" fontId="4" fillId="0" borderId="11" xfId="1" applyFont="1" applyBorder="1"/>
    <xf numFmtId="0" fontId="3" fillId="0" borderId="14" xfId="1" applyFont="1" applyBorder="1"/>
    <xf numFmtId="1" fontId="47" fillId="0" borderId="15" xfId="0" applyNumberFormat="1" applyFont="1" applyBorder="1"/>
    <xf numFmtId="1" fontId="47" fillId="0" borderId="8" xfId="0" applyNumberFormat="1" applyFont="1" applyBorder="1"/>
    <xf numFmtId="1" fontId="47" fillId="0" borderId="13" xfId="0" applyNumberFormat="1" applyFont="1" applyBorder="1"/>
    <xf numFmtId="0" fontId="45" fillId="0" borderId="16" xfId="0" applyFont="1" applyBorder="1" applyAlignment="1">
      <alignment horizontal="left"/>
    </xf>
    <xf numFmtId="0" fontId="3" fillId="0" borderId="11" xfId="0" applyFont="1" applyBorder="1"/>
    <xf numFmtId="1" fontId="45" fillId="0" borderId="15" xfId="0" applyNumberFormat="1" applyFont="1" applyBorder="1" applyAlignment="1">
      <alignment horizontal="left"/>
    </xf>
    <xf numFmtId="0" fontId="45" fillId="0" borderId="13" xfId="1" applyFont="1" applyBorder="1" applyAlignment="1">
      <alignment horizontal="left" wrapText="1"/>
    </xf>
    <xf numFmtId="1" fontId="45" fillId="0" borderId="0" xfId="0" applyNumberFormat="1" applyFont="1"/>
    <xf numFmtId="190" fontId="4" fillId="0" borderId="0" xfId="0" applyNumberFormat="1" applyFont="1" applyAlignment="1">
      <alignment horizontal="left"/>
    </xf>
    <xf numFmtId="190" fontId="45" fillId="0" borderId="0" xfId="0" applyNumberFormat="1" applyFont="1" applyAlignment="1">
      <alignment horizontal="left"/>
    </xf>
    <xf numFmtId="190" fontId="45" fillId="0" borderId="16" xfId="0" applyNumberFormat="1" applyFont="1" applyBorder="1" applyAlignment="1">
      <alignment horizontal="left"/>
    </xf>
    <xf numFmtId="2" fontId="40" fillId="0" borderId="1" xfId="0" applyNumberFormat="1" applyFont="1" applyBorder="1" applyAlignment="1">
      <alignment horizontal="right"/>
    </xf>
    <xf numFmtId="190" fontId="3" fillId="0" borderId="11" xfId="0" applyNumberFormat="1" applyFont="1" applyBorder="1"/>
    <xf numFmtId="0" fontId="45" fillId="0" borderId="13" xfId="1" applyFont="1" applyBorder="1" applyAlignment="1">
      <alignment horizontal="left" vertical="top" wrapText="1"/>
    </xf>
    <xf numFmtId="0" fontId="56" fillId="0" borderId="0" xfId="0" applyFont="1" applyAlignment="1">
      <alignment horizontal="left"/>
    </xf>
    <xf numFmtId="1" fontId="45" fillId="0" borderId="0" xfId="0" applyNumberFormat="1" applyFont="1" applyAlignment="1">
      <alignment horizontal="right"/>
    </xf>
    <xf numFmtId="1" fontId="3" fillId="0" borderId="0" xfId="0" applyNumberFormat="1" applyFont="1" applyAlignment="1">
      <alignment horizontal="right"/>
    </xf>
    <xf numFmtId="1" fontId="3" fillId="0" borderId="16" xfId="0" applyNumberFormat="1" applyFont="1" applyBorder="1" applyAlignment="1">
      <alignment horizontal="left"/>
    </xf>
    <xf numFmtId="0" fontId="3" fillId="0" borderId="11" xfId="1" applyFont="1" applyBorder="1" applyAlignment="1">
      <alignment horizontal="left" wrapText="1"/>
    </xf>
    <xf numFmtId="0" fontId="46" fillId="0" borderId="16" xfId="1" applyFont="1" applyBorder="1" applyAlignment="1">
      <alignment horizontal="left" vertical="top" wrapText="1"/>
    </xf>
    <xf numFmtId="0" fontId="3" fillId="0" borderId="11" xfId="1" applyFont="1" applyBorder="1" applyAlignment="1">
      <alignment horizontal="left" vertical="top" wrapText="1"/>
    </xf>
    <xf numFmtId="0" fontId="3" fillId="0" borderId="8" xfId="1" applyFont="1" applyBorder="1" applyAlignment="1">
      <alignment horizontal="left" wrapText="1"/>
    </xf>
    <xf numFmtId="0" fontId="3" fillId="0" borderId="0" xfId="1" applyFont="1" applyAlignment="1">
      <alignment horizontal="left" wrapText="1"/>
    </xf>
    <xf numFmtId="0" fontId="3" fillId="0" borderId="5" xfId="1" applyFont="1" applyBorder="1" applyAlignment="1">
      <alignment horizontal="left" wrapText="1"/>
    </xf>
    <xf numFmtId="0" fontId="3" fillId="0" borderId="5" xfId="0" applyFont="1" applyBorder="1" applyAlignment="1">
      <alignment horizontal="left" vertical="top"/>
    </xf>
    <xf numFmtId="0" fontId="3" fillId="0" borderId="0" xfId="1" applyFont="1" applyAlignment="1">
      <alignment horizontal="center"/>
    </xf>
    <xf numFmtId="0" fontId="39" fillId="0" borderId="11" xfId="0" applyFont="1" applyBorder="1"/>
    <xf numFmtId="0" fontId="39" fillId="0" borderId="1" xfId="0" applyFont="1" applyBorder="1"/>
    <xf numFmtId="0" fontId="58" fillId="0" borderId="2" xfId="0" applyFont="1" applyBorder="1"/>
    <xf numFmtId="0" fontId="40" fillId="0" borderId="0" xfId="0" applyFont="1"/>
    <xf numFmtId="0" fontId="58" fillId="0" borderId="2" xfId="0" applyFont="1" applyBorder="1" applyAlignment="1">
      <alignment vertical="center"/>
    </xf>
    <xf numFmtId="2" fontId="40" fillId="0" borderId="0" xfId="1" applyNumberFormat="1" applyFont="1" applyAlignment="1">
      <alignment vertical="center"/>
    </xf>
    <xf numFmtId="0" fontId="40" fillId="0" borderId="0" xfId="1" applyFont="1" applyAlignment="1">
      <alignment vertical="center"/>
    </xf>
    <xf numFmtId="0" fontId="58" fillId="0" borderId="0" xfId="0" applyFont="1" applyAlignment="1">
      <alignment vertical="center"/>
    </xf>
    <xf numFmtId="1" fontId="40" fillId="0" borderId="0" xfId="0" applyNumberFormat="1" applyFont="1" applyAlignment="1">
      <alignment horizontal="left" vertical="center"/>
    </xf>
    <xf numFmtId="0" fontId="40" fillId="0" borderId="0" xfId="1" applyFont="1" applyAlignment="1">
      <alignment horizontal="left" vertical="center" wrapText="1"/>
    </xf>
    <xf numFmtId="0" fontId="58" fillId="0" borderId="9" xfId="0" applyFont="1" applyBorder="1" applyAlignment="1">
      <alignment vertical="center"/>
    </xf>
    <xf numFmtId="2" fontId="40" fillId="0" borderId="7" xfId="1" applyNumberFormat="1" applyFont="1" applyBorder="1" applyAlignment="1">
      <alignment vertical="center"/>
    </xf>
    <xf numFmtId="0" fontId="40" fillId="0" borderId="7" xfId="1" applyFont="1" applyBorder="1" applyAlignment="1">
      <alignment vertical="center"/>
    </xf>
    <xf numFmtId="0" fontId="58" fillId="0" borderId="7" xfId="0" applyFont="1" applyBorder="1" applyAlignment="1">
      <alignment vertical="center"/>
    </xf>
    <xf numFmtId="1" fontId="40" fillId="0" borderId="7" xfId="0" applyNumberFormat="1" applyFont="1" applyBorder="1" applyAlignment="1">
      <alignment horizontal="left" vertical="center"/>
    </xf>
    <xf numFmtId="0" fontId="40" fillId="0" borderId="0" xfId="1" applyFont="1"/>
    <xf numFmtId="0" fontId="3" fillId="0" borderId="16" xfId="1" applyFont="1" applyBorder="1" applyAlignment="1">
      <alignment horizontal="center"/>
    </xf>
    <xf numFmtId="0" fontId="39" fillId="0" borderId="2" xfId="0" applyFont="1" applyBorder="1" applyAlignment="1">
      <alignment horizontal="center"/>
    </xf>
    <xf numFmtId="2" fontId="40" fillId="0" borderId="0" xfId="1" applyNumberFormat="1" applyFont="1"/>
    <xf numFmtId="0" fontId="3" fillId="0" borderId="18" xfId="1" applyFont="1" applyBorder="1" applyAlignment="1">
      <alignment horizontal="center"/>
    </xf>
    <xf numFmtId="0" fontId="3" fillId="0" borderId="18" xfId="0" applyFont="1" applyBorder="1"/>
    <xf numFmtId="0" fontId="3" fillId="0" borderId="15" xfId="1" applyFont="1" applyBorder="1" applyAlignment="1">
      <alignment horizontal="center"/>
    </xf>
    <xf numFmtId="0" fontId="3" fillId="0" borderId="15" xfId="0" applyFont="1" applyBorder="1" applyAlignment="1">
      <alignment horizontal="left"/>
    </xf>
    <xf numFmtId="0" fontId="38" fillId="0" borderId="5" xfId="1" applyFont="1" applyBorder="1" applyAlignment="1">
      <alignment horizontal="left" wrapText="1"/>
    </xf>
    <xf numFmtId="0" fontId="38" fillId="0" borderId="0" xfId="1" applyFont="1" applyAlignment="1">
      <alignment horizontal="left" wrapText="1"/>
    </xf>
    <xf numFmtId="0" fontId="3" fillId="0" borderId="5" xfId="1" applyFont="1" applyBorder="1" applyAlignment="1">
      <alignment horizontal="center"/>
    </xf>
    <xf numFmtId="0" fontId="3" fillId="0" borderId="5" xfId="0" applyFont="1" applyBorder="1"/>
    <xf numFmtId="1" fontId="3" fillId="0" borderId="18" xfId="0" applyNumberFormat="1" applyFont="1" applyBorder="1" applyAlignment="1">
      <alignment horizontal="left"/>
    </xf>
    <xf numFmtId="0" fontId="3" fillId="0" borderId="27" xfId="0" applyFont="1" applyBorder="1" applyAlignment="1">
      <alignment horizontal="left"/>
    </xf>
    <xf numFmtId="0" fontId="39" fillId="0" borderId="1" xfId="0" applyFont="1" applyBorder="1" applyAlignment="1">
      <alignment horizontal="center"/>
    </xf>
    <xf numFmtId="0" fontId="40" fillId="0" borderId="1" xfId="1" applyFont="1" applyBorder="1"/>
    <xf numFmtId="0" fontId="3" fillId="0" borderId="1" xfId="1" applyFont="1" applyBorder="1" applyAlignment="1">
      <alignment horizontal="center"/>
    </xf>
    <xf numFmtId="0" fontId="3" fillId="0" borderId="1" xfId="1" applyFont="1" applyBorder="1" applyAlignment="1">
      <alignment horizontal="left" wrapText="1"/>
    </xf>
    <xf numFmtId="0" fontId="39" fillId="0" borderId="0" xfId="0" applyFont="1" applyAlignment="1">
      <alignment horizontal="center"/>
    </xf>
    <xf numFmtId="0" fontId="39" fillId="0" borderId="8" xfId="0" applyFont="1" applyBorder="1" applyAlignment="1">
      <alignment horizontal="center"/>
    </xf>
    <xf numFmtId="2" fontId="40" fillId="0" borderId="8" xfId="1" applyNumberFormat="1" applyFont="1" applyBorder="1"/>
    <xf numFmtId="0" fontId="3" fillId="0" borderId="8" xfId="1" applyFont="1" applyBorder="1" applyAlignment="1">
      <alignment horizontal="center"/>
    </xf>
    <xf numFmtId="0" fontId="3" fillId="0" borderId="15" xfId="0" applyFont="1" applyBorder="1"/>
    <xf numFmtId="1" fontId="3" fillId="0" borderId="20" xfId="1" applyNumberFormat="1" applyFont="1" applyBorder="1" applyAlignment="1">
      <alignment horizontal="center"/>
    </xf>
    <xf numFmtId="0" fontId="3" fillId="0" borderId="19" xfId="0" applyFont="1" applyBorder="1" applyAlignment="1">
      <alignment horizontal="left" vertical="top"/>
    </xf>
    <xf numFmtId="0" fontId="39" fillId="0" borderId="8" xfId="0" applyFont="1" applyBorder="1"/>
    <xf numFmtId="0" fontId="40" fillId="0" borderId="8" xfId="1" applyFont="1" applyBorder="1"/>
    <xf numFmtId="1" fontId="3" fillId="0" borderId="15" xfId="0" applyNumberFormat="1" applyFont="1" applyBorder="1" applyAlignment="1">
      <alignment horizontal="left"/>
    </xf>
    <xf numFmtId="1" fontId="3" fillId="0" borderId="6" xfId="0" applyNumberFormat="1" applyFont="1" applyBorder="1" applyAlignment="1">
      <alignment horizontal="left"/>
    </xf>
    <xf numFmtId="1" fontId="3" fillId="0" borderId="28" xfId="0" applyNumberFormat="1" applyFont="1" applyBorder="1" applyAlignment="1">
      <alignment horizontal="left"/>
    </xf>
    <xf numFmtId="1" fontId="3" fillId="0" borderId="5" xfId="1" applyNumberFormat="1" applyFont="1" applyBorder="1" applyAlignment="1">
      <alignment horizontal="center"/>
    </xf>
    <xf numFmtId="1" fontId="3" fillId="0" borderId="18" xfId="1" applyNumberFormat="1" applyFont="1" applyBorder="1" applyAlignment="1">
      <alignment horizontal="center"/>
    </xf>
    <xf numFmtId="0" fontId="3" fillId="0" borderId="1" xfId="1" applyFont="1" applyBorder="1"/>
    <xf numFmtId="0" fontId="3" fillId="0" borderId="2" xfId="0" applyFont="1" applyBorder="1" applyAlignment="1">
      <alignment horizontal="center"/>
    </xf>
    <xf numFmtId="2" fontId="58" fillId="0" borderId="0" xfId="0" applyNumberFormat="1" applyFont="1"/>
    <xf numFmtId="1" fontId="39" fillId="0" borderId="18" xfId="0" applyNumberFormat="1" applyFont="1" applyBorder="1" applyAlignment="1">
      <alignment horizontal="center"/>
    </xf>
    <xf numFmtId="1" fontId="39" fillId="0" borderId="26" xfId="0" applyNumberFormat="1" applyFont="1" applyBorder="1" applyAlignment="1">
      <alignment horizontal="center"/>
    </xf>
    <xf numFmtId="1" fontId="3" fillId="0" borderId="2" xfId="0" applyNumberFormat="1" applyFont="1" applyBorder="1" applyAlignment="1">
      <alignment horizontal="center"/>
    </xf>
    <xf numFmtId="1" fontId="3" fillId="0" borderId="0" xfId="0" applyNumberFormat="1" applyFont="1"/>
    <xf numFmtId="1" fontId="39" fillId="0" borderId="16" xfId="0" applyNumberFormat="1" applyFont="1" applyBorder="1" applyAlignment="1">
      <alignment horizontal="center"/>
    </xf>
    <xf numFmtId="1" fontId="39" fillId="0" borderId="27" xfId="0" applyNumberFormat="1" applyFont="1" applyBorder="1" applyAlignment="1">
      <alignment horizontal="center"/>
    </xf>
    <xf numFmtId="1" fontId="3" fillId="0" borderId="26" xfId="1" applyNumberFormat="1" applyFont="1" applyBorder="1" applyAlignment="1">
      <alignment horizontal="center"/>
    </xf>
    <xf numFmtId="1" fontId="3" fillId="0" borderId="27" xfId="1" applyNumberFormat="1" applyFont="1" applyBorder="1" applyAlignment="1">
      <alignment horizontal="center"/>
    </xf>
    <xf numFmtId="0" fontId="39" fillId="0" borderId="15" xfId="0" applyFont="1" applyBorder="1" applyAlignment="1">
      <alignment horizontal="center"/>
    </xf>
    <xf numFmtId="0" fontId="3" fillId="0" borderId="26" xfId="0" applyFont="1" applyBorder="1" applyAlignment="1">
      <alignment horizontal="center"/>
    </xf>
    <xf numFmtId="0" fontId="3" fillId="0" borderId="20" xfId="0" applyFont="1" applyBorder="1" applyAlignment="1">
      <alignment horizontal="center"/>
    </xf>
    <xf numFmtId="0" fontId="8" fillId="0" borderId="26" xfId="1" applyFont="1" applyBorder="1" applyAlignment="1">
      <alignment horizontal="center" vertical="top" wrapText="1"/>
    </xf>
    <xf numFmtId="0" fontId="8" fillId="0" borderId="18" xfId="1" applyFont="1" applyBorder="1" applyAlignment="1">
      <alignment horizontal="center" vertical="top" wrapText="1"/>
    </xf>
    <xf numFmtId="0" fontId="8" fillId="0" borderId="26" xfId="1" applyFont="1" applyBorder="1" applyAlignment="1">
      <alignment horizontal="left" vertical="top" wrapText="1"/>
    </xf>
    <xf numFmtId="0" fontId="60" fillId="0" borderId="0" xfId="1" applyFont="1" applyAlignment="1">
      <alignment vertical="center"/>
    </xf>
    <xf numFmtId="0" fontId="40" fillId="0" borderId="18" xfId="1" applyFont="1" applyBorder="1" applyAlignment="1">
      <alignment vertical="center"/>
    </xf>
    <xf numFmtId="1" fontId="39" fillId="0" borderId="7" xfId="0" applyNumberFormat="1" applyFont="1" applyBorder="1" applyAlignment="1">
      <alignment horizontal="center"/>
    </xf>
    <xf numFmtId="0" fontId="39" fillId="0" borderId="7" xfId="0" applyFont="1" applyBorder="1" applyAlignment="1">
      <alignment horizontal="center"/>
    </xf>
    <xf numFmtId="0" fontId="39" fillId="0" borderId="26" xfId="0" applyFont="1" applyBorder="1" applyAlignment="1">
      <alignment horizontal="center"/>
    </xf>
    <xf numFmtId="0" fontId="39" fillId="0" borderId="18" xfId="0" applyFont="1" applyBorder="1" applyAlignment="1">
      <alignment horizontal="center"/>
    </xf>
    <xf numFmtId="1" fontId="39" fillId="0" borderId="0" xfId="0" applyNumberFormat="1" applyFont="1" applyAlignment="1">
      <alignment horizontal="center"/>
    </xf>
    <xf numFmtId="190" fontId="39" fillId="0" borderId="26" xfId="0" applyNumberFormat="1" applyFont="1" applyBorder="1" applyAlignment="1">
      <alignment horizontal="center"/>
    </xf>
    <xf numFmtId="0" fontId="39" fillId="0" borderId="13" xfId="0" applyFont="1" applyBorder="1"/>
    <xf numFmtId="0" fontId="40" fillId="0" borderId="9" xfId="0" applyFont="1" applyBorder="1" applyAlignment="1">
      <alignment vertical="center"/>
    </xf>
    <xf numFmtId="0" fontId="40" fillId="0" borderId="7" xfId="0" applyFont="1" applyBorder="1" applyAlignment="1">
      <alignment vertical="center"/>
    </xf>
    <xf numFmtId="0" fontId="3" fillId="0" borderId="18" xfId="0" applyFont="1" applyBorder="1" applyAlignment="1">
      <alignment vertical="center"/>
    </xf>
    <xf numFmtId="0" fontId="3" fillId="0" borderId="7" xfId="0" applyFont="1" applyBorder="1" applyAlignment="1">
      <alignment vertical="center"/>
    </xf>
    <xf numFmtId="1" fontId="4" fillId="0" borderId="7" xfId="0" applyNumberFormat="1" applyFont="1" applyBorder="1" applyAlignment="1">
      <alignment horizontal="left" vertical="center"/>
    </xf>
    <xf numFmtId="0" fontId="39" fillId="0" borderId="5" xfId="0" applyFont="1" applyBorder="1"/>
    <xf numFmtId="0" fontId="3" fillId="0" borderId="0" xfId="0" applyFont="1" applyAlignment="1">
      <alignment horizontal="right"/>
    </xf>
    <xf numFmtId="1" fontId="3" fillId="0" borderId="2" xfId="0" applyNumberFormat="1" applyFont="1" applyBorder="1" applyAlignment="1">
      <alignment horizontal="right"/>
    </xf>
    <xf numFmtId="1" fontId="3" fillId="0" borderId="5" xfId="0" applyNumberFormat="1" applyFont="1" applyBorder="1"/>
    <xf numFmtId="0" fontId="4" fillId="0" borderId="20" xfId="1" applyFont="1" applyBorder="1" applyAlignment="1">
      <alignment horizontal="center"/>
    </xf>
    <xf numFmtId="0" fontId="3" fillId="0" borderId="0" xfId="1" applyFont="1" applyAlignment="1">
      <alignment horizontal="right"/>
    </xf>
    <xf numFmtId="0" fontId="3" fillId="0" borderId="18" xfId="1" applyFont="1" applyBorder="1"/>
    <xf numFmtId="0" fontId="40" fillId="0" borderId="0" xfId="1" applyFont="1" applyAlignment="1">
      <alignment horizontal="right"/>
    </xf>
    <xf numFmtId="0" fontId="3" fillId="0" borderId="27" xfId="1" applyFont="1" applyBorder="1" applyAlignment="1">
      <alignment horizontal="center"/>
    </xf>
    <xf numFmtId="0" fontId="3" fillId="0" borderId="19" xfId="1" applyFont="1" applyBorder="1" applyAlignment="1">
      <alignment horizontal="center"/>
    </xf>
    <xf numFmtId="0" fontId="3" fillId="0" borderId="14" xfId="1" applyFont="1" applyBorder="1" applyAlignment="1">
      <alignment horizontal="center"/>
    </xf>
    <xf numFmtId="0" fontId="3" fillId="0" borderId="11" xfId="1" applyFont="1" applyBorder="1" applyAlignment="1">
      <alignment vertical="top" wrapText="1"/>
    </xf>
    <xf numFmtId="0" fontId="60" fillId="0" borderId="1" xfId="1" applyFont="1" applyBorder="1" applyAlignment="1">
      <alignment vertical="center"/>
    </xf>
    <xf numFmtId="0" fontId="48" fillId="0" borderId="1" xfId="1" applyFont="1" applyBorder="1" applyAlignment="1">
      <alignment vertical="center"/>
    </xf>
    <xf numFmtId="0" fontId="48" fillId="0" borderId="1" xfId="1" applyFont="1" applyBorder="1" applyAlignment="1">
      <alignment vertical="top" wrapText="1"/>
    </xf>
    <xf numFmtId="2" fontId="58" fillId="0" borderId="8" xfId="0" applyNumberFormat="1" applyFont="1" applyBorder="1"/>
    <xf numFmtId="0" fontId="3" fillId="0" borderId="8" xfId="1" applyFont="1" applyBorder="1"/>
    <xf numFmtId="0" fontId="3" fillId="0" borderId="13" xfId="0" applyFont="1" applyBorder="1"/>
    <xf numFmtId="2" fontId="40" fillId="0" borderId="8" xfId="0" applyNumberFormat="1" applyFont="1" applyBorder="1"/>
    <xf numFmtId="0" fontId="4" fillId="0" borderId="16" xfId="1" applyFont="1" applyBorder="1" applyAlignment="1">
      <alignment horizontal="center"/>
    </xf>
    <xf numFmtId="0" fontId="4" fillId="0" borderId="15" xfId="1" applyFont="1" applyBorder="1" applyAlignment="1">
      <alignment horizontal="center"/>
    </xf>
    <xf numFmtId="0" fontId="3" fillId="0" borderId="2" xfId="1" applyFont="1" applyBorder="1" applyAlignment="1">
      <alignment horizontal="center"/>
    </xf>
    <xf numFmtId="0" fontId="39" fillId="0" borderId="5" xfId="0" applyFont="1" applyBorder="1" applyAlignment="1">
      <alignment horizontal="center"/>
    </xf>
    <xf numFmtId="0" fontId="4" fillId="0" borderId="18" xfId="1" applyFont="1" applyBorder="1" applyAlignment="1">
      <alignment horizontal="center"/>
    </xf>
    <xf numFmtId="0" fontId="39" fillId="0" borderId="19" xfId="0" applyFont="1" applyBorder="1" applyAlignment="1">
      <alignment horizontal="center"/>
    </xf>
    <xf numFmtId="0" fontId="58" fillId="0" borderId="0" xfId="0" applyFont="1"/>
    <xf numFmtId="0" fontId="3" fillId="0" borderId="27" xfId="0" applyFont="1" applyBorder="1" applyAlignment="1">
      <alignment horizontal="center"/>
    </xf>
    <xf numFmtId="0" fontId="3" fillId="0" borderId="4" xfId="1" applyFont="1" applyBorder="1" applyAlignment="1">
      <alignment horizontal="center"/>
    </xf>
    <xf numFmtId="0" fontId="3" fillId="0" borderId="16" xfId="0" applyFont="1" applyBorder="1" applyAlignment="1">
      <alignment horizontal="center"/>
    </xf>
    <xf numFmtId="0" fontId="3" fillId="0" borderId="13" xfId="1" applyFont="1" applyBorder="1"/>
    <xf numFmtId="1" fontId="3" fillId="0" borderId="8" xfId="0" applyNumberFormat="1" applyFont="1" applyBorder="1"/>
    <xf numFmtId="0" fontId="58" fillId="0" borderId="8" xfId="0" applyFont="1" applyBorder="1"/>
    <xf numFmtId="0" fontId="3" fillId="0" borderId="11" xfId="0" applyFont="1" applyBorder="1" applyAlignment="1">
      <alignment horizontal="center"/>
    </xf>
    <xf numFmtId="0" fontId="58" fillId="0" borderId="1" xfId="0" applyFont="1" applyBorder="1"/>
    <xf numFmtId="0" fontId="3" fillId="0" borderId="12" xfId="1" applyFont="1" applyBorder="1" applyAlignment="1">
      <alignment horizontal="center"/>
    </xf>
    <xf numFmtId="0" fontId="39" fillId="0" borderId="27" xfId="0" applyFont="1" applyBorder="1" applyAlignment="1">
      <alignment horizontal="center"/>
    </xf>
    <xf numFmtId="0" fontId="39" fillId="0" borderId="20" xfId="0" applyFont="1" applyBorder="1" applyAlignment="1">
      <alignment horizontal="center"/>
    </xf>
    <xf numFmtId="0" fontId="39" fillId="0" borderId="16" xfId="0" applyFont="1" applyBorder="1" applyAlignment="1">
      <alignment horizontal="center"/>
    </xf>
    <xf numFmtId="0" fontId="3" fillId="0" borderId="2" xfId="0" applyFont="1" applyBorder="1" applyAlignment="1">
      <alignment horizontal="left"/>
    </xf>
    <xf numFmtId="0" fontId="39" fillId="0" borderId="7" xfId="0" applyFont="1" applyBorder="1"/>
    <xf numFmtId="0" fontId="3" fillId="0" borderId="7" xfId="0" applyFont="1" applyBorder="1"/>
    <xf numFmtId="1" fontId="3" fillId="0" borderId="18" xfId="0" applyNumberFormat="1" applyFont="1" applyBorder="1"/>
    <xf numFmtId="0" fontId="39" fillId="0" borderId="15" xfId="0" applyFont="1" applyBorder="1"/>
    <xf numFmtId="0" fontId="3" fillId="0" borderId="18" xfId="0" applyFont="1" applyBorder="1" applyAlignment="1">
      <alignment horizontal="left"/>
    </xf>
    <xf numFmtId="1" fontId="3" fillId="0" borderId="1" xfId="1" applyNumberFormat="1" applyFont="1" applyBorder="1" applyAlignment="1">
      <alignment horizontal="center"/>
    </xf>
    <xf numFmtId="1" fontId="3" fillId="0" borderId="8" xfId="1" applyNumberFormat="1" applyFont="1" applyBorder="1" applyAlignment="1">
      <alignment horizontal="center"/>
    </xf>
    <xf numFmtId="0" fontId="3" fillId="0" borderId="26" xfId="0" applyFont="1" applyBorder="1" applyAlignment="1">
      <alignment horizontal="left"/>
    </xf>
    <xf numFmtId="0" fontId="39" fillId="0" borderId="2" xfId="0" applyFont="1" applyBorder="1" applyAlignment="1">
      <alignment horizontal="left"/>
    </xf>
    <xf numFmtId="49" fontId="3" fillId="0" borderId="18" xfId="0" applyNumberFormat="1" applyFont="1" applyBorder="1" applyAlignment="1">
      <alignment horizontal="center"/>
    </xf>
    <xf numFmtId="0" fontId="3" fillId="0" borderId="25" xfId="0" applyFont="1" applyBorder="1"/>
    <xf numFmtId="49" fontId="3" fillId="0" borderId="16" xfId="0" applyNumberFormat="1" applyFont="1" applyBorder="1" applyAlignment="1">
      <alignment horizontal="center"/>
    </xf>
    <xf numFmtId="0" fontId="4" fillId="0" borderId="18" xfId="1" applyFont="1" applyBorder="1"/>
    <xf numFmtId="0" fontId="4" fillId="0" borderId="7" xfId="1" applyFont="1" applyBorder="1"/>
    <xf numFmtId="0" fontId="60" fillId="0" borderId="0" xfId="1" applyFont="1"/>
    <xf numFmtId="0" fontId="40" fillId="0" borderId="8" xfId="1" applyFont="1" applyBorder="1" applyAlignment="1">
      <alignment horizontal="right"/>
    </xf>
    <xf numFmtId="0" fontId="40" fillId="0" borderId="1" xfId="1" applyFont="1" applyBorder="1" applyAlignment="1">
      <alignment horizontal="right"/>
    </xf>
    <xf numFmtId="0" fontId="12" fillId="0" borderId="22" xfId="9" applyFont="1" applyBorder="1"/>
    <xf numFmtId="0" fontId="4" fillId="0" borderId="22" xfId="6" applyFont="1" applyBorder="1" applyAlignment="1">
      <alignment horizontal="left" vertical="top"/>
    </xf>
    <xf numFmtId="0" fontId="3" fillId="0" borderId="22" xfId="6" applyFont="1" applyBorder="1" applyAlignment="1">
      <alignment vertical="top"/>
    </xf>
    <xf numFmtId="0" fontId="3" fillId="0" borderId="22" xfId="6" applyFont="1" applyBorder="1" applyAlignment="1">
      <alignment horizontal="left" vertical="top"/>
    </xf>
    <xf numFmtId="0" fontId="4" fillId="0" borderId="22" xfId="6" applyFont="1" applyBorder="1" applyAlignment="1">
      <alignment vertical="top"/>
    </xf>
    <xf numFmtId="0" fontId="4" fillId="0" borderId="22" xfId="6" applyFont="1" applyBorder="1" applyAlignment="1">
      <alignment horizontal="center" vertical="top"/>
    </xf>
    <xf numFmtId="0" fontId="12" fillId="0" borderId="22" xfId="9" applyFont="1" applyBorder="1" applyAlignment="1">
      <alignment vertical="top"/>
    </xf>
    <xf numFmtId="0" fontId="11" fillId="0" borderId="22" xfId="9" applyFont="1" applyBorder="1" applyAlignment="1">
      <alignment vertical="top"/>
    </xf>
    <xf numFmtId="0" fontId="11" fillId="0" borderId="22" xfId="9" applyFont="1" applyBorder="1"/>
    <xf numFmtId="0" fontId="8" fillId="0" borderId="22" xfId="4" applyFont="1" applyBorder="1" applyAlignment="1">
      <alignment vertical="top"/>
    </xf>
    <xf numFmtId="0" fontId="6" fillId="0" borderId="22" xfId="4" applyFont="1" applyBorder="1" applyAlignment="1">
      <alignment vertical="top"/>
    </xf>
    <xf numFmtId="0" fontId="12" fillId="0" borderId="22" xfId="0" applyFont="1" applyBorder="1" applyAlignment="1">
      <alignment horizontal="center"/>
    </xf>
    <xf numFmtId="0" fontId="12" fillId="0" borderId="0" xfId="0" applyFont="1" applyAlignment="1">
      <alignment horizontal="justify" vertical="top" wrapText="1"/>
    </xf>
    <xf numFmtId="0" fontId="2" fillId="0" borderId="10" xfId="0" applyFont="1" applyBorder="1" applyAlignment="1">
      <alignment horizontal="center"/>
    </xf>
    <xf numFmtId="0" fontId="64" fillId="4" borderId="22" xfId="0" applyFont="1" applyFill="1" applyBorder="1" applyAlignment="1">
      <alignment horizontal="center" vertical="center"/>
    </xf>
    <xf numFmtId="0" fontId="63" fillId="0" borderId="0" xfId="0" applyFont="1" applyAlignment="1">
      <alignment horizontal="center"/>
    </xf>
    <xf numFmtId="191" fontId="12" fillId="0" borderId="0" xfId="4257" applyNumberFormat="1" applyFont="1"/>
    <xf numFmtId="191" fontId="12" fillId="0" borderId="0" xfId="0" applyNumberFormat="1" applyFont="1"/>
    <xf numFmtId="0" fontId="2" fillId="0" borderId="10" xfId="0" applyFont="1" applyBorder="1" applyAlignment="1">
      <alignment horizontal="center"/>
    </xf>
    <xf numFmtId="0" fontId="2" fillId="0" borderId="9" xfId="0" applyFont="1" applyBorder="1" applyAlignment="1">
      <alignment horizontal="center"/>
    </xf>
    <xf numFmtId="0" fontId="63" fillId="0" borderId="10" xfId="0" applyFont="1" applyBorder="1" applyAlignment="1">
      <alignment horizontal="center"/>
    </xf>
    <xf numFmtId="0" fontId="63" fillId="0" borderId="7" xfId="0" applyFont="1" applyBorder="1" applyAlignment="1">
      <alignment horizontal="center"/>
    </xf>
    <xf numFmtId="0" fontId="63" fillId="0" borderId="9" xfId="0" applyFont="1" applyBorder="1" applyAlignment="1">
      <alignment horizontal="center"/>
    </xf>
    <xf numFmtId="0" fontId="64" fillId="4" borderId="10" xfId="0" applyFont="1" applyFill="1" applyBorder="1" applyAlignment="1">
      <alignment horizontal="center" vertical="center" wrapText="1"/>
    </xf>
    <xf numFmtId="0" fontId="64" fillId="4" borderId="9" xfId="0" applyFont="1" applyFill="1" applyBorder="1" applyAlignment="1">
      <alignment horizontal="center" vertical="center" wrapText="1"/>
    </xf>
    <xf numFmtId="0" fontId="64" fillId="4" borderId="10" xfId="0" applyFont="1" applyFill="1" applyBorder="1" applyAlignment="1">
      <alignment horizontal="center" vertical="center"/>
    </xf>
    <xf numFmtId="0" fontId="64" fillId="4" borderId="9" xfId="0" applyFont="1" applyFill="1" applyBorder="1" applyAlignment="1">
      <alignment horizontal="center" vertical="center"/>
    </xf>
    <xf numFmtId="0" fontId="42" fillId="0" borderId="0" xfId="2" applyFont="1" applyAlignment="1">
      <alignment vertical="center"/>
    </xf>
    <xf numFmtId="0" fontId="3" fillId="0" borderId="0" xfId="2" applyFont="1" applyAlignment="1">
      <alignment horizontal="center" vertical="top"/>
    </xf>
    <xf numFmtId="0" fontId="4" fillId="0" borderId="0" xfId="6" applyFont="1" applyAlignment="1">
      <alignment horizontal="right" vertical="top" wrapText="1"/>
    </xf>
    <xf numFmtId="0" fontId="39" fillId="0" borderId="22" xfId="0" applyFont="1" applyBorder="1" applyAlignment="1">
      <alignment horizontal="left" vertical="top" wrapText="1"/>
    </xf>
    <xf numFmtId="0" fontId="5" fillId="0" borderId="0" xfId="1" applyFont="1" applyAlignment="1">
      <alignment horizontal="center"/>
    </xf>
    <xf numFmtId="0" fontId="3" fillId="0" borderId="0" xfId="1" applyFont="1" applyAlignment="1">
      <alignment horizontal="center"/>
    </xf>
    <xf numFmtId="14" fontId="3" fillId="0" borderId="0" xfId="1" applyNumberFormat="1" applyFont="1" applyAlignment="1">
      <alignment horizontal="left"/>
    </xf>
    <xf numFmtId="0" fontId="4" fillId="0" borderId="1" xfId="4041" applyFont="1" applyBorder="1" applyAlignment="1" applyProtection="1">
      <alignment horizontal="right" vertical="top" wrapText="1"/>
    </xf>
    <xf numFmtId="0" fontId="50" fillId="0" borderId="0" xfId="0" applyFont="1" applyAlignment="1">
      <alignment horizontal="center"/>
    </xf>
    <xf numFmtId="0" fontId="12" fillId="0" borderId="22" xfId="0" applyFont="1" applyBorder="1" applyAlignment="1">
      <alignment horizontal="justify" vertical="top" wrapText="1"/>
    </xf>
    <xf numFmtId="0" fontId="49" fillId="0" borderId="0" xfId="0" applyFont="1" applyAlignment="1">
      <alignment horizontal="center"/>
    </xf>
    <xf numFmtId="0" fontId="3" fillId="0" borderId="6" xfId="1" applyFont="1" applyBorder="1" applyAlignment="1">
      <alignment horizontal="left" wrapText="1"/>
    </xf>
    <xf numFmtId="0" fontId="3" fillId="0" borderId="0" xfId="1" applyFont="1" applyAlignment="1">
      <alignment horizontal="left" wrapText="1"/>
    </xf>
    <xf numFmtId="0" fontId="3" fillId="0" borderId="5" xfId="1" applyFont="1" applyBorder="1" applyAlignment="1">
      <alignment horizontal="left" wrapText="1"/>
    </xf>
    <xf numFmtId="0" fontId="3" fillId="0" borderId="6" xfId="1" applyFont="1" applyBorder="1" applyAlignment="1">
      <alignment horizontal="left" vertical="top" wrapText="1"/>
    </xf>
    <xf numFmtId="0" fontId="3" fillId="0" borderId="0" xfId="1" applyFont="1" applyAlignment="1">
      <alignment horizontal="left" vertical="top" wrapText="1"/>
    </xf>
    <xf numFmtId="0" fontId="3" fillId="0" borderId="28" xfId="1" applyFont="1" applyBorder="1" applyAlignment="1">
      <alignment horizontal="left" wrapText="1"/>
    </xf>
    <xf numFmtId="0" fontId="3" fillId="0" borderId="8" xfId="1" applyFont="1" applyBorder="1" applyAlignment="1">
      <alignment horizontal="left" wrapText="1"/>
    </xf>
    <xf numFmtId="0" fontId="3" fillId="0" borderId="15" xfId="1" applyFont="1" applyBorder="1" applyAlignment="1">
      <alignment horizontal="left" wrapText="1"/>
    </xf>
    <xf numFmtId="0" fontId="3" fillId="0" borderId="6" xfId="1" applyFont="1" applyBorder="1" applyAlignment="1">
      <alignment horizontal="left" vertical="top"/>
    </xf>
    <xf numFmtId="0" fontId="3" fillId="0" borderId="0" xfId="1" applyFont="1" applyAlignment="1">
      <alignment horizontal="left" vertical="top"/>
    </xf>
    <xf numFmtId="0" fontId="3" fillId="0" borderId="5" xfId="1" applyFont="1" applyBorder="1" applyAlignment="1">
      <alignment horizontal="left" vertical="top"/>
    </xf>
    <xf numFmtId="0" fontId="3" fillId="0" borderId="5" xfId="1" applyFont="1" applyBorder="1" applyAlignment="1">
      <alignment horizontal="left" vertical="top" wrapText="1"/>
    </xf>
    <xf numFmtId="0" fontId="41" fillId="0" borderId="6" xfId="1" applyFont="1" applyBorder="1" applyAlignment="1">
      <alignment horizontal="left" vertical="top" wrapText="1"/>
    </xf>
    <xf numFmtId="0" fontId="41" fillId="0" borderId="0" xfId="1" applyFont="1" applyAlignment="1">
      <alignment horizontal="left" vertical="top" wrapText="1"/>
    </xf>
    <xf numFmtId="0" fontId="41" fillId="0" borderId="5" xfId="1" applyFont="1" applyBorder="1" applyAlignment="1">
      <alignment horizontal="left" vertical="top" wrapText="1"/>
    </xf>
    <xf numFmtId="0" fontId="41" fillId="0" borderId="8" xfId="1" applyFont="1" applyBorder="1" applyAlignment="1">
      <alignment horizontal="left" vertical="top" wrapText="1"/>
    </xf>
    <xf numFmtId="0" fontId="41" fillId="0" borderId="15" xfId="1" applyFont="1" applyBorder="1" applyAlignment="1">
      <alignment horizontal="left" vertical="top" wrapText="1"/>
    </xf>
    <xf numFmtId="0" fontId="3" fillId="0" borderId="28" xfId="1" applyFont="1" applyBorder="1" applyAlignment="1">
      <alignment horizontal="left" vertical="top"/>
    </xf>
    <xf numFmtId="0" fontId="3" fillId="0" borderId="8" xfId="1" applyFont="1" applyBorder="1" applyAlignment="1">
      <alignment horizontal="left" vertical="top"/>
    </xf>
    <xf numFmtId="0" fontId="3" fillId="0" borderId="15" xfId="1" applyFont="1" applyBorder="1" applyAlignment="1">
      <alignment horizontal="left" vertical="top"/>
    </xf>
    <xf numFmtId="0" fontId="3" fillId="0" borderId="6" xfId="0" applyFont="1" applyBorder="1" applyAlignment="1">
      <alignment horizontal="left" vertical="top"/>
    </xf>
    <xf numFmtId="0" fontId="3" fillId="0" borderId="0" xfId="0" applyFont="1" applyAlignment="1">
      <alignment horizontal="left" vertical="top"/>
    </xf>
    <xf numFmtId="0" fontId="3" fillId="0" borderId="5" xfId="0" applyFont="1" applyBorder="1" applyAlignment="1">
      <alignment horizontal="left" vertical="top"/>
    </xf>
    <xf numFmtId="0" fontId="8" fillId="0" borderId="0" xfId="1" applyFont="1" applyAlignment="1">
      <alignment horizontal="left" vertical="top" wrapText="1"/>
    </xf>
    <xf numFmtId="0" fontId="8" fillId="0" borderId="5" xfId="1" applyFont="1" applyBorder="1" applyAlignment="1">
      <alignment horizontal="left" vertical="top" wrapText="1"/>
    </xf>
    <xf numFmtId="0" fontId="3" fillId="0" borderId="8" xfId="1" applyFont="1" applyBorder="1" applyAlignment="1">
      <alignment horizontal="left" vertical="top" wrapText="1"/>
    </xf>
    <xf numFmtId="0" fontId="3" fillId="0" borderId="15" xfId="1" applyFont="1" applyBorder="1" applyAlignment="1">
      <alignment horizontal="left" vertical="top" wrapText="1"/>
    </xf>
    <xf numFmtId="0" fontId="8" fillId="0" borderId="6" xfId="1" applyFont="1" applyBorder="1" applyAlignment="1">
      <alignment horizontal="left" wrapText="1"/>
    </xf>
    <xf numFmtId="0" fontId="8" fillId="0" borderId="0" xfId="1" applyFont="1" applyAlignment="1">
      <alignment horizontal="left" wrapText="1"/>
    </xf>
    <xf numFmtId="0" fontId="8" fillId="0" borderId="5" xfId="1" applyFont="1" applyBorder="1" applyAlignment="1">
      <alignment horizontal="left" wrapText="1"/>
    </xf>
    <xf numFmtId="0" fontId="3" fillId="0" borderId="17" xfId="1" applyFont="1" applyBorder="1" applyAlignment="1">
      <alignment horizontal="left" vertical="top" wrapText="1"/>
    </xf>
    <xf numFmtId="0" fontId="3" fillId="0" borderId="1" xfId="1" applyFont="1" applyBorder="1" applyAlignment="1">
      <alignment horizontal="left" vertical="top" wrapText="1"/>
    </xf>
    <xf numFmtId="0" fontId="3" fillId="0" borderId="28" xfId="1" applyFont="1" applyBorder="1" applyAlignment="1">
      <alignment wrapText="1"/>
    </xf>
    <xf numFmtId="0" fontId="3" fillId="0" borderId="8" xfId="1" applyFont="1" applyBorder="1" applyAlignment="1">
      <alignment wrapText="1"/>
    </xf>
    <xf numFmtId="0" fontId="3" fillId="0" borderId="15" xfId="1" applyFont="1" applyBorder="1" applyAlignment="1">
      <alignment wrapText="1"/>
    </xf>
    <xf numFmtId="0" fontId="3" fillId="0" borderId="0" xfId="1" applyFont="1" applyAlignment="1">
      <alignment horizontal="left" vertical="center" wrapText="1"/>
    </xf>
    <xf numFmtId="0" fontId="3" fillId="0" borderId="5" xfId="1" applyFont="1" applyBorder="1" applyAlignment="1">
      <alignment horizontal="left" vertical="center" wrapText="1"/>
    </xf>
    <xf numFmtId="0" fontId="51" fillId="0" borderId="0" xfId="6" applyFont="1" applyAlignment="1">
      <alignment horizontal="center"/>
    </xf>
    <xf numFmtId="0" fontId="40" fillId="0" borderId="17" xfId="1" applyFont="1" applyBorder="1" applyAlignment="1">
      <alignment horizontal="left" vertical="top" wrapText="1"/>
    </xf>
    <xf numFmtId="0" fontId="40" fillId="0" borderId="1" xfId="1" applyFont="1" applyBorder="1" applyAlignment="1">
      <alignment horizontal="left" vertical="top" wrapText="1"/>
    </xf>
    <xf numFmtId="0" fontId="48" fillId="0" borderId="6" xfId="1" applyFont="1" applyBorder="1" applyAlignment="1">
      <alignment horizontal="left" vertical="top" wrapText="1"/>
    </xf>
    <xf numFmtId="0" fontId="48" fillId="0" borderId="0" xfId="1" applyFont="1" applyAlignment="1">
      <alignment horizontal="left" vertical="top" wrapText="1"/>
    </xf>
    <xf numFmtId="0" fontId="3" fillId="0" borderId="25" xfId="1" applyFont="1" applyBorder="1" applyAlignment="1">
      <alignment horizontal="center" vertical="top" wrapText="1"/>
    </xf>
    <xf numFmtId="0" fontId="3" fillId="0" borderId="9" xfId="1" applyFont="1" applyBorder="1" applyAlignment="1">
      <alignment horizontal="center" vertical="top" wrapText="1"/>
    </xf>
    <xf numFmtId="0" fontId="8" fillId="0" borderId="1" xfId="4041" applyFont="1" applyBorder="1" applyAlignment="1" applyProtection="1">
      <alignment horizontal="right" vertical="top" wrapText="1"/>
    </xf>
    <xf numFmtId="0" fontId="43" fillId="0" borderId="0" xfId="23" applyFont="1" applyAlignment="1">
      <alignment horizontal="right" vertical="top" wrapText="1"/>
    </xf>
    <xf numFmtId="0" fontId="14" fillId="0" borderId="0" xfId="23" applyFont="1" applyAlignment="1">
      <alignment horizontal="right" wrapText="1"/>
    </xf>
    <xf numFmtId="0" fontId="4" fillId="0" borderId="0" xfId="23" applyFont="1" applyAlignment="1">
      <alignment horizontal="right" vertical="top" wrapText="1"/>
    </xf>
    <xf numFmtId="0" fontId="3" fillId="0" borderId="0" xfId="6" applyFont="1" applyAlignment="1">
      <alignment horizontal="center" vertical="top"/>
    </xf>
    <xf numFmtId="0" fontId="7" fillId="0" borderId="28" xfId="1" applyFont="1" applyBorder="1" applyAlignment="1">
      <alignment horizontal="left" vertical="center" wrapText="1"/>
    </xf>
    <xf numFmtId="0" fontId="7" fillId="0" borderId="8" xfId="1" applyFont="1" applyBorder="1" applyAlignment="1">
      <alignment horizontal="left" vertical="center" wrapText="1"/>
    </xf>
    <xf numFmtId="0" fontId="7" fillId="0" borderId="15" xfId="1" applyFont="1" applyBorder="1" applyAlignment="1">
      <alignment horizontal="left" vertical="center" wrapText="1"/>
    </xf>
    <xf numFmtId="0" fontId="3" fillId="0" borderId="2" xfId="1" applyFont="1" applyBorder="1" applyAlignment="1">
      <alignment horizontal="left" vertical="top" wrapText="1"/>
    </xf>
    <xf numFmtId="0" fontId="3" fillId="0" borderId="6" xfId="1" applyFont="1" applyBorder="1" applyAlignment="1">
      <alignment horizontal="justify" vertical="top" wrapText="1"/>
    </xf>
    <xf numFmtId="0" fontId="3" fillId="0" borderId="0" xfId="1" applyFont="1" applyAlignment="1">
      <alignment horizontal="justify" vertical="top" wrapText="1"/>
    </xf>
    <xf numFmtId="0" fontId="3" fillId="0" borderId="2" xfId="1" applyFont="1" applyBorder="1" applyAlignment="1">
      <alignment horizontal="justify" vertical="top" wrapText="1"/>
    </xf>
    <xf numFmtId="1" fontId="5" fillId="0" borderId="0" xfId="0" applyNumberFormat="1" applyFont="1" applyAlignment="1">
      <alignment horizontal="center"/>
    </xf>
    <xf numFmtId="1" fontId="5" fillId="0" borderId="2" xfId="0" applyNumberFormat="1" applyFont="1" applyBorder="1" applyAlignment="1">
      <alignment horizontal="center"/>
    </xf>
    <xf numFmtId="0" fontId="59" fillId="0" borderId="25" xfId="1" applyFont="1" applyBorder="1" applyAlignment="1">
      <alignment horizontal="left" vertical="top" wrapText="1"/>
    </xf>
    <xf numFmtId="0" fontId="59" fillId="0" borderId="7" xfId="1" applyFont="1" applyBorder="1" applyAlignment="1">
      <alignment horizontal="left" vertical="top" wrapText="1"/>
    </xf>
    <xf numFmtId="0" fontId="59" fillId="0" borderId="9" xfId="1" applyFont="1" applyBorder="1" applyAlignment="1">
      <alignment horizontal="left" vertical="top" wrapText="1"/>
    </xf>
    <xf numFmtId="0" fontId="40" fillId="0" borderId="25" xfId="1" applyFont="1" applyBorder="1" applyAlignment="1">
      <alignment horizontal="left" vertical="top" wrapText="1"/>
    </xf>
    <xf numFmtId="0" fontId="40" fillId="0" borderId="7" xfId="1" applyFont="1" applyBorder="1" applyAlignment="1">
      <alignment horizontal="left" vertical="top" wrapText="1"/>
    </xf>
    <xf numFmtId="0" fontId="48" fillId="0" borderId="25" xfId="1" applyFont="1" applyBorder="1" applyAlignment="1">
      <alignment horizontal="left" vertical="top" wrapText="1"/>
    </xf>
    <xf numFmtId="0" fontId="48" fillId="0" borderId="7" xfId="1" applyFont="1" applyBorder="1" applyAlignment="1">
      <alignment horizontal="left" vertical="top" wrapText="1"/>
    </xf>
    <xf numFmtId="0" fontId="3" fillId="0" borderId="25" xfId="1" applyFont="1" applyBorder="1" applyAlignment="1">
      <alignment horizontal="left" vertical="top" wrapText="1"/>
    </xf>
    <xf numFmtId="0" fontId="3" fillId="0" borderId="7" xfId="1" applyFont="1" applyBorder="1" applyAlignment="1">
      <alignment horizontal="left" vertical="top" wrapText="1"/>
    </xf>
    <xf numFmtId="0" fontId="42" fillId="0" borderId="0" xfId="6" applyFont="1" applyAlignment="1">
      <alignment horizontal="center"/>
    </xf>
    <xf numFmtId="0" fontId="3" fillId="0" borderId="18" xfId="1" applyFont="1" applyBorder="1" applyAlignment="1">
      <alignment horizontal="left" vertical="top" wrapText="1"/>
    </xf>
    <xf numFmtId="0" fontId="48" fillId="0" borderId="1" xfId="1" applyFont="1" applyBorder="1" applyAlignment="1">
      <alignment horizontal="right" vertical="top" wrapText="1"/>
    </xf>
    <xf numFmtId="0" fontId="59" fillId="0" borderId="28" xfId="1" applyFont="1" applyBorder="1" applyAlignment="1">
      <alignment horizontal="left" vertical="center" wrapText="1"/>
    </xf>
    <xf numFmtId="0" fontId="59" fillId="0" borderId="8" xfId="1" applyFont="1" applyBorder="1" applyAlignment="1">
      <alignment horizontal="left" vertical="center" wrapText="1"/>
    </xf>
    <xf numFmtId="0" fontId="59" fillId="0" borderId="15" xfId="1" applyFont="1" applyBorder="1" applyAlignment="1">
      <alignment horizontal="left" vertical="center" wrapText="1"/>
    </xf>
    <xf numFmtId="0" fontId="3" fillId="0" borderId="9" xfId="1" applyFont="1" applyBorder="1" applyAlignment="1">
      <alignment horizontal="left" vertical="top" wrapText="1"/>
    </xf>
    <xf numFmtId="0" fontId="40" fillId="0" borderId="7" xfId="1" applyFont="1" applyBorder="1" applyAlignment="1">
      <alignment horizontal="left" vertical="center" wrapText="1"/>
    </xf>
    <xf numFmtId="0" fontId="40" fillId="0" borderId="18" xfId="1" applyFont="1" applyBorder="1" applyAlignment="1">
      <alignment horizontal="left" vertical="center" wrapText="1"/>
    </xf>
    <xf numFmtId="0" fontId="59" fillId="0" borderId="6" xfId="1" applyFont="1" applyBorder="1" applyAlignment="1">
      <alignment horizontal="left" vertical="top" wrapText="1"/>
    </xf>
    <xf numFmtId="0" fontId="59" fillId="0" borderId="0" xfId="1" applyFont="1" applyAlignment="1">
      <alignment horizontal="left" vertical="top" wrapText="1"/>
    </xf>
    <xf numFmtId="0" fontId="59" fillId="0" borderId="2" xfId="1" applyFont="1" applyBorder="1" applyAlignment="1">
      <alignment horizontal="left" vertical="top" wrapText="1"/>
    </xf>
    <xf numFmtId="0" fontId="3" fillId="0" borderId="22" xfId="6" applyFont="1" applyBorder="1" applyAlignment="1">
      <alignment horizontal="center" vertical="top"/>
    </xf>
    <xf numFmtId="0" fontId="8" fillId="0" borderId="22" xfId="4041" applyFont="1" applyBorder="1" applyAlignment="1" applyProtection="1">
      <alignment horizontal="right" vertical="top" wrapText="1"/>
    </xf>
    <xf numFmtId="0" fontId="43" fillId="0" borderId="22" xfId="23" applyFont="1" applyBorder="1" applyAlignment="1">
      <alignment horizontal="right" vertical="top" wrapText="1"/>
    </xf>
    <xf numFmtId="0" fontId="14" fillId="0" borderId="22" xfId="23" applyFont="1" applyBorder="1" applyAlignment="1">
      <alignment horizontal="right" wrapText="1"/>
    </xf>
    <xf numFmtId="0" fontId="4" fillId="0" borderId="22" xfId="23" applyFont="1" applyBorder="1" applyAlignment="1">
      <alignment horizontal="right" vertical="top" wrapText="1"/>
    </xf>
    <xf numFmtId="0" fontId="42" fillId="0" borderId="22" xfId="6" applyFont="1" applyBorder="1" applyAlignment="1">
      <alignment horizontal="center"/>
    </xf>
    <xf numFmtId="0" fontId="40" fillId="0" borderId="28" xfId="1" applyFont="1" applyBorder="1" applyAlignment="1">
      <alignment horizontal="left" vertical="center" wrapText="1"/>
    </xf>
    <xf numFmtId="0" fontId="40" fillId="0" borderId="8" xfId="1" applyFont="1" applyBorder="1" applyAlignment="1">
      <alignment horizontal="left" vertical="center" wrapText="1"/>
    </xf>
    <xf numFmtId="0" fontId="40" fillId="0" borderId="15" xfId="1" applyFont="1" applyBorder="1" applyAlignment="1">
      <alignment horizontal="left" vertical="center" wrapText="1"/>
    </xf>
    <xf numFmtId="0" fontId="8" fillId="0" borderId="7" xfId="1" applyFont="1" applyBorder="1" applyAlignment="1">
      <alignment horizontal="left" vertical="top" wrapText="1"/>
    </xf>
    <xf numFmtId="0" fontId="8" fillId="0" borderId="9" xfId="1" applyFont="1" applyBorder="1" applyAlignment="1">
      <alignment horizontal="left" vertical="top" wrapText="1"/>
    </xf>
    <xf numFmtId="1" fontId="3" fillId="0" borderId="0" xfId="0" applyNumberFormat="1" applyFont="1" applyAlignment="1">
      <alignment horizontal="center"/>
    </xf>
    <xf numFmtId="1" fontId="3" fillId="0" borderId="2" xfId="0" applyNumberFormat="1" applyFont="1" applyBorder="1" applyAlignment="1">
      <alignment horizontal="center"/>
    </xf>
    <xf numFmtId="0" fontId="48" fillId="0" borderId="7" xfId="1" applyFont="1" applyBorder="1" applyAlignment="1">
      <alignment horizontal="center" vertical="top" wrapText="1"/>
    </xf>
    <xf numFmtId="0" fontId="48" fillId="0" borderId="7" xfId="1" applyFont="1" applyBorder="1" applyAlignment="1">
      <alignment horizontal="right" vertical="top" wrapText="1"/>
    </xf>
  </cellXfs>
  <cellStyles count="4258">
    <cellStyle name="_Budget EB" xfId="78" xr:uid="{00000000-0005-0000-0000-000000000000}"/>
    <cellStyle name="AeE­ [0]_INQUIRY ¿μ¾÷AßAø " xfId="79" xr:uid="{00000000-0005-0000-0000-000001000000}"/>
    <cellStyle name="AeE­_INQUIRY ¿μ¾÷AßAø " xfId="80" xr:uid="{00000000-0005-0000-0000-000002000000}"/>
    <cellStyle name="AÞ¸¶ [0]_INQUIRY ¿?¾÷AßAø " xfId="81" xr:uid="{00000000-0005-0000-0000-000003000000}"/>
    <cellStyle name="AÞ¸¶_INQUIRY ¿?¾÷AßAø " xfId="82" xr:uid="{00000000-0005-0000-0000-000004000000}"/>
    <cellStyle name="bay" xfId="83" xr:uid="{00000000-0005-0000-0000-000005000000}"/>
    <cellStyle name="Black" xfId="84" xr:uid="{00000000-0005-0000-0000-000006000000}"/>
    <cellStyle name="Border" xfId="85" xr:uid="{00000000-0005-0000-0000-000007000000}"/>
    <cellStyle name="C?AØ_¿?¾÷CoE² " xfId="86" xr:uid="{00000000-0005-0000-0000-000008000000}"/>
    <cellStyle name="C￥AØ_¿μ¾÷CoE² " xfId="87" xr:uid="{00000000-0005-0000-0000-000009000000}"/>
    <cellStyle name="Comma" xfId="4257" builtinId="3"/>
    <cellStyle name="Comma 10" xfId="88" xr:uid="{00000000-0005-0000-0000-00000A000000}"/>
    <cellStyle name="Comma 10 12" xfId="89" xr:uid="{00000000-0005-0000-0000-00000B000000}"/>
    <cellStyle name="Comma 10 12 3" xfId="90" xr:uid="{00000000-0005-0000-0000-00000C000000}"/>
    <cellStyle name="Comma 10 2" xfId="91" xr:uid="{00000000-0005-0000-0000-00000D000000}"/>
    <cellStyle name="Comma 10 2 2" xfId="92" xr:uid="{00000000-0005-0000-0000-00000E000000}"/>
    <cellStyle name="Comma 10 2 2 2" xfId="93" xr:uid="{00000000-0005-0000-0000-00000F000000}"/>
    <cellStyle name="Comma 10 2 2 2 2" xfId="94" xr:uid="{00000000-0005-0000-0000-000010000000}"/>
    <cellStyle name="Comma 10 2 2 3" xfId="95" xr:uid="{00000000-0005-0000-0000-000011000000}"/>
    <cellStyle name="Comma 10 2 2 4" xfId="96" xr:uid="{00000000-0005-0000-0000-000012000000}"/>
    <cellStyle name="Comma 10 2 3" xfId="97" xr:uid="{00000000-0005-0000-0000-000013000000}"/>
    <cellStyle name="Comma 10 2 3 2" xfId="98" xr:uid="{00000000-0005-0000-0000-000014000000}"/>
    <cellStyle name="Comma 10 2 4" xfId="99" xr:uid="{00000000-0005-0000-0000-000015000000}"/>
    <cellStyle name="Comma 10 2 5" xfId="100" xr:uid="{00000000-0005-0000-0000-000016000000}"/>
    <cellStyle name="Comma 10 3" xfId="101" xr:uid="{00000000-0005-0000-0000-000017000000}"/>
    <cellStyle name="Comma 10 3 2" xfId="102" xr:uid="{00000000-0005-0000-0000-000018000000}"/>
    <cellStyle name="Comma 10 3 2 2" xfId="103" xr:uid="{00000000-0005-0000-0000-000019000000}"/>
    <cellStyle name="Comma 10 3 3" xfId="104" xr:uid="{00000000-0005-0000-0000-00001A000000}"/>
    <cellStyle name="Comma 10 3 4" xfId="105" xr:uid="{00000000-0005-0000-0000-00001B000000}"/>
    <cellStyle name="Comma 10 4" xfId="106" xr:uid="{00000000-0005-0000-0000-00001C000000}"/>
    <cellStyle name="Comma 10 4 2" xfId="107" xr:uid="{00000000-0005-0000-0000-00001D000000}"/>
    <cellStyle name="Comma 10 5" xfId="108" xr:uid="{00000000-0005-0000-0000-00001E000000}"/>
    <cellStyle name="Comma 10 6" xfId="109" xr:uid="{00000000-0005-0000-0000-00001F000000}"/>
    <cellStyle name="Comma 11" xfId="110" xr:uid="{00000000-0005-0000-0000-000020000000}"/>
    <cellStyle name="Comma 11 2" xfId="111" xr:uid="{00000000-0005-0000-0000-000021000000}"/>
    <cellStyle name="Comma 11 2 2" xfId="112" xr:uid="{00000000-0005-0000-0000-000022000000}"/>
    <cellStyle name="Comma 11 2 2 2" xfId="113" xr:uid="{00000000-0005-0000-0000-000023000000}"/>
    <cellStyle name="Comma 11 2 2 2 2" xfId="114" xr:uid="{00000000-0005-0000-0000-000024000000}"/>
    <cellStyle name="Comma 11 2 2 3" xfId="115" xr:uid="{00000000-0005-0000-0000-000025000000}"/>
    <cellStyle name="Comma 11 2 2 4" xfId="116" xr:uid="{00000000-0005-0000-0000-000026000000}"/>
    <cellStyle name="Comma 11 2 3" xfId="117" xr:uid="{00000000-0005-0000-0000-000027000000}"/>
    <cellStyle name="Comma 11 2 3 2" xfId="118" xr:uid="{00000000-0005-0000-0000-000028000000}"/>
    <cellStyle name="Comma 11 2 4" xfId="119" xr:uid="{00000000-0005-0000-0000-000029000000}"/>
    <cellStyle name="Comma 11 2 5" xfId="120" xr:uid="{00000000-0005-0000-0000-00002A000000}"/>
    <cellStyle name="Comma 11 3" xfId="121" xr:uid="{00000000-0005-0000-0000-00002B000000}"/>
    <cellStyle name="Comma 11 3 2" xfId="122" xr:uid="{00000000-0005-0000-0000-00002C000000}"/>
    <cellStyle name="Comma 11 3 2 2" xfId="123" xr:uid="{00000000-0005-0000-0000-00002D000000}"/>
    <cellStyle name="Comma 11 3 3" xfId="124" xr:uid="{00000000-0005-0000-0000-00002E000000}"/>
    <cellStyle name="Comma 11 3 4" xfId="125" xr:uid="{00000000-0005-0000-0000-00002F000000}"/>
    <cellStyle name="Comma 11 4" xfId="126" xr:uid="{00000000-0005-0000-0000-000030000000}"/>
    <cellStyle name="Comma 11 4 2" xfId="127" xr:uid="{00000000-0005-0000-0000-000031000000}"/>
    <cellStyle name="Comma 11 5" xfId="128" xr:uid="{00000000-0005-0000-0000-000032000000}"/>
    <cellStyle name="Comma 11 6" xfId="129" xr:uid="{00000000-0005-0000-0000-000033000000}"/>
    <cellStyle name="Comma 12" xfId="130" xr:uid="{00000000-0005-0000-0000-000034000000}"/>
    <cellStyle name="Comma 12 2" xfId="131" xr:uid="{00000000-0005-0000-0000-000035000000}"/>
    <cellStyle name="Comma 12 2 2" xfId="132" xr:uid="{00000000-0005-0000-0000-000036000000}"/>
    <cellStyle name="Comma 12 2 2 2" xfId="133" xr:uid="{00000000-0005-0000-0000-000037000000}"/>
    <cellStyle name="Comma 12 2 2 2 2" xfId="134" xr:uid="{00000000-0005-0000-0000-000038000000}"/>
    <cellStyle name="Comma 12 2 2 3" xfId="135" xr:uid="{00000000-0005-0000-0000-000039000000}"/>
    <cellStyle name="Comma 12 2 2 4" xfId="136" xr:uid="{00000000-0005-0000-0000-00003A000000}"/>
    <cellStyle name="Comma 12 2 3" xfId="137" xr:uid="{00000000-0005-0000-0000-00003B000000}"/>
    <cellStyle name="Comma 12 2 3 2" xfId="138" xr:uid="{00000000-0005-0000-0000-00003C000000}"/>
    <cellStyle name="Comma 12 2 4" xfId="139" xr:uid="{00000000-0005-0000-0000-00003D000000}"/>
    <cellStyle name="Comma 12 2 5" xfId="140" xr:uid="{00000000-0005-0000-0000-00003E000000}"/>
    <cellStyle name="Comma 12 3" xfId="141" xr:uid="{00000000-0005-0000-0000-00003F000000}"/>
    <cellStyle name="Comma 12 3 2" xfId="142" xr:uid="{00000000-0005-0000-0000-000040000000}"/>
    <cellStyle name="Comma 12 3 2 2" xfId="143" xr:uid="{00000000-0005-0000-0000-000041000000}"/>
    <cellStyle name="Comma 12 3 3" xfId="144" xr:uid="{00000000-0005-0000-0000-000042000000}"/>
    <cellStyle name="Comma 12 3 4" xfId="145" xr:uid="{00000000-0005-0000-0000-000043000000}"/>
    <cellStyle name="Comma 12 4" xfId="146" xr:uid="{00000000-0005-0000-0000-000044000000}"/>
    <cellStyle name="Comma 12 4 2" xfId="147" xr:uid="{00000000-0005-0000-0000-000045000000}"/>
    <cellStyle name="Comma 12 5" xfId="148" xr:uid="{00000000-0005-0000-0000-000046000000}"/>
    <cellStyle name="Comma 12 6" xfId="149" xr:uid="{00000000-0005-0000-0000-000047000000}"/>
    <cellStyle name="Comma 13" xfId="150" xr:uid="{00000000-0005-0000-0000-000048000000}"/>
    <cellStyle name="Comma 13 2" xfId="151" xr:uid="{00000000-0005-0000-0000-000049000000}"/>
    <cellStyle name="Comma 13 2 2" xfId="152" xr:uid="{00000000-0005-0000-0000-00004A000000}"/>
    <cellStyle name="Comma 13 2 2 2" xfId="153" xr:uid="{00000000-0005-0000-0000-00004B000000}"/>
    <cellStyle name="Comma 13 2 3" xfId="154" xr:uid="{00000000-0005-0000-0000-00004C000000}"/>
    <cellStyle name="Comma 13 2 4" xfId="155" xr:uid="{00000000-0005-0000-0000-00004D000000}"/>
    <cellStyle name="Comma 13 3" xfId="156" xr:uid="{00000000-0005-0000-0000-00004E000000}"/>
    <cellStyle name="Comma 13 3 2" xfId="157" xr:uid="{00000000-0005-0000-0000-00004F000000}"/>
    <cellStyle name="Comma 13 4" xfId="158" xr:uid="{00000000-0005-0000-0000-000050000000}"/>
    <cellStyle name="Comma 13 5" xfId="159" xr:uid="{00000000-0005-0000-0000-000051000000}"/>
    <cellStyle name="Comma 14" xfId="160" xr:uid="{00000000-0005-0000-0000-000052000000}"/>
    <cellStyle name="Comma 14 2" xfId="161" xr:uid="{00000000-0005-0000-0000-000053000000}"/>
    <cellStyle name="Comma 14 2 2" xfId="162" xr:uid="{00000000-0005-0000-0000-000054000000}"/>
    <cellStyle name="Comma 14 3" xfId="163" xr:uid="{00000000-0005-0000-0000-000055000000}"/>
    <cellStyle name="Comma 14 4" xfId="164" xr:uid="{00000000-0005-0000-0000-000056000000}"/>
    <cellStyle name="Comma 15" xfId="165" xr:uid="{00000000-0005-0000-0000-000057000000}"/>
    <cellStyle name="Comma 15 2" xfId="166" xr:uid="{00000000-0005-0000-0000-000058000000}"/>
    <cellStyle name="Comma 15 2 2" xfId="167" xr:uid="{00000000-0005-0000-0000-000059000000}"/>
    <cellStyle name="Comma 15 3" xfId="168" xr:uid="{00000000-0005-0000-0000-00005A000000}"/>
    <cellStyle name="Comma 15 4" xfId="169" xr:uid="{00000000-0005-0000-0000-00005B000000}"/>
    <cellStyle name="Comma 16" xfId="170" xr:uid="{00000000-0005-0000-0000-00005C000000}"/>
    <cellStyle name="Comma 16 2" xfId="171" xr:uid="{00000000-0005-0000-0000-00005D000000}"/>
    <cellStyle name="Comma 17" xfId="172" xr:uid="{00000000-0005-0000-0000-00005E000000}"/>
    <cellStyle name="Comma 17 2" xfId="173" xr:uid="{00000000-0005-0000-0000-00005F000000}"/>
    <cellStyle name="Comma 18" xfId="174" xr:uid="{00000000-0005-0000-0000-000060000000}"/>
    <cellStyle name="Comma 19" xfId="175" xr:uid="{00000000-0005-0000-0000-000061000000}"/>
    <cellStyle name="Comma 19 2" xfId="176" xr:uid="{00000000-0005-0000-0000-000062000000}"/>
    <cellStyle name="Comma 19 3" xfId="177" xr:uid="{00000000-0005-0000-0000-000063000000}"/>
    <cellStyle name="Comma 19 4" xfId="178" xr:uid="{00000000-0005-0000-0000-000064000000}"/>
    <cellStyle name="Comma 2" xfId="11" xr:uid="{00000000-0005-0000-0000-000065000000}"/>
    <cellStyle name="Comma 2 10" xfId="179" xr:uid="{00000000-0005-0000-0000-000066000000}"/>
    <cellStyle name="Comma 2 10 2" xfId="180" xr:uid="{00000000-0005-0000-0000-000067000000}"/>
    <cellStyle name="Comma 2 10 2 2" xfId="181" xr:uid="{00000000-0005-0000-0000-000068000000}"/>
    <cellStyle name="Comma 2 10 2 2 2" xfId="182" xr:uid="{00000000-0005-0000-0000-000069000000}"/>
    <cellStyle name="Comma 2 10 2 3" xfId="183" xr:uid="{00000000-0005-0000-0000-00006A000000}"/>
    <cellStyle name="Comma 2 10 2 4" xfId="184" xr:uid="{00000000-0005-0000-0000-00006B000000}"/>
    <cellStyle name="Comma 2 10 3" xfId="185" xr:uid="{00000000-0005-0000-0000-00006C000000}"/>
    <cellStyle name="Comma 2 10 3 2" xfId="186" xr:uid="{00000000-0005-0000-0000-00006D000000}"/>
    <cellStyle name="Comma 2 10 4" xfId="187" xr:uid="{00000000-0005-0000-0000-00006E000000}"/>
    <cellStyle name="Comma 2 10 5" xfId="188" xr:uid="{00000000-0005-0000-0000-00006F000000}"/>
    <cellStyle name="Comma 2 10 6" xfId="189" xr:uid="{00000000-0005-0000-0000-000070000000}"/>
    <cellStyle name="Comma 2 10 7" xfId="190" xr:uid="{00000000-0005-0000-0000-000071000000}"/>
    <cellStyle name="Comma 2 11" xfId="191" xr:uid="{00000000-0005-0000-0000-000072000000}"/>
    <cellStyle name="Comma 2 11 2" xfId="192" xr:uid="{00000000-0005-0000-0000-000073000000}"/>
    <cellStyle name="Comma 2 11 2 2" xfId="193" xr:uid="{00000000-0005-0000-0000-000074000000}"/>
    <cellStyle name="Comma 2 11 2 2 2" xfId="194" xr:uid="{00000000-0005-0000-0000-000075000000}"/>
    <cellStyle name="Comma 2 11 2 3" xfId="195" xr:uid="{00000000-0005-0000-0000-000076000000}"/>
    <cellStyle name="Comma 2 11 2 4" xfId="196" xr:uid="{00000000-0005-0000-0000-000077000000}"/>
    <cellStyle name="Comma 2 11 3" xfId="197" xr:uid="{00000000-0005-0000-0000-000078000000}"/>
    <cellStyle name="Comma 2 11 3 2" xfId="198" xr:uid="{00000000-0005-0000-0000-000079000000}"/>
    <cellStyle name="Comma 2 11 4" xfId="199" xr:uid="{00000000-0005-0000-0000-00007A000000}"/>
    <cellStyle name="Comma 2 11 5" xfId="200" xr:uid="{00000000-0005-0000-0000-00007B000000}"/>
    <cellStyle name="Comma 2 12" xfId="201" xr:uid="{00000000-0005-0000-0000-00007C000000}"/>
    <cellStyle name="Comma 2 12 2" xfId="202" xr:uid="{00000000-0005-0000-0000-00007D000000}"/>
    <cellStyle name="Comma 2 12 2 2" xfId="203" xr:uid="{00000000-0005-0000-0000-00007E000000}"/>
    <cellStyle name="Comma 2 12 3" xfId="204" xr:uid="{00000000-0005-0000-0000-00007F000000}"/>
    <cellStyle name="Comma 2 12 4" xfId="205" xr:uid="{00000000-0005-0000-0000-000080000000}"/>
    <cellStyle name="Comma 2 13" xfId="206" xr:uid="{00000000-0005-0000-0000-000081000000}"/>
    <cellStyle name="Comma 2 13 2" xfId="207" xr:uid="{00000000-0005-0000-0000-000082000000}"/>
    <cellStyle name="Comma 2 13 2 2" xfId="208" xr:uid="{00000000-0005-0000-0000-000083000000}"/>
    <cellStyle name="Comma 2 13 3" xfId="209" xr:uid="{00000000-0005-0000-0000-000084000000}"/>
    <cellStyle name="Comma 2 13 4" xfId="210" xr:uid="{00000000-0005-0000-0000-000085000000}"/>
    <cellStyle name="Comma 2 14" xfId="211" xr:uid="{00000000-0005-0000-0000-000086000000}"/>
    <cellStyle name="Comma 2 14 2" xfId="212" xr:uid="{00000000-0005-0000-0000-000087000000}"/>
    <cellStyle name="Comma 2 14 2 2" xfId="213" xr:uid="{00000000-0005-0000-0000-000088000000}"/>
    <cellStyle name="Comma 2 14 3" xfId="214" xr:uid="{00000000-0005-0000-0000-000089000000}"/>
    <cellStyle name="Comma 2 14 4" xfId="215" xr:uid="{00000000-0005-0000-0000-00008A000000}"/>
    <cellStyle name="Comma 2 15" xfId="216" xr:uid="{00000000-0005-0000-0000-00008B000000}"/>
    <cellStyle name="Comma 2 15 2" xfId="217" xr:uid="{00000000-0005-0000-0000-00008C000000}"/>
    <cellStyle name="Comma 2 16" xfId="218" xr:uid="{00000000-0005-0000-0000-00008D000000}"/>
    <cellStyle name="Comma 2 16 2" xfId="219" xr:uid="{00000000-0005-0000-0000-00008E000000}"/>
    <cellStyle name="Comma 2 17" xfId="220" xr:uid="{00000000-0005-0000-0000-00008F000000}"/>
    <cellStyle name="Comma 2 17 2" xfId="221" xr:uid="{00000000-0005-0000-0000-000090000000}"/>
    <cellStyle name="Comma 2 18" xfId="222" xr:uid="{00000000-0005-0000-0000-000091000000}"/>
    <cellStyle name="Comma 2 19" xfId="223" xr:uid="{00000000-0005-0000-0000-000092000000}"/>
    <cellStyle name="Comma 2 2" xfId="50" xr:uid="{00000000-0005-0000-0000-000093000000}"/>
    <cellStyle name="Comma 2 2 2" xfId="224" xr:uid="{00000000-0005-0000-0000-000094000000}"/>
    <cellStyle name="Comma 2 20" xfId="225" xr:uid="{00000000-0005-0000-0000-000095000000}"/>
    <cellStyle name="Comma 2 3" xfId="226" xr:uid="{00000000-0005-0000-0000-000096000000}"/>
    <cellStyle name="Comma 2 4" xfId="227" xr:uid="{00000000-0005-0000-0000-000097000000}"/>
    <cellStyle name="Comma 2 5" xfId="228" xr:uid="{00000000-0005-0000-0000-000098000000}"/>
    <cellStyle name="Comma 2 6" xfId="229" xr:uid="{00000000-0005-0000-0000-000099000000}"/>
    <cellStyle name="Comma 2 7" xfId="230" xr:uid="{00000000-0005-0000-0000-00009A000000}"/>
    <cellStyle name="Comma 2 7 2" xfId="231" xr:uid="{00000000-0005-0000-0000-00009B000000}"/>
    <cellStyle name="Comma 2 7 2 2" xfId="232" xr:uid="{00000000-0005-0000-0000-00009C000000}"/>
    <cellStyle name="Comma 2 7 2 2 2" xfId="233" xr:uid="{00000000-0005-0000-0000-00009D000000}"/>
    <cellStyle name="Comma 2 7 2 2 2 2" xfId="234" xr:uid="{00000000-0005-0000-0000-00009E000000}"/>
    <cellStyle name="Comma 2 7 2 2 3" xfId="235" xr:uid="{00000000-0005-0000-0000-00009F000000}"/>
    <cellStyle name="Comma 2 7 2 2 4" xfId="236" xr:uid="{00000000-0005-0000-0000-0000A0000000}"/>
    <cellStyle name="Comma 2 7 2 3" xfId="237" xr:uid="{00000000-0005-0000-0000-0000A1000000}"/>
    <cellStyle name="Comma 2 7 2 3 2" xfId="238" xr:uid="{00000000-0005-0000-0000-0000A2000000}"/>
    <cellStyle name="Comma 2 7 2 4" xfId="239" xr:uid="{00000000-0005-0000-0000-0000A3000000}"/>
    <cellStyle name="Comma 2 7 2 5" xfId="240" xr:uid="{00000000-0005-0000-0000-0000A4000000}"/>
    <cellStyle name="Comma 2 7 3" xfId="241" xr:uid="{00000000-0005-0000-0000-0000A5000000}"/>
    <cellStyle name="Comma 2 7 3 2" xfId="242" xr:uid="{00000000-0005-0000-0000-0000A6000000}"/>
    <cellStyle name="Comma 2 7 3 2 2" xfId="243" xr:uid="{00000000-0005-0000-0000-0000A7000000}"/>
    <cellStyle name="Comma 2 7 3 3" xfId="244" xr:uid="{00000000-0005-0000-0000-0000A8000000}"/>
    <cellStyle name="Comma 2 7 3 4" xfId="245" xr:uid="{00000000-0005-0000-0000-0000A9000000}"/>
    <cellStyle name="Comma 2 7 4" xfId="246" xr:uid="{00000000-0005-0000-0000-0000AA000000}"/>
    <cellStyle name="Comma 2 7 4 2" xfId="247" xr:uid="{00000000-0005-0000-0000-0000AB000000}"/>
    <cellStyle name="Comma 2 7 5" xfId="248" xr:uid="{00000000-0005-0000-0000-0000AC000000}"/>
    <cellStyle name="Comma 2 7 6" xfId="249" xr:uid="{00000000-0005-0000-0000-0000AD000000}"/>
    <cellStyle name="Comma 2 8" xfId="250" xr:uid="{00000000-0005-0000-0000-0000AE000000}"/>
    <cellStyle name="Comma 2 8 2" xfId="251" xr:uid="{00000000-0005-0000-0000-0000AF000000}"/>
    <cellStyle name="Comma 2 8 2 2" xfId="252" xr:uid="{00000000-0005-0000-0000-0000B0000000}"/>
    <cellStyle name="Comma 2 8 2 2 2" xfId="253" xr:uid="{00000000-0005-0000-0000-0000B1000000}"/>
    <cellStyle name="Comma 2 8 2 2 2 2" xfId="254" xr:uid="{00000000-0005-0000-0000-0000B2000000}"/>
    <cellStyle name="Comma 2 8 2 2 3" xfId="255" xr:uid="{00000000-0005-0000-0000-0000B3000000}"/>
    <cellStyle name="Comma 2 8 2 2 4" xfId="256" xr:uid="{00000000-0005-0000-0000-0000B4000000}"/>
    <cellStyle name="Comma 2 8 2 3" xfId="257" xr:uid="{00000000-0005-0000-0000-0000B5000000}"/>
    <cellStyle name="Comma 2 8 2 3 2" xfId="258" xr:uid="{00000000-0005-0000-0000-0000B6000000}"/>
    <cellStyle name="Comma 2 8 2 4" xfId="259" xr:uid="{00000000-0005-0000-0000-0000B7000000}"/>
    <cellStyle name="Comma 2 8 2 5" xfId="260" xr:uid="{00000000-0005-0000-0000-0000B8000000}"/>
    <cellStyle name="Comma 2 8 3" xfId="261" xr:uid="{00000000-0005-0000-0000-0000B9000000}"/>
    <cellStyle name="Comma 2 8 3 2" xfId="262" xr:uid="{00000000-0005-0000-0000-0000BA000000}"/>
    <cellStyle name="Comma 2 8 3 2 2" xfId="263" xr:uid="{00000000-0005-0000-0000-0000BB000000}"/>
    <cellStyle name="Comma 2 8 3 3" xfId="264" xr:uid="{00000000-0005-0000-0000-0000BC000000}"/>
    <cellStyle name="Comma 2 8 3 4" xfId="265" xr:uid="{00000000-0005-0000-0000-0000BD000000}"/>
    <cellStyle name="Comma 2 8 4" xfId="266" xr:uid="{00000000-0005-0000-0000-0000BE000000}"/>
    <cellStyle name="Comma 2 8 4 2" xfId="267" xr:uid="{00000000-0005-0000-0000-0000BF000000}"/>
    <cellStyle name="Comma 2 8 5" xfId="268" xr:uid="{00000000-0005-0000-0000-0000C0000000}"/>
    <cellStyle name="Comma 2 8 6" xfId="269" xr:uid="{00000000-0005-0000-0000-0000C1000000}"/>
    <cellStyle name="Comma 2 9" xfId="270" xr:uid="{00000000-0005-0000-0000-0000C2000000}"/>
    <cellStyle name="Comma 2 9 2" xfId="271" xr:uid="{00000000-0005-0000-0000-0000C3000000}"/>
    <cellStyle name="Comma 2 9 2 2" xfId="272" xr:uid="{00000000-0005-0000-0000-0000C4000000}"/>
    <cellStyle name="Comma 2 9 2 2 2" xfId="273" xr:uid="{00000000-0005-0000-0000-0000C5000000}"/>
    <cellStyle name="Comma 2 9 2 2 2 2" xfId="274" xr:uid="{00000000-0005-0000-0000-0000C6000000}"/>
    <cellStyle name="Comma 2 9 2 2 3" xfId="275" xr:uid="{00000000-0005-0000-0000-0000C7000000}"/>
    <cellStyle name="Comma 2 9 2 2 4" xfId="276" xr:uid="{00000000-0005-0000-0000-0000C8000000}"/>
    <cellStyle name="Comma 2 9 2 3" xfId="277" xr:uid="{00000000-0005-0000-0000-0000C9000000}"/>
    <cellStyle name="Comma 2 9 2 3 2" xfId="278" xr:uid="{00000000-0005-0000-0000-0000CA000000}"/>
    <cellStyle name="Comma 2 9 2 4" xfId="279" xr:uid="{00000000-0005-0000-0000-0000CB000000}"/>
    <cellStyle name="Comma 2 9 2 5" xfId="280" xr:uid="{00000000-0005-0000-0000-0000CC000000}"/>
    <cellStyle name="Comma 2 9 3" xfId="281" xr:uid="{00000000-0005-0000-0000-0000CD000000}"/>
    <cellStyle name="Comma 2 9 3 2" xfId="282" xr:uid="{00000000-0005-0000-0000-0000CE000000}"/>
    <cellStyle name="Comma 2 9 3 2 2" xfId="283" xr:uid="{00000000-0005-0000-0000-0000CF000000}"/>
    <cellStyle name="Comma 2 9 3 3" xfId="284" xr:uid="{00000000-0005-0000-0000-0000D0000000}"/>
    <cellStyle name="Comma 2 9 3 4" xfId="285" xr:uid="{00000000-0005-0000-0000-0000D1000000}"/>
    <cellStyle name="Comma 2 9 4" xfId="286" xr:uid="{00000000-0005-0000-0000-0000D2000000}"/>
    <cellStyle name="Comma 2 9 4 2" xfId="287" xr:uid="{00000000-0005-0000-0000-0000D3000000}"/>
    <cellStyle name="Comma 2 9 5" xfId="288" xr:uid="{00000000-0005-0000-0000-0000D4000000}"/>
    <cellStyle name="Comma 2 9 6" xfId="289" xr:uid="{00000000-0005-0000-0000-0000D5000000}"/>
    <cellStyle name="Comma 3" xfId="290" xr:uid="{00000000-0005-0000-0000-0000D6000000}"/>
    <cellStyle name="Comma 3 10" xfId="291" xr:uid="{00000000-0005-0000-0000-0000D7000000}"/>
    <cellStyle name="Comma 3 10 2" xfId="292" xr:uid="{00000000-0005-0000-0000-0000D8000000}"/>
    <cellStyle name="Comma 3 10 2 2" xfId="293" xr:uid="{00000000-0005-0000-0000-0000D9000000}"/>
    <cellStyle name="Comma 3 10 3" xfId="294" xr:uid="{00000000-0005-0000-0000-0000DA000000}"/>
    <cellStyle name="Comma 3 10 4" xfId="295" xr:uid="{00000000-0005-0000-0000-0000DB000000}"/>
    <cellStyle name="Comma 3 11" xfId="296" xr:uid="{00000000-0005-0000-0000-0000DC000000}"/>
    <cellStyle name="Comma 3 11 2" xfId="297" xr:uid="{00000000-0005-0000-0000-0000DD000000}"/>
    <cellStyle name="Comma 3 12" xfId="298" xr:uid="{00000000-0005-0000-0000-0000DE000000}"/>
    <cellStyle name="Comma 3 12 2" xfId="299" xr:uid="{00000000-0005-0000-0000-0000DF000000}"/>
    <cellStyle name="Comma 3 13" xfId="300" xr:uid="{00000000-0005-0000-0000-0000E0000000}"/>
    <cellStyle name="Comma 3 13 2" xfId="301" xr:uid="{00000000-0005-0000-0000-0000E1000000}"/>
    <cellStyle name="Comma 3 14" xfId="302" xr:uid="{00000000-0005-0000-0000-0000E2000000}"/>
    <cellStyle name="Comma 3 15" xfId="303" xr:uid="{00000000-0005-0000-0000-0000E3000000}"/>
    <cellStyle name="Comma 3 16" xfId="304" xr:uid="{00000000-0005-0000-0000-0000E4000000}"/>
    <cellStyle name="Comma 3 17" xfId="305" xr:uid="{00000000-0005-0000-0000-0000E5000000}"/>
    <cellStyle name="Comma 3 18" xfId="306" xr:uid="{00000000-0005-0000-0000-0000E6000000}"/>
    <cellStyle name="Comma 3 18 2" xfId="307" xr:uid="{00000000-0005-0000-0000-0000E7000000}"/>
    <cellStyle name="Comma 3 2" xfId="308" xr:uid="{00000000-0005-0000-0000-0000E8000000}"/>
    <cellStyle name="Comma 3 2 10" xfId="309" xr:uid="{00000000-0005-0000-0000-0000E9000000}"/>
    <cellStyle name="Comma 3 2 10 2" xfId="310" xr:uid="{00000000-0005-0000-0000-0000EA000000}"/>
    <cellStyle name="Comma 3 2 11" xfId="311" xr:uid="{00000000-0005-0000-0000-0000EB000000}"/>
    <cellStyle name="Comma 3 2 11 2" xfId="312" xr:uid="{00000000-0005-0000-0000-0000EC000000}"/>
    <cellStyle name="Comma 3 2 12" xfId="313" xr:uid="{00000000-0005-0000-0000-0000ED000000}"/>
    <cellStyle name="Comma 3 2 12 2" xfId="314" xr:uid="{00000000-0005-0000-0000-0000EE000000}"/>
    <cellStyle name="Comma 3 2 13" xfId="315" xr:uid="{00000000-0005-0000-0000-0000EF000000}"/>
    <cellStyle name="Comma 3 2 14" xfId="316" xr:uid="{00000000-0005-0000-0000-0000F0000000}"/>
    <cellStyle name="Comma 3 2 15" xfId="317" xr:uid="{00000000-0005-0000-0000-0000F1000000}"/>
    <cellStyle name="Comma 3 2 2" xfId="318" xr:uid="{00000000-0005-0000-0000-0000F2000000}"/>
    <cellStyle name="Comma 3 2 2 2" xfId="319" xr:uid="{00000000-0005-0000-0000-0000F3000000}"/>
    <cellStyle name="Comma 3 2 2 2 2" xfId="320" xr:uid="{00000000-0005-0000-0000-0000F4000000}"/>
    <cellStyle name="Comma 3 2 2 2 2 2" xfId="321" xr:uid="{00000000-0005-0000-0000-0000F5000000}"/>
    <cellStyle name="Comma 3 2 2 2 2 2 2" xfId="322" xr:uid="{00000000-0005-0000-0000-0000F6000000}"/>
    <cellStyle name="Comma 3 2 2 2 2 3" xfId="323" xr:uid="{00000000-0005-0000-0000-0000F7000000}"/>
    <cellStyle name="Comma 3 2 2 2 2 4" xfId="324" xr:uid="{00000000-0005-0000-0000-0000F8000000}"/>
    <cellStyle name="Comma 3 2 2 2 3" xfId="325" xr:uid="{00000000-0005-0000-0000-0000F9000000}"/>
    <cellStyle name="Comma 3 2 2 2 3 2" xfId="326" xr:uid="{00000000-0005-0000-0000-0000FA000000}"/>
    <cellStyle name="Comma 3 2 2 2 4" xfId="327" xr:uid="{00000000-0005-0000-0000-0000FB000000}"/>
    <cellStyle name="Comma 3 2 2 2 5" xfId="328" xr:uid="{00000000-0005-0000-0000-0000FC000000}"/>
    <cellStyle name="Comma 3 2 2 3" xfId="329" xr:uid="{00000000-0005-0000-0000-0000FD000000}"/>
    <cellStyle name="Comma 3 2 2 3 2" xfId="330" xr:uid="{00000000-0005-0000-0000-0000FE000000}"/>
    <cellStyle name="Comma 3 2 2 3 2 2" xfId="331" xr:uid="{00000000-0005-0000-0000-0000FF000000}"/>
    <cellStyle name="Comma 3 2 2 3 3" xfId="332" xr:uid="{00000000-0005-0000-0000-000000010000}"/>
    <cellStyle name="Comma 3 2 2 3 4" xfId="333" xr:uid="{00000000-0005-0000-0000-000001010000}"/>
    <cellStyle name="Comma 3 2 2 4" xfId="334" xr:uid="{00000000-0005-0000-0000-000002010000}"/>
    <cellStyle name="Comma 3 2 2 4 2" xfId="335" xr:uid="{00000000-0005-0000-0000-000003010000}"/>
    <cellStyle name="Comma 3 2 2 5" xfId="336" xr:uid="{00000000-0005-0000-0000-000004010000}"/>
    <cellStyle name="Comma 3 2 2 6" xfId="337" xr:uid="{00000000-0005-0000-0000-000005010000}"/>
    <cellStyle name="Comma 3 2 3" xfId="338" xr:uid="{00000000-0005-0000-0000-000006010000}"/>
    <cellStyle name="Comma 3 2 3 2" xfId="339" xr:uid="{00000000-0005-0000-0000-000007010000}"/>
    <cellStyle name="Comma 3 2 3 2 2" xfId="340" xr:uid="{00000000-0005-0000-0000-000008010000}"/>
    <cellStyle name="Comma 3 2 3 2 2 2" xfId="341" xr:uid="{00000000-0005-0000-0000-000009010000}"/>
    <cellStyle name="Comma 3 2 3 2 2 2 2" xfId="342" xr:uid="{00000000-0005-0000-0000-00000A010000}"/>
    <cellStyle name="Comma 3 2 3 2 2 3" xfId="343" xr:uid="{00000000-0005-0000-0000-00000B010000}"/>
    <cellStyle name="Comma 3 2 3 2 2 4" xfId="344" xr:uid="{00000000-0005-0000-0000-00000C010000}"/>
    <cellStyle name="Comma 3 2 3 2 3" xfId="345" xr:uid="{00000000-0005-0000-0000-00000D010000}"/>
    <cellStyle name="Comma 3 2 3 2 3 2" xfId="346" xr:uid="{00000000-0005-0000-0000-00000E010000}"/>
    <cellStyle name="Comma 3 2 3 2 4" xfId="347" xr:uid="{00000000-0005-0000-0000-00000F010000}"/>
    <cellStyle name="Comma 3 2 3 2 5" xfId="348" xr:uid="{00000000-0005-0000-0000-000010010000}"/>
    <cellStyle name="Comma 3 2 3 3" xfId="349" xr:uid="{00000000-0005-0000-0000-000011010000}"/>
    <cellStyle name="Comma 3 2 3 3 2" xfId="350" xr:uid="{00000000-0005-0000-0000-000012010000}"/>
    <cellStyle name="Comma 3 2 3 3 2 2" xfId="351" xr:uid="{00000000-0005-0000-0000-000013010000}"/>
    <cellStyle name="Comma 3 2 3 3 3" xfId="352" xr:uid="{00000000-0005-0000-0000-000014010000}"/>
    <cellStyle name="Comma 3 2 3 3 4" xfId="353" xr:uid="{00000000-0005-0000-0000-000015010000}"/>
    <cellStyle name="Comma 3 2 3 4" xfId="354" xr:uid="{00000000-0005-0000-0000-000016010000}"/>
    <cellStyle name="Comma 3 2 3 4 2" xfId="355" xr:uid="{00000000-0005-0000-0000-000017010000}"/>
    <cellStyle name="Comma 3 2 3 5" xfId="356" xr:uid="{00000000-0005-0000-0000-000018010000}"/>
    <cellStyle name="Comma 3 2 3 6" xfId="357" xr:uid="{00000000-0005-0000-0000-000019010000}"/>
    <cellStyle name="Comma 3 2 4" xfId="358" xr:uid="{00000000-0005-0000-0000-00001A010000}"/>
    <cellStyle name="Comma 3 2 4 2" xfId="359" xr:uid="{00000000-0005-0000-0000-00001B010000}"/>
    <cellStyle name="Comma 3 2 4 2 2" xfId="360" xr:uid="{00000000-0005-0000-0000-00001C010000}"/>
    <cellStyle name="Comma 3 2 4 2 2 2" xfId="361" xr:uid="{00000000-0005-0000-0000-00001D010000}"/>
    <cellStyle name="Comma 3 2 4 2 2 2 2" xfId="362" xr:uid="{00000000-0005-0000-0000-00001E010000}"/>
    <cellStyle name="Comma 3 2 4 2 2 3" xfId="363" xr:uid="{00000000-0005-0000-0000-00001F010000}"/>
    <cellStyle name="Comma 3 2 4 2 2 4" xfId="364" xr:uid="{00000000-0005-0000-0000-000020010000}"/>
    <cellStyle name="Comma 3 2 4 2 3" xfId="365" xr:uid="{00000000-0005-0000-0000-000021010000}"/>
    <cellStyle name="Comma 3 2 4 2 3 2" xfId="366" xr:uid="{00000000-0005-0000-0000-000022010000}"/>
    <cellStyle name="Comma 3 2 4 2 4" xfId="367" xr:uid="{00000000-0005-0000-0000-000023010000}"/>
    <cellStyle name="Comma 3 2 4 2 5" xfId="368" xr:uid="{00000000-0005-0000-0000-000024010000}"/>
    <cellStyle name="Comma 3 2 4 3" xfId="369" xr:uid="{00000000-0005-0000-0000-000025010000}"/>
    <cellStyle name="Comma 3 2 4 3 2" xfId="370" xr:uid="{00000000-0005-0000-0000-000026010000}"/>
    <cellStyle name="Comma 3 2 4 3 2 2" xfId="371" xr:uid="{00000000-0005-0000-0000-000027010000}"/>
    <cellStyle name="Comma 3 2 4 3 3" xfId="372" xr:uid="{00000000-0005-0000-0000-000028010000}"/>
    <cellStyle name="Comma 3 2 4 3 4" xfId="373" xr:uid="{00000000-0005-0000-0000-000029010000}"/>
    <cellStyle name="Comma 3 2 4 4" xfId="374" xr:uid="{00000000-0005-0000-0000-00002A010000}"/>
    <cellStyle name="Comma 3 2 4 4 2" xfId="375" xr:uid="{00000000-0005-0000-0000-00002B010000}"/>
    <cellStyle name="Comma 3 2 4 5" xfId="376" xr:uid="{00000000-0005-0000-0000-00002C010000}"/>
    <cellStyle name="Comma 3 2 4 6" xfId="377" xr:uid="{00000000-0005-0000-0000-00002D010000}"/>
    <cellStyle name="Comma 3 2 5" xfId="378" xr:uid="{00000000-0005-0000-0000-00002E010000}"/>
    <cellStyle name="Comma 3 2 5 2" xfId="379" xr:uid="{00000000-0005-0000-0000-00002F010000}"/>
    <cellStyle name="Comma 3 2 5 2 2" xfId="380" xr:uid="{00000000-0005-0000-0000-000030010000}"/>
    <cellStyle name="Comma 3 2 5 2 2 2" xfId="381" xr:uid="{00000000-0005-0000-0000-000031010000}"/>
    <cellStyle name="Comma 3 2 5 2 3" xfId="382" xr:uid="{00000000-0005-0000-0000-000032010000}"/>
    <cellStyle name="Comma 3 2 5 2 4" xfId="383" xr:uid="{00000000-0005-0000-0000-000033010000}"/>
    <cellStyle name="Comma 3 2 5 3" xfId="384" xr:uid="{00000000-0005-0000-0000-000034010000}"/>
    <cellStyle name="Comma 3 2 5 3 2" xfId="385" xr:uid="{00000000-0005-0000-0000-000035010000}"/>
    <cellStyle name="Comma 3 2 5 4" xfId="386" xr:uid="{00000000-0005-0000-0000-000036010000}"/>
    <cellStyle name="Comma 3 2 5 5" xfId="387" xr:uid="{00000000-0005-0000-0000-000037010000}"/>
    <cellStyle name="Comma 3 2 6" xfId="388" xr:uid="{00000000-0005-0000-0000-000038010000}"/>
    <cellStyle name="Comma 3 2 6 2" xfId="389" xr:uid="{00000000-0005-0000-0000-000039010000}"/>
    <cellStyle name="Comma 3 2 6 2 2" xfId="390" xr:uid="{00000000-0005-0000-0000-00003A010000}"/>
    <cellStyle name="Comma 3 2 6 2 2 2" xfId="391" xr:uid="{00000000-0005-0000-0000-00003B010000}"/>
    <cellStyle name="Comma 3 2 6 2 3" xfId="392" xr:uid="{00000000-0005-0000-0000-00003C010000}"/>
    <cellStyle name="Comma 3 2 6 2 4" xfId="393" xr:uid="{00000000-0005-0000-0000-00003D010000}"/>
    <cellStyle name="Comma 3 2 6 3" xfId="394" xr:uid="{00000000-0005-0000-0000-00003E010000}"/>
    <cellStyle name="Comma 3 2 6 3 2" xfId="395" xr:uid="{00000000-0005-0000-0000-00003F010000}"/>
    <cellStyle name="Comma 3 2 6 4" xfId="396" xr:uid="{00000000-0005-0000-0000-000040010000}"/>
    <cellStyle name="Comma 3 2 6 5" xfId="397" xr:uid="{00000000-0005-0000-0000-000041010000}"/>
    <cellStyle name="Comma 3 2 7" xfId="398" xr:uid="{00000000-0005-0000-0000-000042010000}"/>
    <cellStyle name="Comma 3 2 7 2" xfId="399" xr:uid="{00000000-0005-0000-0000-000043010000}"/>
    <cellStyle name="Comma 3 2 7 2 2" xfId="400" xr:uid="{00000000-0005-0000-0000-000044010000}"/>
    <cellStyle name="Comma 3 2 7 3" xfId="401" xr:uid="{00000000-0005-0000-0000-000045010000}"/>
    <cellStyle name="Comma 3 2 7 4" xfId="402" xr:uid="{00000000-0005-0000-0000-000046010000}"/>
    <cellStyle name="Comma 3 2 8" xfId="403" xr:uid="{00000000-0005-0000-0000-000047010000}"/>
    <cellStyle name="Comma 3 2 8 2" xfId="404" xr:uid="{00000000-0005-0000-0000-000048010000}"/>
    <cellStyle name="Comma 3 2 8 2 2" xfId="405" xr:uid="{00000000-0005-0000-0000-000049010000}"/>
    <cellStyle name="Comma 3 2 8 3" xfId="406" xr:uid="{00000000-0005-0000-0000-00004A010000}"/>
    <cellStyle name="Comma 3 2 8 4" xfId="407" xr:uid="{00000000-0005-0000-0000-00004B010000}"/>
    <cellStyle name="Comma 3 2 9" xfId="408" xr:uid="{00000000-0005-0000-0000-00004C010000}"/>
    <cellStyle name="Comma 3 2 9 2" xfId="409" xr:uid="{00000000-0005-0000-0000-00004D010000}"/>
    <cellStyle name="Comma 3 2 9 2 2" xfId="410" xr:uid="{00000000-0005-0000-0000-00004E010000}"/>
    <cellStyle name="Comma 3 2 9 3" xfId="411" xr:uid="{00000000-0005-0000-0000-00004F010000}"/>
    <cellStyle name="Comma 3 2 9 4" xfId="412" xr:uid="{00000000-0005-0000-0000-000050010000}"/>
    <cellStyle name="Comma 3 3" xfId="413" xr:uid="{00000000-0005-0000-0000-000051010000}"/>
    <cellStyle name="Comma 3 3 2" xfId="414" xr:uid="{00000000-0005-0000-0000-000052010000}"/>
    <cellStyle name="Comma 3 3 2 2" xfId="415" xr:uid="{00000000-0005-0000-0000-000053010000}"/>
    <cellStyle name="Comma 3 3 2 2 2" xfId="416" xr:uid="{00000000-0005-0000-0000-000054010000}"/>
    <cellStyle name="Comma 3 3 2 2 2 2" xfId="417" xr:uid="{00000000-0005-0000-0000-000055010000}"/>
    <cellStyle name="Comma 3 3 2 2 3" xfId="418" xr:uid="{00000000-0005-0000-0000-000056010000}"/>
    <cellStyle name="Comma 3 3 2 2 4" xfId="419" xr:uid="{00000000-0005-0000-0000-000057010000}"/>
    <cellStyle name="Comma 3 3 2 3" xfId="420" xr:uid="{00000000-0005-0000-0000-000058010000}"/>
    <cellStyle name="Comma 3 3 2 3 2" xfId="421" xr:uid="{00000000-0005-0000-0000-000059010000}"/>
    <cellStyle name="Comma 3 3 2 4" xfId="422" xr:uid="{00000000-0005-0000-0000-00005A010000}"/>
    <cellStyle name="Comma 3 3 2 5" xfId="423" xr:uid="{00000000-0005-0000-0000-00005B010000}"/>
    <cellStyle name="Comma 3 3 3" xfId="424" xr:uid="{00000000-0005-0000-0000-00005C010000}"/>
    <cellStyle name="Comma 3 3 3 2" xfId="425" xr:uid="{00000000-0005-0000-0000-00005D010000}"/>
    <cellStyle name="Comma 3 3 3 2 2" xfId="426" xr:uid="{00000000-0005-0000-0000-00005E010000}"/>
    <cellStyle name="Comma 3 3 3 3" xfId="427" xr:uid="{00000000-0005-0000-0000-00005F010000}"/>
    <cellStyle name="Comma 3 3 3 4" xfId="428" xr:uid="{00000000-0005-0000-0000-000060010000}"/>
    <cellStyle name="Comma 3 3 4" xfId="429" xr:uid="{00000000-0005-0000-0000-000061010000}"/>
    <cellStyle name="Comma 3 3 4 2" xfId="430" xr:uid="{00000000-0005-0000-0000-000062010000}"/>
    <cellStyle name="Comma 3 3 5" xfId="431" xr:uid="{00000000-0005-0000-0000-000063010000}"/>
    <cellStyle name="Comma 3 3 6" xfId="432" xr:uid="{00000000-0005-0000-0000-000064010000}"/>
    <cellStyle name="Comma 3 4" xfId="433" xr:uid="{00000000-0005-0000-0000-000065010000}"/>
    <cellStyle name="Comma 3 4 2" xfId="434" xr:uid="{00000000-0005-0000-0000-000066010000}"/>
    <cellStyle name="Comma 3 4 2 2" xfId="435" xr:uid="{00000000-0005-0000-0000-000067010000}"/>
    <cellStyle name="Comma 3 4 2 2 2" xfId="436" xr:uid="{00000000-0005-0000-0000-000068010000}"/>
    <cellStyle name="Comma 3 4 2 2 2 2" xfId="437" xr:uid="{00000000-0005-0000-0000-000069010000}"/>
    <cellStyle name="Comma 3 4 2 2 3" xfId="438" xr:uid="{00000000-0005-0000-0000-00006A010000}"/>
    <cellStyle name="Comma 3 4 2 2 4" xfId="439" xr:uid="{00000000-0005-0000-0000-00006B010000}"/>
    <cellStyle name="Comma 3 4 2 3" xfId="440" xr:uid="{00000000-0005-0000-0000-00006C010000}"/>
    <cellStyle name="Comma 3 4 2 3 2" xfId="441" xr:uid="{00000000-0005-0000-0000-00006D010000}"/>
    <cellStyle name="Comma 3 4 2 4" xfId="442" xr:uid="{00000000-0005-0000-0000-00006E010000}"/>
    <cellStyle name="Comma 3 4 2 5" xfId="443" xr:uid="{00000000-0005-0000-0000-00006F010000}"/>
    <cellStyle name="Comma 3 4 3" xfId="444" xr:uid="{00000000-0005-0000-0000-000070010000}"/>
    <cellStyle name="Comma 3 4 3 2" xfId="445" xr:uid="{00000000-0005-0000-0000-000071010000}"/>
    <cellStyle name="Comma 3 4 3 2 2" xfId="446" xr:uid="{00000000-0005-0000-0000-000072010000}"/>
    <cellStyle name="Comma 3 4 3 3" xfId="447" xr:uid="{00000000-0005-0000-0000-000073010000}"/>
    <cellStyle name="Comma 3 4 3 4" xfId="448" xr:uid="{00000000-0005-0000-0000-000074010000}"/>
    <cellStyle name="Comma 3 4 4" xfId="449" xr:uid="{00000000-0005-0000-0000-000075010000}"/>
    <cellStyle name="Comma 3 4 4 2" xfId="450" xr:uid="{00000000-0005-0000-0000-000076010000}"/>
    <cellStyle name="Comma 3 4 5" xfId="451" xr:uid="{00000000-0005-0000-0000-000077010000}"/>
    <cellStyle name="Comma 3 4 6" xfId="452" xr:uid="{00000000-0005-0000-0000-000078010000}"/>
    <cellStyle name="Comma 3 5" xfId="453" xr:uid="{00000000-0005-0000-0000-000079010000}"/>
    <cellStyle name="Comma 3 5 2" xfId="454" xr:uid="{00000000-0005-0000-0000-00007A010000}"/>
    <cellStyle name="Comma 3 5 2 2" xfId="455" xr:uid="{00000000-0005-0000-0000-00007B010000}"/>
    <cellStyle name="Comma 3 5 2 2 2" xfId="456" xr:uid="{00000000-0005-0000-0000-00007C010000}"/>
    <cellStyle name="Comma 3 5 2 2 2 2" xfId="457" xr:uid="{00000000-0005-0000-0000-00007D010000}"/>
    <cellStyle name="Comma 3 5 2 2 3" xfId="458" xr:uid="{00000000-0005-0000-0000-00007E010000}"/>
    <cellStyle name="Comma 3 5 2 2 4" xfId="459" xr:uid="{00000000-0005-0000-0000-00007F010000}"/>
    <cellStyle name="Comma 3 5 2 3" xfId="460" xr:uid="{00000000-0005-0000-0000-000080010000}"/>
    <cellStyle name="Comma 3 5 2 3 2" xfId="461" xr:uid="{00000000-0005-0000-0000-000081010000}"/>
    <cellStyle name="Comma 3 5 2 4" xfId="462" xr:uid="{00000000-0005-0000-0000-000082010000}"/>
    <cellStyle name="Comma 3 5 2 5" xfId="463" xr:uid="{00000000-0005-0000-0000-000083010000}"/>
    <cellStyle name="Comma 3 5 3" xfId="464" xr:uid="{00000000-0005-0000-0000-000084010000}"/>
    <cellStyle name="Comma 3 5 3 2" xfId="465" xr:uid="{00000000-0005-0000-0000-000085010000}"/>
    <cellStyle name="Comma 3 5 3 2 2" xfId="466" xr:uid="{00000000-0005-0000-0000-000086010000}"/>
    <cellStyle name="Comma 3 5 3 3" xfId="467" xr:uid="{00000000-0005-0000-0000-000087010000}"/>
    <cellStyle name="Comma 3 5 3 4" xfId="468" xr:uid="{00000000-0005-0000-0000-000088010000}"/>
    <cellStyle name="Comma 3 5 4" xfId="469" xr:uid="{00000000-0005-0000-0000-000089010000}"/>
    <cellStyle name="Comma 3 5 4 2" xfId="470" xr:uid="{00000000-0005-0000-0000-00008A010000}"/>
    <cellStyle name="Comma 3 5 5" xfId="471" xr:uid="{00000000-0005-0000-0000-00008B010000}"/>
    <cellStyle name="Comma 3 5 6" xfId="472" xr:uid="{00000000-0005-0000-0000-00008C010000}"/>
    <cellStyle name="Comma 3 6" xfId="473" xr:uid="{00000000-0005-0000-0000-00008D010000}"/>
    <cellStyle name="Comma 3 6 2" xfId="474" xr:uid="{00000000-0005-0000-0000-00008E010000}"/>
    <cellStyle name="Comma 3 6 2 2" xfId="475" xr:uid="{00000000-0005-0000-0000-00008F010000}"/>
    <cellStyle name="Comma 3 6 2 2 2" xfId="476" xr:uid="{00000000-0005-0000-0000-000090010000}"/>
    <cellStyle name="Comma 3 6 2 3" xfId="477" xr:uid="{00000000-0005-0000-0000-000091010000}"/>
    <cellStyle name="Comma 3 6 2 4" xfId="478" xr:uid="{00000000-0005-0000-0000-000092010000}"/>
    <cellStyle name="Comma 3 6 3" xfId="479" xr:uid="{00000000-0005-0000-0000-000093010000}"/>
    <cellStyle name="Comma 3 6 3 2" xfId="480" xr:uid="{00000000-0005-0000-0000-000094010000}"/>
    <cellStyle name="Comma 3 6 4" xfId="481" xr:uid="{00000000-0005-0000-0000-000095010000}"/>
    <cellStyle name="Comma 3 6 5" xfId="482" xr:uid="{00000000-0005-0000-0000-000096010000}"/>
    <cellStyle name="Comma 3 7" xfId="483" xr:uid="{00000000-0005-0000-0000-000097010000}"/>
    <cellStyle name="Comma 3 7 2" xfId="484" xr:uid="{00000000-0005-0000-0000-000098010000}"/>
    <cellStyle name="Comma 3 7 2 2" xfId="485" xr:uid="{00000000-0005-0000-0000-000099010000}"/>
    <cellStyle name="Comma 3 7 2 2 2" xfId="486" xr:uid="{00000000-0005-0000-0000-00009A010000}"/>
    <cellStyle name="Comma 3 7 2 3" xfId="487" xr:uid="{00000000-0005-0000-0000-00009B010000}"/>
    <cellStyle name="Comma 3 7 2 4" xfId="488" xr:uid="{00000000-0005-0000-0000-00009C010000}"/>
    <cellStyle name="Comma 3 7 3" xfId="489" xr:uid="{00000000-0005-0000-0000-00009D010000}"/>
    <cellStyle name="Comma 3 7 3 2" xfId="490" xr:uid="{00000000-0005-0000-0000-00009E010000}"/>
    <cellStyle name="Comma 3 7 4" xfId="491" xr:uid="{00000000-0005-0000-0000-00009F010000}"/>
    <cellStyle name="Comma 3 7 5" xfId="492" xr:uid="{00000000-0005-0000-0000-0000A0010000}"/>
    <cellStyle name="Comma 3 8" xfId="493" xr:uid="{00000000-0005-0000-0000-0000A1010000}"/>
    <cellStyle name="Comma 3 8 2" xfId="494" xr:uid="{00000000-0005-0000-0000-0000A2010000}"/>
    <cellStyle name="Comma 3 8 2 2" xfId="495" xr:uid="{00000000-0005-0000-0000-0000A3010000}"/>
    <cellStyle name="Comma 3 8 3" xfId="496" xr:uid="{00000000-0005-0000-0000-0000A4010000}"/>
    <cellStyle name="Comma 3 8 4" xfId="497" xr:uid="{00000000-0005-0000-0000-0000A5010000}"/>
    <cellStyle name="Comma 3 9" xfId="498" xr:uid="{00000000-0005-0000-0000-0000A6010000}"/>
    <cellStyle name="Comma 3 9 2" xfId="499" xr:uid="{00000000-0005-0000-0000-0000A7010000}"/>
    <cellStyle name="Comma 3 9 2 2" xfId="500" xr:uid="{00000000-0005-0000-0000-0000A8010000}"/>
    <cellStyle name="Comma 3 9 3" xfId="501" xr:uid="{00000000-0005-0000-0000-0000A9010000}"/>
    <cellStyle name="Comma 3 9 4" xfId="502" xr:uid="{00000000-0005-0000-0000-0000AA010000}"/>
    <cellStyle name="Comma 4" xfId="503" xr:uid="{00000000-0005-0000-0000-0000AB010000}"/>
    <cellStyle name="Comma 4 2" xfId="504" xr:uid="{00000000-0005-0000-0000-0000AC010000}"/>
    <cellStyle name="Comma 4 3" xfId="505" xr:uid="{00000000-0005-0000-0000-0000AD010000}"/>
    <cellStyle name="Comma 5" xfId="506" xr:uid="{00000000-0005-0000-0000-0000AE010000}"/>
    <cellStyle name="Comma 5 2" xfId="507" xr:uid="{00000000-0005-0000-0000-0000AF010000}"/>
    <cellStyle name="Comma 5 2 2" xfId="508" xr:uid="{00000000-0005-0000-0000-0000B0010000}"/>
    <cellStyle name="Comma 6" xfId="509" xr:uid="{00000000-0005-0000-0000-0000B1010000}"/>
    <cellStyle name="Comma 7" xfId="510" xr:uid="{00000000-0005-0000-0000-0000B2010000}"/>
    <cellStyle name="Comma 7 10" xfId="511" xr:uid="{00000000-0005-0000-0000-0000B3010000}"/>
    <cellStyle name="Comma 7 10 2" xfId="512" xr:uid="{00000000-0005-0000-0000-0000B4010000}"/>
    <cellStyle name="Comma 7 11" xfId="513" xr:uid="{00000000-0005-0000-0000-0000B5010000}"/>
    <cellStyle name="Comma 7 11 2" xfId="514" xr:uid="{00000000-0005-0000-0000-0000B6010000}"/>
    <cellStyle name="Comma 7 12" xfId="515" xr:uid="{00000000-0005-0000-0000-0000B7010000}"/>
    <cellStyle name="Comma 7 12 2" xfId="516" xr:uid="{00000000-0005-0000-0000-0000B8010000}"/>
    <cellStyle name="Comma 7 13" xfId="517" xr:uid="{00000000-0005-0000-0000-0000B9010000}"/>
    <cellStyle name="Comma 7 14" xfId="518" xr:uid="{00000000-0005-0000-0000-0000BA010000}"/>
    <cellStyle name="Comma 7 15" xfId="519" xr:uid="{00000000-0005-0000-0000-0000BB010000}"/>
    <cellStyle name="Comma 7 16" xfId="520" xr:uid="{00000000-0005-0000-0000-0000BC010000}"/>
    <cellStyle name="Comma 7 17" xfId="521" xr:uid="{00000000-0005-0000-0000-0000BD010000}"/>
    <cellStyle name="Comma 7 18" xfId="522" xr:uid="{00000000-0005-0000-0000-0000BE010000}"/>
    <cellStyle name="Comma 7 19" xfId="523" xr:uid="{00000000-0005-0000-0000-0000BF010000}"/>
    <cellStyle name="Comma 7 19 2" xfId="524" xr:uid="{00000000-0005-0000-0000-0000C0010000}"/>
    <cellStyle name="Comma 7 2" xfId="525" xr:uid="{00000000-0005-0000-0000-0000C1010000}"/>
    <cellStyle name="Comma 7 2 2" xfId="526" xr:uid="{00000000-0005-0000-0000-0000C2010000}"/>
    <cellStyle name="Comma 7 2 2 2" xfId="527" xr:uid="{00000000-0005-0000-0000-0000C3010000}"/>
    <cellStyle name="Comma 7 2 2 2 2" xfId="528" xr:uid="{00000000-0005-0000-0000-0000C4010000}"/>
    <cellStyle name="Comma 7 2 2 2 2 2" xfId="529" xr:uid="{00000000-0005-0000-0000-0000C5010000}"/>
    <cellStyle name="Comma 7 2 2 2 3" xfId="530" xr:uid="{00000000-0005-0000-0000-0000C6010000}"/>
    <cellStyle name="Comma 7 2 2 2 4" xfId="531" xr:uid="{00000000-0005-0000-0000-0000C7010000}"/>
    <cellStyle name="Comma 7 2 2 3" xfId="532" xr:uid="{00000000-0005-0000-0000-0000C8010000}"/>
    <cellStyle name="Comma 7 2 2 3 2" xfId="533" xr:uid="{00000000-0005-0000-0000-0000C9010000}"/>
    <cellStyle name="Comma 7 2 2 4" xfId="534" xr:uid="{00000000-0005-0000-0000-0000CA010000}"/>
    <cellStyle name="Comma 7 2 2 5" xfId="535" xr:uid="{00000000-0005-0000-0000-0000CB010000}"/>
    <cellStyle name="Comma 7 2 3" xfId="536" xr:uid="{00000000-0005-0000-0000-0000CC010000}"/>
    <cellStyle name="Comma 7 2 3 2" xfId="537" xr:uid="{00000000-0005-0000-0000-0000CD010000}"/>
    <cellStyle name="Comma 7 2 3 2 2" xfId="538" xr:uid="{00000000-0005-0000-0000-0000CE010000}"/>
    <cellStyle name="Comma 7 2 3 3" xfId="539" xr:uid="{00000000-0005-0000-0000-0000CF010000}"/>
    <cellStyle name="Comma 7 2 3 4" xfId="540" xr:uid="{00000000-0005-0000-0000-0000D0010000}"/>
    <cellStyle name="Comma 7 2 4" xfId="541" xr:uid="{00000000-0005-0000-0000-0000D1010000}"/>
    <cellStyle name="Comma 7 2 4 2" xfId="542" xr:uid="{00000000-0005-0000-0000-0000D2010000}"/>
    <cellStyle name="Comma 7 2 5" xfId="543" xr:uid="{00000000-0005-0000-0000-0000D3010000}"/>
    <cellStyle name="Comma 7 2 6" xfId="544" xr:uid="{00000000-0005-0000-0000-0000D4010000}"/>
    <cellStyle name="Comma 7 20" xfId="545" xr:uid="{00000000-0005-0000-0000-0000D5010000}"/>
    <cellStyle name="Comma 7 21" xfId="546" xr:uid="{00000000-0005-0000-0000-0000D6010000}"/>
    <cellStyle name="Comma 7 3" xfId="547" xr:uid="{00000000-0005-0000-0000-0000D7010000}"/>
    <cellStyle name="Comma 7 3 2" xfId="548" xr:uid="{00000000-0005-0000-0000-0000D8010000}"/>
    <cellStyle name="Comma 7 3 2 2" xfId="549" xr:uid="{00000000-0005-0000-0000-0000D9010000}"/>
    <cellStyle name="Comma 7 3 2 2 2" xfId="550" xr:uid="{00000000-0005-0000-0000-0000DA010000}"/>
    <cellStyle name="Comma 7 3 2 2 2 2" xfId="551" xr:uid="{00000000-0005-0000-0000-0000DB010000}"/>
    <cellStyle name="Comma 7 3 2 2 3" xfId="552" xr:uid="{00000000-0005-0000-0000-0000DC010000}"/>
    <cellStyle name="Comma 7 3 2 2 4" xfId="553" xr:uid="{00000000-0005-0000-0000-0000DD010000}"/>
    <cellStyle name="Comma 7 3 2 3" xfId="554" xr:uid="{00000000-0005-0000-0000-0000DE010000}"/>
    <cellStyle name="Comma 7 3 2 3 2" xfId="555" xr:uid="{00000000-0005-0000-0000-0000DF010000}"/>
    <cellStyle name="Comma 7 3 2 4" xfId="556" xr:uid="{00000000-0005-0000-0000-0000E0010000}"/>
    <cellStyle name="Comma 7 3 2 5" xfId="557" xr:uid="{00000000-0005-0000-0000-0000E1010000}"/>
    <cellStyle name="Comma 7 3 3" xfId="558" xr:uid="{00000000-0005-0000-0000-0000E2010000}"/>
    <cellStyle name="Comma 7 3 3 2" xfId="559" xr:uid="{00000000-0005-0000-0000-0000E3010000}"/>
    <cellStyle name="Comma 7 3 3 2 2" xfId="560" xr:uid="{00000000-0005-0000-0000-0000E4010000}"/>
    <cellStyle name="Comma 7 3 3 3" xfId="561" xr:uid="{00000000-0005-0000-0000-0000E5010000}"/>
    <cellStyle name="Comma 7 3 3 4" xfId="562" xr:uid="{00000000-0005-0000-0000-0000E6010000}"/>
    <cellStyle name="Comma 7 3 4" xfId="563" xr:uid="{00000000-0005-0000-0000-0000E7010000}"/>
    <cellStyle name="Comma 7 3 4 2" xfId="564" xr:uid="{00000000-0005-0000-0000-0000E8010000}"/>
    <cellStyle name="Comma 7 3 5" xfId="565" xr:uid="{00000000-0005-0000-0000-0000E9010000}"/>
    <cellStyle name="Comma 7 3 6" xfId="566" xr:uid="{00000000-0005-0000-0000-0000EA010000}"/>
    <cellStyle name="Comma 7 4" xfId="567" xr:uid="{00000000-0005-0000-0000-0000EB010000}"/>
    <cellStyle name="Comma 7 4 2" xfId="568" xr:uid="{00000000-0005-0000-0000-0000EC010000}"/>
    <cellStyle name="Comma 7 4 2 2" xfId="569" xr:uid="{00000000-0005-0000-0000-0000ED010000}"/>
    <cellStyle name="Comma 7 4 2 2 2" xfId="570" xr:uid="{00000000-0005-0000-0000-0000EE010000}"/>
    <cellStyle name="Comma 7 4 2 2 2 2" xfId="571" xr:uid="{00000000-0005-0000-0000-0000EF010000}"/>
    <cellStyle name="Comma 7 4 2 2 3" xfId="572" xr:uid="{00000000-0005-0000-0000-0000F0010000}"/>
    <cellStyle name="Comma 7 4 2 2 4" xfId="573" xr:uid="{00000000-0005-0000-0000-0000F1010000}"/>
    <cellStyle name="Comma 7 4 2 3" xfId="574" xr:uid="{00000000-0005-0000-0000-0000F2010000}"/>
    <cellStyle name="Comma 7 4 2 3 2" xfId="575" xr:uid="{00000000-0005-0000-0000-0000F3010000}"/>
    <cellStyle name="Comma 7 4 2 4" xfId="576" xr:uid="{00000000-0005-0000-0000-0000F4010000}"/>
    <cellStyle name="Comma 7 4 2 5" xfId="577" xr:uid="{00000000-0005-0000-0000-0000F5010000}"/>
    <cellStyle name="Comma 7 4 3" xfId="578" xr:uid="{00000000-0005-0000-0000-0000F6010000}"/>
    <cellStyle name="Comma 7 4 3 2" xfId="579" xr:uid="{00000000-0005-0000-0000-0000F7010000}"/>
    <cellStyle name="Comma 7 4 3 2 2" xfId="580" xr:uid="{00000000-0005-0000-0000-0000F8010000}"/>
    <cellStyle name="Comma 7 4 3 3" xfId="581" xr:uid="{00000000-0005-0000-0000-0000F9010000}"/>
    <cellStyle name="Comma 7 4 3 4" xfId="582" xr:uid="{00000000-0005-0000-0000-0000FA010000}"/>
    <cellStyle name="Comma 7 4 4" xfId="583" xr:uid="{00000000-0005-0000-0000-0000FB010000}"/>
    <cellStyle name="Comma 7 4 4 2" xfId="584" xr:uid="{00000000-0005-0000-0000-0000FC010000}"/>
    <cellStyle name="Comma 7 4 5" xfId="585" xr:uid="{00000000-0005-0000-0000-0000FD010000}"/>
    <cellStyle name="Comma 7 4 6" xfId="586" xr:uid="{00000000-0005-0000-0000-0000FE010000}"/>
    <cellStyle name="Comma 7 5" xfId="587" xr:uid="{00000000-0005-0000-0000-0000FF010000}"/>
    <cellStyle name="Comma 7 5 2" xfId="588" xr:uid="{00000000-0005-0000-0000-000000020000}"/>
    <cellStyle name="Comma 7 5 2 2" xfId="589" xr:uid="{00000000-0005-0000-0000-000001020000}"/>
    <cellStyle name="Comma 7 5 2 2 2" xfId="590" xr:uid="{00000000-0005-0000-0000-000002020000}"/>
    <cellStyle name="Comma 7 5 2 3" xfId="591" xr:uid="{00000000-0005-0000-0000-000003020000}"/>
    <cellStyle name="Comma 7 5 2 4" xfId="592" xr:uid="{00000000-0005-0000-0000-000004020000}"/>
    <cellStyle name="Comma 7 5 3" xfId="593" xr:uid="{00000000-0005-0000-0000-000005020000}"/>
    <cellStyle name="Comma 7 5 3 2" xfId="594" xr:uid="{00000000-0005-0000-0000-000006020000}"/>
    <cellStyle name="Comma 7 5 4" xfId="595" xr:uid="{00000000-0005-0000-0000-000007020000}"/>
    <cellStyle name="Comma 7 5 5" xfId="596" xr:uid="{00000000-0005-0000-0000-000008020000}"/>
    <cellStyle name="Comma 7 6" xfId="597" xr:uid="{00000000-0005-0000-0000-000009020000}"/>
    <cellStyle name="Comma 7 6 2" xfId="598" xr:uid="{00000000-0005-0000-0000-00000A020000}"/>
    <cellStyle name="Comma 7 6 2 2" xfId="599" xr:uid="{00000000-0005-0000-0000-00000B020000}"/>
    <cellStyle name="Comma 7 6 2 2 2" xfId="600" xr:uid="{00000000-0005-0000-0000-00000C020000}"/>
    <cellStyle name="Comma 7 6 2 3" xfId="601" xr:uid="{00000000-0005-0000-0000-00000D020000}"/>
    <cellStyle name="Comma 7 6 2 4" xfId="602" xr:uid="{00000000-0005-0000-0000-00000E020000}"/>
    <cellStyle name="Comma 7 6 3" xfId="603" xr:uid="{00000000-0005-0000-0000-00000F020000}"/>
    <cellStyle name="Comma 7 6 3 2" xfId="604" xr:uid="{00000000-0005-0000-0000-000010020000}"/>
    <cellStyle name="Comma 7 6 4" xfId="605" xr:uid="{00000000-0005-0000-0000-000011020000}"/>
    <cellStyle name="Comma 7 6 5" xfId="606" xr:uid="{00000000-0005-0000-0000-000012020000}"/>
    <cellStyle name="Comma 7 7" xfId="607" xr:uid="{00000000-0005-0000-0000-000013020000}"/>
    <cellStyle name="Comma 7 7 2" xfId="608" xr:uid="{00000000-0005-0000-0000-000014020000}"/>
    <cellStyle name="Comma 7 7 2 2" xfId="609" xr:uid="{00000000-0005-0000-0000-000015020000}"/>
    <cellStyle name="Comma 7 7 3" xfId="610" xr:uid="{00000000-0005-0000-0000-000016020000}"/>
    <cellStyle name="Comma 7 7 4" xfId="611" xr:uid="{00000000-0005-0000-0000-000017020000}"/>
    <cellStyle name="Comma 7 8" xfId="612" xr:uid="{00000000-0005-0000-0000-000018020000}"/>
    <cellStyle name="Comma 7 8 2" xfId="613" xr:uid="{00000000-0005-0000-0000-000019020000}"/>
    <cellStyle name="Comma 7 8 2 2" xfId="614" xr:uid="{00000000-0005-0000-0000-00001A020000}"/>
    <cellStyle name="Comma 7 8 3" xfId="615" xr:uid="{00000000-0005-0000-0000-00001B020000}"/>
    <cellStyle name="Comma 7 8 4" xfId="616" xr:uid="{00000000-0005-0000-0000-00001C020000}"/>
    <cellStyle name="Comma 7 9" xfId="617" xr:uid="{00000000-0005-0000-0000-00001D020000}"/>
    <cellStyle name="Comma 7 9 2" xfId="618" xr:uid="{00000000-0005-0000-0000-00001E020000}"/>
    <cellStyle name="Comma 7 9 2 2" xfId="619" xr:uid="{00000000-0005-0000-0000-00001F020000}"/>
    <cellStyle name="Comma 7 9 3" xfId="620" xr:uid="{00000000-0005-0000-0000-000020020000}"/>
    <cellStyle name="Comma 7 9 4" xfId="621" xr:uid="{00000000-0005-0000-0000-000021020000}"/>
    <cellStyle name="Comma 8" xfId="622" xr:uid="{00000000-0005-0000-0000-000022020000}"/>
    <cellStyle name="Comma 8 10" xfId="623" xr:uid="{00000000-0005-0000-0000-000023020000}"/>
    <cellStyle name="Comma 8 10 2" xfId="624" xr:uid="{00000000-0005-0000-0000-000024020000}"/>
    <cellStyle name="Comma 8 11" xfId="625" xr:uid="{00000000-0005-0000-0000-000025020000}"/>
    <cellStyle name="Comma 8 11 2" xfId="626" xr:uid="{00000000-0005-0000-0000-000026020000}"/>
    <cellStyle name="Comma 8 12" xfId="627" xr:uid="{00000000-0005-0000-0000-000027020000}"/>
    <cellStyle name="Comma 8 12 2" xfId="628" xr:uid="{00000000-0005-0000-0000-000028020000}"/>
    <cellStyle name="Comma 8 13" xfId="629" xr:uid="{00000000-0005-0000-0000-000029020000}"/>
    <cellStyle name="Comma 8 14" xfId="630" xr:uid="{00000000-0005-0000-0000-00002A020000}"/>
    <cellStyle name="Comma 8 15" xfId="631" xr:uid="{00000000-0005-0000-0000-00002B020000}"/>
    <cellStyle name="Comma 8 2" xfId="632" xr:uid="{00000000-0005-0000-0000-00002C020000}"/>
    <cellStyle name="Comma 8 2 2" xfId="633" xr:uid="{00000000-0005-0000-0000-00002D020000}"/>
    <cellStyle name="Comma 8 2 2 2" xfId="634" xr:uid="{00000000-0005-0000-0000-00002E020000}"/>
    <cellStyle name="Comma 8 2 2 2 2" xfId="635" xr:uid="{00000000-0005-0000-0000-00002F020000}"/>
    <cellStyle name="Comma 8 2 2 2 2 2" xfId="636" xr:uid="{00000000-0005-0000-0000-000030020000}"/>
    <cellStyle name="Comma 8 2 2 2 3" xfId="637" xr:uid="{00000000-0005-0000-0000-000031020000}"/>
    <cellStyle name="Comma 8 2 2 2 4" xfId="638" xr:uid="{00000000-0005-0000-0000-000032020000}"/>
    <cellStyle name="Comma 8 2 2 3" xfId="639" xr:uid="{00000000-0005-0000-0000-000033020000}"/>
    <cellStyle name="Comma 8 2 2 3 2" xfId="640" xr:uid="{00000000-0005-0000-0000-000034020000}"/>
    <cellStyle name="Comma 8 2 2 4" xfId="641" xr:uid="{00000000-0005-0000-0000-000035020000}"/>
    <cellStyle name="Comma 8 2 2 5" xfId="642" xr:uid="{00000000-0005-0000-0000-000036020000}"/>
    <cellStyle name="Comma 8 2 3" xfId="643" xr:uid="{00000000-0005-0000-0000-000037020000}"/>
    <cellStyle name="Comma 8 2 3 2" xfId="644" xr:uid="{00000000-0005-0000-0000-000038020000}"/>
    <cellStyle name="Comma 8 2 3 2 2" xfId="645" xr:uid="{00000000-0005-0000-0000-000039020000}"/>
    <cellStyle name="Comma 8 2 3 3" xfId="646" xr:uid="{00000000-0005-0000-0000-00003A020000}"/>
    <cellStyle name="Comma 8 2 3 4" xfId="647" xr:uid="{00000000-0005-0000-0000-00003B020000}"/>
    <cellStyle name="Comma 8 2 4" xfId="648" xr:uid="{00000000-0005-0000-0000-00003C020000}"/>
    <cellStyle name="Comma 8 2 4 2" xfId="649" xr:uid="{00000000-0005-0000-0000-00003D020000}"/>
    <cellStyle name="Comma 8 2 5" xfId="650" xr:uid="{00000000-0005-0000-0000-00003E020000}"/>
    <cellStyle name="Comma 8 2 6" xfId="651" xr:uid="{00000000-0005-0000-0000-00003F020000}"/>
    <cellStyle name="Comma 8 3" xfId="652" xr:uid="{00000000-0005-0000-0000-000040020000}"/>
    <cellStyle name="Comma 8 3 2" xfId="653" xr:uid="{00000000-0005-0000-0000-000041020000}"/>
    <cellStyle name="Comma 8 3 2 2" xfId="654" xr:uid="{00000000-0005-0000-0000-000042020000}"/>
    <cellStyle name="Comma 8 3 2 2 2" xfId="655" xr:uid="{00000000-0005-0000-0000-000043020000}"/>
    <cellStyle name="Comma 8 3 2 2 2 2" xfId="656" xr:uid="{00000000-0005-0000-0000-000044020000}"/>
    <cellStyle name="Comma 8 3 2 2 3" xfId="657" xr:uid="{00000000-0005-0000-0000-000045020000}"/>
    <cellStyle name="Comma 8 3 2 2 4" xfId="658" xr:uid="{00000000-0005-0000-0000-000046020000}"/>
    <cellStyle name="Comma 8 3 2 3" xfId="659" xr:uid="{00000000-0005-0000-0000-000047020000}"/>
    <cellStyle name="Comma 8 3 2 3 2" xfId="660" xr:uid="{00000000-0005-0000-0000-000048020000}"/>
    <cellStyle name="Comma 8 3 2 4" xfId="661" xr:uid="{00000000-0005-0000-0000-000049020000}"/>
    <cellStyle name="Comma 8 3 2 5" xfId="662" xr:uid="{00000000-0005-0000-0000-00004A020000}"/>
    <cellStyle name="Comma 8 3 3" xfId="663" xr:uid="{00000000-0005-0000-0000-00004B020000}"/>
    <cellStyle name="Comma 8 3 3 2" xfId="664" xr:uid="{00000000-0005-0000-0000-00004C020000}"/>
    <cellStyle name="Comma 8 3 3 2 2" xfId="665" xr:uid="{00000000-0005-0000-0000-00004D020000}"/>
    <cellStyle name="Comma 8 3 3 3" xfId="666" xr:uid="{00000000-0005-0000-0000-00004E020000}"/>
    <cellStyle name="Comma 8 3 3 4" xfId="667" xr:uid="{00000000-0005-0000-0000-00004F020000}"/>
    <cellStyle name="Comma 8 3 4" xfId="668" xr:uid="{00000000-0005-0000-0000-000050020000}"/>
    <cellStyle name="Comma 8 3 4 2" xfId="669" xr:uid="{00000000-0005-0000-0000-000051020000}"/>
    <cellStyle name="Comma 8 3 5" xfId="670" xr:uid="{00000000-0005-0000-0000-000052020000}"/>
    <cellStyle name="Comma 8 3 6" xfId="671" xr:uid="{00000000-0005-0000-0000-000053020000}"/>
    <cellStyle name="Comma 8 4" xfId="672" xr:uid="{00000000-0005-0000-0000-000054020000}"/>
    <cellStyle name="Comma 8 4 2" xfId="673" xr:uid="{00000000-0005-0000-0000-000055020000}"/>
    <cellStyle name="Comma 8 4 2 2" xfId="674" xr:uid="{00000000-0005-0000-0000-000056020000}"/>
    <cellStyle name="Comma 8 4 2 2 2" xfId="675" xr:uid="{00000000-0005-0000-0000-000057020000}"/>
    <cellStyle name="Comma 8 4 2 2 2 2" xfId="676" xr:uid="{00000000-0005-0000-0000-000058020000}"/>
    <cellStyle name="Comma 8 4 2 2 3" xfId="677" xr:uid="{00000000-0005-0000-0000-000059020000}"/>
    <cellStyle name="Comma 8 4 2 2 4" xfId="678" xr:uid="{00000000-0005-0000-0000-00005A020000}"/>
    <cellStyle name="Comma 8 4 2 3" xfId="679" xr:uid="{00000000-0005-0000-0000-00005B020000}"/>
    <cellStyle name="Comma 8 4 2 3 2" xfId="680" xr:uid="{00000000-0005-0000-0000-00005C020000}"/>
    <cellStyle name="Comma 8 4 2 4" xfId="681" xr:uid="{00000000-0005-0000-0000-00005D020000}"/>
    <cellStyle name="Comma 8 4 2 5" xfId="682" xr:uid="{00000000-0005-0000-0000-00005E020000}"/>
    <cellStyle name="Comma 8 4 3" xfId="683" xr:uid="{00000000-0005-0000-0000-00005F020000}"/>
    <cellStyle name="Comma 8 4 3 2" xfId="684" xr:uid="{00000000-0005-0000-0000-000060020000}"/>
    <cellStyle name="Comma 8 4 3 2 2" xfId="685" xr:uid="{00000000-0005-0000-0000-000061020000}"/>
    <cellStyle name="Comma 8 4 3 3" xfId="686" xr:uid="{00000000-0005-0000-0000-000062020000}"/>
    <cellStyle name="Comma 8 4 3 4" xfId="687" xr:uid="{00000000-0005-0000-0000-000063020000}"/>
    <cellStyle name="Comma 8 4 4" xfId="688" xr:uid="{00000000-0005-0000-0000-000064020000}"/>
    <cellStyle name="Comma 8 4 4 2" xfId="689" xr:uid="{00000000-0005-0000-0000-000065020000}"/>
    <cellStyle name="Comma 8 4 5" xfId="690" xr:uid="{00000000-0005-0000-0000-000066020000}"/>
    <cellStyle name="Comma 8 4 6" xfId="691" xr:uid="{00000000-0005-0000-0000-000067020000}"/>
    <cellStyle name="Comma 8 5" xfId="692" xr:uid="{00000000-0005-0000-0000-000068020000}"/>
    <cellStyle name="Comma 8 5 2" xfId="693" xr:uid="{00000000-0005-0000-0000-000069020000}"/>
    <cellStyle name="Comma 8 5 2 2" xfId="694" xr:uid="{00000000-0005-0000-0000-00006A020000}"/>
    <cellStyle name="Comma 8 5 2 2 2" xfId="695" xr:uid="{00000000-0005-0000-0000-00006B020000}"/>
    <cellStyle name="Comma 8 5 2 3" xfId="696" xr:uid="{00000000-0005-0000-0000-00006C020000}"/>
    <cellStyle name="Comma 8 5 2 4" xfId="697" xr:uid="{00000000-0005-0000-0000-00006D020000}"/>
    <cellStyle name="Comma 8 5 3" xfId="698" xr:uid="{00000000-0005-0000-0000-00006E020000}"/>
    <cellStyle name="Comma 8 5 3 2" xfId="699" xr:uid="{00000000-0005-0000-0000-00006F020000}"/>
    <cellStyle name="Comma 8 5 4" xfId="700" xr:uid="{00000000-0005-0000-0000-000070020000}"/>
    <cellStyle name="Comma 8 5 5" xfId="701" xr:uid="{00000000-0005-0000-0000-000071020000}"/>
    <cellStyle name="Comma 8 6" xfId="702" xr:uid="{00000000-0005-0000-0000-000072020000}"/>
    <cellStyle name="Comma 8 6 2" xfId="703" xr:uid="{00000000-0005-0000-0000-000073020000}"/>
    <cellStyle name="Comma 8 6 2 2" xfId="704" xr:uid="{00000000-0005-0000-0000-000074020000}"/>
    <cellStyle name="Comma 8 6 2 2 2" xfId="705" xr:uid="{00000000-0005-0000-0000-000075020000}"/>
    <cellStyle name="Comma 8 6 2 3" xfId="706" xr:uid="{00000000-0005-0000-0000-000076020000}"/>
    <cellStyle name="Comma 8 6 2 4" xfId="707" xr:uid="{00000000-0005-0000-0000-000077020000}"/>
    <cellStyle name="Comma 8 6 3" xfId="708" xr:uid="{00000000-0005-0000-0000-000078020000}"/>
    <cellStyle name="Comma 8 6 3 2" xfId="709" xr:uid="{00000000-0005-0000-0000-000079020000}"/>
    <cellStyle name="Comma 8 6 4" xfId="710" xr:uid="{00000000-0005-0000-0000-00007A020000}"/>
    <cellStyle name="Comma 8 6 5" xfId="711" xr:uid="{00000000-0005-0000-0000-00007B020000}"/>
    <cellStyle name="Comma 8 7" xfId="712" xr:uid="{00000000-0005-0000-0000-00007C020000}"/>
    <cellStyle name="Comma 8 7 2" xfId="713" xr:uid="{00000000-0005-0000-0000-00007D020000}"/>
    <cellStyle name="Comma 8 7 2 2" xfId="714" xr:uid="{00000000-0005-0000-0000-00007E020000}"/>
    <cellStyle name="Comma 8 7 3" xfId="715" xr:uid="{00000000-0005-0000-0000-00007F020000}"/>
    <cellStyle name="Comma 8 7 4" xfId="716" xr:uid="{00000000-0005-0000-0000-000080020000}"/>
    <cellStyle name="Comma 8 8" xfId="717" xr:uid="{00000000-0005-0000-0000-000081020000}"/>
    <cellStyle name="Comma 8 8 2" xfId="718" xr:uid="{00000000-0005-0000-0000-000082020000}"/>
    <cellStyle name="Comma 8 8 2 2" xfId="719" xr:uid="{00000000-0005-0000-0000-000083020000}"/>
    <cellStyle name="Comma 8 8 3" xfId="720" xr:uid="{00000000-0005-0000-0000-000084020000}"/>
    <cellStyle name="Comma 8 8 4" xfId="721" xr:uid="{00000000-0005-0000-0000-000085020000}"/>
    <cellStyle name="Comma 8 9" xfId="722" xr:uid="{00000000-0005-0000-0000-000086020000}"/>
    <cellStyle name="Comma 8 9 2" xfId="723" xr:uid="{00000000-0005-0000-0000-000087020000}"/>
    <cellStyle name="Comma 8 9 2 2" xfId="724" xr:uid="{00000000-0005-0000-0000-000088020000}"/>
    <cellStyle name="Comma 8 9 3" xfId="725" xr:uid="{00000000-0005-0000-0000-000089020000}"/>
    <cellStyle name="Comma 8 9 4" xfId="726" xr:uid="{00000000-0005-0000-0000-00008A020000}"/>
    <cellStyle name="Comma 9" xfId="727" xr:uid="{00000000-0005-0000-0000-00008B020000}"/>
    <cellStyle name="Comma 9 2" xfId="728" xr:uid="{00000000-0005-0000-0000-00008C020000}"/>
    <cellStyle name="Comma 9 2 2" xfId="729" xr:uid="{00000000-0005-0000-0000-00008D020000}"/>
    <cellStyle name="Comma 9 2 2 2" xfId="730" xr:uid="{00000000-0005-0000-0000-00008E020000}"/>
    <cellStyle name="Comma 9 2 2 2 2" xfId="731" xr:uid="{00000000-0005-0000-0000-00008F020000}"/>
    <cellStyle name="Comma 9 2 2 3" xfId="732" xr:uid="{00000000-0005-0000-0000-000090020000}"/>
    <cellStyle name="Comma 9 2 2 4" xfId="733" xr:uid="{00000000-0005-0000-0000-000091020000}"/>
    <cellStyle name="Comma 9 2 3" xfId="734" xr:uid="{00000000-0005-0000-0000-000092020000}"/>
    <cellStyle name="Comma 9 2 3 2" xfId="735" xr:uid="{00000000-0005-0000-0000-000093020000}"/>
    <cellStyle name="Comma 9 2 4" xfId="736" xr:uid="{00000000-0005-0000-0000-000094020000}"/>
    <cellStyle name="Comma 9 2 5" xfId="737" xr:uid="{00000000-0005-0000-0000-000095020000}"/>
    <cellStyle name="Comma 9 3" xfId="738" xr:uid="{00000000-0005-0000-0000-000096020000}"/>
    <cellStyle name="Comma 9 3 2" xfId="739" xr:uid="{00000000-0005-0000-0000-000097020000}"/>
    <cellStyle name="Comma 9 3 2 2" xfId="740" xr:uid="{00000000-0005-0000-0000-000098020000}"/>
    <cellStyle name="Comma 9 3 3" xfId="741" xr:uid="{00000000-0005-0000-0000-000099020000}"/>
    <cellStyle name="Comma 9 3 4" xfId="742" xr:uid="{00000000-0005-0000-0000-00009A020000}"/>
    <cellStyle name="Comma 9 4" xfId="743" xr:uid="{00000000-0005-0000-0000-00009B020000}"/>
    <cellStyle name="Comma 9 4 2" xfId="744" xr:uid="{00000000-0005-0000-0000-00009C020000}"/>
    <cellStyle name="Comma 9 5" xfId="745" xr:uid="{00000000-0005-0000-0000-00009D020000}"/>
    <cellStyle name="Comma 9 6" xfId="746" xr:uid="{00000000-0005-0000-0000-00009E020000}"/>
    <cellStyle name="Comma0" xfId="747" xr:uid="{00000000-0005-0000-0000-00009F020000}"/>
    <cellStyle name="Currency 2" xfId="748" xr:uid="{00000000-0005-0000-0000-0000A0020000}"/>
    <cellStyle name="Currency 2 10" xfId="749" xr:uid="{00000000-0005-0000-0000-0000A1020000}"/>
    <cellStyle name="Currency 2 10 2" xfId="750" xr:uid="{00000000-0005-0000-0000-0000A2020000}"/>
    <cellStyle name="Currency 2 10 2 2" xfId="751" xr:uid="{00000000-0005-0000-0000-0000A3020000}"/>
    <cellStyle name="Currency 2 10 3" xfId="752" xr:uid="{00000000-0005-0000-0000-0000A4020000}"/>
    <cellStyle name="Currency 2 10 4" xfId="753" xr:uid="{00000000-0005-0000-0000-0000A5020000}"/>
    <cellStyle name="Currency 2 11" xfId="754" xr:uid="{00000000-0005-0000-0000-0000A6020000}"/>
    <cellStyle name="Currency 2 11 2" xfId="755" xr:uid="{00000000-0005-0000-0000-0000A7020000}"/>
    <cellStyle name="Currency 2 12" xfId="756" xr:uid="{00000000-0005-0000-0000-0000A8020000}"/>
    <cellStyle name="Currency 2 12 2" xfId="757" xr:uid="{00000000-0005-0000-0000-0000A9020000}"/>
    <cellStyle name="Currency 2 13" xfId="758" xr:uid="{00000000-0005-0000-0000-0000AA020000}"/>
    <cellStyle name="Currency 2 13 2" xfId="759" xr:uid="{00000000-0005-0000-0000-0000AB020000}"/>
    <cellStyle name="Currency 2 14" xfId="760" xr:uid="{00000000-0005-0000-0000-0000AC020000}"/>
    <cellStyle name="Currency 2 15" xfId="761" xr:uid="{00000000-0005-0000-0000-0000AD020000}"/>
    <cellStyle name="Currency 2 16" xfId="762" xr:uid="{00000000-0005-0000-0000-0000AE020000}"/>
    <cellStyle name="Currency 2 2" xfId="763" xr:uid="{00000000-0005-0000-0000-0000AF020000}"/>
    <cellStyle name="Currency 2 2 10" xfId="764" xr:uid="{00000000-0005-0000-0000-0000B0020000}"/>
    <cellStyle name="Currency 2 2 10 2" xfId="765" xr:uid="{00000000-0005-0000-0000-0000B1020000}"/>
    <cellStyle name="Currency 2 2 11" xfId="766" xr:uid="{00000000-0005-0000-0000-0000B2020000}"/>
    <cellStyle name="Currency 2 2 11 2" xfId="767" xr:uid="{00000000-0005-0000-0000-0000B3020000}"/>
    <cellStyle name="Currency 2 2 12" xfId="768" xr:uid="{00000000-0005-0000-0000-0000B4020000}"/>
    <cellStyle name="Currency 2 2 12 2" xfId="769" xr:uid="{00000000-0005-0000-0000-0000B5020000}"/>
    <cellStyle name="Currency 2 2 13" xfId="770" xr:uid="{00000000-0005-0000-0000-0000B6020000}"/>
    <cellStyle name="Currency 2 2 14" xfId="771" xr:uid="{00000000-0005-0000-0000-0000B7020000}"/>
    <cellStyle name="Currency 2 2 15" xfId="772" xr:uid="{00000000-0005-0000-0000-0000B8020000}"/>
    <cellStyle name="Currency 2 2 2" xfId="773" xr:uid="{00000000-0005-0000-0000-0000B9020000}"/>
    <cellStyle name="Currency 2 2 2 2" xfId="774" xr:uid="{00000000-0005-0000-0000-0000BA020000}"/>
    <cellStyle name="Currency 2 2 2 2 2" xfId="775" xr:uid="{00000000-0005-0000-0000-0000BB020000}"/>
    <cellStyle name="Currency 2 2 2 2 2 2" xfId="776" xr:uid="{00000000-0005-0000-0000-0000BC020000}"/>
    <cellStyle name="Currency 2 2 2 2 2 2 2" xfId="777" xr:uid="{00000000-0005-0000-0000-0000BD020000}"/>
    <cellStyle name="Currency 2 2 2 2 2 3" xfId="778" xr:uid="{00000000-0005-0000-0000-0000BE020000}"/>
    <cellStyle name="Currency 2 2 2 2 2 4" xfId="779" xr:uid="{00000000-0005-0000-0000-0000BF020000}"/>
    <cellStyle name="Currency 2 2 2 2 3" xfId="780" xr:uid="{00000000-0005-0000-0000-0000C0020000}"/>
    <cellStyle name="Currency 2 2 2 2 3 2" xfId="781" xr:uid="{00000000-0005-0000-0000-0000C1020000}"/>
    <cellStyle name="Currency 2 2 2 2 4" xfId="782" xr:uid="{00000000-0005-0000-0000-0000C2020000}"/>
    <cellStyle name="Currency 2 2 2 2 5" xfId="783" xr:uid="{00000000-0005-0000-0000-0000C3020000}"/>
    <cellStyle name="Currency 2 2 2 3" xfId="784" xr:uid="{00000000-0005-0000-0000-0000C4020000}"/>
    <cellStyle name="Currency 2 2 2 3 2" xfId="785" xr:uid="{00000000-0005-0000-0000-0000C5020000}"/>
    <cellStyle name="Currency 2 2 2 3 2 2" xfId="786" xr:uid="{00000000-0005-0000-0000-0000C6020000}"/>
    <cellStyle name="Currency 2 2 2 3 3" xfId="787" xr:uid="{00000000-0005-0000-0000-0000C7020000}"/>
    <cellStyle name="Currency 2 2 2 3 4" xfId="788" xr:uid="{00000000-0005-0000-0000-0000C8020000}"/>
    <cellStyle name="Currency 2 2 2 4" xfId="789" xr:uid="{00000000-0005-0000-0000-0000C9020000}"/>
    <cellStyle name="Currency 2 2 2 4 2" xfId="790" xr:uid="{00000000-0005-0000-0000-0000CA020000}"/>
    <cellStyle name="Currency 2 2 2 5" xfId="791" xr:uid="{00000000-0005-0000-0000-0000CB020000}"/>
    <cellStyle name="Currency 2 2 2 6" xfId="792" xr:uid="{00000000-0005-0000-0000-0000CC020000}"/>
    <cellStyle name="Currency 2 2 3" xfId="793" xr:uid="{00000000-0005-0000-0000-0000CD020000}"/>
    <cellStyle name="Currency 2 2 3 2" xfId="794" xr:uid="{00000000-0005-0000-0000-0000CE020000}"/>
    <cellStyle name="Currency 2 2 3 2 2" xfId="795" xr:uid="{00000000-0005-0000-0000-0000CF020000}"/>
    <cellStyle name="Currency 2 2 3 2 2 2" xfId="796" xr:uid="{00000000-0005-0000-0000-0000D0020000}"/>
    <cellStyle name="Currency 2 2 3 2 2 2 2" xfId="797" xr:uid="{00000000-0005-0000-0000-0000D1020000}"/>
    <cellStyle name="Currency 2 2 3 2 2 3" xfId="798" xr:uid="{00000000-0005-0000-0000-0000D2020000}"/>
    <cellStyle name="Currency 2 2 3 2 2 4" xfId="799" xr:uid="{00000000-0005-0000-0000-0000D3020000}"/>
    <cellStyle name="Currency 2 2 3 2 3" xfId="800" xr:uid="{00000000-0005-0000-0000-0000D4020000}"/>
    <cellStyle name="Currency 2 2 3 2 3 2" xfId="801" xr:uid="{00000000-0005-0000-0000-0000D5020000}"/>
    <cellStyle name="Currency 2 2 3 2 4" xfId="802" xr:uid="{00000000-0005-0000-0000-0000D6020000}"/>
    <cellStyle name="Currency 2 2 3 2 5" xfId="803" xr:uid="{00000000-0005-0000-0000-0000D7020000}"/>
    <cellStyle name="Currency 2 2 3 3" xfId="804" xr:uid="{00000000-0005-0000-0000-0000D8020000}"/>
    <cellStyle name="Currency 2 2 3 3 2" xfId="805" xr:uid="{00000000-0005-0000-0000-0000D9020000}"/>
    <cellStyle name="Currency 2 2 3 3 2 2" xfId="806" xr:uid="{00000000-0005-0000-0000-0000DA020000}"/>
    <cellStyle name="Currency 2 2 3 3 3" xfId="807" xr:uid="{00000000-0005-0000-0000-0000DB020000}"/>
    <cellStyle name="Currency 2 2 3 3 4" xfId="808" xr:uid="{00000000-0005-0000-0000-0000DC020000}"/>
    <cellStyle name="Currency 2 2 3 4" xfId="809" xr:uid="{00000000-0005-0000-0000-0000DD020000}"/>
    <cellStyle name="Currency 2 2 3 4 2" xfId="810" xr:uid="{00000000-0005-0000-0000-0000DE020000}"/>
    <cellStyle name="Currency 2 2 3 5" xfId="811" xr:uid="{00000000-0005-0000-0000-0000DF020000}"/>
    <cellStyle name="Currency 2 2 3 6" xfId="812" xr:uid="{00000000-0005-0000-0000-0000E0020000}"/>
    <cellStyle name="Currency 2 2 4" xfId="813" xr:uid="{00000000-0005-0000-0000-0000E1020000}"/>
    <cellStyle name="Currency 2 2 4 2" xfId="814" xr:uid="{00000000-0005-0000-0000-0000E2020000}"/>
    <cellStyle name="Currency 2 2 4 2 2" xfId="815" xr:uid="{00000000-0005-0000-0000-0000E3020000}"/>
    <cellStyle name="Currency 2 2 4 2 2 2" xfId="816" xr:uid="{00000000-0005-0000-0000-0000E4020000}"/>
    <cellStyle name="Currency 2 2 4 2 2 2 2" xfId="817" xr:uid="{00000000-0005-0000-0000-0000E5020000}"/>
    <cellStyle name="Currency 2 2 4 2 2 3" xfId="818" xr:uid="{00000000-0005-0000-0000-0000E6020000}"/>
    <cellStyle name="Currency 2 2 4 2 2 4" xfId="819" xr:uid="{00000000-0005-0000-0000-0000E7020000}"/>
    <cellStyle name="Currency 2 2 4 2 3" xfId="820" xr:uid="{00000000-0005-0000-0000-0000E8020000}"/>
    <cellStyle name="Currency 2 2 4 2 3 2" xfId="821" xr:uid="{00000000-0005-0000-0000-0000E9020000}"/>
    <cellStyle name="Currency 2 2 4 2 4" xfId="822" xr:uid="{00000000-0005-0000-0000-0000EA020000}"/>
    <cellStyle name="Currency 2 2 4 2 5" xfId="823" xr:uid="{00000000-0005-0000-0000-0000EB020000}"/>
    <cellStyle name="Currency 2 2 4 3" xfId="824" xr:uid="{00000000-0005-0000-0000-0000EC020000}"/>
    <cellStyle name="Currency 2 2 4 3 2" xfId="825" xr:uid="{00000000-0005-0000-0000-0000ED020000}"/>
    <cellStyle name="Currency 2 2 4 3 2 2" xfId="826" xr:uid="{00000000-0005-0000-0000-0000EE020000}"/>
    <cellStyle name="Currency 2 2 4 3 3" xfId="827" xr:uid="{00000000-0005-0000-0000-0000EF020000}"/>
    <cellStyle name="Currency 2 2 4 3 4" xfId="828" xr:uid="{00000000-0005-0000-0000-0000F0020000}"/>
    <cellStyle name="Currency 2 2 4 4" xfId="829" xr:uid="{00000000-0005-0000-0000-0000F1020000}"/>
    <cellStyle name="Currency 2 2 4 4 2" xfId="830" xr:uid="{00000000-0005-0000-0000-0000F2020000}"/>
    <cellStyle name="Currency 2 2 4 5" xfId="831" xr:uid="{00000000-0005-0000-0000-0000F3020000}"/>
    <cellStyle name="Currency 2 2 4 6" xfId="832" xr:uid="{00000000-0005-0000-0000-0000F4020000}"/>
    <cellStyle name="Currency 2 2 5" xfId="833" xr:uid="{00000000-0005-0000-0000-0000F5020000}"/>
    <cellStyle name="Currency 2 2 5 2" xfId="834" xr:uid="{00000000-0005-0000-0000-0000F6020000}"/>
    <cellStyle name="Currency 2 2 5 2 2" xfId="835" xr:uid="{00000000-0005-0000-0000-0000F7020000}"/>
    <cellStyle name="Currency 2 2 5 2 2 2" xfId="836" xr:uid="{00000000-0005-0000-0000-0000F8020000}"/>
    <cellStyle name="Currency 2 2 5 2 3" xfId="837" xr:uid="{00000000-0005-0000-0000-0000F9020000}"/>
    <cellStyle name="Currency 2 2 5 2 4" xfId="838" xr:uid="{00000000-0005-0000-0000-0000FA020000}"/>
    <cellStyle name="Currency 2 2 5 3" xfId="839" xr:uid="{00000000-0005-0000-0000-0000FB020000}"/>
    <cellStyle name="Currency 2 2 5 3 2" xfId="840" xr:uid="{00000000-0005-0000-0000-0000FC020000}"/>
    <cellStyle name="Currency 2 2 5 4" xfId="841" xr:uid="{00000000-0005-0000-0000-0000FD020000}"/>
    <cellStyle name="Currency 2 2 5 5" xfId="842" xr:uid="{00000000-0005-0000-0000-0000FE020000}"/>
    <cellStyle name="Currency 2 2 6" xfId="843" xr:uid="{00000000-0005-0000-0000-0000FF020000}"/>
    <cellStyle name="Currency 2 2 6 2" xfId="844" xr:uid="{00000000-0005-0000-0000-000000030000}"/>
    <cellStyle name="Currency 2 2 6 2 2" xfId="845" xr:uid="{00000000-0005-0000-0000-000001030000}"/>
    <cellStyle name="Currency 2 2 6 2 2 2" xfId="846" xr:uid="{00000000-0005-0000-0000-000002030000}"/>
    <cellStyle name="Currency 2 2 6 2 3" xfId="847" xr:uid="{00000000-0005-0000-0000-000003030000}"/>
    <cellStyle name="Currency 2 2 6 2 4" xfId="848" xr:uid="{00000000-0005-0000-0000-000004030000}"/>
    <cellStyle name="Currency 2 2 6 3" xfId="849" xr:uid="{00000000-0005-0000-0000-000005030000}"/>
    <cellStyle name="Currency 2 2 6 3 2" xfId="850" xr:uid="{00000000-0005-0000-0000-000006030000}"/>
    <cellStyle name="Currency 2 2 6 4" xfId="851" xr:uid="{00000000-0005-0000-0000-000007030000}"/>
    <cellStyle name="Currency 2 2 6 5" xfId="852" xr:uid="{00000000-0005-0000-0000-000008030000}"/>
    <cellStyle name="Currency 2 2 7" xfId="853" xr:uid="{00000000-0005-0000-0000-000009030000}"/>
    <cellStyle name="Currency 2 2 7 2" xfId="854" xr:uid="{00000000-0005-0000-0000-00000A030000}"/>
    <cellStyle name="Currency 2 2 7 2 2" xfId="855" xr:uid="{00000000-0005-0000-0000-00000B030000}"/>
    <cellStyle name="Currency 2 2 7 3" xfId="856" xr:uid="{00000000-0005-0000-0000-00000C030000}"/>
    <cellStyle name="Currency 2 2 7 4" xfId="857" xr:uid="{00000000-0005-0000-0000-00000D030000}"/>
    <cellStyle name="Currency 2 2 8" xfId="858" xr:uid="{00000000-0005-0000-0000-00000E030000}"/>
    <cellStyle name="Currency 2 2 8 2" xfId="859" xr:uid="{00000000-0005-0000-0000-00000F030000}"/>
    <cellStyle name="Currency 2 2 8 2 2" xfId="860" xr:uid="{00000000-0005-0000-0000-000010030000}"/>
    <cellStyle name="Currency 2 2 8 3" xfId="861" xr:uid="{00000000-0005-0000-0000-000011030000}"/>
    <cellStyle name="Currency 2 2 8 4" xfId="862" xr:uid="{00000000-0005-0000-0000-000012030000}"/>
    <cellStyle name="Currency 2 2 9" xfId="863" xr:uid="{00000000-0005-0000-0000-000013030000}"/>
    <cellStyle name="Currency 2 2 9 2" xfId="864" xr:uid="{00000000-0005-0000-0000-000014030000}"/>
    <cellStyle name="Currency 2 2 9 2 2" xfId="865" xr:uid="{00000000-0005-0000-0000-000015030000}"/>
    <cellStyle name="Currency 2 2 9 3" xfId="866" xr:uid="{00000000-0005-0000-0000-000016030000}"/>
    <cellStyle name="Currency 2 2 9 4" xfId="867" xr:uid="{00000000-0005-0000-0000-000017030000}"/>
    <cellStyle name="Currency 2 3" xfId="868" xr:uid="{00000000-0005-0000-0000-000018030000}"/>
    <cellStyle name="Currency 2 3 2" xfId="869" xr:uid="{00000000-0005-0000-0000-000019030000}"/>
    <cellStyle name="Currency 2 3 2 2" xfId="870" xr:uid="{00000000-0005-0000-0000-00001A030000}"/>
    <cellStyle name="Currency 2 3 2 2 2" xfId="871" xr:uid="{00000000-0005-0000-0000-00001B030000}"/>
    <cellStyle name="Currency 2 3 2 2 2 2" xfId="872" xr:uid="{00000000-0005-0000-0000-00001C030000}"/>
    <cellStyle name="Currency 2 3 2 2 3" xfId="873" xr:uid="{00000000-0005-0000-0000-00001D030000}"/>
    <cellStyle name="Currency 2 3 2 2 4" xfId="874" xr:uid="{00000000-0005-0000-0000-00001E030000}"/>
    <cellStyle name="Currency 2 3 2 3" xfId="875" xr:uid="{00000000-0005-0000-0000-00001F030000}"/>
    <cellStyle name="Currency 2 3 2 3 2" xfId="876" xr:uid="{00000000-0005-0000-0000-000020030000}"/>
    <cellStyle name="Currency 2 3 2 4" xfId="877" xr:uid="{00000000-0005-0000-0000-000021030000}"/>
    <cellStyle name="Currency 2 3 2 5" xfId="878" xr:uid="{00000000-0005-0000-0000-000022030000}"/>
    <cellStyle name="Currency 2 3 3" xfId="879" xr:uid="{00000000-0005-0000-0000-000023030000}"/>
    <cellStyle name="Currency 2 3 3 2" xfId="880" xr:uid="{00000000-0005-0000-0000-000024030000}"/>
    <cellStyle name="Currency 2 3 3 2 2" xfId="881" xr:uid="{00000000-0005-0000-0000-000025030000}"/>
    <cellStyle name="Currency 2 3 3 3" xfId="882" xr:uid="{00000000-0005-0000-0000-000026030000}"/>
    <cellStyle name="Currency 2 3 3 4" xfId="883" xr:uid="{00000000-0005-0000-0000-000027030000}"/>
    <cellStyle name="Currency 2 3 4" xfId="884" xr:uid="{00000000-0005-0000-0000-000028030000}"/>
    <cellStyle name="Currency 2 3 4 2" xfId="885" xr:uid="{00000000-0005-0000-0000-000029030000}"/>
    <cellStyle name="Currency 2 3 5" xfId="886" xr:uid="{00000000-0005-0000-0000-00002A030000}"/>
    <cellStyle name="Currency 2 3 6" xfId="887" xr:uid="{00000000-0005-0000-0000-00002B030000}"/>
    <cellStyle name="Currency 2 4" xfId="888" xr:uid="{00000000-0005-0000-0000-00002C030000}"/>
    <cellStyle name="Currency 2 4 2" xfId="889" xr:uid="{00000000-0005-0000-0000-00002D030000}"/>
    <cellStyle name="Currency 2 4 2 2" xfId="890" xr:uid="{00000000-0005-0000-0000-00002E030000}"/>
    <cellStyle name="Currency 2 4 2 2 2" xfId="891" xr:uid="{00000000-0005-0000-0000-00002F030000}"/>
    <cellStyle name="Currency 2 4 2 2 2 2" xfId="892" xr:uid="{00000000-0005-0000-0000-000030030000}"/>
    <cellStyle name="Currency 2 4 2 2 3" xfId="893" xr:uid="{00000000-0005-0000-0000-000031030000}"/>
    <cellStyle name="Currency 2 4 2 2 4" xfId="894" xr:uid="{00000000-0005-0000-0000-000032030000}"/>
    <cellStyle name="Currency 2 4 2 3" xfId="895" xr:uid="{00000000-0005-0000-0000-000033030000}"/>
    <cellStyle name="Currency 2 4 2 3 2" xfId="896" xr:uid="{00000000-0005-0000-0000-000034030000}"/>
    <cellStyle name="Currency 2 4 2 4" xfId="897" xr:uid="{00000000-0005-0000-0000-000035030000}"/>
    <cellStyle name="Currency 2 4 2 5" xfId="898" xr:uid="{00000000-0005-0000-0000-000036030000}"/>
    <cellStyle name="Currency 2 4 3" xfId="899" xr:uid="{00000000-0005-0000-0000-000037030000}"/>
    <cellStyle name="Currency 2 4 3 2" xfId="900" xr:uid="{00000000-0005-0000-0000-000038030000}"/>
    <cellStyle name="Currency 2 4 3 2 2" xfId="901" xr:uid="{00000000-0005-0000-0000-000039030000}"/>
    <cellStyle name="Currency 2 4 3 3" xfId="902" xr:uid="{00000000-0005-0000-0000-00003A030000}"/>
    <cellStyle name="Currency 2 4 3 4" xfId="903" xr:uid="{00000000-0005-0000-0000-00003B030000}"/>
    <cellStyle name="Currency 2 4 4" xfId="904" xr:uid="{00000000-0005-0000-0000-00003C030000}"/>
    <cellStyle name="Currency 2 4 4 2" xfId="905" xr:uid="{00000000-0005-0000-0000-00003D030000}"/>
    <cellStyle name="Currency 2 4 5" xfId="906" xr:uid="{00000000-0005-0000-0000-00003E030000}"/>
    <cellStyle name="Currency 2 4 6" xfId="907" xr:uid="{00000000-0005-0000-0000-00003F030000}"/>
    <cellStyle name="Currency 2 5" xfId="908" xr:uid="{00000000-0005-0000-0000-000040030000}"/>
    <cellStyle name="Currency 2 5 2" xfId="909" xr:uid="{00000000-0005-0000-0000-000041030000}"/>
    <cellStyle name="Currency 2 5 2 2" xfId="910" xr:uid="{00000000-0005-0000-0000-000042030000}"/>
    <cellStyle name="Currency 2 5 2 2 2" xfId="911" xr:uid="{00000000-0005-0000-0000-000043030000}"/>
    <cellStyle name="Currency 2 5 2 2 2 2" xfId="912" xr:uid="{00000000-0005-0000-0000-000044030000}"/>
    <cellStyle name="Currency 2 5 2 2 3" xfId="913" xr:uid="{00000000-0005-0000-0000-000045030000}"/>
    <cellStyle name="Currency 2 5 2 2 4" xfId="914" xr:uid="{00000000-0005-0000-0000-000046030000}"/>
    <cellStyle name="Currency 2 5 2 3" xfId="915" xr:uid="{00000000-0005-0000-0000-000047030000}"/>
    <cellStyle name="Currency 2 5 2 3 2" xfId="916" xr:uid="{00000000-0005-0000-0000-000048030000}"/>
    <cellStyle name="Currency 2 5 2 4" xfId="917" xr:uid="{00000000-0005-0000-0000-000049030000}"/>
    <cellStyle name="Currency 2 5 2 5" xfId="918" xr:uid="{00000000-0005-0000-0000-00004A030000}"/>
    <cellStyle name="Currency 2 5 3" xfId="919" xr:uid="{00000000-0005-0000-0000-00004B030000}"/>
    <cellStyle name="Currency 2 5 3 2" xfId="920" xr:uid="{00000000-0005-0000-0000-00004C030000}"/>
    <cellStyle name="Currency 2 5 3 2 2" xfId="921" xr:uid="{00000000-0005-0000-0000-00004D030000}"/>
    <cellStyle name="Currency 2 5 3 3" xfId="922" xr:uid="{00000000-0005-0000-0000-00004E030000}"/>
    <cellStyle name="Currency 2 5 3 4" xfId="923" xr:uid="{00000000-0005-0000-0000-00004F030000}"/>
    <cellStyle name="Currency 2 5 4" xfId="924" xr:uid="{00000000-0005-0000-0000-000050030000}"/>
    <cellStyle name="Currency 2 5 4 2" xfId="925" xr:uid="{00000000-0005-0000-0000-000051030000}"/>
    <cellStyle name="Currency 2 5 5" xfId="926" xr:uid="{00000000-0005-0000-0000-000052030000}"/>
    <cellStyle name="Currency 2 5 6" xfId="927" xr:uid="{00000000-0005-0000-0000-000053030000}"/>
    <cellStyle name="Currency 2 6" xfId="928" xr:uid="{00000000-0005-0000-0000-000054030000}"/>
    <cellStyle name="Currency 2 6 2" xfId="929" xr:uid="{00000000-0005-0000-0000-000055030000}"/>
    <cellStyle name="Currency 2 6 2 2" xfId="930" xr:uid="{00000000-0005-0000-0000-000056030000}"/>
    <cellStyle name="Currency 2 6 2 2 2" xfId="931" xr:uid="{00000000-0005-0000-0000-000057030000}"/>
    <cellStyle name="Currency 2 6 2 3" xfId="932" xr:uid="{00000000-0005-0000-0000-000058030000}"/>
    <cellStyle name="Currency 2 6 2 4" xfId="933" xr:uid="{00000000-0005-0000-0000-000059030000}"/>
    <cellStyle name="Currency 2 6 3" xfId="934" xr:uid="{00000000-0005-0000-0000-00005A030000}"/>
    <cellStyle name="Currency 2 6 3 2" xfId="935" xr:uid="{00000000-0005-0000-0000-00005B030000}"/>
    <cellStyle name="Currency 2 6 4" xfId="936" xr:uid="{00000000-0005-0000-0000-00005C030000}"/>
    <cellStyle name="Currency 2 6 5" xfId="937" xr:uid="{00000000-0005-0000-0000-00005D030000}"/>
    <cellStyle name="Currency 2 7" xfId="938" xr:uid="{00000000-0005-0000-0000-00005E030000}"/>
    <cellStyle name="Currency 2 7 2" xfId="939" xr:uid="{00000000-0005-0000-0000-00005F030000}"/>
    <cellStyle name="Currency 2 7 2 2" xfId="940" xr:uid="{00000000-0005-0000-0000-000060030000}"/>
    <cellStyle name="Currency 2 7 2 2 2" xfId="941" xr:uid="{00000000-0005-0000-0000-000061030000}"/>
    <cellStyle name="Currency 2 7 2 3" xfId="942" xr:uid="{00000000-0005-0000-0000-000062030000}"/>
    <cellStyle name="Currency 2 7 2 4" xfId="943" xr:uid="{00000000-0005-0000-0000-000063030000}"/>
    <cellStyle name="Currency 2 7 3" xfId="944" xr:uid="{00000000-0005-0000-0000-000064030000}"/>
    <cellStyle name="Currency 2 7 3 2" xfId="945" xr:uid="{00000000-0005-0000-0000-000065030000}"/>
    <cellStyle name="Currency 2 7 4" xfId="946" xr:uid="{00000000-0005-0000-0000-000066030000}"/>
    <cellStyle name="Currency 2 7 5" xfId="947" xr:uid="{00000000-0005-0000-0000-000067030000}"/>
    <cellStyle name="Currency 2 8" xfId="948" xr:uid="{00000000-0005-0000-0000-000068030000}"/>
    <cellStyle name="Currency 2 8 2" xfId="949" xr:uid="{00000000-0005-0000-0000-000069030000}"/>
    <cellStyle name="Currency 2 8 2 2" xfId="950" xr:uid="{00000000-0005-0000-0000-00006A030000}"/>
    <cellStyle name="Currency 2 8 3" xfId="951" xr:uid="{00000000-0005-0000-0000-00006B030000}"/>
    <cellStyle name="Currency 2 8 4" xfId="952" xr:uid="{00000000-0005-0000-0000-00006C030000}"/>
    <cellStyle name="Currency 2 9" xfId="953" xr:uid="{00000000-0005-0000-0000-00006D030000}"/>
    <cellStyle name="Currency 2 9 2" xfId="954" xr:uid="{00000000-0005-0000-0000-00006E030000}"/>
    <cellStyle name="Currency 2 9 2 2" xfId="955" xr:uid="{00000000-0005-0000-0000-00006F030000}"/>
    <cellStyle name="Currency 2 9 3" xfId="956" xr:uid="{00000000-0005-0000-0000-000070030000}"/>
    <cellStyle name="Currency 2 9 4" xfId="957" xr:uid="{00000000-0005-0000-0000-000071030000}"/>
    <cellStyle name="Currency 3" xfId="958" xr:uid="{00000000-0005-0000-0000-000072030000}"/>
    <cellStyle name="Currency 3 10" xfId="959" xr:uid="{00000000-0005-0000-0000-000073030000}"/>
    <cellStyle name="Currency 3 10 2" xfId="960" xr:uid="{00000000-0005-0000-0000-000074030000}"/>
    <cellStyle name="Currency 3 11" xfId="961" xr:uid="{00000000-0005-0000-0000-000075030000}"/>
    <cellStyle name="Currency 3 11 2" xfId="962" xr:uid="{00000000-0005-0000-0000-000076030000}"/>
    <cellStyle name="Currency 3 12" xfId="963" xr:uid="{00000000-0005-0000-0000-000077030000}"/>
    <cellStyle name="Currency 3 12 2" xfId="964" xr:uid="{00000000-0005-0000-0000-000078030000}"/>
    <cellStyle name="Currency 3 13" xfId="965" xr:uid="{00000000-0005-0000-0000-000079030000}"/>
    <cellStyle name="Currency 3 14" xfId="966" xr:uid="{00000000-0005-0000-0000-00007A030000}"/>
    <cellStyle name="Currency 3 15" xfId="967" xr:uid="{00000000-0005-0000-0000-00007B030000}"/>
    <cellStyle name="Currency 3 2" xfId="968" xr:uid="{00000000-0005-0000-0000-00007C030000}"/>
    <cellStyle name="Currency 3 2 2" xfId="969" xr:uid="{00000000-0005-0000-0000-00007D030000}"/>
    <cellStyle name="Currency 3 2 2 2" xfId="970" xr:uid="{00000000-0005-0000-0000-00007E030000}"/>
    <cellStyle name="Currency 3 2 2 2 2" xfId="971" xr:uid="{00000000-0005-0000-0000-00007F030000}"/>
    <cellStyle name="Currency 3 2 2 2 2 2" xfId="972" xr:uid="{00000000-0005-0000-0000-000080030000}"/>
    <cellStyle name="Currency 3 2 2 2 3" xfId="973" xr:uid="{00000000-0005-0000-0000-000081030000}"/>
    <cellStyle name="Currency 3 2 2 2 4" xfId="974" xr:uid="{00000000-0005-0000-0000-000082030000}"/>
    <cellStyle name="Currency 3 2 2 3" xfId="975" xr:uid="{00000000-0005-0000-0000-000083030000}"/>
    <cellStyle name="Currency 3 2 2 3 2" xfId="976" xr:uid="{00000000-0005-0000-0000-000084030000}"/>
    <cellStyle name="Currency 3 2 2 4" xfId="977" xr:uid="{00000000-0005-0000-0000-000085030000}"/>
    <cellStyle name="Currency 3 2 2 5" xfId="978" xr:uid="{00000000-0005-0000-0000-000086030000}"/>
    <cellStyle name="Currency 3 2 3" xfId="979" xr:uid="{00000000-0005-0000-0000-000087030000}"/>
    <cellStyle name="Currency 3 2 3 2" xfId="980" xr:uid="{00000000-0005-0000-0000-000088030000}"/>
    <cellStyle name="Currency 3 2 3 2 2" xfId="981" xr:uid="{00000000-0005-0000-0000-000089030000}"/>
    <cellStyle name="Currency 3 2 3 3" xfId="982" xr:uid="{00000000-0005-0000-0000-00008A030000}"/>
    <cellStyle name="Currency 3 2 3 4" xfId="983" xr:uid="{00000000-0005-0000-0000-00008B030000}"/>
    <cellStyle name="Currency 3 2 4" xfId="984" xr:uid="{00000000-0005-0000-0000-00008C030000}"/>
    <cellStyle name="Currency 3 2 4 2" xfId="985" xr:uid="{00000000-0005-0000-0000-00008D030000}"/>
    <cellStyle name="Currency 3 2 5" xfId="986" xr:uid="{00000000-0005-0000-0000-00008E030000}"/>
    <cellStyle name="Currency 3 2 6" xfId="987" xr:uid="{00000000-0005-0000-0000-00008F030000}"/>
    <cellStyle name="Currency 3 3" xfId="988" xr:uid="{00000000-0005-0000-0000-000090030000}"/>
    <cellStyle name="Currency 3 3 2" xfId="989" xr:uid="{00000000-0005-0000-0000-000091030000}"/>
    <cellStyle name="Currency 3 3 2 2" xfId="990" xr:uid="{00000000-0005-0000-0000-000092030000}"/>
    <cellStyle name="Currency 3 3 2 2 2" xfId="991" xr:uid="{00000000-0005-0000-0000-000093030000}"/>
    <cellStyle name="Currency 3 3 2 2 2 2" xfId="992" xr:uid="{00000000-0005-0000-0000-000094030000}"/>
    <cellStyle name="Currency 3 3 2 2 3" xfId="993" xr:uid="{00000000-0005-0000-0000-000095030000}"/>
    <cellStyle name="Currency 3 3 2 2 4" xfId="994" xr:uid="{00000000-0005-0000-0000-000096030000}"/>
    <cellStyle name="Currency 3 3 2 3" xfId="995" xr:uid="{00000000-0005-0000-0000-000097030000}"/>
    <cellStyle name="Currency 3 3 2 3 2" xfId="996" xr:uid="{00000000-0005-0000-0000-000098030000}"/>
    <cellStyle name="Currency 3 3 2 4" xfId="997" xr:uid="{00000000-0005-0000-0000-000099030000}"/>
    <cellStyle name="Currency 3 3 2 5" xfId="998" xr:uid="{00000000-0005-0000-0000-00009A030000}"/>
    <cellStyle name="Currency 3 3 3" xfId="999" xr:uid="{00000000-0005-0000-0000-00009B030000}"/>
    <cellStyle name="Currency 3 3 3 2" xfId="1000" xr:uid="{00000000-0005-0000-0000-00009C030000}"/>
    <cellStyle name="Currency 3 3 3 2 2" xfId="1001" xr:uid="{00000000-0005-0000-0000-00009D030000}"/>
    <cellStyle name="Currency 3 3 3 3" xfId="1002" xr:uid="{00000000-0005-0000-0000-00009E030000}"/>
    <cellStyle name="Currency 3 3 3 4" xfId="1003" xr:uid="{00000000-0005-0000-0000-00009F030000}"/>
    <cellStyle name="Currency 3 3 4" xfId="1004" xr:uid="{00000000-0005-0000-0000-0000A0030000}"/>
    <cellStyle name="Currency 3 3 4 2" xfId="1005" xr:uid="{00000000-0005-0000-0000-0000A1030000}"/>
    <cellStyle name="Currency 3 3 5" xfId="1006" xr:uid="{00000000-0005-0000-0000-0000A2030000}"/>
    <cellStyle name="Currency 3 3 6" xfId="1007" xr:uid="{00000000-0005-0000-0000-0000A3030000}"/>
    <cellStyle name="Currency 3 4" xfId="1008" xr:uid="{00000000-0005-0000-0000-0000A4030000}"/>
    <cellStyle name="Currency 3 4 2" xfId="1009" xr:uid="{00000000-0005-0000-0000-0000A5030000}"/>
    <cellStyle name="Currency 3 4 2 2" xfId="1010" xr:uid="{00000000-0005-0000-0000-0000A6030000}"/>
    <cellStyle name="Currency 3 4 2 2 2" xfId="1011" xr:uid="{00000000-0005-0000-0000-0000A7030000}"/>
    <cellStyle name="Currency 3 4 2 2 2 2" xfId="1012" xr:uid="{00000000-0005-0000-0000-0000A8030000}"/>
    <cellStyle name="Currency 3 4 2 2 3" xfId="1013" xr:uid="{00000000-0005-0000-0000-0000A9030000}"/>
    <cellStyle name="Currency 3 4 2 2 4" xfId="1014" xr:uid="{00000000-0005-0000-0000-0000AA030000}"/>
    <cellStyle name="Currency 3 4 2 3" xfId="1015" xr:uid="{00000000-0005-0000-0000-0000AB030000}"/>
    <cellStyle name="Currency 3 4 2 3 2" xfId="1016" xr:uid="{00000000-0005-0000-0000-0000AC030000}"/>
    <cellStyle name="Currency 3 4 2 4" xfId="1017" xr:uid="{00000000-0005-0000-0000-0000AD030000}"/>
    <cellStyle name="Currency 3 4 2 5" xfId="1018" xr:uid="{00000000-0005-0000-0000-0000AE030000}"/>
    <cellStyle name="Currency 3 4 3" xfId="1019" xr:uid="{00000000-0005-0000-0000-0000AF030000}"/>
    <cellStyle name="Currency 3 4 3 2" xfId="1020" xr:uid="{00000000-0005-0000-0000-0000B0030000}"/>
    <cellStyle name="Currency 3 4 3 2 2" xfId="1021" xr:uid="{00000000-0005-0000-0000-0000B1030000}"/>
    <cellStyle name="Currency 3 4 3 3" xfId="1022" xr:uid="{00000000-0005-0000-0000-0000B2030000}"/>
    <cellStyle name="Currency 3 4 3 4" xfId="1023" xr:uid="{00000000-0005-0000-0000-0000B3030000}"/>
    <cellStyle name="Currency 3 4 4" xfId="1024" xr:uid="{00000000-0005-0000-0000-0000B4030000}"/>
    <cellStyle name="Currency 3 4 4 2" xfId="1025" xr:uid="{00000000-0005-0000-0000-0000B5030000}"/>
    <cellStyle name="Currency 3 4 5" xfId="1026" xr:uid="{00000000-0005-0000-0000-0000B6030000}"/>
    <cellStyle name="Currency 3 4 6" xfId="1027" xr:uid="{00000000-0005-0000-0000-0000B7030000}"/>
    <cellStyle name="Currency 3 5" xfId="1028" xr:uid="{00000000-0005-0000-0000-0000B8030000}"/>
    <cellStyle name="Currency 3 5 2" xfId="1029" xr:uid="{00000000-0005-0000-0000-0000B9030000}"/>
    <cellStyle name="Currency 3 5 2 2" xfId="1030" xr:uid="{00000000-0005-0000-0000-0000BA030000}"/>
    <cellStyle name="Currency 3 5 2 2 2" xfId="1031" xr:uid="{00000000-0005-0000-0000-0000BB030000}"/>
    <cellStyle name="Currency 3 5 2 3" xfId="1032" xr:uid="{00000000-0005-0000-0000-0000BC030000}"/>
    <cellStyle name="Currency 3 5 2 4" xfId="1033" xr:uid="{00000000-0005-0000-0000-0000BD030000}"/>
    <cellStyle name="Currency 3 5 3" xfId="1034" xr:uid="{00000000-0005-0000-0000-0000BE030000}"/>
    <cellStyle name="Currency 3 5 3 2" xfId="1035" xr:uid="{00000000-0005-0000-0000-0000BF030000}"/>
    <cellStyle name="Currency 3 5 4" xfId="1036" xr:uid="{00000000-0005-0000-0000-0000C0030000}"/>
    <cellStyle name="Currency 3 5 5" xfId="1037" xr:uid="{00000000-0005-0000-0000-0000C1030000}"/>
    <cellStyle name="Currency 3 6" xfId="1038" xr:uid="{00000000-0005-0000-0000-0000C2030000}"/>
    <cellStyle name="Currency 3 6 2" xfId="1039" xr:uid="{00000000-0005-0000-0000-0000C3030000}"/>
    <cellStyle name="Currency 3 6 2 2" xfId="1040" xr:uid="{00000000-0005-0000-0000-0000C4030000}"/>
    <cellStyle name="Currency 3 6 2 2 2" xfId="1041" xr:uid="{00000000-0005-0000-0000-0000C5030000}"/>
    <cellStyle name="Currency 3 6 2 3" xfId="1042" xr:uid="{00000000-0005-0000-0000-0000C6030000}"/>
    <cellStyle name="Currency 3 6 2 4" xfId="1043" xr:uid="{00000000-0005-0000-0000-0000C7030000}"/>
    <cellStyle name="Currency 3 6 3" xfId="1044" xr:uid="{00000000-0005-0000-0000-0000C8030000}"/>
    <cellStyle name="Currency 3 6 3 2" xfId="1045" xr:uid="{00000000-0005-0000-0000-0000C9030000}"/>
    <cellStyle name="Currency 3 6 4" xfId="1046" xr:uid="{00000000-0005-0000-0000-0000CA030000}"/>
    <cellStyle name="Currency 3 6 5" xfId="1047" xr:uid="{00000000-0005-0000-0000-0000CB030000}"/>
    <cellStyle name="Currency 3 7" xfId="1048" xr:uid="{00000000-0005-0000-0000-0000CC030000}"/>
    <cellStyle name="Currency 3 7 2" xfId="1049" xr:uid="{00000000-0005-0000-0000-0000CD030000}"/>
    <cellStyle name="Currency 3 7 2 2" xfId="1050" xr:uid="{00000000-0005-0000-0000-0000CE030000}"/>
    <cellStyle name="Currency 3 7 3" xfId="1051" xr:uid="{00000000-0005-0000-0000-0000CF030000}"/>
    <cellStyle name="Currency 3 7 4" xfId="1052" xr:uid="{00000000-0005-0000-0000-0000D0030000}"/>
    <cellStyle name="Currency 3 8" xfId="1053" xr:uid="{00000000-0005-0000-0000-0000D1030000}"/>
    <cellStyle name="Currency 3 8 2" xfId="1054" xr:uid="{00000000-0005-0000-0000-0000D2030000}"/>
    <cellStyle name="Currency 3 8 2 2" xfId="1055" xr:uid="{00000000-0005-0000-0000-0000D3030000}"/>
    <cellStyle name="Currency 3 8 3" xfId="1056" xr:uid="{00000000-0005-0000-0000-0000D4030000}"/>
    <cellStyle name="Currency 3 8 4" xfId="1057" xr:uid="{00000000-0005-0000-0000-0000D5030000}"/>
    <cellStyle name="Currency 3 9" xfId="1058" xr:uid="{00000000-0005-0000-0000-0000D6030000}"/>
    <cellStyle name="Currency 3 9 2" xfId="1059" xr:uid="{00000000-0005-0000-0000-0000D7030000}"/>
    <cellStyle name="Currency 3 9 2 2" xfId="1060" xr:uid="{00000000-0005-0000-0000-0000D8030000}"/>
    <cellStyle name="Currency 3 9 3" xfId="1061" xr:uid="{00000000-0005-0000-0000-0000D9030000}"/>
    <cellStyle name="Currency 3 9 4" xfId="1062" xr:uid="{00000000-0005-0000-0000-0000DA030000}"/>
    <cellStyle name="Currency0" xfId="1063" xr:uid="{00000000-0005-0000-0000-0000DB030000}"/>
    <cellStyle name="Date" xfId="1064" xr:uid="{00000000-0005-0000-0000-0000DC030000}"/>
    <cellStyle name="Description" xfId="1065" xr:uid="{00000000-0005-0000-0000-0000DD030000}"/>
    <cellStyle name="Dezimal [0]_laroux" xfId="1066" xr:uid="{00000000-0005-0000-0000-0000DE030000}"/>
    <cellStyle name="Dezimal_laroux" xfId="1067" xr:uid="{00000000-0005-0000-0000-0000DF030000}"/>
    <cellStyle name="Euro" xfId="1068" xr:uid="{00000000-0005-0000-0000-0000E0030000}"/>
    <cellStyle name="Excel Built-in Normal" xfId="3" xr:uid="{00000000-0005-0000-0000-0000E1030000}"/>
    <cellStyle name="Excel Built-in Normal 1" xfId="4" xr:uid="{00000000-0005-0000-0000-0000E2030000}"/>
    <cellStyle name="Excel Built-in Normal 2" xfId="5" xr:uid="{00000000-0005-0000-0000-0000E3030000}"/>
    <cellStyle name="Excel Built-in Normal 3" xfId="1069" xr:uid="{00000000-0005-0000-0000-0000E4030000}"/>
    <cellStyle name="Fixed" xfId="1070" xr:uid="{00000000-0005-0000-0000-0000E5030000}"/>
    <cellStyle name="Grey" xfId="1071" xr:uid="{00000000-0005-0000-0000-0000E6030000}"/>
    <cellStyle name="Hyperlink" xfId="4041" builtinId="8"/>
    <cellStyle name="Input [yellow]" xfId="1072" xr:uid="{00000000-0005-0000-0000-0000E8030000}"/>
    <cellStyle name="Milliers [0]_laroux" xfId="1073" xr:uid="{00000000-0005-0000-0000-0000E9030000}"/>
    <cellStyle name="Milliers_laroux" xfId="1074" xr:uid="{00000000-0005-0000-0000-0000EA030000}"/>
    <cellStyle name="MS_Arabic" xfId="1075" xr:uid="{00000000-0005-0000-0000-0000EB030000}"/>
    <cellStyle name="Non défini" xfId="1076" xr:uid="{00000000-0005-0000-0000-0000EC030000}"/>
    <cellStyle name="Normal" xfId="0" builtinId="0"/>
    <cellStyle name="Normal - Style1" xfId="1077" xr:uid="{00000000-0005-0000-0000-0000EE030000}"/>
    <cellStyle name="Normal 10" xfId="1078" xr:uid="{00000000-0005-0000-0000-0000EF030000}"/>
    <cellStyle name="Normal 10 2" xfId="1079" xr:uid="{00000000-0005-0000-0000-0000F0030000}"/>
    <cellStyle name="Normal 11" xfId="1080" xr:uid="{00000000-0005-0000-0000-0000F1030000}"/>
    <cellStyle name="Normal 11 2" xfId="1081" xr:uid="{00000000-0005-0000-0000-0000F2030000}"/>
    <cellStyle name="Normal 11 2 2" xfId="1082" xr:uid="{00000000-0005-0000-0000-0000F3030000}"/>
    <cellStyle name="Normal 11 2 2 2" xfId="1083" xr:uid="{00000000-0005-0000-0000-0000F4030000}"/>
    <cellStyle name="Normal 11 2 2 2 2" xfId="1084" xr:uid="{00000000-0005-0000-0000-0000F5030000}"/>
    <cellStyle name="Normal 11 2 2 3" xfId="1085" xr:uid="{00000000-0005-0000-0000-0000F6030000}"/>
    <cellStyle name="Normal 11 2 2 4" xfId="1086" xr:uid="{00000000-0005-0000-0000-0000F7030000}"/>
    <cellStyle name="Normal 11 2 3" xfId="1087" xr:uid="{00000000-0005-0000-0000-0000F8030000}"/>
    <cellStyle name="Normal 11 2 3 2" xfId="1088" xr:uid="{00000000-0005-0000-0000-0000F9030000}"/>
    <cellStyle name="Normal 11 2 4" xfId="1089" xr:uid="{00000000-0005-0000-0000-0000FA030000}"/>
    <cellStyle name="Normal 11 2 5" xfId="1090" xr:uid="{00000000-0005-0000-0000-0000FB030000}"/>
    <cellStyle name="Normal 11 3" xfId="1091" xr:uid="{00000000-0005-0000-0000-0000FC030000}"/>
    <cellStyle name="Normal 11 3 2" xfId="1092" xr:uid="{00000000-0005-0000-0000-0000FD030000}"/>
    <cellStyle name="Normal 11 3 2 2" xfId="1093" xr:uid="{00000000-0005-0000-0000-0000FE030000}"/>
    <cellStyle name="Normal 11 3 3" xfId="1094" xr:uid="{00000000-0005-0000-0000-0000FF030000}"/>
    <cellStyle name="Normal 11 3 4" xfId="1095" xr:uid="{00000000-0005-0000-0000-000000040000}"/>
    <cellStyle name="Normal 11 4" xfId="1096" xr:uid="{00000000-0005-0000-0000-000001040000}"/>
    <cellStyle name="Normal 11 4 2" xfId="1097" xr:uid="{00000000-0005-0000-0000-000002040000}"/>
    <cellStyle name="Normal 11 5" xfId="1098" xr:uid="{00000000-0005-0000-0000-000003040000}"/>
    <cellStyle name="Normal 11 6" xfId="1099" xr:uid="{00000000-0005-0000-0000-000004040000}"/>
    <cellStyle name="Normal 12" xfId="1100" xr:uid="{00000000-0005-0000-0000-000005040000}"/>
    <cellStyle name="Normal 12 2" xfId="1101" xr:uid="{00000000-0005-0000-0000-000006040000}"/>
    <cellStyle name="Normal 12 2 2" xfId="1102" xr:uid="{00000000-0005-0000-0000-000007040000}"/>
    <cellStyle name="Normal 12 2 2 2" xfId="1103" xr:uid="{00000000-0005-0000-0000-000008040000}"/>
    <cellStyle name="Normal 12 2 2 2 2" xfId="1104" xr:uid="{00000000-0005-0000-0000-000009040000}"/>
    <cellStyle name="Normal 12 2 2 3" xfId="1105" xr:uid="{00000000-0005-0000-0000-00000A040000}"/>
    <cellStyle name="Normal 12 2 2 4" xfId="1106" xr:uid="{00000000-0005-0000-0000-00000B040000}"/>
    <cellStyle name="Normal 12 2 3" xfId="1107" xr:uid="{00000000-0005-0000-0000-00000C040000}"/>
    <cellStyle name="Normal 12 2 3 2" xfId="1108" xr:uid="{00000000-0005-0000-0000-00000D040000}"/>
    <cellStyle name="Normal 12 2 4" xfId="1109" xr:uid="{00000000-0005-0000-0000-00000E040000}"/>
    <cellStyle name="Normal 12 2 5" xfId="1110" xr:uid="{00000000-0005-0000-0000-00000F040000}"/>
    <cellStyle name="Normal 12 3" xfId="1111" xr:uid="{00000000-0005-0000-0000-000010040000}"/>
    <cellStyle name="Normal 12 3 2" xfId="1112" xr:uid="{00000000-0005-0000-0000-000011040000}"/>
    <cellStyle name="Normal 12 3 2 2" xfId="1113" xr:uid="{00000000-0005-0000-0000-000012040000}"/>
    <cellStyle name="Normal 12 3 3" xfId="1114" xr:uid="{00000000-0005-0000-0000-000013040000}"/>
    <cellStyle name="Normal 12 3 4" xfId="1115" xr:uid="{00000000-0005-0000-0000-000014040000}"/>
    <cellStyle name="Normal 12 4" xfId="1116" xr:uid="{00000000-0005-0000-0000-000015040000}"/>
    <cellStyle name="Normal 12 4 2" xfId="1117" xr:uid="{00000000-0005-0000-0000-000016040000}"/>
    <cellStyle name="Normal 12 5" xfId="1118" xr:uid="{00000000-0005-0000-0000-000017040000}"/>
    <cellStyle name="Normal 12 6" xfId="1119" xr:uid="{00000000-0005-0000-0000-000018040000}"/>
    <cellStyle name="Normal 13" xfId="1120" xr:uid="{00000000-0005-0000-0000-000019040000}"/>
    <cellStyle name="Normal 13 2" xfId="1121" xr:uid="{00000000-0005-0000-0000-00001A040000}"/>
    <cellStyle name="Normal 13 2 2" xfId="1122" xr:uid="{00000000-0005-0000-0000-00001B040000}"/>
    <cellStyle name="Normal 13 2 2 2" xfId="1123" xr:uid="{00000000-0005-0000-0000-00001C040000}"/>
    <cellStyle name="Normal 13 2 2 2 2" xfId="1124" xr:uid="{00000000-0005-0000-0000-00001D040000}"/>
    <cellStyle name="Normal 13 2 2 3" xfId="1125" xr:uid="{00000000-0005-0000-0000-00001E040000}"/>
    <cellStyle name="Normal 13 2 2 4" xfId="1126" xr:uid="{00000000-0005-0000-0000-00001F040000}"/>
    <cellStyle name="Normal 13 2 3" xfId="1127" xr:uid="{00000000-0005-0000-0000-000020040000}"/>
    <cellStyle name="Normal 13 2 3 2" xfId="1128" xr:uid="{00000000-0005-0000-0000-000021040000}"/>
    <cellStyle name="Normal 13 2 4" xfId="1129" xr:uid="{00000000-0005-0000-0000-000022040000}"/>
    <cellStyle name="Normal 13 2 5" xfId="1130" xr:uid="{00000000-0005-0000-0000-000023040000}"/>
    <cellStyle name="Normal 13 3" xfId="1131" xr:uid="{00000000-0005-0000-0000-000024040000}"/>
    <cellStyle name="Normal 13 3 2" xfId="1132" xr:uid="{00000000-0005-0000-0000-000025040000}"/>
    <cellStyle name="Normal 13 3 2 2" xfId="1133" xr:uid="{00000000-0005-0000-0000-000026040000}"/>
    <cellStyle name="Normal 13 3 3" xfId="1134" xr:uid="{00000000-0005-0000-0000-000027040000}"/>
    <cellStyle name="Normal 13 3 4" xfId="1135" xr:uid="{00000000-0005-0000-0000-000028040000}"/>
    <cellStyle name="Normal 13 4" xfId="1136" xr:uid="{00000000-0005-0000-0000-000029040000}"/>
    <cellStyle name="Normal 13 4 2" xfId="1137" xr:uid="{00000000-0005-0000-0000-00002A040000}"/>
    <cellStyle name="Normal 13 5" xfId="1138" xr:uid="{00000000-0005-0000-0000-00002B040000}"/>
    <cellStyle name="Normal 13 6" xfId="1139" xr:uid="{00000000-0005-0000-0000-00002C040000}"/>
    <cellStyle name="Normal 14" xfId="1140" xr:uid="{00000000-0005-0000-0000-00002D040000}"/>
    <cellStyle name="Normal 14 2" xfId="1141" xr:uid="{00000000-0005-0000-0000-00002E040000}"/>
    <cellStyle name="Normal 14 2 2" xfId="1142" xr:uid="{00000000-0005-0000-0000-00002F040000}"/>
    <cellStyle name="Normal 14 2 2 2" xfId="1143" xr:uid="{00000000-0005-0000-0000-000030040000}"/>
    <cellStyle name="Normal 14 2 2 2 2" xfId="1144" xr:uid="{00000000-0005-0000-0000-000031040000}"/>
    <cellStyle name="Normal 14 2 2 3" xfId="1145" xr:uid="{00000000-0005-0000-0000-000032040000}"/>
    <cellStyle name="Normal 14 2 2 4" xfId="1146" xr:uid="{00000000-0005-0000-0000-000033040000}"/>
    <cellStyle name="Normal 14 2 3" xfId="1147" xr:uid="{00000000-0005-0000-0000-000034040000}"/>
    <cellStyle name="Normal 14 2 3 2" xfId="1148" xr:uid="{00000000-0005-0000-0000-000035040000}"/>
    <cellStyle name="Normal 14 2 4" xfId="1149" xr:uid="{00000000-0005-0000-0000-000036040000}"/>
    <cellStyle name="Normal 14 2 5" xfId="1150" xr:uid="{00000000-0005-0000-0000-000037040000}"/>
    <cellStyle name="Normal 14 3" xfId="1151" xr:uid="{00000000-0005-0000-0000-000038040000}"/>
    <cellStyle name="Normal 14 3 2" xfId="1152" xr:uid="{00000000-0005-0000-0000-000039040000}"/>
    <cellStyle name="Normal 14 3 2 2" xfId="1153" xr:uid="{00000000-0005-0000-0000-00003A040000}"/>
    <cellStyle name="Normal 14 3 3" xfId="1154" xr:uid="{00000000-0005-0000-0000-00003B040000}"/>
    <cellStyle name="Normal 14 3 4" xfId="1155" xr:uid="{00000000-0005-0000-0000-00003C040000}"/>
    <cellStyle name="Normal 14 4" xfId="1156" xr:uid="{00000000-0005-0000-0000-00003D040000}"/>
    <cellStyle name="Normal 14 4 2" xfId="1157" xr:uid="{00000000-0005-0000-0000-00003E040000}"/>
    <cellStyle name="Normal 14 5" xfId="1158" xr:uid="{00000000-0005-0000-0000-00003F040000}"/>
    <cellStyle name="Normal 14 6" xfId="1159" xr:uid="{00000000-0005-0000-0000-000040040000}"/>
    <cellStyle name="Normal 15" xfId="1160" xr:uid="{00000000-0005-0000-0000-000041040000}"/>
    <cellStyle name="Normal 15 2" xfId="1161" xr:uid="{00000000-0005-0000-0000-000042040000}"/>
    <cellStyle name="Normal 15 2 2" xfId="1162" xr:uid="{00000000-0005-0000-0000-000043040000}"/>
    <cellStyle name="Normal 15 2 2 2" xfId="1163" xr:uid="{00000000-0005-0000-0000-000044040000}"/>
    <cellStyle name="Normal 15 2 2 2 2" xfId="1164" xr:uid="{00000000-0005-0000-0000-000045040000}"/>
    <cellStyle name="Normal 15 2 2 3" xfId="1165" xr:uid="{00000000-0005-0000-0000-000046040000}"/>
    <cellStyle name="Normal 15 2 2 4" xfId="1166" xr:uid="{00000000-0005-0000-0000-000047040000}"/>
    <cellStyle name="Normal 15 2 3" xfId="1167" xr:uid="{00000000-0005-0000-0000-000048040000}"/>
    <cellStyle name="Normal 15 2 3 2" xfId="1168" xr:uid="{00000000-0005-0000-0000-000049040000}"/>
    <cellStyle name="Normal 15 2 4" xfId="1169" xr:uid="{00000000-0005-0000-0000-00004A040000}"/>
    <cellStyle name="Normal 15 2 5" xfId="1170" xr:uid="{00000000-0005-0000-0000-00004B040000}"/>
    <cellStyle name="Normal 15 3" xfId="1171" xr:uid="{00000000-0005-0000-0000-00004C040000}"/>
    <cellStyle name="Normal 15 3 2" xfId="1172" xr:uid="{00000000-0005-0000-0000-00004D040000}"/>
    <cellStyle name="Normal 15 3 2 2" xfId="1173" xr:uid="{00000000-0005-0000-0000-00004E040000}"/>
    <cellStyle name="Normal 15 3 3" xfId="1174" xr:uid="{00000000-0005-0000-0000-00004F040000}"/>
    <cellStyle name="Normal 15 3 4" xfId="1175" xr:uid="{00000000-0005-0000-0000-000050040000}"/>
    <cellStyle name="Normal 15 4" xfId="1176" xr:uid="{00000000-0005-0000-0000-000051040000}"/>
    <cellStyle name="Normal 15 4 2" xfId="1177" xr:uid="{00000000-0005-0000-0000-000052040000}"/>
    <cellStyle name="Normal 15 5" xfId="1178" xr:uid="{00000000-0005-0000-0000-000053040000}"/>
    <cellStyle name="Normal 15 6" xfId="1179" xr:uid="{00000000-0005-0000-0000-000054040000}"/>
    <cellStyle name="Normal 16" xfId="1180" xr:uid="{00000000-0005-0000-0000-000055040000}"/>
    <cellStyle name="Normal 16 2" xfId="1181" xr:uid="{00000000-0005-0000-0000-000056040000}"/>
    <cellStyle name="Normal 16 2 2" xfId="1182" xr:uid="{00000000-0005-0000-0000-000057040000}"/>
    <cellStyle name="Normal 16 2 2 2" xfId="1183" xr:uid="{00000000-0005-0000-0000-000058040000}"/>
    <cellStyle name="Normal 16 2 2 2 2" xfId="1184" xr:uid="{00000000-0005-0000-0000-000059040000}"/>
    <cellStyle name="Normal 16 2 2 3" xfId="1185" xr:uid="{00000000-0005-0000-0000-00005A040000}"/>
    <cellStyle name="Normal 16 2 2 4" xfId="1186" xr:uid="{00000000-0005-0000-0000-00005B040000}"/>
    <cellStyle name="Normal 16 2 3" xfId="1187" xr:uid="{00000000-0005-0000-0000-00005C040000}"/>
    <cellStyle name="Normal 16 2 3 2" xfId="1188" xr:uid="{00000000-0005-0000-0000-00005D040000}"/>
    <cellStyle name="Normal 16 2 4" xfId="1189" xr:uid="{00000000-0005-0000-0000-00005E040000}"/>
    <cellStyle name="Normal 16 2 5" xfId="1190" xr:uid="{00000000-0005-0000-0000-00005F040000}"/>
    <cellStyle name="Normal 16 3" xfId="1191" xr:uid="{00000000-0005-0000-0000-000060040000}"/>
    <cellStyle name="Normal 16 3 2" xfId="1192" xr:uid="{00000000-0005-0000-0000-000061040000}"/>
    <cellStyle name="Normal 16 3 2 2" xfId="1193" xr:uid="{00000000-0005-0000-0000-000062040000}"/>
    <cellStyle name="Normal 16 3 3" xfId="1194" xr:uid="{00000000-0005-0000-0000-000063040000}"/>
    <cellStyle name="Normal 16 3 4" xfId="1195" xr:uid="{00000000-0005-0000-0000-000064040000}"/>
    <cellStyle name="Normal 16 4" xfId="1196" xr:uid="{00000000-0005-0000-0000-000065040000}"/>
    <cellStyle name="Normal 16 4 2" xfId="1197" xr:uid="{00000000-0005-0000-0000-000066040000}"/>
    <cellStyle name="Normal 16 5" xfId="1198" xr:uid="{00000000-0005-0000-0000-000067040000}"/>
    <cellStyle name="Normal 16 6" xfId="1199" xr:uid="{00000000-0005-0000-0000-000068040000}"/>
    <cellStyle name="Normal 17" xfId="1200" xr:uid="{00000000-0005-0000-0000-000069040000}"/>
    <cellStyle name="Normal 17 2" xfId="1201" xr:uid="{00000000-0005-0000-0000-00006A040000}"/>
    <cellStyle name="Normal 17 2 2" xfId="1202" xr:uid="{00000000-0005-0000-0000-00006B040000}"/>
    <cellStyle name="Normal 17 2 2 2" xfId="1203" xr:uid="{00000000-0005-0000-0000-00006C040000}"/>
    <cellStyle name="Normal 17 2 2 2 2" xfId="1204" xr:uid="{00000000-0005-0000-0000-00006D040000}"/>
    <cellStyle name="Normal 17 2 2 3" xfId="1205" xr:uid="{00000000-0005-0000-0000-00006E040000}"/>
    <cellStyle name="Normal 17 2 2 4" xfId="1206" xr:uid="{00000000-0005-0000-0000-00006F040000}"/>
    <cellStyle name="Normal 17 2 3" xfId="1207" xr:uid="{00000000-0005-0000-0000-000070040000}"/>
    <cellStyle name="Normal 17 2 3 2" xfId="1208" xr:uid="{00000000-0005-0000-0000-000071040000}"/>
    <cellStyle name="Normal 17 2 4" xfId="1209" xr:uid="{00000000-0005-0000-0000-000072040000}"/>
    <cellStyle name="Normal 17 2 5" xfId="1210" xr:uid="{00000000-0005-0000-0000-000073040000}"/>
    <cellStyle name="Normal 17 3" xfId="1211" xr:uid="{00000000-0005-0000-0000-000074040000}"/>
    <cellStyle name="Normal 17 3 2" xfId="1212" xr:uid="{00000000-0005-0000-0000-000075040000}"/>
    <cellStyle name="Normal 17 3 2 2" xfId="1213" xr:uid="{00000000-0005-0000-0000-000076040000}"/>
    <cellStyle name="Normal 17 3 3" xfId="1214" xr:uid="{00000000-0005-0000-0000-000077040000}"/>
    <cellStyle name="Normal 17 3 4" xfId="1215" xr:uid="{00000000-0005-0000-0000-000078040000}"/>
    <cellStyle name="Normal 17 4" xfId="1216" xr:uid="{00000000-0005-0000-0000-000079040000}"/>
    <cellStyle name="Normal 17 4 2" xfId="1217" xr:uid="{00000000-0005-0000-0000-00007A040000}"/>
    <cellStyle name="Normal 17 5" xfId="1218" xr:uid="{00000000-0005-0000-0000-00007B040000}"/>
    <cellStyle name="Normal 17 6" xfId="1219" xr:uid="{00000000-0005-0000-0000-00007C040000}"/>
    <cellStyle name="Normal 18" xfId="1220" xr:uid="{00000000-0005-0000-0000-00007D040000}"/>
    <cellStyle name="Normal 18 2" xfId="1221" xr:uid="{00000000-0005-0000-0000-00007E040000}"/>
    <cellStyle name="Normal 18 2 2" xfId="1222" xr:uid="{00000000-0005-0000-0000-00007F040000}"/>
    <cellStyle name="Normal 18 2 2 2" xfId="1223" xr:uid="{00000000-0005-0000-0000-000080040000}"/>
    <cellStyle name="Normal 18 2 2 2 2" xfId="1224" xr:uid="{00000000-0005-0000-0000-000081040000}"/>
    <cellStyle name="Normal 18 2 2 3" xfId="1225" xr:uid="{00000000-0005-0000-0000-000082040000}"/>
    <cellStyle name="Normal 18 2 2 4" xfId="1226" xr:uid="{00000000-0005-0000-0000-000083040000}"/>
    <cellStyle name="Normal 18 2 3" xfId="1227" xr:uid="{00000000-0005-0000-0000-000084040000}"/>
    <cellStyle name="Normal 18 2 3 2" xfId="1228" xr:uid="{00000000-0005-0000-0000-000085040000}"/>
    <cellStyle name="Normal 18 2 4" xfId="1229" xr:uid="{00000000-0005-0000-0000-000086040000}"/>
    <cellStyle name="Normal 18 2 5" xfId="1230" xr:uid="{00000000-0005-0000-0000-000087040000}"/>
    <cellStyle name="Normal 18 3" xfId="1231" xr:uid="{00000000-0005-0000-0000-000088040000}"/>
    <cellStyle name="Normal 18 3 2" xfId="1232" xr:uid="{00000000-0005-0000-0000-000089040000}"/>
    <cellStyle name="Normal 18 3 2 2" xfId="1233" xr:uid="{00000000-0005-0000-0000-00008A040000}"/>
    <cellStyle name="Normal 18 3 3" xfId="1234" xr:uid="{00000000-0005-0000-0000-00008B040000}"/>
    <cellStyle name="Normal 18 3 4" xfId="1235" xr:uid="{00000000-0005-0000-0000-00008C040000}"/>
    <cellStyle name="Normal 18 4" xfId="1236" xr:uid="{00000000-0005-0000-0000-00008D040000}"/>
    <cellStyle name="Normal 18 4 2" xfId="1237" xr:uid="{00000000-0005-0000-0000-00008E040000}"/>
    <cellStyle name="Normal 18 5" xfId="1238" xr:uid="{00000000-0005-0000-0000-00008F040000}"/>
    <cellStyle name="Normal 18 6" xfId="1239" xr:uid="{00000000-0005-0000-0000-000090040000}"/>
    <cellStyle name="Normal 19" xfId="1240" xr:uid="{00000000-0005-0000-0000-000091040000}"/>
    <cellStyle name="Normal 19 2" xfId="1241" xr:uid="{00000000-0005-0000-0000-000092040000}"/>
    <cellStyle name="Normal 19 2 2" xfId="1242" xr:uid="{00000000-0005-0000-0000-000093040000}"/>
    <cellStyle name="Normal 19 2 2 2" xfId="1243" xr:uid="{00000000-0005-0000-0000-000094040000}"/>
    <cellStyle name="Normal 19 2 2 2 2" xfId="1244" xr:uid="{00000000-0005-0000-0000-000095040000}"/>
    <cellStyle name="Normal 19 2 2 3" xfId="1245" xr:uid="{00000000-0005-0000-0000-000096040000}"/>
    <cellStyle name="Normal 19 2 2 4" xfId="1246" xr:uid="{00000000-0005-0000-0000-000097040000}"/>
    <cellStyle name="Normal 19 2 3" xfId="1247" xr:uid="{00000000-0005-0000-0000-000098040000}"/>
    <cellStyle name="Normal 19 2 3 2" xfId="1248" xr:uid="{00000000-0005-0000-0000-000099040000}"/>
    <cellStyle name="Normal 19 2 4" xfId="1249" xr:uid="{00000000-0005-0000-0000-00009A040000}"/>
    <cellStyle name="Normal 19 2 5" xfId="1250" xr:uid="{00000000-0005-0000-0000-00009B040000}"/>
    <cellStyle name="Normal 19 3" xfId="1251" xr:uid="{00000000-0005-0000-0000-00009C040000}"/>
    <cellStyle name="Normal 19 3 2" xfId="1252" xr:uid="{00000000-0005-0000-0000-00009D040000}"/>
    <cellStyle name="Normal 19 3 2 2" xfId="1253" xr:uid="{00000000-0005-0000-0000-00009E040000}"/>
    <cellStyle name="Normal 19 3 3" xfId="1254" xr:uid="{00000000-0005-0000-0000-00009F040000}"/>
    <cellStyle name="Normal 19 3 4" xfId="1255" xr:uid="{00000000-0005-0000-0000-0000A0040000}"/>
    <cellStyle name="Normal 19 4" xfId="1256" xr:uid="{00000000-0005-0000-0000-0000A1040000}"/>
    <cellStyle name="Normal 19 4 2" xfId="1257" xr:uid="{00000000-0005-0000-0000-0000A2040000}"/>
    <cellStyle name="Normal 19 5" xfId="1258" xr:uid="{00000000-0005-0000-0000-0000A3040000}"/>
    <cellStyle name="Normal 19 6" xfId="1259" xr:uid="{00000000-0005-0000-0000-0000A4040000}"/>
    <cellStyle name="Normal 2" xfId="1" xr:uid="{00000000-0005-0000-0000-0000A5040000}"/>
    <cellStyle name="Normal 2 2" xfId="2" xr:uid="{00000000-0005-0000-0000-0000A6040000}"/>
    <cellStyle name="Normal 2 2 2" xfId="6" xr:uid="{00000000-0005-0000-0000-0000A7040000}"/>
    <cellStyle name="Normal 2 2 2 2" xfId="21" xr:uid="{00000000-0005-0000-0000-0000A8040000}"/>
    <cellStyle name="Normal 2 2 2 2 2" xfId="23" xr:uid="{00000000-0005-0000-0000-0000A9040000}"/>
    <cellStyle name="Normal 2 2 2 2 3" xfId="33" xr:uid="{00000000-0005-0000-0000-0000AA040000}"/>
    <cellStyle name="Normal 2 2 2 2 4" xfId="59" xr:uid="{00000000-0005-0000-0000-0000AB040000}"/>
    <cellStyle name="Normal 2 2 2 2 5" xfId="65" xr:uid="{00000000-0005-0000-0000-0000AC040000}"/>
    <cellStyle name="Normal 2 2 2 2 6" xfId="73" xr:uid="{00000000-0005-0000-0000-0000AD040000}"/>
    <cellStyle name="Normal 2 2 2 3" xfId="32" xr:uid="{00000000-0005-0000-0000-0000AE040000}"/>
    <cellStyle name="Normal 2 2 2 4" xfId="43" xr:uid="{00000000-0005-0000-0000-0000AF040000}"/>
    <cellStyle name="Normal 2 2 2 5" xfId="12" xr:uid="{00000000-0005-0000-0000-0000B0040000}"/>
    <cellStyle name="Normal 2 2 2 6" xfId="64" xr:uid="{00000000-0005-0000-0000-0000B1040000}"/>
    <cellStyle name="Normal 2 2 2 7" xfId="72" xr:uid="{00000000-0005-0000-0000-0000B2040000}"/>
    <cellStyle name="Normal 2 2 3" xfId="14" xr:uid="{00000000-0005-0000-0000-0000B3040000}"/>
    <cellStyle name="Normal 2 2 4" xfId="15" xr:uid="{00000000-0005-0000-0000-0000B4040000}"/>
    <cellStyle name="Normal 2 2 5" xfId="37" xr:uid="{00000000-0005-0000-0000-0000B5040000}"/>
    <cellStyle name="Normal 2 2 6" xfId="57" xr:uid="{00000000-0005-0000-0000-0000B6040000}"/>
    <cellStyle name="Normal 2 2 7" xfId="62" xr:uid="{00000000-0005-0000-0000-0000B7040000}"/>
    <cellStyle name="Normal 2 2 8" xfId="69" xr:uid="{00000000-0005-0000-0000-0000B8040000}"/>
    <cellStyle name="Normal 2 2 9" xfId="1260" xr:uid="{00000000-0005-0000-0000-0000B9040000}"/>
    <cellStyle name="Normal 2 2_BILL 15 FEB" xfId="1261" xr:uid="{00000000-0005-0000-0000-0000BA040000}"/>
    <cellStyle name="Normal 2 3" xfId="13" xr:uid="{00000000-0005-0000-0000-0000BB040000}"/>
    <cellStyle name="Normal 2 3 2" xfId="45" xr:uid="{00000000-0005-0000-0000-0000BC040000}"/>
    <cellStyle name="Normal 2 3 2 2" xfId="1262" xr:uid="{00000000-0005-0000-0000-0000BD040000}"/>
    <cellStyle name="Normal 2 4" xfId="17" xr:uid="{00000000-0005-0000-0000-0000BE040000}"/>
    <cellStyle name="Normal 2 4 2" xfId="1263" xr:uid="{00000000-0005-0000-0000-0000BF040000}"/>
    <cellStyle name="Normal 2 5" xfId="51" xr:uid="{00000000-0005-0000-0000-0000C0040000}"/>
    <cellStyle name="Normal 2_13.03.10" xfId="1264" xr:uid="{00000000-0005-0000-0000-0000C1040000}"/>
    <cellStyle name="Normal 20" xfId="1265" xr:uid="{00000000-0005-0000-0000-0000C2040000}"/>
    <cellStyle name="Normal 20 2" xfId="1266" xr:uid="{00000000-0005-0000-0000-0000C3040000}"/>
    <cellStyle name="Normal 20 2 2" xfId="1267" xr:uid="{00000000-0005-0000-0000-0000C4040000}"/>
    <cellStyle name="Normal 20 2 2 2" xfId="1268" xr:uid="{00000000-0005-0000-0000-0000C5040000}"/>
    <cellStyle name="Normal 20 2 2 2 2" xfId="1269" xr:uid="{00000000-0005-0000-0000-0000C6040000}"/>
    <cellStyle name="Normal 20 2 2 3" xfId="1270" xr:uid="{00000000-0005-0000-0000-0000C7040000}"/>
    <cellStyle name="Normal 20 2 2 4" xfId="1271" xr:uid="{00000000-0005-0000-0000-0000C8040000}"/>
    <cellStyle name="Normal 20 2 3" xfId="1272" xr:uid="{00000000-0005-0000-0000-0000C9040000}"/>
    <cellStyle name="Normal 20 2 3 2" xfId="1273" xr:uid="{00000000-0005-0000-0000-0000CA040000}"/>
    <cellStyle name="Normal 20 2 4" xfId="1274" xr:uid="{00000000-0005-0000-0000-0000CB040000}"/>
    <cellStyle name="Normal 20 2 5" xfId="1275" xr:uid="{00000000-0005-0000-0000-0000CC040000}"/>
    <cellStyle name="Normal 20 3" xfId="1276" xr:uid="{00000000-0005-0000-0000-0000CD040000}"/>
    <cellStyle name="Normal 20 3 2" xfId="1277" xr:uid="{00000000-0005-0000-0000-0000CE040000}"/>
    <cellStyle name="Normal 20 3 2 2" xfId="1278" xr:uid="{00000000-0005-0000-0000-0000CF040000}"/>
    <cellStyle name="Normal 20 3 3" xfId="1279" xr:uid="{00000000-0005-0000-0000-0000D0040000}"/>
    <cellStyle name="Normal 20 3 4" xfId="1280" xr:uid="{00000000-0005-0000-0000-0000D1040000}"/>
    <cellStyle name="Normal 20 4" xfId="1281" xr:uid="{00000000-0005-0000-0000-0000D2040000}"/>
    <cellStyle name="Normal 20 4 2" xfId="1282" xr:uid="{00000000-0005-0000-0000-0000D3040000}"/>
    <cellStyle name="Normal 20 5" xfId="1283" xr:uid="{00000000-0005-0000-0000-0000D4040000}"/>
    <cellStyle name="Normal 20 6" xfId="1284" xr:uid="{00000000-0005-0000-0000-0000D5040000}"/>
    <cellStyle name="Normal 21" xfId="1285" xr:uid="{00000000-0005-0000-0000-0000D6040000}"/>
    <cellStyle name="Normal 21 2" xfId="1286" xr:uid="{00000000-0005-0000-0000-0000D7040000}"/>
    <cellStyle name="Normal 21 2 2" xfId="1287" xr:uid="{00000000-0005-0000-0000-0000D8040000}"/>
    <cellStyle name="Normal 21 2 2 2" xfId="1288" xr:uid="{00000000-0005-0000-0000-0000D9040000}"/>
    <cellStyle name="Normal 21 2 2 2 2" xfId="1289" xr:uid="{00000000-0005-0000-0000-0000DA040000}"/>
    <cellStyle name="Normal 21 2 2 3" xfId="1290" xr:uid="{00000000-0005-0000-0000-0000DB040000}"/>
    <cellStyle name="Normal 21 2 2 4" xfId="1291" xr:uid="{00000000-0005-0000-0000-0000DC040000}"/>
    <cellStyle name="Normal 21 2 3" xfId="1292" xr:uid="{00000000-0005-0000-0000-0000DD040000}"/>
    <cellStyle name="Normal 21 2 3 2" xfId="1293" xr:uid="{00000000-0005-0000-0000-0000DE040000}"/>
    <cellStyle name="Normal 21 2 4" xfId="1294" xr:uid="{00000000-0005-0000-0000-0000DF040000}"/>
    <cellStyle name="Normal 21 2 5" xfId="1295" xr:uid="{00000000-0005-0000-0000-0000E0040000}"/>
    <cellStyle name="Normal 21 3" xfId="1296" xr:uid="{00000000-0005-0000-0000-0000E1040000}"/>
    <cellStyle name="Normal 21 3 2" xfId="1297" xr:uid="{00000000-0005-0000-0000-0000E2040000}"/>
    <cellStyle name="Normal 21 3 2 2" xfId="1298" xr:uid="{00000000-0005-0000-0000-0000E3040000}"/>
    <cellStyle name="Normal 21 3 3" xfId="1299" xr:uid="{00000000-0005-0000-0000-0000E4040000}"/>
    <cellStyle name="Normal 21 3 4" xfId="1300" xr:uid="{00000000-0005-0000-0000-0000E5040000}"/>
    <cellStyle name="Normal 21 4" xfId="1301" xr:uid="{00000000-0005-0000-0000-0000E6040000}"/>
    <cellStyle name="Normal 21 4 2" xfId="1302" xr:uid="{00000000-0005-0000-0000-0000E7040000}"/>
    <cellStyle name="Normal 21 5" xfId="1303" xr:uid="{00000000-0005-0000-0000-0000E8040000}"/>
    <cellStyle name="Normal 21 6" xfId="1304" xr:uid="{00000000-0005-0000-0000-0000E9040000}"/>
    <cellStyle name="Normal 22" xfId="1305" xr:uid="{00000000-0005-0000-0000-0000EA040000}"/>
    <cellStyle name="Normal 22 2" xfId="1306" xr:uid="{00000000-0005-0000-0000-0000EB040000}"/>
    <cellStyle name="Normal 22 2 2" xfId="1307" xr:uid="{00000000-0005-0000-0000-0000EC040000}"/>
    <cellStyle name="Normal 22 2 2 2" xfId="1308" xr:uid="{00000000-0005-0000-0000-0000ED040000}"/>
    <cellStyle name="Normal 22 2 2 2 2" xfId="1309" xr:uid="{00000000-0005-0000-0000-0000EE040000}"/>
    <cellStyle name="Normal 22 2 2 3" xfId="1310" xr:uid="{00000000-0005-0000-0000-0000EF040000}"/>
    <cellStyle name="Normal 22 2 2 4" xfId="1311" xr:uid="{00000000-0005-0000-0000-0000F0040000}"/>
    <cellStyle name="Normal 22 2 3" xfId="1312" xr:uid="{00000000-0005-0000-0000-0000F1040000}"/>
    <cellStyle name="Normal 22 2 3 2" xfId="1313" xr:uid="{00000000-0005-0000-0000-0000F2040000}"/>
    <cellStyle name="Normal 22 2 4" xfId="1314" xr:uid="{00000000-0005-0000-0000-0000F3040000}"/>
    <cellStyle name="Normal 22 2 5" xfId="1315" xr:uid="{00000000-0005-0000-0000-0000F4040000}"/>
    <cellStyle name="Normal 22 3" xfId="1316" xr:uid="{00000000-0005-0000-0000-0000F5040000}"/>
    <cellStyle name="Normal 22 3 2" xfId="1317" xr:uid="{00000000-0005-0000-0000-0000F6040000}"/>
    <cellStyle name="Normal 22 3 2 2" xfId="1318" xr:uid="{00000000-0005-0000-0000-0000F7040000}"/>
    <cellStyle name="Normal 22 3 3" xfId="1319" xr:uid="{00000000-0005-0000-0000-0000F8040000}"/>
    <cellStyle name="Normal 22 3 4" xfId="1320" xr:uid="{00000000-0005-0000-0000-0000F9040000}"/>
    <cellStyle name="Normal 22 4" xfId="1321" xr:uid="{00000000-0005-0000-0000-0000FA040000}"/>
    <cellStyle name="Normal 22 4 2" xfId="1322" xr:uid="{00000000-0005-0000-0000-0000FB040000}"/>
    <cellStyle name="Normal 22 5" xfId="1323" xr:uid="{00000000-0005-0000-0000-0000FC040000}"/>
    <cellStyle name="Normal 22 6" xfId="1324" xr:uid="{00000000-0005-0000-0000-0000FD040000}"/>
    <cellStyle name="Normal 23" xfId="1325" xr:uid="{00000000-0005-0000-0000-0000FE040000}"/>
    <cellStyle name="Normal 23 2" xfId="1326" xr:uid="{00000000-0005-0000-0000-0000FF040000}"/>
    <cellStyle name="Normal 23 2 2" xfId="1327" xr:uid="{00000000-0005-0000-0000-000000050000}"/>
    <cellStyle name="Normal 23 2 2 2" xfId="1328" xr:uid="{00000000-0005-0000-0000-000001050000}"/>
    <cellStyle name="Normal 23 2 2 2 2" xfId="1329" xr:uid="{00000000-0005-0000-0000-000002050000}"/>
    <cellStyle name="Normal 23 2 2 3" xfId="1330" xr:uid="{00000000-0005-0000-0000-000003050000}"/>
    <cellStyle name="Normal 23 2 2 4" xfId="1331" xr:uid="{00000000-0005-0000-0000-000004050000}"/>
    <cellStyle name="Normal 23 2 3" xfId="1332" xr:uid="{00000000-0005-0000-0000-000005050000}"/>
    <cellStyle name="Normal 23 2 3 2" xfId="1333" xr:uid="{00000000-0005-0000-0000-000006050000}"/>
    <cellStyle name="Normal 23 2 4" xfId="1334" xr:uid="{00000000-0005-0000-0000-000007050000}"/>
    <cellStyle name="Normal 23 2 5" xfId="1335" xr:uid="{00000000-0005-0000-0000-000008050000}"/>
    <cellStyle name="Normal 23 3" xfId="1336" xr:uid="{00000000-0005-0000-0000-000009050000}"/>
    <cellStyle name="Normal 23 3 2" xfId="1337" xr:uid="{00000000-0005-0000-0000-00000A050000}"/>
    <cellStyle name="Normal 23 3 2 2" xfId="1338" xr:uid="{00000000-0005-0000-0000-00000B050000}"/>
    <cellStyle name="Normal 23 3 3" xfId="1339" xr:uid="{00000000-0005-0000-0000-00000C050000}"/>
    <cellStyle name="Normal 23 3 4" xfId="1340" xr:uid="{00000000-0005-0000-0000-00000D050000}"/>
    <cellStyle name="Normal 23 4" xfId="1341" xr:uid="{00000000-0005-0000-0000-00000E050000}"/>
    <cellStyle name="Normal 23 4 2" xfId="1342" xr:uid="{00000000-0005-0000-0000-00000F050000}"/>
    <cellStyle name="Normal 23 5" xfId="1343" xr:uid="{00000000-0005-0000-0000-000010050000}"/>
    <cellStyle name="Normal 23 6" xfId="1344" xr:uid="{00000000-0005-0000-0000-000011050000}"/>
    <cellStyle name="Normal 24" xfId="1345" xr:uid="{00000000-0005-0000-0000-000012050000}"/>
    <cellStyle name="Normal 24 2" xfId="1346" xr:uid="{00000000-0005-0000-0000-000013050000}"/>
    <cellStyle name="Normal 24 2 2" xfId="1347" xr:uid="{00000000-0005-0000-0000-000014050000}"/>
    <cellStyle name="Normal 24 2 2 2" xfId="1348" xr:uid="{00000000-0005-0000-0000-000015050000}"/>
    <cellStyle name="Normal 24 2 2 2 2" xfId="1349" xr:uid="{00000000-0005-0000-0000-000016050000}"/>
    <cellStyle name="Normal 24 2 2 3" xfId="1350" xr:uid="{00000000-0005-0000-0000-000017050000}"/>
    <cellStyle name="Normal 24 2 2 4" xfId="1351" xr:uid="{00000000-0005-0000-0000-000018050000}"/>
    <cellStyle name="Normal 24 2 3" xfId="1352" xr:uid="{00000000-0005-0000-0000-000019050000}"/>
    <cellStyle name="Normal 24 2 3 2" xfId="1353" xr:uid="{00000000-0005-0000-0000-00001A050000}"/>
    <cellStyle name="Normal 24 2 4" xfId="1354" xr:uid="{00000000-0005-0000-0000-00001B050000}"/>
    <cellStyle name="Normal 24 2 5" xfId="1355" xr:uid="{00000000-0005-0000-0000-00001C050000}"/>
    <cellStyle name="Normal 24 3" xfId="1356" xr:uid="{00000000-0005-0000-0000-00001D050000}"/>
    <cellStyle name="Normal 24 3 2" xfId="1357" xr:uid="{00000000-0005-0000-0000-00001E050000}"/>
    <cellStyle name="Normal 24 3 2 2" xfId="1358" xr:uid="{00000000-0005-0000-0000-00001F050000}"/>
    <cellStyle name="Normal 24 3 3" xfId="1359" xr:uid="{00000000-0005-0000-0000-000020050000}"/>
    <cellStyle name="Normal 24 3 4" xfId="1360" xr:uid="{00000000-0005-0000-0000-000021050000}"/>
    <cellStyle name="Normal 24 4" xfId="1361" xr:uid="{00000000-0005-0000-0000-000022050000}"/>
    <cellStyle name="Normal 24 4 2" xfId="1362" xr:uid="{00000000-0005-0000-0000-000023050000}"/>
    <cellStyle name="Normal 24 5" xfId="1363" xr:uid="{00000000-0005-0000-0000-000024050000}"/>
    <cellStyle name="Normal 24 6" xfId="1364" xr:uid="{00000000-0005-0000-0000-000025050000}"/>
    <cellStyle name="Normal 25" xfId="1365" xr:uid="{00000000-0005-0000-0000-000026050000}"/>
    <cellStyle name="Normal 25 2" xfId="1366" xr:uid="{00000000-0005-0000-0000-000027050000}"/>
    <cellStyle name="Normal 25 2 2" xfId="1367" xr:uid="{00000000-0005-0000-0000-000028050000}"/>
    <cellStyle name="Normal 25 2 2 2" xfId="1368" xr:uid="{00000000-0005-0000-0000-000029050000}"/>
    <cellStyle name="Normal 25 2 2 2 2" xfId="1369" xr:uid="{00000000-0005-0000-0000-00002A050000}"/>
    <cellStyle name="Normal 25 2 2 3" xfId="1370" xr:uid="{00000000-0005-0000-0000-00002B050000}"/>
    <cellStyle name="Normal 25 2 2 4" xfId="1371" xr:uid="{00000000-0005-0000-0000-00002C050000}"/>
    <cellStyle name="Normal 25 2 3" xfId="1372" xr:uid="{00000000-0005-0000-0000-00002D050000}"/>
    <cellStyle name="Normal 25 2 3 2" xfId="1373" xr:uid="{00000000-0005-0000-0000-00002E050000}"/>
    <cellStyle name="Normal 25 2 4" xfId="1374" xr:uid="{00000000-0005-0000-0000-00002F050000}"/>
    <cellStyle name="Normal 25 2 5" xfId="1375" xr:uid="{00000000-0005-0000-0000-000030050000}"/>
    <cellStyle name="Normal 25 3" xfId="1376" xr:uid="{00000000-0005-0000-0000-000031050000}"/>
    <cellStyle name="Normal 25 3 2" xfId="1377" xr:uid="{00000000-0005-0000-0000-000032050000}"/>
    <cellStyle name="Normal 25 3 2 2" xfId="1378" xr:uid="{00000000-0005-0000-0000-000033050000}"/>
    <cellStyle name="Normal 25 3 3" xfId="1379" xr:uid="{00000000-0005-0000-0000-000034050000}"/>
    <cellStyle name="Normal 25 3 4" xfId="1380" xr:uid="{00000000-0005-0000-0000-000035050000}"/>
    <cellStyle name="Normal 25 4" xfId="1381" xr:uid="{00000000-0005-0000-0000-000036050000}"/>
    <cellStyle name="Normal 25 4 2" xfId="1382" xr:uid="{00000000-0005-0000-0000-000037050000}"/>
    <cellStyle name="Normal 25 5" xfId="1383" xr:uid="{00000000-0005-0000-0000-000038050000}"/>
    <cellStyle name="Normal 25 6" xfId="1384" xr:uid="{00000000-0005-0000-0000-000039050000}"/>
    <cellStyle name="Normal 26" xfId="1385" xr:uid="{00000000-0005-0000-0000-00003A050000}"/>
    <cellStyle name="Normal 26 2" xfId="1386" xr:uid="{00000000-0005-0000-0000-00003B050000}"/>
    <cellStyle name="Normal 26 2 2" xfId="1387" xr:uid="{00000000-0005-0000-0000-00003C050000}"/>
    <cellStyle name="Normal 26 2 2 2" xfId="1388" xr:uid="{00000000-0005-0000-0000-00003D050000}"/>
    <cellStyle name="Normal 26 2 2 2 2" xfId="1389" xr:uid="{00000000-0005-0000-0000-00003E050000}"/>
    <cellStyle name="Normal 26 2 2 3" xfId="1390" xr:uid="{00000000-0005-0000-0000-00003F050000}"/>
    <cellStyle name="Normal 26 2 2 4" xfId="1391" xr:uid="{00000000-0005-0000-0000-000040050000}"/>
    <cellStyle name="Normal 26 2 3" xfId="1392" xr:uid="{00000000-0005-0000-0000-000041050000}"/>
    <cellStyle name="Normal 26 2 3 2" xfId="1393" xr:uid="{00000000-0005-0000-0000-000042050000}"/>
    <cellStyle name="Normal 26 2 4" xfId="1394" xr:uid="{00000000-0005-0000-0000-000043050000}"/>
    <cellStyle name="Normal 26 2 5" xfId="1395" xr:uid="{00000000-0005-0000-0000-000044050000}"/>
    <cellStyle name="Normal 26 3" xfId="1396" xr:uid="{00000000-0005-0000-0000-000045050000}"/>
    <cellStyle name="Normal 26 3 2" xfId="1397" xr:uid="{00000000-0005-0000-0000-000046050000}"/>
    <cellStyle name="Normal 26 3 2 2" xfId="1398" xr:uid="{00000000-0005-0000-0000-000047050000}"/>
    <cellStyle name="Normal 26 3 3" xfId="1399" xr:uid="{00000000-0005-0000-0000-000048050000}"/>
    <cellStyle name="Normal 26 3 4" xfId="1400" xr:uid="{00000000-0005-0000-0000-000049050000}"/>
    <cellStyle name="Normal 26 4" xfId="1401" xr:uid="{00000000-0005-0000-0000-00004A050000}"/>
    <cellStyle name="Normal 26 4 2" xfId="1402" xr:uid="{00000000-0005-0000-0000-00004B050000}"/>
    <cellStyle name="Normal 26 5" xfId="1403" xr:uid="{00000000-0005-0000-0000-00004C050000}"/>
    <cellStyle name="Normal 26 6" xfId="1404" xr:uid="{00000000-0005-0000-0000-00004D050000}"/>
    <cellStyle name="Normal 27" xfId="1405" xr:uid="{00000000-0005-0000-0000-00004E050000}"/>
    <cellStyle name="Normal 27 2" xfId="1406" xr:uid="{00000000-0005-0000-0000-00004F050000}"/>
    <cellStyle name="Normal 27 2 2" xfId="1407" xr:uid="{00000000-0005-0000-0000-000050050000}"/>
    <cellStyle name="Normal 27 2 2 2" xfId="1408" xr:uid="{00000000-0005-0000-0000-000051050000}"/>
    <cellStyle name="Normal 27 2 2 2 2" xfId="1409" xr:uid="{00000000-0005-0000-0000-000052050000}"/>
    <cellStyle name="Normal 27 2 2 3" xfId="1410" xr:uid="{00000000-0005-0000-0000-000053050000}"/>
    <cellStyle name="Normal 27 2 2 4" xfId="1411" xr:uid="{00000000-0005-0000-0000-000054050000}"/>
    <cellStyle name="Normal 27 2 3" xfId="1412" xr:uid="{00000000-0005-0000-0000-000055050000}"/>
    <cellStyle name="Normal 27 2 3 2" xfId="1413" xr:uid="{00000000-0005-0000-0000-000056050000}"/>
    <cellStyle name="Normal 27 2 4" xfId="1414" xr:uid="{00000000-0005-0000-0000-000057050000}"/>
    <cellStyle name="Normal 27 2 5" xfId="1415" xr:uid="{00000000-0005-0000-0000-000058050000}"/>
    <cellStyle name="Normal 27 3" xfId="1416" xr:uid="{00000000-0005-0000-0000-000059050000}"/>
    <cellStyle name="Normal 27 3 2" xfId="1417" xr:uid="{00000000-0005-0000-0000-00005A050000}"/>
    <cellStyle name="Normal 27 3 2 2" xfId="1418" xr:uid="{00000000-0005-0000-0000-00005B050000}"/>
    <cellStyle name="Normal 27 3 3" xfId="1419" xr:uid="{00000000-0005-0000-0000-00005C050000}"/>
    <cellStyle name="Normal 27 3 4" xfId="1420" xr:uid="{00000000-0005-0000-0000-00005D050000}"/>
    <cellStyle name="Normal 27 4" xfId="1421" xr:uid="{00000000-0005-0000-0000-00005E050000}"/>
    <cellStyle name="Normal 27 4 2" xfId="1422" xr:uid="{00000000-0005-0000-0000-00005F050000}"/>
    <cellStyle name="Normal 27 5" xfId="1423" xr:uid="{00000000-0005-0000-0000-000060050000}"/>
    <cellStyle name="Normal 27 6" xfId="1424" xr:uid="{00000000-0005-0000-0000-000061050000}"/>
    <cellStyle name="Normal 28" xfId="1425" xr:uid="{00000000-0005-0000-0000-000062050000}"/>
    <cellStyle name="Normal 28 2" xfId="1426" xr:uid="{00000000-0005-0000-0000-000063050000}"/>
    <cellStyle name="Normal 28 2 2" xfId="1427" xr:uid="{00000000-0005-0000-0000-000064050000}"/>
    <cellStyle name="Normal 28 2 2 2" xfId="1428" xr:uid="{00000000-0005-0000-0000-000065050000}"/>
    <cellStyle name="Normal 28 2 2 2 2" xfId="1429" xr:uid="{00000000-0005-0000-0000-000066050000}"/>
    <cellStyle name="Normal 28 2 2 3" xfId="1430" xr:uid="{00000000-0005-0000-0000-000067050000}"/>
    <cellStyle name="Normal 28 2 2 4" xfId="1431" xr:uid="{00000000-0005-0000-0000-000068050000}"/>
    <cellStyle name="Normal 28 2 3" xfId="1432" xr:uid="{00000000-0005-0000-0000-000069050000}"/>
    <cellStyle name="Normal 28 2 3 2" xfId="1433" xr:uid="{00000000-0005-0000-0000-00006A050000}"/>
    <cellStyle name="Normal 28 2 4" xfId="1434" xr:uid="{00000000-0005-0000-0000-00006B050000}"/>
    <cellStyle name="Normal 28 2 5" xfId="1435" xr:uid="{00000000-0005-0000-0000-00006C050000}"/>
    <cellStyle name="Normal 28 3" xfId="1436" xr:uid="{00000000-0005-0000-0000-00006D050000}"/>
    <cellStyle name="Normal 28 3 2" xfId="1437" xr:uid="{00000000-0005-0000-0000-00006E050000}"/>
    <cellStyle name="Normal 28 3 2 2" xfId="1438" xr:uid="{00000000-0005-0000-0000-00006F050000}"/>
    <cellStyle name="Normal 28 3 3" xfId="1439" xr:uid="{00000000-0005-0000-0000-000070050000}"/>
    <cellStyle name="Normal 28 3 4" xfId="1440" xr:uid="{00000000-0005-0000-0000-000071050000}"/>
    <cellStyle name="Normal 28 4" xfId="1441" xr:uid="{00000000-0005-0000-0000-000072050000}"/>
    <cellStyle name="Normal 28 4 2" xfId="1442" xr:uid="{00000000-0005-0000-0000-000073050000}"/>
    <cellStyle name="Normal 28 5" xfId="1443" xr:uid="{00000000-0005-0000-0000-000074050000}"/>
    <cellStyle name="Normal 28 6" xfId="1444" xr:uid="{00000000-0005-0000-0000-000075050000}"/>
    <cellStyle name="Normal 29" xfId="1445" xr:uid="{00000000-0005-0000-0000-000076050000}"/>
    <cellStyle name="Normal 29 2" xfId="1446" xr:uid="{00000000-0005-0000-0000-000077050000}"/>
    <cellStyle name="Normal 29 2 2" xfId="1447" xr:uid="{00000000-0005-0000-0000-000078050000}"/>
    <cellStyle name="Normal 29 2 2 2" xfId="1448" xr:uid="{00000000-0005-0000-0000-000079050000}"/>
    <cellStyle name="Normal 29 2 2 2 2" xfId="1449" xr:uid="{00000000-0005-0000-0000-00007A050000}"/>
    <cellStyle name="Normal 29 2 2 3" xfId="1450" xr:uid="{00000000-0005-0000-0000-00007B050000}"/>
    <cellStyle name="Normal 29 2 2 4" xfId="1451" xr:uid="{00000000-0005-0000-0000-00007C050000}"/>
    <cellStyle name="Normal 29 2 3" xfId="1452" xr:uid="{00000000-0005-0000-0000-00007D050000}"/>
    <cellStyle name="Normal 29 2 3 2" xfId="1453" xr:uid="{00000000-0005-0000-0000-00007E050000}"/>
    <cellStyle name="Normal 29 2 4" xfId="1454" xr:uid="{00000000-0005-0000-0000-00007F050000}"/>
    <cellStyle name="Normal 29 2 5" xfId="1455" xr:uid="{00000000-0005-0000-0000-000080050000}"/>
    <cellStyle name="Normal 29 3" xfId="1456" xr:uid="{00000000-0005-0000-0000-000081050000}"/>
    <cellStyle name="Normal 29 3 2" xfId="1457" xr:uid="{00000000-0005-0000-0000-000082050000}"/>
    <cellStyle name="Normal 29 3 2 2" xfId="1458" xr:uid="{00000000-0005-0000-0000-000083050000}"/>
    <cellStyle name="Normal 29 3 3" xfId="1459" xr:uid="{00000000-0005-0000-0000-000084050000}"/>
    <cellStyle name="Normal 29 3 4" xfId="1460" xr:uid="{00000000-0005-0000-0000-000085050000}"/>
    <cellStyle name="Normal 29 4" xfId="1461" xr:uid="{00000000-0005-0000-0000-000086050000}"/>
    <cellStyle name="Normal 29 4 2" xfId="1462" xr:uid="{00000000-0005-0000-0000-000087050000}"/>
    <cellStyle name="Normal 29 5" xfId="1463" xr:uid="{00000000-0005-0000-0000-000088050000}"/>
    <cellStyle name="Normal 29 6" xfId="1464" xr:uid="{00000000-0005-0000-0000-000089050000}"/>
    <cellStyle name="Normal 3" xfId="7" xr:uid="{00000000-0005-0000-0000-00008A050000}"/>
    <cellStyle name="Normal 3 2" xfId="18" xr:uid="{00000000-0005-0000-0000-00008B050000}"/>
    <cellStyle name="Normal 3 2 10" xfId="1465" xr:uid="{00000000-0005-0000-0000-00008C050000}"/>
    <cellStyle name="Normal 3 2 10 2" xfId="1466" xr:uid="{00000000-0005-0000-0000-00008D050000}"/>
    <cellStyle name="Normal 3 2 11" xfId="1467" xr:uid="{00000000-0005-0000-0000-00008E050000}"/>
    <cellStyle name="Normal 3 2 12" xfId="4043" xr:uid="{00000000-0005-0000-0000-00008F050000}"/>
    <cellStyle name="Normal 3 2 13" xfId="4044" xr:uid="{00000000-0005-0000-0000-000090050000}"/>
    <cellStyle name="Normal 3 2 14" xfId="4045" xr:uid="{00000000-0005-0000-0000-000091050000}"/>
    <cellStyle name="Normal 3 2 15" xfId="4046" xr:uid="{00000000-0005-0000-0000-000092050000}"/>
    <cellStyle name="Normal 3 2 16" xfId="4047" xr:uid="{00000000-0005-0000-0000-000093050000}"/>
    <cellStyle name="Normal 3 2 17" xfId="4048" xr:uid="{00000000-0005-0000-0000-000094050000}"/>
    <cellStyle name="Normal 3 2 18" xfId="4049" xr:uid="{00000000-0005-0000-0000-000095050000}"/>
    <cellStyle name="Normal 3 2 19" xfId="4050" xr:uid="{00000000-0005-0000-0000-000096050000}"/>
    <cellStyle name="Normal 3 2 2" xfId="40" xr:uid="{00000000-0005-0000-0000-000097050000}"/>
    <cellStyle name="Normal 3 2 2 2" xfId="1468" xr:uid="{00000000-0005-0000-0000-000098050000}"/>
    <cellStyle name="Normal 3 2 2 2 2" xfId="1469" xr:uid="{00000000-0005-0000-0000-000099050000}"/>
    <cellStyle name="Normal 3 2 2 2 2 2" xfId="1470" xr:uid="{00000000-0005-0000-0000-00009A050000}"/>
    <cellStyle name="Normal 3 2 2 2 2 2 2" xfId="1471" xr:uid="{00000000-0005-0000-0000-00009B050000}"/>
    <cellStyle name="Normal 3 2 2 2 2 3" xfId="1472" xr:uid="{00000000-0005-0000-0000-00009C050000}"/>
    <cellStyle name="Normal 3 2 2 2 2 4" xfId="1473" xr:uid="{00000000-0005-0000-0000-00009D050000}"/>
    <cellStyle name="Normal 3 2 2 2 3" xfId="1474" xr:uid="{00000000-0005-0000-0000-00009E050000}"/>
    <cellStyle name="Normal 3 2 2 2 3 2" xfId="1475" xr:uid="{00000000-0005-0000-0000-00009F050000}"/>
    <cellStyle name="Normal 3 2 2 2 4" xfId="1476" xr:uid="{00000000-0005-0000-0000-0000A0050000}"/>
    <cellStyle name="Normal 3 2 2 2 5" xfId="1477" xr:uid="{00000000-0005-0000-0000-0000A1050000}"/>
    <cellStyle name="Normal 3 2 2 3" xfId="1478" xr:uid="{00000000-0005-0000-0000-0000A2050000}"/>
    <cellStyle name="Normal 3 2 2 3 2" xfId="1479" xr:uid="{00000000-0005-0000-0000-0000A3050000}"/>
    <cellStyle name="Normal 3 2 2 3 2 2" xfId="1480" xr:uid="{00000000-0005-0000-0000-0000A4050000}"/>
    <cellStyle name="Normal 3 2 2 3 3" xfId="1481" xr:uid="{00000000-0005-0000-0000-0000A5050000}"/>
    <cellStyle name="Normal 3 2 2 3 4" xfId="1482" xr:uid="{00000000-0005-0000-0000-0000A6050000}"/>
    <cellStyle name="Normal 3 2 2 4" xfId="1483" xr:uid="{00000000-0005-0000-0000-0000A7050000}"/>
    <cellStyle name="Normal 3 2 2 4 2" xfId="1484" xr:uid="{00000000-0005-0000-0000-0000A8050000}"/>
    <cellStyle name="Normal 3 2 2 5" xfId="1485" xr:uid="{00000000-0005-0000-0000-0000A9050000}"/>
    <cellStyle name="Normal 3 2 2 6" xfId="1486" xr:uid="{00000000-0005-0000-0000-0000AA050000}"/>
    <cellStyle name="Normal 3 2 20" xfId="4051" xr:uid="{00000000-0005-0000-0000-0000AB050000}"/>
    <cellStyle name="Normal 3 2 21" xfId="4052" xr:uid="{00000000-0005-0000-0000-0000AC050000}"/>
    <cellStyle name="Normal 3 2 22" xfId="4053" xr:uid="{00000000-0005-0000-0000-0000AD050000}"/>
    <cellStyle name="Normal 3 2 23" xfId="4054" xr:uid="{00000000-0005-0000-0000-0000AE050000}"/>
    <cellStyle name="Normal 3 2 24" xfId="4055" xr:uid="{00000000-0005-0000-0000-0000AF050000}"/>
    <cellStyle name="Normal 3 2 25" xfId="4056" xr:uid="{00000000-0005-0000-0000-0000B0050000}"/>
    <cellStyle name="Normal 3 2 26" xfId="4057" xr:uid="{00000000-0005-0000-0000-0000B1050000}"/>
    <cellStyle name="Normal 3 2 27" xfId="4058" xr:uid="{00000000-0005-0000-0000-0000B2050000}"/>
    <cellStyle name="Normal 3 2 28" xfId="4059" xr:uid="{00000000-0005-0000-0000-0000B3050000}"/>
    <cellStyle name="Normal 3 2 29" xfId="4060" xr:uid="{00000000-0005-0000-0000-0000B4050000}"/>
    <cellStyle name="Normal 3 2 3" xfId="1487" xr:uid="{00000000-0005-0000-0000-0000B5050000}"/>
    <cellStyle name="Normal 3 2 3 2" xfId="1488" xr:uid="{00000000-0005-0000-0000-0000B6050000}"/>
    <cellStyle name="Normal 3 2 3 2 2" xfId="1489" xr:uid="{00000000-0005-0000-0000-0000B7050000}"/>
    <cellStyle name="Normal 3 2 3 2 2 2" xfId="1490" xr:uid="{00000000-0005-0000-0000-0000B8050000}"/>
    <cellStyle name="Normal 3 2 3 2 2 2 2" xfId="1491" xr:uid="{00000000-0005-0000-0000-0000B9050000}"/>
    <cellStyle name="Normal 3 2 3 2 2 3" xfId="1492" xr:uid="{00000000-0005-0000-0000-0000BA050000}"/>
    <cellStyle name="Normal 3 2 3 2 2 4" xfId="1493" xr:uid="{00000000-0005-0000-0000-0000BB050000}"/>
    <cellStyle name="Normal 3 2 3 2 3" xfId="1494" xr:uid="{00000000-0005-0000-0000-0000BC050000}"/>
    <cellStyle name="Normal 3 2 3 2 3 2" xfId="1495" xr:uid="{00000000-0005-0000-0000-0000BD050000}"/>
    <cellStyle name="Normal 3 2 3 2 4" xfId="1496" xr:uid="{00000000-0005-0000-0000-0000BE050000}"/>
    <cellStyle name="Normal 3 2 3 2 5" xfId="1497" xr:uid="{00000000-0005-0000-0000-0000BF050000}"/>
    <cellStyle name="Normal 3 2 3 3" xfId="1498" xr:uid="{00000000-0005-0000-0000-0000C0050000}"/>
    <cellStyle name="Normal 3 2 3 3 2" xfId="1499" xr:uid="{00000000-0005-0000-0000-0000C1050000}"/>
    <cellStyle name="Normal 3 2 3 3 2 2" xfId="1500" xr:uid="{00000000-0005-0000-0000-0000C2050000}"/>
    <cellStyle name="Normal 3 2 3 3 3" xfId="1501" xr:uid="{00000000-0005-0000-0000-0000C3050000}"/>
    <cellStyle name="Normal 3 2 3 3 4" xfId="1502" xr:uid="{00000000-0005-0000-0000-0000C4050000}"/>
    <cellStyle name="Normal 3 2 3 4" xfId="1503" xr:uid="{00000000-0005-0000-0000-0000C5050000}"/>
    <cellStyle name="Normal 3 2 3 4 2" xfId="1504" xr:uid="{00000000-0005-0000-0000-0000C6050000}"/>
    <cellStyle name="Normal 3 2 3 5" xfId="1505" xr:uid="{00000000-0005-0000-0000-0000C7050000}"/>
    <cellStyle name="Normal 3 2 3 6" xfId="1506" xr:uid="{00000000-0005-0000-0000-0000C8050000}"/>
    <cellStyle name="Normal 3 2 30" xfId="4061" xr:uid="{00000000-0005-0000-0000-0000C9050000}"/>
    <cellStyle name="Normal 3 2 31" xfId="4062" xr:uid="{00000000-0005-0000-0000-0000CA050000}"/>
    <cellStyle name="Normal 3 2 4" xfId="1507" xr:uid="{00000000-0005-0000-0000-0000CB050000}"/>
    <cellStyle name="Normal 3 2 4 2" xfId="1508" xr:uid="{00000000-0005-0000-0000-0000CC050000}"/>
    <cellStyle name="Normal 3 2 4 2 2" xfId="1509" xr:uid="{00000000-0005-0000-0000-0000CD050000}"/>
    <cellStyle name="Normal 3 2 4 2 2 2" xfId="1510" xr:uid="{00000000-0005-0000-0000-0000CE050000}"/>
    <cellStyle name="Normal 3 2 4 2 2 2 2" xfId="1511" xr:uid="{00000000-0005-0000-0000-0000CF050000}"/>
    <cellStyle name="Normal 3 2 4 2 2 3" xfId="1512" xr:uid="{00000000-0005-0000-0000-0000D0050000}"/>
    <cellStyle name="Normal 3 2 4 2 2 4" xfId="1513" xr:uid="{00000000-0005-0000-0000-0000D1050000}"/>
    <cellStyle name="Normal 3 2 4 2 3" xfId="1514" xr:uid="{00000000-0005-0000-0000-0000D2050000}"/>
    <cellStyle name="Normal 3 2 4 2 3 2" xfId="1515" xr:uid="{00000000-0005-0000-0000-0000D3050000}"/>
    <cellStyle name="Normal 3 2 4 2 4" xfId="1516" xr:uid="{00000000-0005-0000-0000-0000D4050000}"/>
    <cellStyle name="Normal 3 2 4 2 5" xfId="1517" xr:uid="{00000000-0005-0000-0000-0000D5050000}"/>
    <cellStyle name="Normal 3 2 4 3" xfId="1518" xr:uid="{00000000-0005-0000-0000-0000D6050000}"/>
    <cellStyle name="Normal 3 2 4 3 2" xfId="1519" xr:uid="{00000000-0005-0000-0000-0000D7050000}"/>
    <cellStyle name="Normal 3 2 4 3 2 2" xfId="1520" xr:uid="{00000000-0005-0000-0000-0000D8050000}"/>
    <cellStyle name="Normal 3 2 4 3 3" xfId="1521" xr:uid="{00000000-0005-0000-0000-0000D9050000}"/>
    <cellStyle name="Normal 3 2 4 3 4" xfId="1522" xr:uid="{00000000-0005-0000-0000-0000DA050000}"/>
    <cellStyle name="Normal 3 2 4 4" xfId="1523" xr:uid="{00000000-0005-0000-0000-0000DB050000}"/>
    <cellStyle name="Normal 3 2 4 4 2" xfId="1524" xr:uid="{00000000-0005-0000-0000-0000DC050000}"/>
    <cellStyle name="Normal 3 2 4 5" xfId="1525" xr:uid="{00000000-0005-0000-0000-0000DD050000}"/>
    <cellStyle name="Normal 3 2 4 6" xfId="1526" xr:uid="{00000000-0005-0000-0000-0000DE050000}"/>
    <cellStyle name="Normal 3 2 5" xfId="1527" xr:uid="{00000000-0005-0000-0000-0000DF050000}"/>
    <cellStyle name="Normal 3 2 5 2" xfId="1528" xr:uid="{00000000-0005-0000-0000-0000E0050000}"/>
    <cellStyle name="Normal 3 2 5 2 2" xfId="1529" xr:uid="{00000000-0005-0000-0000-0000E1050000}"/>
    <cellStyle name="Normal 3 2 5 2 2 2" xfId="1530" xr:uid="{00000000-0005-0000-0000-0000E2050000}"/>
    <cellStyle name="Normal 3 2 5 2 2 2 2" xfId="1531" xr:uid="{00000000-0005-0000-0000-0000E3050000}"/>
    <cellStyle name="Normal 3 2 5 2 2 3" xfId="1532" xr:uid="{00000000-0005-0000-0000-0000E4050000}"/>
    <cellStyle name="Normal 3 2 5 2 2 4" xfId="1533" xr:uid="{00000000-0005-0000-0000-0000E5050000}"/>
    <cellStyle name="Normal 3 2 5 2 3" xfId="1534" xr:uid="{00000000-0005-0000-0000-0000E6050000}"/>
    <cellStyle name="Normal 3 2 5 2 3 2" xfId="1535" xr:uid="{00000000-0005-0000-0000-0000E7050000}"/>
    <cellStyle name="Normal 3 2 5 2 4" xfId="1536" xr:uid="{00000000-0005-0000-0000-0000E8050000}"/>
    <cellStyle name="Normal 3 2 5 2 5" xfId="1537" xr:uid="{00000000-0005-0000-0000-0000E9050000}"/>
    <cellStyle name="Normal 3 2 5 3" xfId="1538" xr:uid="{00000000-0005-0000-0000-0000EA050000}"/>
    <cellStyle name="Normal 3 2 5 3 2" xfId="1539" xr:uid="{00000000-0005-0000-0000-0000EB050000}"/>
    <cellStyle name="Normal 3 2 5 3 2 2" xfId="1540" xr:uid="{00000000-0005-0000-0000-0000EC050000}"/>
    <cellStyle name="Normal 3 2 5 3 3" xfId="1541" xr:uid="{00000000-0005-0000-0000-0000ED050000}"/>
    <cellStyle name="Normal 3 2 5 3 4" xfId="1542" xr:uid="{00000000-0005-0000-0000-0000EE050000}"/>
    <cellStyle name="Normal 3 2 5 4" xfId="1543" xr:uid="{00000000-0005-0000-0000-0000EF050000}"/>
    <cellStyle name="Normal 3 2 5 4 2" xfId="1544" xr:uid="{00000000-0005-0000-0000-0000F0050000}"/>
    <cellStyle name="Normal 3 2 5 5" xfId="1545" xr:uid="{00000000-0005-0000-0000-0000F1050000}"/>
    <cellStyle name="Normal 3 2 5 6" xfId="1546" xr:uid="{00000000-0005-0000-0000-0000F2050000}"/>
    <cellStyle name="Normal 3 2 6" xfId="1547" xr:uid="{00000000-0005-0000-0000-0000F3050000}"/>
    <cellStyle name="Normal 3 2 6 2" xfId="1548" xr:uid="{00000000-0005-0000-0000-0000F4050000}"/>
    <cellStyle name="Normal 3 2 6 2 2" xfId="1549" xr:uid="{00000000-0005-0000-0000-0000F5050000}"/>
    <cellStyle name="Normal 3 2 6 2 2 2" xfId="1550" xr:uid="{00000000-0005-0000-0000-0000F6050000}"/>
    <cellStyle name="Normal 3 2 6 2 3" xfId="1551" xr:uid="{00000000-0005-0000-0000-0000F7050000}"/>
    <cellStyle name="Normal 3 2 6 2 4" xfId="1552" xr:uid="{00000000-0005-0000-0000-0000F8050000}"/>
    <cellStyle name="Normal 3 2 6 3" xfId="1553" xr:uid="{00000000-0005-0000-0000-0000F9050000}"/>
    <cellStyle name="Normal 3 2 6 3 2" xfId="1554" xr:uid="{00000000-0005-0000-0000-0000FA050000}"/>
    <cellStyle name="Normal 3 2 6 4" xfId="1555" xr:uid="{00000000-0005-0000-0000-0000FB050000}"/>
    <cellStyle name="Normal 3 2 6 5" xfId="1556" xr:uid="{00000000-0005-0000-0000-0000FC050000}"/>
    <cellStyle name="Normal 3 2 7" xfId="1557" xr:uid="{00000000-0005-0000-0000-0000FD050000}"/>
    <cellStyle name="Normal 3 2 7 2" xfId="1558" xr:uid="{00000000-0005-0000-0000-0000FE050000}"/>
    <cellStyle name="Normal 3 2 7 2 2" xfId="1559" xr:uid="{00000000-0005-0000-0000-0000FF050000}"/>
    <cellStyle name="Normal 3 2 7 3" xfId="1560" xr:uid="{00000000-0005-0000-0000-000000060000}"/>
    <cellStyle name="Normal 3 2 7 4" xfId="1561" xr:uid="{00000000-0005-0000-0000-000001060000}"/>
    <cellStyle name="Normal 3 2 8" xfId="1562" xr:uid="{00000000-0005-0000-0000-000002060000}"/>
    <cellStyle name="Normal 3 2 8 2" xfId="1563" xr:uid="{00000000-0005-0000-0000-000003060000}"/>
    <cellStyle name="Normal 3 2 8 2 2" xfId="1564" xr:uid="{00000000-0005-0000-0000-000004060000}"/>
    <cellStyle name="Normal 3 2 8 3" xfId="1565" xr:uid="{00000000-0005-0000-0000-000005060000}"/>
    <cellStyle name="Normal 3 2 8 4" xfId="1566" xr:uid="{00000000-0005-0000-0000-000006060000}"/>
    <cellStyle name="Normal 3 2 9" xfId="1567" xr:uid="{00000000-0005-0000-0000-000007060000}"/>
    <cellStyle name="Normal 3 2 9 2" xfId="1568" xr:uid="{00000000-0005-0000-0000-000008060000}"/>
    <cellStyle name="Normal 3 3" xfId="24" xr:uid="{00000000-0005-0000-0000-000009060000}"/>
    <cellStyle name="Normal 3 3 10" xfId="1569" xr:uid="{00000000-0005-0000-0000-00000A060000}"/>
    <cellStyle name="Normal 3 3 10 2" xfId="1570" xr:uid="{00000000-0005-0000-0000-00000B060000}"/>
    <cellStyle name="Normal 3 3 11" xfId="1571" xr:uid="{00000000-0005-0000-0000-00000C060000}"/>
    <cellStyle name="Normal 3 3 11 2" xfId="1572" xr:uid="{00000000-0005-0000-0000-00000D060000}"/>
    <cellStyle name="Normal 3 3 12" xfId="1573" xr:uid="{00000000-0005-0000-0000-00000E060000}"/>
    <cellStyle name="Normal 3 3 12 2" xfId="1574" xr:uid="{00000000-0005-0000-0000-00000F060000}"/>
    <cellStyle name="Normal 3 3 13" xfId="1575" xr:uid="{00000000-0005-0000-0000-000010060000}"/>
    <cellStyle name="Normal 3 3 14" xfId="1576" xr:uid="{00000000-0005-0000-0000-000011060000}"/>
    <cellStyle name="Normal 3 3 15" xfId="1577" xr:uid="{00000000-0005-0000-0000-000012060000}"/>
    <cellStyle name="Normal 3 3 16" xfId="4063" xr:uid="{00000000-0005-0000-0000-000013060000}"/>
    <cellStyle name="Normal 3 3 17" xfId="4064" xr:uid="{00000000-0005-0000-0000-000014060000}"/>
    <cellStyle name="Normal 3 3 18" xfId="4065" xr:uid="{00000000-0005-0000-0000-000015060000}"/>
    <cellStyle name="Normal 3 3 19" xfId="4066" xr:uid="{00000000-0005-0000-0000-000016060000}"/>
    <cellStyle name="Normal 3 3 2" xfId="46" xr:uid="{00000000-0005-0000-0000-000017060000}"/>
    <cellStyle name="Normal 3 3 2 2" xfId="1578" xr:uid="{00000000-0005-0000-0000-000018060000}"/>
    <cellStyle name="Normal 3 3 2 2 2" xfId="1579" xr:uid="{00000000-0005-0000-0000-000019060000}"/>
    <cellStyle name="Normal 3 3 2 2 2 2" xfId="1580" xr:uid="{00000000-0005-0000-0000-00001A060000}"/>
    <cellStyle name="Normal 3 3 2 2 2 2 2" xfId="1581" xr:uid="{00000000-0005-0000-0000-00001B060000}"/>
    <cellStyle name="Normal 3 3 2 2 2 3" xfId="1582" xr:uid="{00000000-0005-0000-0000-00001C060000}"/>
    <cellStyle name="Normal 3 3 2 2 2 4" xfId="1583" xr:uid="{00000000-0005-0000-0000-00001D060000}"/>
    <cellStyle name="Normal 3 3 2 2 3" xfId="1584" xr:uid="{00000000-0005-0000-0000-00001E060000}"/>
    <cellStyle name="Normal 3 3 2 2 3 2" xfId="1585" xr:uid="{00000000-0005-0000-0000-00001F060000}"/>
    <cellStyle name="Normal 3 3 2 2 4" xfId="1586" xr:uid="{00000000-0005-0000-0000-000020060000}"/>
    <cellStyle name="Normal 3 3 2 2 5" xfId="1587" xr:uid="{00000000-0005-0000-0000-000021060000}"/>
    <cellStyle name="Normal 3 3 2 3" xfId="1588" xr:uid="{00000000-0005-0000-0000-000022060000}"/>
    <cellStyle name="Normal 3 3 2 3 2" xfId="1589" xr:uid="{00000000-0005-0000-0000-000023060000}"/>
    <cellStyle name="Normal 3 3 2 3 2 2" xfId="1590" xr:uid="{00000000-0005-0000-0000-000024060000}"/>
    <cellStyle name="Normal 3 3 2 3 3" xfId="1591" xr:uid="{00000000-0005-0000-0000-000025060000}"/>
    <cellStyle name="Normal 3 3 2 3 4" xfId="1592" xr:uid="{00000000-0005-0000-0000-000026060000}"/>
    <cellStyle name="Normal 3 3 2 4" xfId="1593" xr:uid="{00000000-0005-0000-0000-000027060000}"/>
    <cellStyle name="Normal 3 3 2 4 2" xfId="1594" xr:uid="{00000000-0005-0000-0000-000028060000}"/>
    <cellStyle name="Normal 3 3 2 5" xfId="1595" xr:uid="{00000000-0005-0000-0000-000029060000}"/>
    <cellStyle name="Normal 3 3 2 6" xfId="1596" xr:uid="{00000000-0005-0000-0000-00002A060000}"/>
    <cellStyle name="Normal 3 3 20" xfId="4067" xr:uid="{00000000-0005-0000-0000-00002B060000}"/>
    <cellStyle name="Normal 3 3 21" xfId="4068" xr:uid="{00000000-0005-0000-0000-00002C060000}"/>
    <cellStyle name="Normal 3 3 22" xfId="4069" xr:uid="{00000000-0005-0000-0000-00002D060000}"/>
    <cellStyle name="Normal 3 3 23" xfId="4070" xr:uid="{00000000-0005-0000-0000-00002E060000}"/>
    <cellStyle name="Normal 3 3 24" xfId="4071" xr:uid="{00000000-0005-0000-0000-00002F060000}"/>
    <cellStyle name="Normal 3 3 25" xfId="4072" xr:uid="{00000000-0005-0000-0000-000030060000}"/>
    <cellStyle name="Normal 3 3 26" xfId="4073" xr:uid="{00000000-0005-0000-0000-000031060000}"/>
    <cellStyle name="Normal 3 3 27" xfId="4074" xr:uid="{00000000-0005-0000-0000-000032060000}"/>
    <cellStyle name="Normal 3 3 28" xfId="4075" xr:uid="{00000000-0005-0000-0000-000033060000}"/>
    <cellStyle name="Normal 3 3 29" xfId="4076" xr:uid="{00000000-0005-0000-0000-000034060000}"/>
    <cellStyle name="Normal 3 3 3" xfId="1597" xr:uid="{00000000-0005-0000-0000-000035060000}"/>
    <cellStyle name="Normal 3 3 3 2" xfId="1598" xr:uid="{00000000-0005-0000-0000-000036060000}"/>
    <cellStyle name="Normal 3 3 3 2 2" xfId="1599" xr:uid="{00000000-0005-0000-0000-000037060000}"/>
    <cellStyle name="Normal 3 3 3 2 2 2" xfId="1600" xr:uid="{00000000-0005-0000-0000-000038060000}"/>
    <cellStyle name="Normal 3 3 3 2 2 2 2" xfId="1601" xr:uid="{00000000-0005-0000-0000-000039060000}"/>
    <cellStyle name="Normal 3 3 3 2 2 3" xfId="1602" xr:uid="{00000000-0005-0000-0000-00003A060000}"/>
    <cellStyle name="Normal 3 3 3 2 2 4" xfId="1603" xr:uid="{00000000-0005-0000-0000-00003B060000}"/>
    <cellStyle name="Normal 3 3 3 2 3" xfId="1604" xr:uid="{00000000-0005-0000-0000-00003C060000}"/>
    <cellStyle name="Normal 3 3 3 2 3 2" xfId="1605" xr:uid="{00000000-0005-0000-0000-00003D060000}"/>
    <cellStyle name="Normal 3 3 3 2 4" xfId="1606" xr:uid="{00000000-0005-0000-0000-00003E060000}"/>
    <cellStyle name="Normal 3 3 3 2 5" xfId="1607" xr:uid="{00000000-0005-0000-0000-00003F060000}"/>
    <cellStyle name="Normal 3 3 3 3" xfId="1608" xr:uid="{00000000-0005-0000-0000-000040060000}"/>
    <cellStyle name="Normal 3 3 3 3 2" xfId="1609" xr:uid="{00000000-0005-0000-0000-000041060000}"/>
    <cellStyle name="Normal 3 3 3 3 2 2" xfId="1610" xr:uid="{00000000-0005-0000-0000-000042060000}"/>
    <cellStyle name="Normal 3 3 3 3 3" xfId="1611" xr:uid="{00000000-0005-0000-0000-000043060000}"/>
    <cellStyle name="Normal 3 3 3 3 4" xfId="1612" xr:uid="{00000000-0005-0000-0000-000044060000}"/>
    <cellStyle name="Normal 3 3 3 4" xfId="1613" xr:uid="{00000000-0005-0000-0000-000045060000}"/>
    <cellStyle name="Normal 3 3 3 4 2" xfId="1614" xr:uid="{00000000-0005-0000-0000-000046060000}"/>
    <cellStyle name="Normal 3 3 3 5" xfId="1615" xr:uid="{00000000-0005-0000-0000-000047060000}"/>
    <cellStyle name="Normal 3 3 3 6" xfId="1616" xr:uid="{00000000-0005-0000-0000-000048060000}"/>
    <cellStyle name="Normal 3 3 30" xfId="4077" xr:uid="{00000000-0005-0000-0000-000049060000}"/>
    <cellStyle name="Normal 3 3 31" xfId="4078" xr:uid="{00000000-0005-0000-0000-00004A060000}"/>
    <cellStyle name="Normal 3 3 4" xfId="1617" xr:uid="{00000000-0005-0000-0000-00004B060000}"/>
    <cellStyle name="Normal 3 3 4 2" xfId="1618" xr:uid="{00000000-0005-0000-0000-00004C060000}"/>
    <cellStyle name="Normal 3 3 4 2 2" xfId="1619" xr:uid="{00000000-0005-0000-0000-00004D060000}"/>
    <cellStyle name="Normal 3 3 4 2 2 2" xfId="1620" xr:uid="{00000000-0005-0000-0000-00004E060000}"/>
    <cellStyle name="Normal 3 3 4 2 2 2 2" xfId="1621" xr:uid="{00000000-0005-0000-0000-00004F060000}"/>
    <cellStyle name="Normal 3 3 4 2 2 3" xfId="1622" xr:uid="{00000000-0005-0000-0000-000050060000}"/>
    <cellStyle name="Normal 3 3 4 2 2 4" xfId="1623" xr:uid="{00000000-0005-0000-0000-000051060000}"/>
    <cellStyle name="Normal 3 3 4 2 3" xfId="1624" xr:uid="{00000000-0005-0000-0000-000052060000}"/>
    <cellStyle name="Normal 3 3 4 2 3 2" xfId="1625" xr:uid="{00000000-0005-0000-0000-000053060000}"/>
    <cellStyle name="Normal 3 3 4 2 4" xfId="1626" xr:uid="{00000000-0005-0000-0000-000054060000}"/>
    <cellStyle name="Normal 3 3 4 2 5" xfId="1627" xr:uid="{00000000-0005-0000-0000-000055060000}"/>
    <cellStyle name="Normal 3 3 4 3" xfId="1628" xr:uid="{00000000-0005-0000-0000-000056060000}"/>
    <cellStyle name="Normal 3 3 4 3 2" xfId="1629" xr:uid="{00000000-0005-0000-0000-000057060000}"/>
    <cellStyle name="Normal 3 3 4 3 2 2" xfId="1630" xr:uid="{00000000-0005-0000-0000-000058060000}"/>
    <cellStyle name="Normal 3 3 4 3 3" xfId="1631" xr:uid="{00000000-0005-0000-0000-000059060000}"/>
    <cellStyle name="Normal 3 3 4 3 4" xfId="1632" xr:uid="{00000000-0005-0000-0000-00005A060000}"/>
    <cellStyle name="Normal 3 3 4 4" xfId="1633" xr:uid="{00000000-0005-0000-0000-00005B060000}"/>
    <cellStyle name="Normal 3 3 4 4 2" xfId="1634" xr:uid="{00000000-0005-0000-0000-00005C060000}"/>
    <cellStyle name="Normal 3 3 4 5" xfId="1635" xr:uid="{00000000-0005-0000-0000-00005D060000}"/>
    <cellStyle name="Normal 3 3 4 6" xfId="1636" xr:uid="{00000000-0005-0000-0000-00005E060000}"/>
    <cellStyle name="Normal 3 3 5" xfId="1637" xr:uid="{00000000-0005-0000-0000-00005F060000}"/>
    <cellStyle name="Normal 3 3 5 2" xfId="1638" xr:uid="{00000000-0005-0000-0000-000060060000}"/>
    <cellStyle name="Normal 3 3 5 2 2" xfId="1639" xr:uid="{00000000-0005-0000-0000-000061060000}"/>
    <cellStyle name="Normal 3 3 5 2 2 2" xfId="1640" xr:uid="{00000000-0005-0000-0000-000062060000}"/>
    <cellStyle name="Normal 3 3 5 2 3" xfId="1641" xr:uid="{00000000-0005-0000-0000-000063060000}"/>
    <cellStyle name="Normal 3 3 5 2 4" xfId="1642" xr:uid="{00000000-0005-0000-0000-000064060000}"/>
    <cellStyle name="Normal 3 3 5 3" xfId="1643" xr:uid="{00000000-0005-0000-0000-000065060000}"/>
    <cellStyle name="Normal 3 3 5 3 2" xfId="1644" xr:uid="{00000000-0005-0000-0000-000066060000}"/>
    <cellStyle name="Normal 3 3 5 4" xfId="1645" xr:uid="{00000000-0005-0000-0000-000067060000}"/>
    <cellStyle name="Normal 3 3 5 5" xfId="1646" xr:uid="{00000000-0005-0000-0000-000068060000}"/>
    <cellStyle name="Normal 3 3 6" xfId="1647" xr:uid="{00000000-0005-0000-0000-000069060000}"/>
    <cellStyle name="Normal 3 3 6 2" xfId="1648" xr:uid="{00000000-0005-0000-0000-00006A060000}"/>
    <cellStyle name="Normal 3 3 6 2 2" xfId="1649" xr:uid="{00000000-0005-0000-0000-00006B060000}"/>
    <cellStyle name="Normal 3 3 6 2 2 2" xfId="1650" xr:uid="{00000000-0005-0000-0000-00006C060000}"/>
    <cellStyle name="Normal 3 3 6 2 3" xfId="1651" xr:uid="{00000000-0005-0000-0000-00006D060000}"/>
    <cellStyle name="Normal 3 3 6 2 4" xfId="1652" xr:uid="{00000000-0005-0000-0000-00006E060000}"/>
    <cellStyle name="Normal 3 3 6 3" xfId="1653" xr:uid="{00000000-0005-0000-0000-00006F060000}"/>
    <cellStyle name="Normal 3 3 6 3 2" xfId="1654" xr:uid="{00000000-0005-0000-0000-000070060000}"/>
    <cellStyle name="Normal 3 3 6 4" xfId="1655" xr:uid="{00000000-0005-0000-0000-000071060000}"/>
    <cellStyle name="Normal 3 3 6 5" xfId="1656" xr:uid="{00000000-0005-0000-0000-000072060000}"/>
    <cellStyle name="Normal 3 3 7" xfId="1657" xr:uid="{00000000-0005-0000-0000-000073060000}"/>
    <cellStyle name="Normal 3 3 7 2" xfId="1658" xr:uid="{00000000-0005-0000-0000-000074060000}"/>
    <cellStyle name="Normal 3 3 7 2 2" xfId="1659" xr:uid="{00000000-0005-0000-0000-000075060000}"/>
    <cellStyle name="Normal 3 3 7 3" xfId="1660" xr:uid="{00000000-0005-0000-0000-000076060000}"/>
    <cellStyle name="Normal 3 3 7 4" xfId="1661" xr:uid="{00000000-0005-0000-0000-000077060000}"/>
    <cellStyle name="Normal 3 3 8" xfId="1662" xr:uid="{00000000-0005-0000-0000-000078060000}"/>
    <cellStyle name="Normal 3 3 8 2" xfId="1663" xr:uid="{00000000-0005-0000-0000-000079060000}"/>
    <cellStyle name="Normal 3 3 8 2 2" xfId="1664" xr:uid="{00000000-0005-0000-0000-00007A060000}"/>
    <cellStyle name="Normal 3 3 8 3" xfId="1665" xr:uid="{00000000-0005-0000-0000-00007B060000}"/>
    <cellStyle name="Normal 3 3 8 4" xfId="1666" xr:uid="{00000000-0005-0000-0000-00007C060000}"/>
    <cellStyle name="Normal 3 3 9" xfId="1667" xr:uid="{00000000-0005-0000-0000-00007D060000}"/>
    <cellStyle name="Normal 3 3 9 2" xfId="1668" xr:uid="{00000000-0005-0000-0000-00007E060000}"/>
    <cellStyle name="Normal 3 3 9 2 2" xfId="1669" xr:uid="{00000000-0005-0000-0000-00007F060000}"/>
    <cellStyle name="Normal 3 3 9 3" xfId="1670" xr:uid="{00000000-0005-0000-0000-000080060000}"/>
    <cellStyle name="Normal 3 3 9 4" xfId="1671" xr:uid="{00000000-0005-0000-0000-000081060000}"/>
    <cellStyle name="Normal 3 4" xfId="29" xr:uid="{00000000-0005-0000-0000-000082060000}"/>
    <cellStyle name="Normal 3 4 2" xfId="1672" xr:uid="{00000000-0005-0000-0000-000083060000}"/>
    <cellStyle name="Normal 3 4 2 10" xfId="1673" xr:uid="{00000000-0005-0000-0000-000084060000}"/>
    <cellStyle name="Normal 3 4 2 10 2" xfId="1674" xr:uid="{00000000-0005-0000-0000-000085060000}"/>
    <cellStyle name="Normal 3 4 2 11" xfId="1675" xr:uid="{00000000-0005-0000-0000-000086060000}"/>
    <cellStyle name="Normal 3 4 2 11 2" xfId="1676" xr:uid="{00000000-0005-0000-0000-000087060000}"/>
    <cellStyle name="Normal 3 4 2 12" xfId="1677" xr:uid="{00000000-0005-0000-0000-000088060000}"/>
    <cellStyle name="Normal 3 4 2 12 2" xfId="1678" xr:uid="{00000000-0005-0000-0000-000089060000}"/>
    <cellStyle name="Normal 3 4 2 13" xfId="1679" xr:uid="{00000000-0005-0000-0000-00008A060000}"/>
    <cellStyle name="Normal 3 4 2 14" xfId="1680" xr:uid="{00000000-0005-0000-0000-00008B060000}"/>
    <cellStyle name="Normal 3 4 2 15" xfId="1681" xr:uid="{00000000-0005-0000-0000-00008C060000}"/>
    <cellStyle name="Normal 3 4 2 2" xfId="1682" xr:uid="{00000000-0005-0000-0000-00008D060000}"/>
    <cellStyle name="Normal 3 4 2 2 2" xfId="1683" xr:uid="{00000000-0005-0000-0000-00008E060000}"/>
    <cellStyle name="Normal 3 4 2 2 2 2" xfId="1684" xr:uid="{00000000-0005-0000-0000-00008F060000}"/>
    <cellStyle name="Normal 3 4 2 2 2 2 2" xfId="1685" xr:uid="{00000000-0005-0000-0000-000090060000}"/>
    <cellStyle name="Normal 3 4 2 2 2 2 2 2" xfId="1686" xr:uid="{00000000-0005-0000-0000-000091060000}"/>
    <cellStyle name="Normal 3 4 2 2 2 2 3" xfId="1687" xr:uid="{00000000-0005-0000-0000-000092060000}"/>
    <cellStyle name="Normal 3 4 2 2 2 2 4" xfId="1688" xr:uid="{00000000-0005-0000-0000-000093060000}"/>
    <cellStyle name="Normal 3 4 2 2 2 3" xfId="1689" xr:uid="{00000000-0005-0000-0000-000094060000}"/>
    <cellStyle name="Normal 3 4 2 2 2 3 2" xfId="1690" xr:uid="{00000000-0005-0000-0000-000095060000}"/>
    <cellStyle name="Normal 3 4 2 2 2 4" xfId="1691" xr:uid="{00000000-0005-0000-0000-000096060000}"/>
    <cellStyle name="Normal 3 4 2 2 2 5" xfId="1692" xr:uid="{00000000-0005-0000-0000-000097060000}"/>
    <cellStyle name="Normal 3 4 2 2 3" xfId="1693" xr:uid="{00000000-0005-0000-0000-000098060000}"/>
    <cellStyle name="Normal 3 4 2 2 3 2" xfId="1694" xr:uid="{00000000-0005-0000-0000-000099060000}"/>
    <cellStyle name="Normal 3 4 2 2 3 2 2" xfId="1695" xr:uid="{00000000-0005-0000-0000-00009A060000}"/>
    <cellStyle name="Normal 3 4 2 2 3 3" xfId="1696" xr:uid="{00000000-0005-0000-0000-00009B060000}"/>
    <cellStyle name="Normal 3 4 2 2 3 4" xfId="1697" xr:uid="{00000000-0005-0000-0000-00009C060000}"/>
    <cellStyle name="Normal 3 4 2 2 4" xfId="1698" xr:uid="{00000000-0005-0000-0000-00009D060000}"/>
    <cellStyle name="Normal 3 4 2 2 4 2" xfId="1699" xr:uid="{00000000-0005-0000-0000-00009E060000}"/>
    <cellStyle name="Normal 3 4 2 2 5" xfId="1700" xr:uid="{00000000-0005-0000-0000-00009F060000}"/>
    <cellStyle name="Normal 3 4 2 2 6" xfId="1701" xr:uid="{00000000-0005-0000-0000-0000A0060000}"/>
    <cellStyle name="Normal 3 4 2 3" xfId="1702" xr:uid="{00000000-0005-0000-0000-0000A1060000}"/>
    <cellStyle name="Normal 3 4 2 3 2" xfId="1703" xr:uid="{00000000-0005-0000-0000-0000A2060000}"/>
    <cellStyle name="Normal 3 4 2 3 2 2" xfId="1704" xr:uid="{00000000-0005-0000-0000-0000A3060000}"/>
    <cellStyle name="Normal 3 4 2 3 2 2 2" xfId="1705" xr:uid="{00000000-0005-0000-0000-0000A4060000}"/>
    <cellStyle name="Normal 3 4 2 3 2 2 2 2" xfId="1706" xr:uid="{00000000-0005-0000-0000-0000A5060000}"/>
    <cellStyle name="Normal 3 4 2 3 2 2 3" xfId="1707" xr:uid="{00000000-0005-0000-0000-0000A6060000}"/>
    <cellStyle name="Normal 3 4 2 3 2 2 4" xfId="1708" xr:uid="{00000000-0005-0000-0000-0000A7060000}"/>
    <cellStyle name="Normal 3 4 2 3 2 3" xfId="1709" xr:uid="{00000000-0005-0000-0000-0000A8060000}"/>
    <cellStyle name="Normal 3 4 2 3 2 3 2" xfId="1710" xr:uid="{00000000-0005-0000-0000-0000A9060000}"/>
    <cellStyle name="Normal 3 4 2 3 2 4" xfId="1711" xr:uid="{00000000-0005-0000-0000-0000AA060000}"/>
    <cellStyle name="Normal 3 4 2 3 2 5" xfId="1712" xr:uid="{00000000-0005-0000-0000-0000AB060000}"/>
    <cellStyle name="Normal 3 4 2 3 3" xfId="1713" xr:uid="{00000000-0005-0000-0000-0000AC060000}"/>
    <cellStyle name="Normal 3 4 2 3 3 2" xfId="1714" xr:uid="{00000000-0005-0000-0000-0000AD060000}"/>
    <cellStyle name="Normal 3 4 2 3 3 2 2" xfId="1715" xr:uid="{00000000-0005-0000-0000-0000AE060000}"/>
    <cellStyle name="Normal 3 4 2 3 3 3" xfId="1716" xr:uid="{00000000-0005-0000-0000-0000AF060000}"/>
    <cellStyle name="Normal 3 4 2 3 3 4" xfId="1717" xr:uid="{00000000-0005-0000-0000-0000B0060000}"/>
    <cellStyle name="Normal 3 4 2 3 4" xfId="1718" xr:uid="{00000000-0005-0000-0000-0000B1060000}"/>
    <cellStyle name="Normal 3 4 2 3 4 2" xfId="1719" xr:uid="{00000000-0005-0000-0000-0000B2060000}"/>
    <cellStyle name="Normal 3 4 2 3 5" xfId="1720" xr:uid="{00000000-0005-0000-0000-0000B3060000}"/>
    <cellStyle name="Normal 3 4 2 3 6" xfId="1721" xr:uid="{00000000-0005-0000-0000-0000B4060000}"/>
    <cellStyle name="Normal 3 4 2 4" xfId="1722" xr:uid="{00000000-0005-0000-0000-0000B5060000}"/>
    <cellStyle name="Normal 3 4 2 4 2" xfId="1723" xr:uid="{00000000-0005-0000-0000-0000B6060000}"/>
    <cellStyle name="Normal 3 4 2 4 2 2" xfId="1724" xr:uid="{00000000-0005-0000-0000-0000B7060000}"/>
    <cellStyle name="Normal 3 4 2 4 2 2 2" xfId="1725" xr:uid="{00000000-0005-0000-0000-0000B8060000}"/>
    <cellStyle name="Normal 3 4 2 4 2 2 2 2" xfId="1726" xr:uid="{00000000-0005-0000-0000-0000B9060000}"/>
    <cellStyle name="Normal 3 4 2 4 2 2 3" xfId="1727" xr:uid="{00000000-0005-0000-0000-0000BA060000}"/>
    <cellStyle name="Normal 3 4 2 4 2 2 4" xfId="1728" xr:uid="{00000000-0005-0000-0000-0000BB060000}"/>
    <cellStyle name="Normal 3 4 2 4 2 3" xfId="1729" xr:uid="{00000000-0005-0000-0000-0000BC060000}"/>
    <cellStyle name="Normal 3 4 2 4 2 3 2" xfId="1730" xr:uid="{00000000-0005-0000-0000-0000BD060000}"/>
    <cellStyle name="Normal 3 4 2 4 2 4" xfId="1731" xr:uid="{00000000-0005-0000-0000-0000BE060000}"/>
    <cellStyle name="Normal 3 4 2 4 2 5" xfId="1732" xr:uid="{00000000-0005-0000-0000-0000BF060000}"/>
    <cellStyle name="Normal 3 4 2 4 3" xfId="1733" xr:uid="{00000000-0005-0000-0000-0000C0060000}"/>
    <cellStyle name="Normal 3 4 2 4 3 2" xfId="1734" xr:uid="{00000000-0005-0000-0000-0000C1060000}"/>
    <cellStyle name="Normal 3 4 2 4 3 2 2" xfId="1735" xr:uid="{00000000-0005-0000-0000-0000C2060000}"/>
    <cellStyle name="Normal 3 4 2 4 3 3" xfId="1736" xr:uid="{00000000-0005-0000-0000-0000C3060000}"/>
    <cellStyle name="Normal 3 4 2 4 3 4" xfId="1737" xr:uid="{00000000-0005-0000-0000-0000C4060000}"/>
    <cellStyle name="Normal 3 4 2 4 4" xfId="1738" xr:uid="{00000000-0005-0000-0000-0000C5060000}"/>
    <cellStyle name="Normal 3 4 2 4 4 2" xfId="1739" xr:uid="{00000000-0005-0000-0000-0000C6060000}"/>
    <cellStyle name="Normal 3 4 2 4 5" xfId="1740" xr:uid="{00000000-0005-0000-0000-0000C7060000}"/>
    <cellStyle name="Normal 3 4 2 4 6" xfId="1741" xr:uid="{00000000-0005-0000-0000-0000C8060000}"/>
    <cellStyle name="Normal 3 4 2 5" xfId="1742" xr:uid="{00000000-0005-0000-0000-0000C9060000}"/>
    <cellStyle name="Normal 3 4 2 5 2" xfId="1743" xr:uid="{00000000-0005-0000-0000-0000CA060000}"/>
    <cellStyle name="Normal 3 4 2 5 2 2" xfId="1744" xr:uid="{00000000-0005-0000-0000-0000CB060000}"/>
    <cellStyle name="Normal 3 4 2 5 2 2 2" xfId="1745" xr:uid="{00000000-0005-0000-0000-0000CC060000}"/>
    <cellStyle name="Normal 3 4 2 5 2 3" xfId="1746" xr:uid="{00000000-0005-0000-0000-0000CD060000}"/>
    <cellStyle name="Normal 3 4 2 5 2 4" xfId="1747" xr:uid="{00000000-0005-0000-0000-0000CE060000}"/>
    <cellStyle name="Normal 3 4 2 5 3" xfId="1748" xr:uid="{00000000-0005-0000-0000-0000CF060000}"/>
    <cellStyle name="Normal 3 4 2 5 3 2" xfId="1749" xr:uid="{00000000-0005-0000-0000-0000D0060000}"/>
    <cellStyle name="Normal 3 4 2 5 4" xfId="1750" xr:uid="{00000000-0005-0000-0000-0000D1060000}"/>
    <cellStyle name="Normal 3 4 2 5 5" xfId="1751" xr:uid="{00000000-0005-0000-0000-0000D2060000}"/>
    <cellStyle name="Normal 3 4 2 6" xfId="1752" xr:uid="{00000000-0005-0000-0000-0000D3060000}"/>
    <cellStyle name="Normal 3 4 2 6 2" xfId="1753" xr:uid="{00000000-0005-0000-0000-0000D4060000}"/>
    <cellStyle name="Normal 3 4 2 6 2 2" xfId="1754" xr:uid="{00000000-0005-0000-0000-0000D5060000}"/>
    <cellStyle name="Normal 3 4 2 6 2 2 2" xfId="1755" xr:uid="{00000000-0005-0000-0000-0000D6060000}"/>
    <cellStyle name="Normal 3 4 2 6 2 3" xfId="1756" xr:uid="{00000000-0005-0000-0000-0000D7060000}"/>
    <cellStyle name="Normal 3 4 2 6 2 4" xfId="1757" xr:uid="{00000000-0005-0000-0000-0000D8060000}"/>
    <cellStyle name="Normal 3 4 2 6 3" xfId="1758" xr:uid="{00000000-0005-0000-0000-0000D9060000}"/>
    <cellStyle name="Normal 3 4 2 6 3 2" xfId="1759" xr:uid="{00000000-0005-0000-0000-0000DA060000}"/>
    <cellStyle name="Normal 3 4 2 6 4" xfId="1760" xr:uid="{00000000-0005-0000-0000-0000DB060000}"/>
    <cellStyle name="Normal 3 4 2 6 5" xfId="1761" xr:uid="{00000000-0005-0000-0000-0000DC060000}"/>
    <cellStyle name="Normal 3 4 2 7" xfId="1762" xr:uid="{00000000-0005-0000-0000-0000DD060000}"/>
    <cellStyle name="Normal 3 4 2 7 2" xfId="1763" xr:uid="{00000000-0005-0000-0000-0000DE060000}"/>
    <cellStyle name="Normal 3 4 2 7 2 2" xfId="1764" xr:uid="{00000000-0005-0000-0000-0000DF060000}"/>
    <cellStyle name="Normal 3 4 2 7 3" xfId="1765" xr:uid="{00000000-0005-0000-0000-0000E0060000}"/>
    <cellStyle name="Normal 3 4 2 7 4" xfId="1766" xr:uid="{00000000-0005-0000-0000-0000E1060000}"/>
    <cellStyle name="Normal 3 4 2 8" xfId="1767" xr:uid="{00000000-0005-0000-0000-0000E2060000}"/>
    <cellStyle name="Normal 3 4 2 8 2" xfId="1768" xr:uid="{00000000-0005-0000-0000-0000E3060000}"/>
    <cellStyle name="Normal 3 4 2 8 2 2" xfId="1769" xr:uid="{00000000-0005-0000-0000-0000E4060000}"/>
    <cellStyle name="Normal 3 4 2 8 3" xfId="1770" xr:uid="{00000000-0005-0000-0000-0000E5060000}"/>
    <cellStyle name="Normal 3 4 2 8 4" xfId="1771" xr:uid="{00000000-0005-0000-0000-0000E6060000}"/>
    <cellStyle name="Normal 3 4 2 9" xfId="1772" xr:uid="{00000000-0005-0000-0000-0000E7060000}"/>
    <cellStyle name="Normal 3 4 2 9 2" xfId="1773" xr:uid="{00000000-0005-0000-0000-0000E8060000}"/>
    <cellStyle name="Normal 3 4 2 9 2 2" xfId="1774" xr:uid="{00000000-0005-0000-0000-0000E9060000}"/>
    <cellStyle name="Normal 3 4 2 9 3" xfId="1775" xr:uid="{00000000-0005-0000-0000-0000EA060000}"/>
    <cellStyle name="Normal 3 4 2 9 4" xfId="1776" xr:uid="{00000000-0005-0000-0000-0000EB060000}"/>
    <cellStyle name="Normal 3 5" xfId="39" xr:uid="{00000000-0005-0000-0000-0000EC060000}"/>
    <cellStyle name="Normal 3 6" xfId="38" xr:uid="{00000000-0005-0000-0000-0000ED060000}"/>
    <cellStyle name="Normal 3 7" xfId="58" xr:uid="{00000000-0005-0000-0000-0000EE060000}"/>
    <cellStyle name="Normal 3 8" xfId="68" xr:uid="{00000000-0005-0000-0000-0000EF060000}"/>
    <cellStyle name="Normal 3_BILL 15 FEB" xfId="1777" xr:uid="{00000000-0005-0000-0000-0000F0060000}"/>
    <cellStyle name="Normal 30" xfId="1778" xr:uid="{00000000-0005-0000-0000-0000F1060000}"/>
    <cellStyle name="Normal 30 2" xfId="1779" xr:uid="{00000000-0005-0000-0000-0000F2060000}"/>
    <cellStyle name="Normal 30 2 2" xfId="1780" xr:uid="{00000000-0005-0000-0000-0000F3060000}"/>
    <cellStyle name="Normal 30 2 2 2" xfId="1781" xr:uid="{00000000-0005-0000-0000-0000F4060000}"/>
    <cellStyle name="Normal 30 2 2 2 2" xfId="1782" xr:uid="{00000000-0005-0000-0000-0000F5060000}"/>
    <cellStyle name="Normal 30 2 2 3" xfId="1783" xr:uid="{00000000-0005-0000-0000-0000F6060000}"/>
    <cellStyle name="Normal 30 2 2 4" xfId="1784" xr:uid="{00000000-0005-0000-0000-0000F7060000}"/>
    <cellStyle name="Normal 30 2 3" xfId="1785" xr:uid="{00000000-0005-0000-0000-0000F8060000}"/>
    <cellStyle name="Normal 30 2 3 2" xfId="1786" xr:uid="{00000000-0005-0000-0000-0000F9060000}"/>
    <cellStyle name="Normal 30 2 4" xfId="1787" xr:uid="{00000000-0005-0000-0000-0000FA060000}"/>
    <cellStyle name="Normal 30 2 5" xfId="1788" xr:uid="{00000000-0005-0000-0000-0000FB060000}"/>
    <cellStyle name="Normal 30 3" xfId="1789" xr:uid="{00000000-0005-0000-0000-0000FC060000}"/>
    <cellStyle name="Normal 30 3 2" xfId="1790" xr:uid="{00000000-0005-0000-0000-0000FD060000}"/>
    <cellStyle name="Normal 30 3 2 2" xfId="1791" xr:uid="{00000000-0005-0000-0000-0000FE060000}"/>
    <cellStyle name="Normal 30 3 3" xfId="1792" xr:uid="{00000000-0005-0000-0000-0000FF060000}"/>
    <cellStyle name="Normal 30 3 4" xfId="1793" xr:uid="{00000000-0005-0000-0000-000000070000}"/>
    <cellStyle name="Normal 30 4" xfId="1794" xr:uid="{00000000-0005-0000-0000-000001070000}"/>
    <cellStyle name="Normal 30 4 2" xfId="1795" xr:uid="{00000000-0005-0000-0000-000002070000}"/>
    <cellStyle name="Normal 30 5" xfId="1796" xr:uid="{00000000-0005-0000-0000-000003070000}"/>
    <cellStyle name="Normal 30 6" xfId="1797" xr:uid="{00000000-0005-0000-0000-000004070000}"/>
    <cellStyle name="Normal 31" xfId="1798" xr:uid="{00000000-0005-0000-0000-000005070000}"/>
    <cellStyle name="Normal 31 2" xfId="1799" xr:uid="{00000000-0005-0000-0000-000006070000}"/>
    <cellStyle name="Normal 31 2 2" xfId="1800" xr:uid="{00000000-0005-0000-0000-000007070000}"/>
    <cellStyle name="Normal 31 2 2 2" xfId="1801" xr:uid="{00000000-0005-0000-0000-000008070000}"/>
    <cellStyle name="Normal 31 2 2 2 2" xfId="1802" xr:uid="{00000000-0005-0000-0000-000009070000}"/>
    <cellStyle name="Normal 31 2 2 3" xfId="1803" xr:uid="{00000000-0005-0000-0000-00000A070000}"/>
    <cellStyle name="Normal 31 2 2 4" xfId="1804" xr:uid="{00000000-0005-0000-0000-00000B070000}"/>
    <cellStyle name="Normal 31 2 3" xfId="1805" xr:uid="{00000000-0005-0000-0000-00000C070000}"/>
    <cellStyle name="Normal 31 2 3 2" xfId="1806" xr:uid="{00000000-0005-0000-0000-00000D070000}"/>
    <cellStyle name="Normal 31 2 4" xfId="1807" xr:uid="{00000000-0005-0000-0000-00000E070000}"/>
    <cellStyle name="Normal 31 2 5" xfId="1808" xr:uid="{00000000-0005-0000-0000-00000F070000}"/>
    <cellStyle name="Normal 31 3" xfId="1809" xr:uid="{00000000-0005-0000-0000-000010070000}"/>
    <cellStyle name="Normal 31 3 2" xfId="1810" xr:uid="{00000000-0005-0000-0000-000011070000}"/>
    <cellStyle name="Normal 31 3 2 2" xfId="1811" xr:uid="{00000000-0005-0000-0000-000012070000}"/>
    <cellStyle name="Normal 31 3 3" xfId="1812" xr:uid="{00000000-0005-0000-0000-000013070000}"/>
    <cellStyle name="Normal 31 3 4" xfId="1813" xr:uid="{00000000-0005-0000-0000-000014070000}"/>
    <cellStyle name="Normal 31 4" xfId="1814" xr:uid="{00000000-0005-0000-0000-000015070000}"/>
    <cellStyle name="Normal 31 4 2" xfId="1815" xr:uid="{00000000-0005-0000-0000-000016070000}"/>
    <cellStyle name="Normal 31 5" xfId="1816" xr:uid="{00000000-0005-0000-0000-000017070000}"/>
    <cellStyle name="Normal 31 6" xfId="1817" xr:uid="{00000000-0005-0000-0000-000018070000}"/>
    <cellStyle name="Normal 32" xfId="1818" xr:uid="{00000000-0005-0000-0000-000019070000}"/>
    <cellStyle name="Normal 32 10" xfId="1819" xr:uid="{00000000-0005-0000-0000-00001A070000}"/>
    <cellStyle name="Normal 32 10 2" xfId="1820" xr:uid="{00000000-0005-0000-0000-00001B070000}"/>
    <cellStyle name="Normal 32 11" xfId="1821" xr:uid="{00000000-0005-0000-0000-00001C070000}"/>
    <cellStyle name="Normal 32 11 2" xfId="1822" xr:uid="{00000000-0005-0000-0000-00001D070000}"/>
    <cellStyle name="Normal 32 12" xfId="1823" xr:uid="{00000000-0005-0000-0000-00001E070000}"/>
    <cellStyle name="Normal 32 12 2" xfId="1824" xr:uid="{00000000-0005-0000-0000-00001F070000}"/>
    <cellStyle name="Normal 32 13" xfId="1825" xr:uid="{00000000-0005-0000-0000-000020070000}"/>
    <cellStyle name="Normal 32 14" xfId="1826" xr:uid="{00000000-0005-0000-0000-000021070000}"/>
    <cellStyle name="Normal 32 15" xfId="1827" xr:uid="{00000000-0005-0000-0000-000022070000}"/>
    <cellStyle name="Normal 32 2" xfId="1828" xr:uid="{00000000-0005-0000-0000-000023070000}"/>
    <cellStyle name="Normal 32 2 2" xfId="1829" xr:uid="{00000000-0005-0000-0000-000024070000}"/>
    <cellStyle name="Normal 32 2 2 2" xfId="1830" xr:uid="{00000000-0005-0000-0000-000025070000}"/>
    <cellStyle name="Normal 32 2 2 2 2" xfId="1831" xr:uid="{00000000-0005-0000-0000-000026070000}"/>
    <cellStyle name="Normal 32 2 2 2 2 2" xfId="1832" xr:uid="{00000000-0005-0000-0000-000027070000}"/>
    <cellStyle name="Normal 32 2 2 2 3" xfId="1833" xr:uid="{00000000-0005-0000-0000-000028070000}"/>
    <cellStyle name="Normal 32 2 2 2 4" xfId="1834" xr:uid="{00000000-0005-0000-0000-000029070000}"/>
    <cellStyle name="Normal 32 2 2 3" xfId="1835" xr:uid="{00000000-0005-0000-0000-00002A070000}"/>
    <cellStyle name="Normal 32 2 2 3 2" xfId="1836" xr:uid="{00000000-0005-0000-0000-00002B070000}"/>
    <cellStyle name="Normal 32 2 2 4" xfId="1837" xr:uid="{00000000-0005-0000-0000-00002C070000}"/>
    <cellStyle name="Normal 32 2 2 5" xfId="1838" xr:uid="{00000000-0005-0000-0000-00002D070000}"/>
    <cellStyle name="Normal 32 2 3" xfId="1839" xr:uid="{00000000-0005-0000-0000-00002E070000}"/>
    <cellStyle name="Normal 32 2 3 2" xfId="1840" xr:uid="{00000000-0005-0000-0000-00002F070000}"/>
    <cellStyle name="Normal 32 2 3 2 2" xfId="1841" xr:uid="{00000000-0005-0000-0000-000030070000}"/>
    <cellStyle name="Normal 32 2 3 3" xfId="1842" xr:uid="{00000000-0005-0000-0000-000031070000}"/>
    <cellStyle name="Normal 32 2 3 4" xfId="1843" xr:uid="{00000000-0005-0000-0000-000032070000}"/>
    <cellStyle name="Normal 32 2 4" xfId="1844" xr:uid="{00000000-0005-0000-0000-000033070000}"/>
    <cellStyle name="Normal 32 2 4 2" xfId="1845" xr:uid="{00000000-0005-0000-0000-000034070000}"/>
    <cellStyle name="Normal 32 2 5" xfId="1846" xr:uid="{00000000-0005-0000-0000-000035070000}"/>
    <cellStyle name="Normal 32 2 6" xfId="1847" xr:uid="{00000000-0005-0000-0000-000036070000}"/>
    <cellStyle name="Normal 32 3" xfId="1848" xr:uid="{00000000-0005-0000-0000-000037070000}"/>
    <cellStyle name="Normal 32 3 2" xfId="1849" xr:uid="{00000000-0005-0000-0000-000038070000}"/>
    <cellStyle name="Normal 32 3 2 2" xfId="1850" xr:uid="{00000000-0005-0000-0000-000039070000}"/>
    <cellStyle name="Normal 32 3 2 2 2" xfId="1851" xr:uid="{00000000-0005-0000-0000-00003A070000}"/>
    <cellStyle name="Normal 32 3 2 2 2 2" xfId="1852" xr:uid="{00000000-0005-0000-0000-00003B070000}"/>
    <cellStyle name="Normal 32 3 2 2 3" xfId="1853" xr:uid="{00000000-0005-0000-0000-00003C070000}"/>
    <cellStyle name="Normal 32 3 2 2 4" xfId="1854" xr:uid="{00000000-0005-0000-0000-00003D070000}"/>
    <cellStyle name="Normal 32 3 2 3" xfId="1855" xr:uid="{00000000-0005-0000-0000-00003E070000}"/>
    <cellStyle name="Normal 32 3 2 3 2" xfId="1856" xr:uid="{00000000-0005-0000-0000-00003F070000}"/>
    <cellStyle name="Normal 32 3 2 4" xfId="1857" xr:uid="{00000000-0005-0000-0000-000040070000}"/>
    <cellStyle name="Normal 32 3 2 5" xfId="1858" xr:uid="{00000000-0005-0000-0000-000041070000}"/>
    <cellStyle name="Normal 32 3 3" xfId="1859" xr:uid="{00000000-0005-0000-0000-000042070000}"/>
    <cellStyle name="Normal 32 3 3 2" xfId="1860" xr:uid="{00000000-0005-0000-0000-000043070000}"/>
    <cellStyle name="Normal 32 3 3 2 2" xfId="1861" xr:uid="{00000000-0005-0000-0000-000044070000}"/>
    <cellStyle name="Normal 32 3 3 3" xfId="1862" xr:uid="{00000000-0005-0000-0000-000045070000}"/>
    <cellStyle name="Normal 32 3 3 4" xfId="1863" xr:uid="{00000000-0005-0000-0000-000046070000}"/>
    <cellStyle name="Normal 32 3 4" xfId="1864" xr:uid="{00000000-0005-0000-0000-000047070000}"/>
    <cellStyle name="Normal 32 3 4 2" xfId="1865" xr:uid="{00000000-0005-0000-0000-000048070000}"/>
    <cellStyle name="Normal 32 3 5" xfId="1866" xr:uid="{00000000-0005-0000-0000-000049070000}"/>
    <cellStyle name="Normal 32 3 6" xfId="1867" xr:uid="{00000000-0005-0000-0000-00004A070000}"/>
    <cellStyle name="Normal 32 4" xfId="1868" xr:uid="{00000000-0005-0000-0000-00004B070000}"/>
    <cellStyle name="Normal 32 4 2" xfId="1869" xr:uid="{00000000-0005-0000-0000-00004C070000}"/>
    <cellStyle name="Normal 32 4 2 2" xfId="1870" xr:uid="{00000000-0005-0000-0000-00004D070000}"/>
    <cellStyle name="Normal 32 4 2 2 2" xfId="1871" xr:uid="{00000000-0005-0000-0000-00004E070000}"/>
    <cellStyle name="Normal 32 4 2 2 2 2" xfId="1872" xr:uid="{00000000-0005-0000-0000-00004F070000}"/>
    <cellStyle name="Normal 32 4 2 2 3" xfId="1873" xr:uid="{00000000-0005-0000-0000-000050070000}"/>
    <cellStyle name="Normal 32 4 2 2 4" xfId="1874" xr:uid="{00000000-0005-0000-0000-000051070000}"/>
    <cellStyle name="Normal 32 4 2 3" xfId="1875" xr:uid="{00000000-0005-0000-0000-000052070000}"/>
    <cellStyle name="Normal 32 4 2 3 2" xfId="1876" xr:uid="{00000000-0005-0000-0000-000053070000}"/>
    <cellStyle name="Normal 32 4 2 4" xfId="1877" xr:uid="{00000000-0005-0000-0000-000054070000}"/>
    <cellStyle name="Normal 32 4 2 5" xfId="1878" xr:uid="{00000000-0005-0000-0000-000055070000}"/>
    <cellStyle name="Normal 32 4 3" xfId="1879" xr:uid="{00000000-0005-0000-0000-000056070000}"/>
    <cellStyle name="Normal 32 4 3 2" xfId="1880" xr:uid="{00000000-0005-0000-0000-000057070000}"/>
    <cellStyle name="Normal 32 4 3 2 2" xfId="1881" xr:uid="{00000000-0005-0000-0000-000058070000}"/>
    <cellStyle name="Normal 32 4 3 3" xfId="1882" xr:uid="{00000000-0005-0000-0000-000059070000}"/>
    <cellStyle name="Normal 32 4 3 4" xfId="1883" xr:uid="{00000000-0005-0000-0000-00005A070000}"/>
    <cellStyle name="Normal 32 4 4" xfId="1884" xr:uid="{00000000-0005-0000-0000-00005B070000}"/>
    <cellStyle name="Normal 32 4 4 2" xfId="1885" xr:uid="{00000000-0005-0000-0000-00005C070000}"/>
    <cellStyle name="Normal 32 4 5" xfId="1886" xr:uid="{00000000-0005-0000-0000-00005D070000}"/>
    <cellStyle name="Normal 32 4 6" xfId="1887" xr:uid="{00000000-0005-0000-0000-00005E070000}"/>
    <cellStyle name="Normal 32 5" xfId="1888" xr:uid="{00000000-0005-0000-0000-00005F070000}"/>
    <cellStyle name="Normal 32 5 2" xfId="1889" xr:uid="{00000000-0005-0000-0000-000060070000}"/>
    <cellStyle name="Normal 32 5 2 2" xfId="1890" xr:uid="{00000000-0005-0000-0000-000061070000}"/>
    <cellStyle name="Normal 32 5 2 2 2" xfId="1891" xr:uid="{00000000-0005-0000-0000-000062070000}"/>
    <cellStyle name="Normal 32 5 2 3" xfId="1892" xr:uid="{00000000-0005-0000-0000-000063070000}"/>
    <cellStyle name="Normal 32 5 2 4" xfId="1893" xr:uid="{00000000-0005-0000-0000-000064070000}"/>
    <cellStyle name="Normal 32 5 3" xfId="1894" xr:uid="{00000000-0005-0000-0000-000065070000}"/>
    <cellStyle name="Normal 32 5 3 2" xfId="1895" xr:uid="{00000000-0005-0000-0000-000066070000}"/>
    <cellStyle name="Normal 32 5 4" xfId="1896" xr:uid="{00000000-0005-0000-0000-000067070000}"/>
    <cellStyle name="Normal 32 5 5" xfId="1897" xr:uid="{00000000-0005-0000-0000-000068070000}"/>
    <cellStyle name="Normal 32 6" xfId="1898" xr:uid="{00000000-0005-0000-0000-000069070000}"/>
    <cellStyle name="Normal 32 6 2" xfId="1899" xr:uid="{00000000-0005-0000-0000-00006A070000}"/>
    <cellStyle name="Normal 32 6 2 2" xfId="1900" xr:uid="{00000000-0005-0000-0000-00006B070000}"/>
    <cellStyle name="Normal 32 6 2 2 2" xfId="1901" xr:uid="{00000000-0005-0000-0000-00006C070000}"/>
    <cellStyle name="Normal 32 6 2 3" xfId="1902" xr:uid="{00000000-0005-0000-0000-00006D070000}"/>
    <cellStyle name="Normal 32 6 2 4" xfId="1903" xr:uid="{00000000-0005-0000-0000-00006E070000}"/>
    <cellStyle name="Normal 32 6 3" xfId="1904" xr:uid="{00000000-0005-0000-0000-00006F070000}"/>
    <cellStyle name="Normal 32 6 3 2" xfId="1905" xr:uid="{00000000-0005-0000-0000-000070070000}"/>
    <cellStyle name="Normal 32 6 4" xfId="1906" xr:uid="{00000000-0005-0000-0000-000071070000}"/>
    <cellStyle name="Normal 32 6 5" xfId="1907" xr:uid="{00000000-0005-0000-0000-000072070000}"/>
    <cellStyle name="Normal 32 7" xfId="1908" xr:uid="{00000000-0005-0000-0000-000073070000}"/>
    <cellStyle name="Normal 32 7 2" xfId="1909" xr:uid="{00000000-0005-0000-0000-000074070000}"/>
    <cellStyle name="Normal 32 7 2 2" xfId="1910" xr:uid="{00000000-0005-0000-0000-000075070000}"/>
    <cellStyle name="Normal 32 7 3" xfId="1911" xr:uid="{00000000-0005-0000-0000-000076070000}"/>
    <cellStyle name="Normal 32 7 4" xfId="1912" xr:uid="{00000000-0005-0000-0000-000077070000}"/>
    <cellStyle name="Normal 32 8" xfId="1913" xr:uid="{00000000-0005-0000-0000-000078070000}"/>
    <cellStyle name="Normal 32 8 2" xfId="1914" xr:uid="{00000000-0005-0000-0000-000079070000}"/>
    <cellStyle name="Normal 32 8 2 2" xfId="1915" xr:uid="{00000000-0005-0000-0000-00007A070000}"/>
    <cellStyle name="Normal 32 8 3" xfId="1916" xr:uid="{00000000-0005-0000-0000-00007B070000}"/>
    <cellStyle name="Normal 32 8 4" xfId="1917" xr:uid="{00000000-0005-0000-0000-00007C070000}"/>
    <cellStyle name="Normal 32 9" xfId="1918" xr:uid="{00000000-0005-0000-0000-00007D070000}"/>
    <cellStyle name="Normal 32 9 2" xfId="1919" xr:uid="{00000000-0005-0000-0000-00007E070000}"/>
    <cellStyle name="Normal 32 9 2 2" xfId="1920" xr:uid="{00000000-0005-0000-0000-00007F070000}"/>
    <cellStyle name="Normal 32 9 3" xfId="1921" xr:uid="{00000000-0005-0000-0000-000080070000}"/>
    <cellStyle name="Normal 32 9 4" xfId="1922" xr:uid="{00000000-0005-0000-0000-000081070000}"/>
    <cellStyle name="Normal 33" xfId="1923" xr:uid="{00000000-0005-0000-0000-000082070000}"/>
    <cellStyle name="Normal 33 10" xfId="1924" xr:uid="{00000000-0005-0000-0000-000083070000}"/>
    <cellStyle name="Normal 33 10 2" xfId="1925" xr:uid="{00000000-0005-0000-0000-000084070000}"/>
    <cellStyle name="Normal 33 11" xfId="1926" xr:uid="{00000000-0005-0000-0000-000085070000}"/>
    <cellStyle name="Normal 33 11 2" xfId="1927" xr:uid="{00000000-0005-0000-0000-000086070000}"/>
    <cellStyle name="Normal 33 12" xfId="1928" xr:uid="{00000000-0005-0000-0000-000087070000}"/>
    <cellStyle name="Normal 33 12 2" xfId="1929" xr:uid="{00000000-0005-0000-0000-000088070000}"/>
    <cellStyle name="Normal 33 13" xfId="1930" xr:uid="{00000000-0005-0000-0000-000089070000}"/>
    <cellStyle name="Normal 33 14" xfId="1931" xr:uid="{00000000-0005-0000-0000-00008A070000}"/>
    <cellStyle name="Normal 33 15" xfId="1932" xr:uid="{00000000-0005-0000-0000-00008B070000}"/>
    <cellStyle name="Normal 33 2" xfId="1933" xr:uid="{00000000-0005-0000-0000-00008C070000}"/>
    <cellStyle name="Normal 33 2 2" xfId="1934" xr:uid="{00000000-0005-0000-0000-00008D070000}"/>
    <cellStyle name="Normal 33 2 2 2" xfId="1935" xr:uid="{00000000-0005-0000-0000-00008E070000}"/>
    <cellStyle name="Normal 33 2 2 2 2" xfId="1936" xr:uid="{00000000-0005-0000-0000-00008F070000}"/>
    <cellStyle name="Normal 33 2 2 2 2 2" xfId="1937" xr:uid="{00000000-0005-0000-0000-000090070000}"/>
    <cellStyle name="Normal 33 2 2 2 3" xfId="1938" xr:uid="{00000000-0005-0000-0000-000091070000}"/>
    <cellStyle name="Normal 33 2 2 2 4" xfId="1939" xr:uid="{00000000-0005-0000-0000-000092070000}"/>
    <cellStyle name="Normal 33 2 2 3" xfId="1940" xr:uid="{00000000-0005-0000-0000-000093070000}"/>
    <cellStyle name="Normal 33 2 2 3 2" xfId="1941" xr:uid="{00000000-0005-0000-0000-000094070000}"/>
    <cellStyle name="Normal 33 2 2 4" xfId="1942" xr:uid="{00000000-0005-0000-0000-000095070000}"/>
    <cellStyle name="Normal 33 2 2 5" xfId="1943" xr:uid="{00000000-0005-0000-0000-000096070000}"/>
    <cellStyle name="Normal 33 2 3" xfId="1944" xr:uid="{00000000-0005-0000-0000-000097070000}"/>
    <cellStyle name="Normal 33 2 3 2" xfId="1945" xr:uid="{00000000-0005-0000-0000-000098070000}"/>
    <cellStyle name="Normal 33 2 3 2 2" xfId="1946" xr:uid="{00000000-0005-0000-0000-000099070000}"/>
    <cellStyle name="Normal 33 2 3 3" xfId="1947" xr:uid="{00000000-0005-0000-0000-00009A070000}"/>
    <cellStyle name="Normal 33 2 3 4" xfId="1948" xr:uid="{00000000-0005-0000-0000-00009B070000}"/>
    <cellStyle name="Normal 33 2 4" xfId="1949" xr:uid="{00000000-0005-0000-0000-00009C070000}"/>
    <cellStyle name="Normal 33 2 4 2" xfId="1950" xr:uid="{00000000-0005-0000-0000-00009D070000}"/>
    <cellStyle name="Normal 33 2 5" xfId="1951" xr:uid="{00000000-0005-0000-0000-00009E070000}"/>
    <cellStyle name="Normal 33 2 6" xfId="1952" xr:uid="{00000000-0005-0000-0000-00009F070000}"/>
    <cellStyle name="Normal 33 3" xfId="1953" xr:uid="{00000000-0005-0000-0000-0000A0070000}"/>
    <cellStyle name="Normal 33 3 2" xfId="1954" xr:uid="{00000000-0005-0000-0000-0000A1070000}"/>
    <cellStyle name="Normal 33 3 2 2" xfId="1955" xr:uid="{00000000-0005-0000-0000-0000A2070000}"/>
    <cellStyle name="Normal 33 3 2 2 2" xfId="1956" xr:uid="{00000000-0005-0000-0000-0000A3070000}"/>
    <cellStyle name="Normal 33 3 2 2 2 2" xfId="1957" xr:uid="{00000000-0005-0000-0000-0000A4070000}"/>
    <cellStyle name="Normal 33 3 2 2 3" xfId="1958" xr:uid="{00000000-0005-0000-0000-0000A5070000}"/>
    <cellStyle name="Normal 33 3 2 2 4" xfId="1959" xr:uid="{00000000-0005-0000-0000-0000A6070000}"/>
    <cellStyle name="Normal 33 3 2 3" xfId="1960" xr:uid="{00000000-0005-0000-0000-0000A7070000}"/>
    <cellStyle name="Normal 33 3 2 3 2" xfId="1961" xr:uid="{00000000-0005-0000-0000-0000A8070000}"/>
    <cellStyle name="Normal 33 3 2 4" xfId="1962" xr:uid="{00000000-0005-0000-0000-0000A9070000}"/>
    <cellStyle name="Normal 33 3 2 5" xfId="1963" xr:uid="{00000000-0005-0000-0000-0000AA070000}"/>
    <cellStyle name="Normal 33 3 3" xfId="1964" xr:uid="{00000000-0005-0000-0000-0000AB070000}"/>
    <cellStyle name="Normal 33 3 3 2" xfId="1965" xr:uid="{00000000-0005-0000-0000-0000AC070000}"/>
    <cellStyle name="Normal 33 3 3 2 2" xfId="1966" xr:uid="{00000000-0005-0000-0000-0000AD070000}"/>
    <cellStyle name="Normal 33 3 3 3" xfId="1967" xr:uid="{00000000-0005-0000-0000-0000AE070000}"/>
    <cellStyle name="Normal 33 3 3 4" xfId="1968" xr:uid="{00000000-0005-0000-0000-0000AF070000}"/>
    <cellStyle name="Normal 33 3 4" xfId="1969" xr:uid="{00000000-0005-0000-0000-0000B0070000}"/>
    <cellStyle name="Normal 33 3 4 2" xfId="1970" xr:uid="{00000000-0005-0000-0000-0000B1070000}"/>
    <cellStyle name="Normal 33 3 5" xfId="1971" xr:uid="{00000000-0005-0000-0000-0000B2070000}"/>
    <cellStyle name="Normal 33 3 6" xfId="1972" xr:uid="{00000000-0005-0000-0000-0000B3070000}"/>
    <cellStyle name="Normal 33 4" xfId="1973" xr:uid="{00000000-0005-0000-0000-0000B4070000}"/>
    <cellStyle name="Normal 33 4 2" xfId="1974" xr:uid="{00000000-0005-0000-0000-0000B5070000}"/>
    <cellStyle name="Normal 33 4 2 2" xfId="1975" xr:uid="{00000000-0005-0000-0000-0000B6070000}"/>
    <cellStyle name="Normal 33 4 2 2 2" xfId="1976" xr:uid="{00000000-0005-0000-0000-0000B7070000}"/>
    <cellStyle name="Normal 33 4 2 2 2 2" xfId="1977" xr:uid="{00000000-0005-0000-0000-0000B8070000}"/>
    <cellStyle name="Normal 33 4 2 2 3" xfId="1978" xr:uid="{00000000-0005-0000-0000-0000B9070000}"/>
    <cellStyle name="Normal 33 4 2 2 4" xfId="1979" xr:uid="{00000000-0005-0000-0000-0000BA070000}"/>
    <cellStyle name="Normal 33 4 2 3" xfId="1980" xr:uid="{00000000-0005-0000-0000-0000BB070000}"/>
    <cellStyle name="Normal 33 4 2 3 2" xfId="1981" xr:uid="{00000000-0005-0000-0000-0000BC070000}"/>
    <cellStyle name="Normal 33 4 2 4" xfId="1982" xr:uid="{00000000-0005-0000-0000-0000BD070000}"/>
    <cellStyle name="Normal 33 4 2 5" xfId="1983" xr:uid="{00000000-0005-0000-0000-0000BE070000}"/>
    <cellStyle name="Normal 33 4 3" xfId="1984" xr:uid="{00000000-0005-0000-0000-0000BF070000}"/>
    <cellStyle name="Normal 33 4 3 2" xfId="1985" xr:uid="{00000000-0005-0000-0000-0000C0070000}"/>
    <cellStyle name="Normal 33 4 3 2 2" xfId="1986" xr:uid="{00000000-0005-0000-0000-0000C1070000}"/>
    <cellStyle name="Normal 33 4 3 3" xfId="1987" xr:uid="{00000000-0005-0000-0000-0000C2070000}"/>
    <cellStyle name="Normal 33 4 3 4" xfId="1988" xr:uid="{00000000-0005-0000-0000-0000C3070000}"/>
    <cellStyle name="Normal 33 4 4" xfId="1989" xr:uid="{00000000-0005-0000-0000-0000C4070000}"/>
    <cellStyle name="Normal 33 4 4 2" xfId="1990" xr:uid="{00000000-0005-0000-0000-0000C5070000}"/>
    <cellStyle name="Normal 33 4 5" xfId="1991" xr:uid="{00000000-0005-0000-0000-0000C6070000}"/>
    <cellStyle name="Normal 33 4 6" xfId="1992" xr:uid="{00000000-0005-0000-0000-0000C7070000}"/>
    <cellStyle name="Normal 33 5" xfId="1993" xr:uid="{00000000-0005-0000-0000-0000C8070000}"/>
    <cellStyle name="Normal 33 5 2" xfId="1994" xr:uid="{00000000-0005-0000-0000-0000C9070000}"/>
    <cellStyle name="Normal 33 5 2 2" xfId="1995" xr:uid="{00000000-0005-0000-0000-0000CA070000}"/>
    <cellStyle name="Normal 33 5 2 2 2" xfId="1996" xr:uid="{00000000-0005-0000-0000-0000CB070000}"/>
    <cellStyle name="Normal 33 5 2 3" xfId="1997" xr:uid="{00000000-0005-0000-0000-0000CC070000}"/>
    <cellStyle name="Normal 33 5 2 4" xfId="1998" xr:uid="{00000000-0005-0000-0000-0000CD070000}"/>
    <cellStyle name="Normal 33 5 3" xfId="1999" xr:uid="{00000000-0005-0000-0000-0000CE070000}"/>
    <cellStyle name="Normal 33 5 3 2" xfId="2000" xr:uid="{00000000-0005-0000-0000-0000CF070000}"/>
    <cellStyle name="Normal 33 5 4" xfId="2001" xr:uid="{00000000-0005-0000-0000-0000D0070000}"/>
    <cellStyle name="Normal 33 5 5" xfId="2002" xr:uid="{00000000-0005-0000-0000-0000D1070000}"/>
    <cellStyle name="Normal 33 6" xfId="2003" xr:uid="{00000000-0005-0000-0000-0000D2070000}"/>
    <cellStyle name="Normal 33 6 2" xfId="2004" xr:uid="{00000000-0005-0000-0000-0000D3070000}"/>
    <cellStyle name="Normal 33 6 2 2" xfId="2005" xr:uid="{00000000-0005-0000-0000-0000D4070000}"/>
    <cellStyle name="Normal 33 6 2 2 2" xfId="2006" xr:uid="{00000000-0005-0000-0000-0000D5070000}"/>
    <cellStyle name="Normal 33 6 2 3" xfId="2007" xr:uid="{00000000-0005-0000-0000-0000D6070000}"/>
    <cellStyle name="Normal 33 6 2 4" xfId="2008" xr:uid="{00000000-0005-0000-0000-0000D7070000}"/>
    <cellStyle name="Normal 33 6 3" xfId="2009" xr:uid="{00000000-0005-0000-0000-0000D8070000}"/>
    <cellStyle name="Normal 33 6 3 2" xfId="2010" xr:uid="{00000000-0005-0000-0000-0000D9070000}"/>
    <cellStyle name="Normal 33 6 4" xfId="2011" xr:uid="{00000000-0005-0000-0000-0000DA070000}"/>
    <cellStyle name="Normal 33 6 5" xfId="2012" xr:uid="{00000000-0005-0000-0000-0000DB070000}"/>
    <cellStyle name="Normal 33 7" xfId="2013" xr:uid="{00000000-0005-0000-0000-0000DC070000}"/>
    <cellStyle name="Normal 33 7 2" xfId="2014" xr:uid="{00000000-0005-0000-0000-0000DD070000}"/>
    <cellStyle name="Normal 33 7 2 2" xfId="2015" xr:uid="{00000000-0005-0000-0000-0000DE070000}"/>
    <cellStyle name="Normal 33 7 3" xfId="2016" xr:uid="{00000000-0005-0000-0000-0000DF070000}"/>
    <cellStyle name="Normal 33 7 4" xfId="2017" xr:uid="{00000000-0005-0000-0000-0000E0070000}"/>
    <cellStyle name="Normal 33 8" xfId="2018" xr:uid="{00000000-0005-0000-0000-0000E1070000}"/>
    <cellStyle name="Normal 33 8 2" xfId="2019" xr:uid="{00000000-0005-0000-0000-0000E2070000}"/>
    <cellStyle name="Normal 33 8 2 2" xfId="2020" xr:uid="{00000000-0005-0000-0000-0000E3070000}"/>
    <cellStyle name="Normal 33 8 3" xfId="2021" xr:uid="{00000000-0005-0000-0000-0000E4070000}"/>
    <cellStyle name="Normal 33 8 4" xfId="2022" xr:uid="{00000000-0005-0000-0000-0000E5070000}"/>
    <cellStyle name="Normal 33 9" xfId="2023" xr:uid="{00000000-0005-0000-0000-0000E6070000}"/>
    <cellStyle name="Normal 33 9 2" xfId="2024" xr:uid="{00000000-0005-0000-0000-0000E7070000}"/>
    <cellStyle name="Normal 33 9 2 2" xfId="2025" xr:uid="{00000000-0005-0000-0000-0000E8070000}"/>
    <cellStyle name="Normal 33 9 3" xfId="2026" xr:uid="{00000000-0005-0000-0000-0000E9070000}"/>
    <cellStyle name="Normal 33 9 4" xfId="2027" xr:uid="{00000000-0005-0000-0000-0000EA070000}"/>
    <cellStyle name="Normal 34" xfId="2028" xr:uid="{00000000-0005-0000-0000-0000EB070000}"/>
    <cellStyle name="Normal 34 2" xfId="2029" xr:uid="{00000000-0005-0000-0000-0000EC070000}"/>
    <cellStyle name="Normal 34 2 2" xfId="2030" xr:uid="{00000000-0005-0000-0000-0000ED070000}"/>
    <cellStyle name="Normal 34 2 2 2" xfId="2031" xr:uid="{00000000-0005-0000-0000-0000EE070000}"/>
    <cellStyle name="Normal 34 2 2 2 2" xfId="2032" xr:uid="{00000000-0005-0000-0000-0000EF070000}"/>
    <cellStyle name="Normal 34 2 2 3" xfId="2033" xr:uid="{00000000-0005-0000-0000-0000F0070000}"/>
    <cellStyle name="Normal 34 2 2 4" xfId="2034" xr:uid="{00000000-0005-0000-0000-0000F1070000}"/>
    <cellStyle name="Normal 34 2 3" xfId="2035" xr:uid="{00000000-0005-0000-0000-0000F2070000}"/>
    <cellStyle name="Normal 34 2 3 2" xfId="2036" xr:uid="{00000000-0005-0000-0000-0000F3070000}"/>
    <cellStyle name="Normal 34 2 4" xfId="2037" xr:uid="{00000000-0005-0000-0000-0000F4070000}"/>
    <cellStyle name="Normal 34 2 5" xfId="2038" xr:uid="{00000000-0005-0000-0000-0000F5070000}"/>
    <cellStyle name="Normal 34 3" xfId="2039" xr:uid="{00000000-0005-0000-0000-0000F6070000}"/>
    <cellStyle name="Normal 34 3 2" xfId="2040" xr:uid="{00000000-0005-0000-0000-0000F7070000}"/>
    <cellStyle name="Normal 34 3 2 2" xfId="2041" xr:uid="{00000000-0005-0000-0000-0000F8070000}"/>
    <cellStyle name="Normal 34 3 3" xfId="2042" xr:uid="{00000000-0005-0000-0000-0000F9070000}"/>
    <cellStyle name="Normal 34 3 4" xfId="2043" xr:uid="{00000000-0005-0000-0000-0000FA070000}"/>
    <cellStyle name="Normal 34 4" xfId="2044" xr:uid="{00000000-0005-0000-0000-0000FB070000}"/>
    <cellStyle name="Normal 34 4 2" xfId="2045" xr:uid="{00000000-0005-0000-0000-0000FC070000}"/>
    <cellStyle name="Normal 34 5" xfId="2046" xr:uid="{00000000-0005-0000-0000-0000FD070000}"/>
    <cellStyle name="Normal 34 6" xfId="2047" xr:uid="{00000000-0005-0000-0000-0000FE070000}"/>
    <cellStyle name="Normal 35" xfId="2048" xr:uid="{00000000-0005-0000-0000-0000FF070000}"/>
    <cellStyle name="Normal 35 2" xfId="2049" xr:uid="{00000000-0005-0000-0000-000000080000}"/>
    <cellStyle name="Normal 35 2 2" xfId="2050" xr:uid="{00000000-0005-0000-0000-000001080000}"/>
    <cellStyle name="Normal 35 2 2 2" xfId="2051" xr:uid="{00000000-0005-0000-0000-000002080000}"/>
    <cellStyle name="Normal 35 2 2 2 2" xfId="2052" xr:uid="{00000000-0005-0000-0000-000003080000}"/>
    <cellStyle name="Normal 35 2 2 3" xfId="2053" xr:uid="{00000000-0005-0000-0000-000004080000}"/>
    <cellStyle name="Normal 35 2 2 4" xfId="2054" xr:uid="{00000000-0005-0000-0000-000005080000}"/>
    <cellStyle name="Normal 35 2 3" xfId="2055" xr:uid="{00000000-0005-0000-0000-000006080000}"/>
    <cellStyle name="Normal 35 2 3 2" xfId="2056" xr:uid="{00000000-0005-0000-0000-000007080000}"/>
    <cellStyle name="Normal 35 2 4" xfId="2057" xr:uid="{00000000-0005-0000-0000-000008080000}"/>
    <cellStyle name="Normal 35 2 5" xfId="2058" xr:uid="{00000000-0005-0000-0000-000009080000}"/>
    <cellStyle name="Normal 35 3" xfId="2059" xr:uid="{00000000-0005-0000-0000-00000A080000}"/>
    <cellStyle name="Normal 35 3 2" xfId="2060" xr:uid="{00000000-0005-0000-0000-00000B080000}"/>
    <cellStyle name="Normal 35 3 2 2" xfId="2061" xr:uid="{00000000-0005-0000-0000-00000C080000}"/>
    <cellStyle name="Normal 35 3 3" xfId="2062" xr:uid="{00000000-0005-0000-0000-00000D080000}"/>
    <cellStyle name="Normal 35 3 4" xfId="2063" xr:uid="{00000000-0005-0000-0000-00000E080000}"/>
    <cellStyle name="Normal 35 4" xfId="2064" xr:uid="{00000000-0005-0000-0000-00000F080000}"/>
    <cellStyle name="Normal 35 4 2" xfId="2065" xr:uid="{00000000-0005-0000-0000-000010080000}"/>
    <cellStyle name="Normal 35 5" xfId="2066" xr:uid="{00000000-0005-0000-0000-000011080000}"/>
    <cellStyle name="Normal 35 6" xfId="2067" xr:uid="{00000000-0005-0000-0000-000012080000}"/>
    <cellStyle name="Normal 36" xfId="2068" xr:uid="{00000000-0005-0000-0000-000013080000}"/>
    <cellStyle name="Normal 36 2" xfId="2069" xr:uid="{00000000-0005-0000-0000-000014080000}"/>
    <cellStyle name="Normal 36 2 2" xfId="2070" xr:uid="{00000000-0005-0000-0000-000015080000}"/>
    <cellStyle name="Normal 36 2 2 2" xfId="2071" xr:uid="{00000000-0005-0000-0000-000016080000}"/>
    <cellStyle name="Normal 36 2 2 2 2" xfId="2072" xr:uid="{00000000-0005-0000-0000-000017080000}"/>
    <cellStyle name="Normal 36 2 2 3" xfId="2073" xr:uid="{00000000-0005-0000-0000-000018080000}"/>
    <cellStyle name="Normal 36 2 2 4" xfId="2074" xr:uid="{00000000-0005-0000-0000-000019080000}"/>
    <cellStyle name="Normal 36 2 3" xfId="2075" xr:uid="{00000000-0005-0000-0000-00001A080000}"/>
    <cellStyle name="Normal 36 2 3 2" xfId="2076" xr:uid="{00000000-0005-0000-0000-00001B080000}"/>
    <cellStyle name="Normal 36 2 4" xfId="2077" xr:uid="{00000000-0005-0000-0000-00001C080000}"/>
    <cellStyle name="Normal 36 2 5" xfId="2078" xr:uid="{00000000-0005-0000-0000-00001D080000}"/>
    <cellStyle name="Normal 36 3" xfId="2079" xr:uid="{00000000-0005-0000-0000-00001E080000}"/>
    <cellStyle name="Normal 36 3 2" xfId="2080" xr:uid="{00000000-0005-0000-0000-00001F080000}"/>
    <cellStyle name="Normal 36 3 2 2" xfId="2081" xr:uid="{00000000-0005-0000-0000-000020080000}"/>
    <cellStyle name="Normal 36 3 3" xfId="2082" xr:uid="{00000000-0005-0000-0000-000021080000}"/>
    <cellStyle name="Normal 36 3 4" xfId="2083" xr:uid="{00000000-0005-0000-0000-000022080000}"/>
    <cellStyle name="Normal 36 4" xfId="2084" xr:uid="{00000000-0005-0000-0000-000023080000}"/>
    <cellStyle name="Normal 36 4 2" xfId="2085" xr:uid="{00000000-0005-0000-0000-000024080000}"/>
    <cellStyle name="Normal 36 5" xfId="2086" xr:uid="{00000000-0005-0000-0000-000025080000}"/>
    <cellStyle name="Normal 36 6" xfId="2087" xr:uid="{00000000-0005-0000-0000-000026080000}"/>
    <cellStyle name="Normal 37" xfId="2088" xr:uid="{00000000-0005-0000-0000-000027080000}"/>
    <cellStyle name="Normal 37 2" xfId="2089" xr:uid="{00000000-0005-0000-0000-000028080000}"/>
    <cellStyle name="Normal 37 2 2" xfId="2090" xr:uid="{00000000-0005-0000-0000-000029080000}"/>
    <cellStyle name="Normal 37 2 2 2" xfId="2091" xr:uid="{00000000-0005-0000-0000-00002A080000}"/>
    <cellStyle name="Normal 37 2 2 2 2" xfId="2092" xr:uid="{00000000-0005-0000-0000-00002B080000}"/>
    <cellStyle name="Normal 37 2 2 3" xfId="2093" xr:uid="{00000000-0005-0000-0000-00002C080000}"/>
    <cellStyle name="Normal 37 2 2 4" xfId="2094" xr:uid="{00000000-0005-0000-0000-00002D080000}"/>
    <cellStyle name="Normal 37 2 3" xfId="2095" xr:uid="{00000000-0005-0000-0000-00002E080000}"/>
    <cellStyle name="Normal 37 2 3 2" xfId="2096" xr:uid="{00000000-0005-0000-0000-00002F080000}"/>
    <cellStyle name="Normal 37 2 4" xfId="2097" xr:uid="{00000000-0005-0000-0000-000030080000}"/>
    <cellStyle name="Normal 37 2 5" xfId="2098" xr:uid="{00000000-0005-0000-0000-000031080000}"/>
    <cellStyle name="Normal 37 3" xfId="2099" xr:uid="{00000000-0005-0000-0000-000032080000}"/>
    <cellStyle name="Normal 37 3 2" xfId="2100" xr:uid="{00000000-0005-0000-0000-000033080000}"/>
    <cellStyle name="Normal 37 3 2 2" xfId="2101" xr:uid="{00000000-0005-0000-0000-000034080000}"/>
    <cellStyle name="Normal 37 3 3" xfId="2102" xr:uid="{00000000-0005-0000-0000-000035080000}"/>
    <cellStyle name="Normal 37 3 4" xfId="2103" xr:uid="{00000000-0005-0000-0000-000036080000}"/>
    <cellStyle name="Normal 37 4" xfId="2104" xr:uid="{00000000-0005-0000-0000-000037080000}"/>
    <cellStyle name="Normal 37 4 2" xfId="2105" xr:uid="{00000000-0005-0000-0000-000038080000}"/>
    <cellStyle name="Normal 37 5" xfId="2106" xr:uid="{00000000-0005-0000-0000-000039080000}"/>
    <cellStyle name="Normal 37 6" xfId="2107" xr:uid="{00000000-0005-0000-0000-00003A080000}"/>
    <cellStyle name="Normal 38" xfId="2108" xr:uid="{00000000-0005-0000-0000-00003B080000}"/>
    <cellStyle name="Normal 38 2" xfId="2109" xr:uid="{00000000-0005-0000-0000-00003C080000}"/>
    <cellStyle name="Normal 38 2 2" xfId="2110" xr:uid="{00000000-0005-0000-0000-00003D080000}"/>
    <cellStyle name="Normal 38 2 2 2" xfId="2111" xr:uid="{00000000-0005-0000-0000-00003E080000}"/>
    <cellStyle name="Normal 38 2 2 2 2" xfId="2112" xr:uid="{00000000-0005-0000-0000-00003F080000}"/>
    <cellStyle name="Normal 38 2 2 3" xfId="2113" xr:uid="{00000000-0005-0000-0000-000040080000}"/>
    <cellStyle name="Normal 38 2 2 4" xfId="2114" xr:uid="{00000000-0005-0000-0000-000041080000}"/>
    <cellStyle name="Normal 38 2 3" xfId="2115" xr:uid="{00000000-0005-0000-0000-000042080000}"/>
    <cellStyle name="Normal 38 2 3 2" xfId="2116" xr:uid="{00000000-0005-0000-0000-000043080000}"/>
    <cellStyle name="Normal 38 2 4" xfId="2117" xr:uid="{00000000-0005-0000-0000-000044080000}"/>
    <cellStyle name="Normal 38 2 5" xfId="2118" xr:uid="{00000000-0005-0000-0000-000045080000}"/>
    <cellStyle name="Normal 38 3" xfId="2119" xr:uid="{00000000-0005-0000-0000-000046080000}"/>
    <cellStyle name="Normal 38 3 2" xfId="2120" xr:uid="{00000000-0005-0000-0000-000047080000}"/>
    <cellStyle name="Normal 38 3 2 2" xfId="2121" xr:uid="{00000000-0005-0000-0000-000048080000}"/>
    <cellStyle name="Normal 38 3 3" xfId="2122" xr:uid="{00000000-0005-0000-0000-000049080000}"/>
    <cellStyle name="Normal 38 3 4" xfId="2123" xr:uid="{00000000-0005-0000-0000-00004A080000}"/>
    <cellStyle name="Normal 38 4" xfId="2124" xr:uid="{00000000-0005-0000-0000-00004B080000}"/>
    <cellStyle name="Normal 38 4 2" xfId="2125" xr:uid="{00000000-0005-0000-0000-00004C080000}"/>
    <cellStyle name="Normal 38 5" xfId="2126" xr:uid="{00000000-0005-0000-0000-00004D080000}"/>
    <cellStyle name="Normal 38 6" xfId="2127" xr:uid="{00000000-0005-0000-0000-00004E080000}"/>
    <cellStyle name="Normal 39" xfId="2128" xr:uid="{00000000-0005-0000-0000-00004F080000}"/>
    <cellStyle name="Normal 39 2" xfId="2129" xr:uid="{00000000-0005-0000-0000-000050080000}"/>
    <cellStyle name="Normal 39 2 2" xfId="2130" xr:uid="{00000000-0005-0000-0000-000051080000}"/>
    <cellStyle name="Normal 39 2 2 2" xfId="2131" xr:uid="{00000000-0005-0000-0000-000052080000}"/>
    <cellStyle name="Normal 39 2 2 2 2" xfId="2132" xr:uid="{00000000-0005-0000-0000-000053080000}"/>
    <cellStyle name="Normal 39 2 2 3" xfId="2133" xr:uid="{00000000-0005-0000-0000-000054080000}"/>
    <cellStyle name="Normal 39 2 2 4" xfId="2134" xr:uid="{00000000-0005-0000-0000-000055080000}"/>
    <cellStyle name="Normal 39 2 3" xfId="2135" xr:uid="{00000000-0005-0000-0000-000056080000}"/>
    <cellStyle name="Normal 39 2 3 2" xfId="2136" xr:uid="{00000000-0005-0000-0000-000057080000}"/>
    <cellStyle name="Normal 39 2 4" xfId="2137" xr:uid="{00000000-0005-0000-0000-000058080000}"/>
    <cellStyle name="Normal 39 2 5" xfId="2138" xr:uid="{00000000-0005-0000-0000-000059080000}"/>
    <cellStyle name="Normal 39 3" xfId="2139" xr:uid="{00000000-0005-0000-0000-00005A080000}"/>
    <cellStyle name="Normal 39 3 2" xfId="2140" xr:uid="{00000000-0005-0000-0000-00005B080000}"/>
    <cellStyle name="Normal 39 3 2 2" xfId="2141" xr:uid="{00000000-0005-0000-0000-00005C080000}"/>
    <cellStyle name="Normal 39 3 3" xfId="2142" xr:uid="{00000000-0005-0000-0000-00005D080000}"/>
    <cellStyle name="Normal 39 3 4" xfId="2143" xr:uid="{00000000-0005-0000-0000-00005E080000}"/>
    <cellStyle name="Normal 39 4" xfId="2144" xr:uid="{00000000-0005-0000-0000-00005F080000}"/>
    <cellStyle name="Normal 39 4 2" xfId="2145" xr:uid="{00000000-0005-0000-0000-000060080000}"/>
    <cellStyle name="Normal 39 5" xfId="2146" xr:uid="{00000000-0005-0000-0000-000061080000}"/>
    <cellStyle name="Normal 39 6" xfId="2147" xr:uid="{00000000-0005-0000-0000-000062080000}"/>
    <cellStyle name="Normal 4" xfId="8" xr:uid="{00000000-0005-0000-0000-000063080000}"/>
    <cellStyle name="Normal 4 10" xfId="2148" xr:uid="{00000000-0005-0000-0000-000064080000}"/>
    <cellStyle name="Normal 4 10 2" xfId="2149" xr:uid="{00000000-0005-0000-0000-000065080000}"/>
    <cellStyle name="Normal 4 11" xfId="2150" xr:uid="{00000000-0005-0000-0000-000066080000}"/>
    <cellStyle name="Normal 4 11 2" xfId="2151" xr:uid="{00000000-0005-0000-0000-000067080000}"/>
    <cellStyle name="Normal 4 12" xfId="2152" xr:uid="{00000000-0005-0000-0000-000068080000}"/>
    <cellStyle name="Normal 4 13" xfId="4079" xr:uid="{00000000-0005-0000-0000-000069080000}"/>
    <cellStyle name="Normal 4 14" xfId="4080" xr:uid="{00000000-0005-0000-0000-00006A080000}"/>
    <cellStyle name="Normal 4 15" xfId="4081" xr:uid="{00000000-0005-0000-0000-00006B080000}"/>
    <cellStyle name="Normal 4 16" xfId="4082" xr:uid="{00000000-0005-0000-0000-00006C080000}"/>
    <cellStyle name="Normal 4 17" xfId="4083" xr:uid="{00000000-0005-0000-0000-00006D080000}"/>
    <cellStyle name="Normal 4 18" xfId="4084" xr:uid="{00000000-0005-0000-0000-00006E080000}"/>
    <cellStyle name="Normal 4 19" xfId="4085" xr:uid="{00000000-0005-0000-0000-00006F080000}"/>
    <cellStyle name="Normal 4 2" xfId="9" xr:uid="{00000000-0005-0000-0000-000070080000}"/>
    <cellStyle name="Normal 4 2 10" xfId="4086" xr:uid="{00000000-0005-0000-0000-000071080000}"/>
    <cellStyle name="Normal 4 2 11" xfId="4087" xr:uid="{00000000-0005-0000-0000-000072080000}"/>
    <cellStyle name="Normal 4 2 12" xfId="4088" xr:uid="{00000000-0005-0000-0000-000073080000}"/>
    <cellStyle name="Normal 4 2 13" xfId="4089" xr:uid="{00000000-0005-0000-0000-000074080000}"/>
    <cellStyle name="Normal 4 2 14" xfId="4090" xr:uid="{00000000-0005-0000-0000-000075080000}"/>
    <cellStyle name="Normal 4 2 15" xfId="4091" xr:uid="{00000000-0005-0000-0000-000076080000}"/>
    <cellStyle name="Normal 4 2 16" xfId="4092" xr:uid="{00000000-0005-0000-0000-000077080000}"/>
    <cellStyle name="Normal 4 2 17" xfId="4093" xr:uid="{00000000-0005-0000-0000-000078080000}"/>
    <cellStyle name="Normal 4 2 18" xfId="4094" xr:uid="{00000000-0005-0000-0000-000079080000}"/>
    <cellStyle name="Normal 4 2 19" xfId="4095" xr:uid="{00000000-0005-0000-0000-00007A080000}"/>
    <cellStyle name="Normal 4 2 2" xfId="42" xr:uid="{00000000-0005-0000-0000-00007B080000}"/>
    <cellStyle name="Normal 4 2 2 10" xfId="4096" xr:uid="{00000000-0005-0000-0000-00007C080000}"/>
    <cellStyle name="Normal 4 2 2 11" xfId="4097" xr:uid="{00000000-0005-0000-0000-00007D080000}"/>
    <cellStyle name="Normal 4 2 2 12" xfId="4098" xr:uid="{00000000-0005-0000-0000-00007E080000}"/>
    <cellStyle name="Normal 4 2 2 13" xfId="4099" xr:uid="{00000000-0005-0000-0000-00007F080000}"/>
    <cellStyle name="Normal 4 2 2 14" xfId="4100" xr:uid="{00000000-0005-0000-0000-000080080000}"/>
    <cellStyle name="Normal 4 2 2 15" xfId="4101" xr:uid="{00000000-0005-0000-0000-000081080000}"/>
    <cellStyle name="Normal 4 2 2 16" xfId="4102" xr:uid="{00000000-0005-0000-0000-000082080000}"/>
    <cellStyle name="Normal 4 2 2 17" xfId="4103" xr:uid="{00000000-0005-0000-0000-000083080000}"/>
    <cellStyle name="Normal 4 2 2 18" xfId="4104" xr:uid="{00000000-0005-0000-0000-000084080000}"/>
    <cellStyle name="Normal 4 2 2 19" xfId="4105" xr:uid="{00000000-0005-0000-0000-000085080000}"/>
    <cellStyle name="Normal 4 2 2 2" xfId="55" xr:uid="{00000000-0005-0000-0000-000086080000}"/>
    <cellStyle name="Normal 4 2 2 20" xfId="4106" xr:uid="{00000000-0005-0000-0000-000087080000}"/>
    <cellStyle name="Normal 4 2 2 21" xfId="4107" xr:uid="{00000000-0005-0000-0000-000088080000}"/>
    <cellStyle name="Normal 4 2 2 22" xfId="4108" xr:uid="{00000000-0005-0000-0000-000089080000}"/>
    <cellStyle name="Normal 4 2 2 23" xfId="4109" xr:uid="{00000000-0005-0000-0000-00008A080000}"/>
    <cellStyle name="Normal 4 2 2 24" xfId="4110" xr:uid="{00000000-0005-0000-0000-00008B080000}"/>
    <cellStyle name="Normal 4 2 2 25" xfId="4111" xr:uid="{00000000-0005-0000-0000-00008C080000}"/>
    <cellStyle name="Normal 4 2 2 26" xfId="4112" xr:uid="{00000000-0005-0000-0000-00008D080000}"/>
    <cellStyle name="Normal 4 2 2 27" xfId="4113" xr:uid="{00000000-0005-0000-0000-00008E080000}"/>
    <cellStyle name="Normal 4 2 2 28" xfId="4114" xr:uid="{00000000-0005-0000-0000-00008F080000}"/>
    <cellStyle name="Normal 4 2 2 29" xfId="4115" xr:uid="{00000000-0005-0000-0000-000090080000}"/>
    <cellStyle name="Normal 4 2 2 3" xfId="4116" xr:uid="{00000000-0005-0000-0000-000091080000}"/>
    <cellStyle name="Normal 4 2 2 30" xfId="4117" xr:uid="{00000000-0005-0000-0000-000092080000}"/>
    <cellStyle name="Normal 4 2 2 31" xfId="4118" xr:uid="{00000000-0005-0000-0000-000093080000}"/>
    <cellStyle name="Normal 4 2 2 4" xfId="4119" xr:uid="{00000000-0005-0000-0000-000094080000}"/>
    <cellStyle name="Normal 4 2 2 5" xfId="4120" xr:uid="{00000000-0005-0000-0000-000095080000}"/>
    <cellStyle name="Normal 4 2 2 6" xfId="4121" xr:uid="{00000000-0005-0000-0000-000096080000}"/>
    <cellStyle name="Normal 4 2 2 7" xfId="4122" xr:uid="{00000000-0005-0000-0000-000097080000}"/>
    <cellStyle name="Normal 4 2 2 8" xfId="4123" xr:uid="{00000000-0005-0000-0000-000098080000}"/>
    <cellStyle name="Normal 4 2 2 9" xfId="4124" xr:uid="{00000000-0005-0000-0000-000099080000}"/>
    <cellStyle name="Normal 4 2 20" xfId="4125" xr:uid="{00000000-0005-0000-0000-00009A080000}"/>
    <cellStyle name="Normal 4 2 21" xfId="4126" xr:uid="{00000000-0005-0000-0000-00009B080000}"/>
    <cellStyle name="Normal 4 2 22" xfId="4127" xr:uid="{00000000-0005-0000-0000-00009C080000}"/>
    <cellStyle name="Normal 4 2 23" xfId="4128" xr:uid="{00000000-0005-0000-0000-00009D080000}"/>
    <cellStyle name="Normal 4 2 24" xfId="4129" xr:uid="{00000000-0005-0000-0000-00009E080000}"/>
    <cellStyle name="Normal 4 2 25" xfId="4130" xr:uid="{00000000-0005-0000-0000-00009F080000}"/>
    <cellStyle name="Normal 4 2 26" xfId="4131" xr:uid="{00000000-0005-0000-0000-0000A0080000}"/>
    <cellStyle name="Normal 4 2 27" xfId="4132" xr:uid="{00000000-0005-0000-0000-0000A1080000}"/>
    <cellStyle name="Normal 4 2 28" xfId="4133" xr:uid="{00000000-0005-0000-0000-0000A2080000}"/>
    <cellStyle name="Normal 4 2 29" xfId="4134" xr:uid="{00000000-0005-0000-0000-0000A3080000}"/>
    <cellStyle name="Normal 4 2 3" xfId="44" xr:uid="{00000000-0005-0000-0000-0000A4080000}"/>
    <cellStyle name="Normal 4 2 3 10" xfId="4135" xr:uid="{00000000-0005-0000-0000-0000A5080000}"/>
    <cellStyle name="Normal 4 2 3 11" xfId="4136" xr:uid="{00000000-0005-0000-0000-0000A6080000}"/>
    <cellStyle name="Normal 4 2 3 12" xfId="4137" xr:uid="{00000000-0005-0000-0000-0000A7080000}"/>
    <cellStyle name="Normal 4 2 3 13" xfId="4138" xr:uid="{00000000-0005-0000-0000-0000A8080000}"/>
    <cellStyle name="Normal 4 2 3 14" xfId="4139" xr:uid="{00000000-0005-0000-0000-0000A9080000}"/>
    <cellStyle name="Normal 4 2 3 15" xfId="4140" xr:uid="{00000000-0005-0000-0000-0000AA080000}"/>
    <cellStyle name="Normal 4 2 3 16" xfId="4141" xr:uid="{00000000-0005-0000-0000-0000AB080000}"/>
    <cellStyle name="Normal 4 2 3 17" xfId="4142" xr:uid="{00000000-0005-0000-0000-0000AC080000}"/>
    <cellStyle name="Normal 4 2 3 18" xfId="4143" xr:uid="{00000000-0005-0000-0000-0000AD080000}"/>
    <cellStyle name="Normal 4 2 3 19" xfId="4144" xr:uid="{00000000-0005-0000-0000-0000AE080000}"/>
    <cellStyle name="Normal 4 2 3 2" xfId="49" xr:uid="{00000000-0005-0000-0000-0000AF080000}"/>
    <cellStyle name="Normal 4 2 3 20" xfId="4145" xr:uid="{00000000-0005-0000-0000-0000B0080000}"/>
    <cellStyle name="Normal 4 2 3 21" xfId="4146" xr:uid="{00000000-0005-0000-0000-0000B1080000}"/>
    <cellStyle name="Normal 4 2 3 22" xfId="4147" xr:uid="{00000000-0005-0000-0000-0000B2080000}"/>
    <cellStyle name="Normal 4 2 3 23" xfId="4148" xr:uid="{00000000-0005-0000-0000-0000B3080000}"/>
    <cellStyle name="Normal 4 2 3 24" xfId="4149" xr:uid="{00000000-0005-0000-0000-0000B4080000}"/>
    <cellStyle name="Normal 4 2 3 25" xfId="4150" xr:uid="{00000000-0005-0000-0000-0000B5080000}"/>
    <cellStyle name="Normal 4 2 3 26" xfId="4151" xr:uid="{00000000-0005-0000-0000-0000B6080000}"/>
    <cellStyle name="Normal 4 2 3 27" xfId="4152" xr:uid="{00000000-0005-0000-0000-0000B7080000}"/>
    <cellStyle name="Normal 4 2 3 28" xfId="4153" xr:uid="{00000000-0005-0000-0000-0000B8080000}"/>
    <cellStyle name="Normal 4 2 3 29" xfId="4154" xr:uid="{00000000-0005-0000-0000-0000B9080000}"/>
    <cellStyle name="Normal 4 2 3 3" xfId="4155" xr:uid="{00000000-0005-0000-0000-0000BA080000}"/>
    <cellStyle name="Normal 4 2 3 30" xfId="4156" xr:uid="{00000000-0005-0000-0000-0000BB080000}"/>
    <cellStyle name="Normal 4 2 3 31" xfId="4157" xr:uid="{00000000-0005-0000-0000-0000BC080000}"/>
    <cellStyle name="Normal 4 2 3 4" xfId="4158" xr:uid="{00000000-0005-0000-0000-0000BD080000}"/>
    <cellStyle name="Normal 4 2 3 5" xfId="4159" xr:uid="{00000000-0005-0000-0000-0000BE080000}"/>
    <cellStyle name="Normal 4 2 3 6" xfId="4160" xr:uid="{00000000-0005-0000-0000-0000BF080000}"/>
    <cellStyle name="Normal 4 2 3 7" xfId="4161" xr:uid="{00000000-0005-0000-0000-0000C0080000}"/>
    <cellStyle name="Normal 4 2 3 8" xfId="4162" xr:uid="{00000000-0005-0000-0000-0000C1080000}"/>
    <cellStyle name="Normal 4 2 3 9" xfId="4163" xr:uid="{00000000-0005-0000-0000-0000C2080000}"/>
    <cellStyle name="Normal 4 2 30" xfId="4164" xr:uid="{00000000-0005-0000-0000-0000C3080000}"/>
    <cellStyle name="Normal 4 2 31" xfId="4165" xr:uid="{00000000-0005-0000-0000-0000C4080000}"/>
    <cellStyle name="Normal 4 2 32" xfId="4166" xr:uid="{00000000-0005-0000-0000-0000C5080000}"/>
    <cellStyle name="Normal 4 2 33" xfId="4167" xr:uid="{00000000-0005-0000-0000-0000C6080000}"/>
    <cellStyle name="Normal 4 2 4" xfId="54" xr:uid="{00000000-0005-0000-0000-0000C7080000}"/>
    <cellStyle name="Normal 4 2 5" xfId="4168" xr:uid="{00000000-0005-0000-0000-0000C8080000}"/>
    <cellStyle name="Normal 4 2 6" xfId="4169" xr:uid="{00000000-0005-0000-0000-0000C9080000}"/>
    <cellStyle name="Normal 4 2 7" xfId="4170" xr:uid="{00000000-0005-0000-0000-0000CA080000}"/>
    <cellStyle name="Normal 4 2 8" xfId="4171" xr:uid="{00000000-0005-0000-0000-0000CB080000}"/>
    <cellStyle name="Normal 4 2 9" xfId="4172" xr:uid="{00000000-0005-0000-0000-0000CC080000}"/>
    <cellStyle name="Normal 4 20" xfId="4173" xr:uid="{00000000-0005-0000-0000-0000CD080000}"/>
    <cellStyle name="Normal 4 21" xfId="4174" xr:uid="{00000000-0005-0000-0000-0000CE080000}"/>
    <cellStyle name="Normal 4 22" xfId="4175" xr:uid="{00000000-0005-0000-0000-0000CF080000}"/>
    <cellStyle name="Normal 4 23" xfId="4176" xr:uid="{00000000-0005-0000-0000-0000D0080000}"/>
    <cellStyle name="Normal 4 24" xfId="4177" xr:uid="{00000000-0005-0000-0000-0000D1080000}"/>
    <cellStyle name="Normal 4 25" xfId="4178" xr:uid="{00000000-0005-0000-0000-0000D2080000}"/>
    <cellStyle name="Normal 4 26" xfId="4179" xr:uid="{00000000-0005-0000-0000-0000D3080000}"/>
    <cellStyle name="Normal 4 27" xfId="4180" xr:uid="{00000000-0005-0000-0000-0000D4080000}"/>
    <cellStyle name="Normal 4 28" xfId="4181" xr:uid="{00000000-0005-0000-0000-0000D5080000}"/>
    <cellStyle name="Normal 4 29" xfId="4182" xr:uid="{00000000-0005-0000-0000-0000D6080000}"/>
    <cellStyle name="Normal 4 3" xfId="19" xr:uid="{00000000-0005-0000-0000-0000D7080000}"/>
    <cellStyle name="Normal 4 3 2" xfId="25" xr:uid="{00000000-0005-0000-0000-0000D8080000}"/>
    <cellStyle name="Normal 4 3 2 2" xfId="2153" xr:uid="{00000000-0005-0000-0000-0000D9080000}"/>
    <cellStyle name="Normal 4 3 2 2 2" xfId="2154" xr:uid="{00000000-0005-0000-0000-0000DA080000}"/>
    <cellStyle name="Normal 4 3 2 2 2 2" xfId="2155" xr:uid="{00000000-0005-0000-0000-0000DB080000}"/>
    <cellStyle name="Normal 4 3 2 2 3" xfId="2156" xr:uid="{00000000-0005-0000-0000-0000DC080000}"/>
    <cellStyle name="Normal 4 3 2 2 4" xfId="2157" xr:uid="{00000000-0005-0000-0000-0000DD080000}"/>
    <cellStyle name="Normal 4 3 2 3" xfId="2158" xr:uid="{00000000-0005-0000-0000-0000DE080000}"/>
    <cellStyle name="Normal 4 3 2 3 2" xfId="2159" xr:uid="{00000000-0005-0000-0000-0000DF080000}"/>
    <cellStyle name="Normal 4 3 2 4" xfId="2160" xr:uid="{00000000-0005-0000-0000-0000E0080000}"/>
    <cellStyle name="Normal 4 3 2 5" xfId="2161" xr:uid="{00000000-0005-0000-0000-0000E1080000}"/>
    <cellStyle name="Normal 4 3 3" xfId="34" xr:uid="{00000000-0005-0000-0000-0000E2080000}"/>
    <cellStyle name="Normal 4 3 3 2" xfId="2162" xr:uid="{00000000-0005-0000-0000-0000E3080000}"/>
    <cellStyle name="Normal 4 3 3 2 2" xfId="2163" xr:uid="{00000000-0005-0000-0000-0000E4080000}"/>
    <cellStyle name="Normal 4 3 3 3" xfId="2164" xr:uid="{00000000-0005-0000-0000-0000E5080000}"/>
    <cellStyle name="Normal 4 3 3 4" xfId="2165" xr:uid="{00000000-0005-0000-0000-0000E6080000}"/>
    <cellStyle name="Normal 4 3 4" xfId="60" xr:uid="{00000000-0005-0000-0000-0000E7080000}"/>
    <cellStyle name="Normal 4 3 4 2" xfId="2166" xr:uid="{00000000-0005-0000-0000-0000E8080000}"/>
    <cellStyle name="Normal 4 3 5" xfId="66" xr:uid="{00000000-0005-0000-0000-0000E9080000}"/>
    <cellStyle name="Normal 4 3 6" xfId="74" xr:uid="{00000000-0005-0000-0000-0000EA080000}"/>
    <cellStyle name="Normal 4 30" xfId="4183" xr:uid="{00000000-0005-0000-0000-0000EB080000}"/>
    <cellStyle name="Normal 4 31" xfId="4184" xr:uid="{00000000-0005-0000-0000-0000EC080000}"/>
    <cellStyle name="Normal 4 32" xfId="4185" xr:uid="{00000000-0005-0000-0000-0000ED080000}"/>
    <cellStyle name="Normal 4 33" xfId="4186" xr:uid="{00000000-0005-0000-0000-0000EE080000}"/>
    <cellStyle name="Normal 4 4" xfId="30" xr:uid="{00000000-0005-0000-0000-0000EF080000}"/>
    <cellStyle name="Normal 4 4 2" xfId="53" xr:uid="{00000000-0005-0000-0000-0000F0080000}"/>
    <cellStyle name="Normal 4 4 2 2" xfId="2167" xr:uid="{00000000-0005-0000-0000-0000F1080000}"/>
    <cellStyle name="Normal 4 4 2 2 2" xfId="2168" xr:uid="{00000000-0005-0000-0000-0000F2080000}"/>
    <cellStyle name="Normal 4 4 2 2 2 2" xfId="2169" xr:uid="{00000000-0005-0000-0000-0000F3080000}"/>
    <cellStyle name="Normal 4 4 2 2 3" xfId="2170" xr:uid="{00000000-0005-0000-0000-0000F4080000}"/>
    <cellStyle name="Normal 4 4 2 2 4" xfId="2171" xr:uid="{00000000-0005-0000-0000-0000F5080000}"/>
    <cellStyle name="Normal 4 4 2 3" xfId="2172" xr:uid="{00000000-0005-0000-0000-0000F6080000}"/>
    <cellStyle name="Normal 4 4 2 3 2" xfId="2173" xr:uid="{00000000-0005-0000-0000-0000F7080000}"/>
    <cellStyle name="Normal 4 4 2 4" xfId="2174" xr:uid="{00000000-0005-0000-0000-0000F8080000}"/>
    <cellStyle name="Normal 4 4 2 5" xfId="2175" xr:uid="{00000000-0005-0000-0000-0000F9080000}"/>
    <cellStyle name="Normal 4 4 3" xfId="2176" xr:uid="{00000000-0005-0000-0000-0000FA080000}"/>
    <cellStyle name="Normal 4 4 3 2" xfId="2177" xr:uid="{00000000-0005-0000-0000-0000FB080000}"/>
    <cellStyle name="Normal 4 4 3 2 2" xfId="2178" xr:uid="{00000000-0005-0000-0000-0000FC080000}"/>
    <cellStyle name="Normal 4 4 3 3" xfId="2179" xr:uid="{00000000-0005-0000-0000-0000FD080000}"/>
    <cellStyle name="Normal 4 4 3 4" xfId="2180" xr:uid="{00000000-0005-0000-0000-0000FE080000}"/>
    <cellStyle name="Normal 4 4 4" xfId="2181" xr:uid="{00000000-0005-0000-0000-0000FF080000}"/>
    <cellStyle name="Normal 4 4 4 2" xfId="2182" xr:uid="{00000000-0005-0000-0000-000000090000}"/>
    <cellStyle name="Normal 4 4 5" xfId="2183" xr:uid="{00000000-0005-0000-0000-000001090000}"/>
    <cellStyle name="Normal 4 4 6" xfId="2184" xr:uid="{00000000-0005-0000-0000-000002090000}"/>
    <cellStyle name="Normal 4 5" xfId="41" xr:uid="{00000000-0005-0000-0000-000003090000}"/>
    <cellStyle name="Normal 4 5 2" xfId="2185" xr:uid="{00000000-0005-0000-0000-000004090000}"/>
    <cellStyle name="Normal 4 5 2 2" xfId="2186" xr:uid="{00000000-0005-0000-0000-000005090000}"/>
    <cellStyle name="Normal 4 5 2 2 2" xfId="2187" xr:uid="{00000000-0005-0000-0000-000006090000}"/>
    <cellStyle name="Normal 4 5 2 2 2 2" xfId="2188" xr:uid="{00000000-0005-0000-0000-000007090000}"/>
    <cellStyle name="Normal 4 5 2 2 3" xfId="2189" xr:uid="{00000000-0005-0000-0000-000008090000}"/>
    <cellStyle name="Normal 4 5 2 2 4" xfId="2190" xr:uid="{00000000-0005-0000-0000-000009090000}"/>
    <cellStyle name="Normal 4 5 2 3" xfId="2191" xr:uid="{00000000-0005-0000-0000-00000A090000}"/>
    <cellStyle name="Normal 4 5 2 3 2" xfId="2192" xr:uid="{00000000-0005-0000-0000-00000B090000}"/>
    <cellStyle name="Normal 4 5 2 4" xfId="2193" xr:uid="{00000000-0005-0000-0000-00000C090000}"/>
    <cellStyle name="Normal 4 5 2 5" xfId="2194" xr:uid="{00000000-0005-0000-0000-00000D090000}"/>
    <cellStyle name="Normal 4 5 3" xfId="2195" xr:uid="{00000000-0005-0000-0000-00000E090000}"/>
    <cellStyle name="Normal 4 5 3 2" xfId="2196" xr:uid="{00000000-0005-0000-0000-00000F090000}"/>
    <cellStyle name="Normal 4 5 3 2 2" xfId="2197" xr:uid="{00000000-0005-0000-0000-000010090000}"/>
    <cellStyle name="Normal 4 5 3 3" xfId="2198" xr:uid="{00000000-0005-0000-0000-000011090000}"/>
    <cellStyle name="Normal 4 5 3 4" xfId="2199" xr:uid="{00000000-0005-0000-0000-000012090000}"/>
    <cellStyle name="Normal 4 5 4" xfId="2200" xr:uid="{00000000-0005-0000-0000-000013090000}"/>
    <cellStyle name="Normal 4 5 4 2" xfId="2201" xr:uid="{00000000-0005-0000-0000-000014090000}"/>
    <cellStyle name="Normal 4 5 5" xfId="2202" xr:uid="{00000000-0005-0000-0000-000015090000}"/>
    <cellStyle name="Normal 4 5 6" xfId="2203" xr:uid="{00000000-0005-0000-0000-000016090000}"/>
    <cellStyle name="Normal 4 6" xfId="36" xr:uid="{00000000-0005-0000-0000-000017090000}"/>
    <cellStyle name="Normal 4 6 2" xfId="2204" xr:uid="{00000000-0005-0000-0000-000018090000}"/>
    <cellStyle name="Normal 4 6 2 2" xfId="2205" xr:uid="{00000000-0005-0000-0000-000019090000}"/>
    <cellStyle name="Normal 4 6 2 2 2" xfId="2206" xr:uid="{00000000-0005-0000-0000-00001A090000}"/>
    <cellStyle name="Normal 4 6 2 2 2 2" xfId="2207" xr:uid="{00000000-0005-0000-0000-00001B090000}"/>
    <cellStyle name="Normal 4 6 2 2 3" xfId="2208" xr:uid="{00000000-0005-0000-0000-00001C090000}"/>
    <cellStyle name="Normal 4 6 2 2 4" xfId="2209" xr:uid="{00000000-0005-0000-0000-00001D090000}"/>
    <cellStyle name="Normal 4 6 2 3" xfId="2210" xr:uid="{00000000-0005-0000-0000-00001E090000}"/>
    <cellStyle name="Normal 4 6 2 3 2" xfId="2211" xr:uid="{00000000-0005-0000-0000-00001F090000}"/>
    <cellStyle name="Normal 4 6 2 4" xfId="2212" xr:uid="{00000000-0005-0000-0000-000020090000}"/>
    <cellStyle name="Normal 4 6 2 5" xfId="2213" xr:uid="{00000000-0005-0000-0000-000021090000}"/>
    <cellStyle name="Normal 4 6 3" xfId="2214" xr:uid="{00000000-0005-0000-0000-000022090000}"/>
    <cellStyle name="Normal 4 6 3 2" xfId="2215" xr:uid="{00000000-0005-0000-0000-000023090000}"/>
    <cellStyle name="Normal 4 6 3 2 2" xfId="2216" xr:uid="{00000000-0005-0000-0000-000024090000}"/>
    <cellStyle name="Normal 4 6 3 3" xfId="2217" xr:uid="{00000000-0005-0000-0000-000025090000}"/>
    <cellStyle name="Normal 4 6 3 4" xfId="2218" xr:uid="{00000000-0005-0000-0000-000026090000}"/>
    <cellStyle name="Normal 4 6 4" xfId="2219" xr:uid="{00000000-0005-0000-0000-000027090000}"/>
    <cellStyle name="Normal 4 6 4 2" xfId="2220" xr:uid="{00000000-0005-0000-0000-000028090000}"/>
    <cellStyle name="Normal 4 6 5" xfId="2221" xr:uid="{00000000-0005-0000-0000-000029090000}"/>
    <cellStyle name="Normal 4 6 6" xfId="2222" xr:uid="{00000000-0005-0000-0000-00002A090000}"/>
    <cellStyle name="Normal 4 7" xfId="52" xr:uid="{00000000-0005-0000-0000-00002B090000}"/>
    <cellStyle name="Normal 4 7 2" xfId="2223" xr:uid="{00000000-0005-0000-0000-00002C090000}"/>
    <cellStyle name="Normal 4 7 2 2" xfId="2224" xr:uid="{00000000-0005-0000-0000-00002D090000}"/>
    <cellStyle name="Normal 4 7 2 2 2" xfId="2225" xr:uid="{00000000-0005-0000-0000-00002E090000}"/>
    <cellStyle name="Normal 4 7 2 3" xfId="2226" xr:uid="{00000000-0005-0000-0000-00002F090000}"/>
    <cellStyle name="Normal 4 7 2 4" xfId="2227" xr:uid="{00000000-0005-0000-0000-000030090000}"/>
    <cellStyle name="Normal 4 7 3" xfId="2228" xr:uid="{00000000-0005-0000-0000-000031090000}"/>
    <cellStyle name="Normal 4 7 3 2" xfId="2229" xr:uid="{00000000-0005-0000-0000-000032090000}"/>
    <cellStyle name="Normal 4 7 4" xfId="2230" xr:uid="{00000000-0005-0000-0000-000033090000}"/>
    <cellStyle name="Normal 4 7 5" xfId="2231" xr:uid="{00000000-0005-0000-0000-000034090000}"/>
    <cellStyle name="Normal 4 8" xfId="70" xr:uid="{00000000-0005-0000-0000-000035090000}"/>
    <cellStyle name="Normal 4 8 2" xfId="2232" xr:uid="{00000000-0005-0000-0000-000036090000}"/>
    <cellStyle name="Normal 4 8 2 2" xfId="2233" xr:uid="{00000000-0005-0000-0000-000037090000}"/>
    <cellStyle name="Normal 4 8 3" xfId="2234" xr:uid="{00000000-0005-0000-0000-000038090000}"/>
    <cellStyle name="Normal 4 8 4" xfId="2235" xr:uid="{00000000-0005-0000-0000-000039090000}"/>
    <cellStyle name="Normal 4 9" xfId="2236" xr:uid="{00000000-0005-0000-0000-00003A090000}"/>
    <cellStyle name="Normal 4 9 2" xfId="2237" xr:uid="{00000000-0005-0000-0000-00003B090000}"/>
    <cellStyle name="Normal 4 9 2 2" xfId="2238" xr:uid="{00000000-0005-0000-0000-00003C090000}"/>
    <cellStyle name="Normal 4 9 3" xfId="2239" xr:uid="{00000000-0005-0000-0000-00003D090000}"/>
    <cellStyle name="Normal 4 9 4" xfId="2240" xr:uid="{00000000-0005-0000-0000-00003E090000}"/>
    <cellStyle name="Normal 4_BILL 15 FEB" xfId="2241" xr:uid="{00000000-0005-0000-0000-00003F090000}"/>
    <cellStyle name="Normal 40" xfId="2242" xr:uid="{00000000-0005-0000-0000-000040090000}"/>
    <cellStyle name="Normal 40 2" xfId="2243" xr:uid="{00000000-0005-0000-0000-000041090000}"/>
    <cellStyle name="Normal 40 2 2" xfId="2244" xr:uid="{00000000-0005-0000-0000-000042090000}"/>
    <cellStyle name="Normal 40 2 2 2" xfId="2245" xr:uid="{00000000-0005-0000-0000-000043090000}"/>
    <cellStyle name="Normal 40 2 2 2 2" xfId="2246" xr:uid="{00000000-0005-0000-0000-000044090000}"/>
    <cellStyle name="Normal 40 2 2 3" xfId="2247" xr:uid="{00000000-0005-0000-0000-000045090000}"/>
    <cellStyle name="Normal 40 2 2 4" xfId="2248" xr:uid="{00000000-0005-0000-0000-000046090000}"/>
    <cellStyle name="Normal 40 2 3" xfId="2249" xr:uid="{00000000-0005-0000-0000-000047090000}"/>
    <cellStyle name="Normal 40 2 3 2" xfId="2250" xr:uid="{00000000-0005-0000-0000-000048090000}"/>
    <cellStyle name="Normal 40 2 4" xfId="2251" xr:uid="{00000000-0005-0000-0000-000049090000}"/>
    <cellStyle name="Normal 40 2 5" xfId="2252" xr:uid="{00000000-0005-0000-0000-00004A090000}"/>
    <cellStyle name="Normal 40 3" xfId="2253" xr:uid="{00000000-0005-0000-0000-00004B090000}"/>
    <cellStyle name="Normal 40 3 2" xfId="2254" xr:uid="{00000000-0005-0000-0000-00004C090000}"/>
    <cellStyle name="Normal 40 3 2 2" xfId="2255" xr:uid="{00000000-0005-0000-0000-00004D090000}"/>
    <cellStyle name="Normal 40 3 3" xfId="2256" xr:uid="{00000000-0005-0000-0000-00004E090000}"/>
    <cellStyle name="Normal 40 3 4" xfId="2257" xr:uid="{00000000-0005-0000-0000-00004F090000}"/>
    <cellStyle name="Normal 40 4" xfId="2258" xr:uid="{00000000-0005-0000-0000-000050090000}"/>
    <cellStyle name="Normal 40 4 2" xfId="2259" xr:uid="{00000000-0005-0000-0000-000051090000}"/>
    <cellStyle name="Normal 40 5" xfId="2260" xr:uid="{00000000-0005-0000-0000-000052090000}"/>
    <cellStyle name="Normal 40 6" xfId="2261" xr:uid="{00000000-0005-0000-0000-000053090000}"/>
    <cellStyle name="Normal 41" xfId="2262" xr:uid="{00000000-0005-0000-0000-000054090000}"/>
    <cellStyle name="Normal 41 2" xfId="2263" xr:uid="{00000000-0005-0000-0000-000055090000}"/>
    <cellStyle name="Normal 41 2 2" xfId="2264" xr:uid="{00000000-0005-0000-0000-000056090000}"/>
    <cellStyle name="Normal 41 2 2 2" xfId="2265" xr:uid="{00000000-0005-0000-0000-000057090000}"/>
    <cellStyle name="Normal 41 2 2 2 2" xfId="2266" xr:uid="{00000000-0005-0000-0000-000058090000}"/>
    <cellStyle name="Normal 41 2 2 3" xfId="2267" xr:uid="{00000000-0005-0000-0000-000059090000}"/>
    <cellStyle name="Normal 41 2 2 4" xfId="2268" xr:uid="{00000000-0005-0000-0000-00005A090000}"/>
    <cellStyle name="Normal 41 2 3" xfId="2269" xr:uid="{00000000-0005-0000-0000-00005B090000}"/>
    <cellStyle name="Normal 41 2 3 2" xfId="2270" xr:uid="{00000000-0005-0000-0000-00005C090000}"/>
    <cellStyle name="Normal 41 2 4" xfId="2271" xr:uid="{00000000-0005-0000-0000-00005D090000}"/>
    <cellStyle name="Normal 41 2 5" xfId="2272" xr:uid="{00000000-0005-0000-0000-00005E090000}"/>
    <cellStyle name="Normal 41 3" xfId="2273" xr:uid="{00000000-0005-0000-0000-00005F090000}"/>
    <cellStyle name="Normal 41 3 2" xfId="2274" xr:uid="{00000000-0005-0000-0000-000060090000}"/>
    <cellStyle name="Normal 41 3 2 2" xfId="2275" xr:uid="{00000000-0005-0000-0000-000061090000}"/>
    <cellStyle name="Normal 41 3 3" xfId="2276" xr:uid="{00000000-0005-0000-0000-000062090000}"/>
    <cellStyle name="Normal 41 3 4" xfId="2277" xr:uid="{00000000-0005-0000-0000-000063090000}"/>
    <cellStyle name="Normal 41 4" xfId="2278" xr:uid="{00000000-0005-0000-0000-000064090000}"/>
    <cellStyle name="Normal 41 4 2" xfId="2279" xr:uid="{00000000-0005-0000-0000-000065090000}"/>
    <cellStyle name="Normal 41 5" xfId="2280" xr:uid="{00000000-0005-0000-0000-000066090000}"/>
    <cellStyle name="Normal 41 6" xfId="2281" xr:uid="{00000000-0005-0000-0000-000067090000}"/>
    <cellStyle name="Normal 42" xfId="2282" xr:uid="{00000000-0005-0000-0000-000068090000}"/>
    <cellStyle name="Normal 42 2" xfId="2283" xr:uid="{00000000-0005-0000-0000-000069090000}"/>
    <cellStyle name="Normal 42 2 2" xfId="2284" xr:uid="{00000000-0005-0000-0000-00006A090000}"/>
    <cellStyle name="Normal 42 2 2 2" xfId="2285" xr:uid="{00000000-0005-0000-0000-00006B090000}"/>
    <cellStyle name="Normal 42 2 2 2 2" xfId="2286" xr:uid="{00000000-0005-0000-0000-00006C090000}"/>
    <cellStyle name="Normal 42 2 2 3" xfId="2287" xr:uid="{00000000-0005-0000-0000-00006D090000}"/>
    <cellStyle name="Normal 42 2 2 4" xfId="2288" xr:uid="{00000000-0005-0000-0000-00006E090000}"/>
    <cellStyle name="Normal 42 2 3" xfId="2289" xr:uid="{00000000-0005-0000-0000-00006F090000}"/>
    <cellStyle name="Normal 42 2 3 2" xfId="2290" xr:uid="{00000000-0005-0000-0000-000070090000}"/>
    <cellStyle name="Normal 42 2 4" xfId="2291" xr:uid="{00000000-0005-0000-0000-000071090000}"/>
    <cellStyle name="Normal 42 2 5" xfId="2292" xr:uid="{00000000-0005-0000-0000-000072090000}"/>
    <cellStyle name="Normal 42 3" xfId="2293" xr:uid="{00000000-0005-0000-0000-000073090000}"/>
    <cellStyle name="Normal 42 3 2" xfId="2294" xr:uid="{00000000-0005-0000-0000-000074090000}"/>
    <cellStyle name="Normal 42 3 2 2" xfId="2295" xr:uid="{00000000-0005-0000-0000-000075090000}"/>
    <cellStyle name="Normal 42 3 3" xfId="2296" xr:uid="{00000000-0005-0000-0000-000076090000}"/>
    <cellStyle name="Normal 42 3 4" xfId="2297" xr:uid="{00000000-0005-0000-0000-000077090000}"/>
    <cellStyle name="Normal 42 4" xfId="2298" xr:uid="{00000000-0005-0000-0000-000078090000}"/>
    <cellStyle name="Normal 42 4 2" xfId="2299" xr:uid="{00000000-0005-0000-0000-000079090000}"/>
    <cellStyle name="Normal 42 5" xfId="2300" xr:uid="{00000000-0005-0000-0000-00007A090000}"/>
    <cellStyle name="Normal 42 6" xfId="2301" xr:uid="{00000000-0005-0000-0000-00007B090000}"/>
    <cellStyle name="Normal 43" xfId="2302" xr:uid="{00000000-0005-0000-0000-00007C090000}"/>
    <cellStyle name="Normal 43 2" xfId="2303" xr:uid="{00000000-0005-0000-0000-00007D090000}"/>
    <cellStyle name="Normal 43 2 2" xfId="2304" xr:uid="{00000000-0005-0000-0000-00007E090000}"/>
    <cellStyle name="Normal 43 2 2 2" xfId="2305" xr:uid="{00000000-0005-0000-0000-00007F090000}"/>
    <cellStyle name="Normal 43 2 2 2 2" xfId="2306" xr:uid="{00000000-0005-0000-0000-000080090000}"/>
    <cellStyle name="Normal 43 2 2 3" xfId="2307" xr:uid="{00000000-0005-0000-0000-000081090000}"/>
    <cellStyle name="Normal 43 2 2 4" xfId="2308" xr:uid="{00000000-0005-0000-0000-000082090000}"/>
    <cellStyle name="Normal 43 2 3" xfId="2309" xr:uid="{00000000-0005-0000-0000-000083090000}"/>
    <cellStyle name="Normal 43 2 3 2" xfId="2310" xr:uid="{00000000-0005-0000-0000-000084090000}"/>
    <cellStyle name="Normal 43 2 4" xfId="2311" xr:uid="{00000000-0005-0000-0000-000085090000}"/>
    <cellStyle name="Normal 43 2 5" xfId="2312" xr:uid="{00000000-0005-0000-0000-000086090000}"/>
    <cellStyle name="Normal 43 3" xfId="2313" xr:uid="{00000000-0005-0000-0000-000087090000}"/>
    <cellStyle name="Normal 43 3 2" xfId="2314" xr:uid="{00000000-0005-0000-0000-000088090000}"/>
    <cellStyle name="Normal 43 3 2 2" xfId="2315" xr:uid="{00000000-0005-0000-0000-000089090000}"/>
    <cellStyle name="Normal 43 3 3" xfId="2316" xr:uid="{00000000-0005-0000-0000-00008A090000}"/>
    <cellStyle name="Normal 43 3 4" xfId="2317" xr:uid="{00000000-0005-0000-0000-00008B090000}"/>
    <cellStyle name="Normal 43 4" xfId="2318" xr:uid="{00000000-0005-0000-0000-00008C090000}"/>
    <cellStyle name="Normal 43 4 2" xfId="2319" xr:uid="{00000000-0005-0000-0000-00008D090000}"/>
    <cellStyle name="Normal 43 5" xfId="2320" xr:uid="{00000000-0005-0000-0000-00008E090000}"/>
    <cellStyle name="Normal 43 6" xfId="2321" xr:uid="{00000000-0005-0000-0000-00008F090000}"/>
    <cellStyle name="Normal 44" xfId="2322" xr:uid="{00000000-0005-0000-0000-000090090000}"/>
    <cellStyle name="Normal 44 2" xfId="2323" xr:uid="{00000000-0005-0000-0000-000091090000}"/>
    <cellStyle name="Normal 44 2 2" xfId="2324" xr:uid="{00000000-0005-0000-0000-000092090000}"/>
    <cellStyle name="Normal 44 2 2 2" xfId="2325" xr:uid="{00000000-0005-0000-0000-000093090000}"/>
    <cellStyle name="Normal 44 2 2 2 2" xfId="2326" xr:uid="{00000000-0005-0000-0000-000094090000}"/>
    <cellStyle name="Normal 44 2 2 3" xfId="2327" xr:uid="{00000000-0005-0000-0000-000095090000}"/>
    <cellStyle name="Normal 44 2 2 4" xfId="2328" xr:uid="{00000000-0005-0000-0000-000096090000}"/>
    <cellStyle name="Normal 44 2 3" xfId="2329" xr:uid="{00000000-0005-0000-0000-000097090000}"/>
    <cellStyle name="Normal 44 2 3 2" xfId="2330" xr:uid="{00000000-0005-0000-0000-000098090000}"/>
    <cellStyle name="Normal 44 2 4" xfId="2331" xr:uid="{00000000-0005-0000-0000-000099090000}"/>
    <cellStyle name="Normal 44 2 5" xfId="2332" xr:uid="{00000000-0005-0000-0000-00009A090000}"/>
    <cellStyle name="Normal 44 3" xfId="2333" xr:uid="{00000000-0005-0000-0000-00009B090000}"/>
    <cellStyle name="Normal 44 3 2" xfId="2334" xr:uid="{00000000-0005-0000-0000-00009C090000}"/>
    <cellStyle name="Normal 44 3 2 2" xfId="2335" xr:uid="{00000000-0005-0000-0000-00009D090000}"/>
    <cellStyle name="Normal 44 3 3" xfId="2336" xr:uid="{00000000-0005-0000-0000-00009E090000}"/>
    <cellStyle name="Normal 44 3 4" xfId="2337" xr:uid="{00000000-0005-0000-0000-00009F090000}"/>
    <cellStyle name="Normal 44 4" xfId="2338" xr:uid="{00000000-0005-0000-0000-0000A0090000}"/>
    <cellStyle name="Normal 44 4 2" xfId="2339" xr:uid="{00000000-0005-0000-0000-0000A1090000}"/>
    <cellStyle name="Normal 44 5" xfId="2340" xr:uid="{00000000-0005-0000-0000-0000A2090000}"/>
    <cellStyle name="Normal 44 6" xfId="2341" xr:uid="{00000000-0005-0000-0000-0000A3090000}"/>
    <cellStyle name="Normal 45" xfId="2342" xr:uid="{00000000-0005-0000-0000-0000A4090000}"/>
    <cellStyle name="Normal 45 2" xfId="2343" xr:uid="{00000000-0005-0000-0000-0000A5090000}"/>
    <cellStyle name="Normal 45 2 2" xfId="2344" xr:uid="{00000000-0005-0000-0000-0000A6090000}"/>
    <cellStyle name="Normal 45 2 2 2" xfId="2345" xr:uid="{00000000-0005-0000-0000-0000A7090000}"/>
    <cellStyle name="Normal 45 2 2 2 2" xfId="2346" xr:uid="{00000000-0005-0000-0000-0000A8090000}"/>
    <cellStyle name="Normal 45 2 2 3" xfId="2347" xr:uid="{00000000-0005-0000-0000-0000A9090000}"/>
    <cellStyle name="Normal 45 2 2 4" xfId="2348" xr:uid="{00000000-0005-0000-0000-0000AA090000}"/>
    <cellStyle name="Normal 45 2 3" xfId="2349" xr:uid="{00000000-0005-0000-0000-0000AB090000}"/>
    <cellStyle name="Normal 45 2 3 2" xfId="2350" xr:uid="{00000000-0005-0000-0000-0000AC090000}"/>
    <cellStyle name="Normal 45 2 4" xfId="2351" xr:uid="{00000000-0005-0000-0000-0000AD090000}"/>
    <cellStyle name="Normal 45 2 5" xfId="2352" xr:uid="{00000000-0005-0000-0000-0000AE090000}"/>
    <cellStyle name="Normal 45 3" xfId="2353" xr:uid="{00000000-0005-0000-0000-0000AF090000}"/>
    <cellStyle name="Normal 45 3 2" xfId="2354" xr:uid="{00000000-0005-0000-0000-0000B0090000}"/>
    <cellStyle name="Normal 45 3 2 2" xfId="2355" xr:uid="{00000000-0005-0000-0000-0000B1090000}"/>
    <cellStyle name="Normal 45 3 3" xfId="2356" xr:uid="{00000000-0005-0000-0000-0000B2090000}"/>
    <cellStyle name="Normal 45 3 4" xfId="2357" xr:uid="{00000000-0005-0000-0000-0000B3090000}"/>
    <cellStyle name="Normal 45 4" xfId="2358" xr:uid="{00000000-0005-0000-0000-0000B4090000}"/>
    <cellStyle name="Normal 45 4 2" xfId="2359" xr:uid="{00000000-0005-0000-0000-0000B5090000}"/>
    <cellStyle name="Normal 45 5" xfId="2360" xr:uid="{00000000-0005-0000-0000-0000B6090000}"/>
    <cellStyle name="Normal 45 6" xfId="2361" xr:uid="{00000000-0005-0000-0000-0000B7090000}"/>
    <cellStyle name="Normal 46" xfId="2362" xr:uid="{00000000-0005-0000-0000-0000B8090000}"/>
    <cellStyle name="Normal 46 2" xfId="2363" xr:uid="{00000000-0005-0000-0000-0000B9090000}"/>
    <cellStyle name="Normal 46 2 2" xfId="2364" xr:uid="{00000000-0005-0000-0000-0000BA090000}"/>
    <cellStyle name="Normal 46 2 2 2" xfId="2365" xr:uid="{00000000-0005-0000-0000-0000BB090000}"/>
    <cellStyle name="Normal 46 2 2 2 2" xfId="2366" xr:uid="{00000000-0005-0000-0000-0000BC090000}"/>
    <cellStyle name="Normal 46 2 2 3" xfId="2367" xr:uid="{00000000-0005-0000-0000-0000BD090000}"/>
    <cellStyle name="Normal 46 2 2 4" xfId="2368" xr:uid="{00000000-0005-0000-0000-0000BE090000}"/>
    <cellStyle name="Normal 46 2 3" xfId="2369" xr:uid="{00000000-0005-0000-0000-0000BF090000}"/>
    <cellStyle name="Normal 46 2 3 2" xfId="2370" xr:uid="{00000000-0005-0000-0000-0000C0090000}"/>
    <cellStyle name="Normal 46 2 4" xfId="2371" xr:uid="{00000000-0005-0000-0000-0000C1090000}"/>
    <cellStyle name="Normal 46 2 5" xfId="2372" xr:uid="{00000000-0005-0000-0000-0000C2090000}"/>
    <cellStyle name="Normal 46 3" xfId="2373" xr:uid="{00000000-0005-0000-0000-0000C3090000}"/>
    <cellStyle name="Normal 46 3 2" xfId="2374" xr:uid="{00000000-0005-0000-0000-0000C4090000}"/>
    <cellStyle name="Normal 46 3 2 2" xfId="2375" xr:uid="{00000000-0005-0000-0000-0000C5090000}"/>
    <cellStyle name="Normal 46 3 3" xfId="2376" xr:uid="{00000000-0005-0000-0000-0000C6090000}"/>
    <cellStyle name="Normal 46 3 4" xfId="2377" xr:uid="{00000000-0005-0000-0000-0000C7090000}"/>
    <cellStyle name="Normal 46 4" xfId="2378" xr:uid="{00000000-0005-0000-0000-0000C8090000}"/>
    <cellStyle name="Normal 46 4 2" xfId="2379" xr:uid="{00000000-0005-0000-0000-0000C9090000}"/>
    <cellStyle name="Normal 46 5" xfId="2380" xr:uid="{00000000-0005-0000-0000-0000CA090000}"/>
    <cellStyle name="Normal 46 6" xfId="2381" xr:uid="{00000000-0005-0000-0000-0000CB090000}"/>
    <cellStyle name="Normal 47" xfId="2382" xr:uid="{00000000-0005-0000-0000-0000CC090000}"/>
    <cellStyle name="Normal 47 2" xfId="2383" xr:uid="{00000000-0005-0000-0000-0000CD090000}"/>
    <cellStyle name="Normal 47 2 2" xfId="2384" xr:uid="{00000000-0005-0000-0000-0000CE090000}"/>
    <cellStyle name="Normal 47 2 2 2" xfId="2385" xr:uid="{00000000-0005-0000-0000-0000CF090000}"/>
    <cellStyle name="Normal 47 2 2 2 2" xfId="2386" xr:uid="{00000000-0005-0000-0000-0000D0090000}"/>
    <cellStyle name="Normal 47 2 2 3" xfId="2387" xr:uid="{00000000-0005-0000-0000-0000D1090000}"/>
    <cellStyle name="Normal 47 2 2 4" xfId="2388" xr:uid="{00000000-0005-0000-0000-0000D2090000}"/>
    <cellStyle name="Normal 47 2 3" xfId="2389" xr:uid="{00000000-0005-0000-0000-0000D3090000}"/>
    <cellStyle name="Normal 47 2 3 2" xfId="2390" xr:uid="{00000000-0005-0000-0000-0000D4090000}"/>
    <cellStyle name="Normal 47 2 4" xfId="2391" xr:uid="{00000000-0005-0000-0000-0000D5090000}"/>
    <cellStyle name="Normal 47 2 5" xfId="2392" xr:uid="{00000000-0005-0000-0000-0000D6090000}"/>
    <cellStyle name="Normal 47 3" xfId="2393" xr:uid="{00000000-0005-0000-0000-0000D7090000}"/>
    <cellStyle name="Normal 47 3 2" xfId="2394" xr:uid="{00000000-0005-0000-0000-0000D8090000}"/>
    <cellStyle name="Normal 47 3 2 2" xfId="2395" xr:uid="{00000000-0005-0000-0000-0000D9090000}"/>
    <cellStyle name="Normal 47 3 3" xfId="2396" xr:uid="{00000000-0005-0000-0000-0000DA090000}"/>
    <cellStyle name="Normal 47 3 4" xfId="2397" xr:uid="{00000000-0005-0000-0000-0000DB090000}"/>
    <cellStyle name="Normal 47 4" xfId="2398" xr:uid="{00000000-0005-0000-0000-0000DC090000}"/>
    <cellStyle name="Normal 47 4 2" xfId="2399" xr:uid="{00000000-0005-0000-0000-0000DD090000}"/>
    <cellStyle name="Normal 47 5" xfId="2400" xr:uid="{00000000-0005-0000-0000-0000DE090000}"/>
    <cellStyle name="Normal 47 6" xfId="2401" xr:uid="{00000000-0005-0000-0000-0000DF090000}"/>
    <cellStyle name="Normal 48" xfId="2402" xr:uid="{00000000-0005-0000-0000-0000E0090000}"/>
    <cellStyle name="Normal 48 2" xfId="2403" xr:uid="{00000000-0005-0000-0000-0000E1090000}"/>
    <cellStyle name="Normal 48 2 2" xfId="2404" xr:uid="{00000000-0005-0000-0000-0000E2090000}"/>
    <cellStyle name="Normal 48 2 2 2" xfId="2405" xr:uid="{00000000-0005-0000-0000-0000E3090000}"/>
    <cellStyle name="Normal 48 2 2 2 2" xfId="2406" xr:uid="{00000000-0005-0000-0000-0000E4090000}"/>
    <cellStyle name="Normal 48 2 2 3" xfId="2407" xr:uid="{00000000-0005-0000-0000-0000E5090000}"/>
    <cellStyle name="Normal 48 2 2 4" xfId="2408" xr:uid="{00000000-0005-0000-0000-0000E6090000}"/>
    <cellStyle name="Normal 48 2 3" xfId="2409" xr:uid="{00000000-0005-0000-0000-0000E7090000}"/>
    <cellStyle name="Normal 48 2 3 2" xfId="2410" xr:uid="{00000000-0005-0000-0000-0000E8090000}"/>
    <cellStyle name="Normal 48 2 4" xfId="2411" xr:uid="{00000000-0005-0000-0000-0000E9090000}"/>
    <cellStyle name="Normal 48 2 5" xfId="2412" xr:uid="{00000000-0005-0000-0000-0000EA090000}"/>
    <cellStyle name="Normal 48 3" xfId="2413" xr:uid="{00000000-0005-0000-0000-0000EB090000}"/>
    <cellStyle name="Normal 48 3 2" xfId="2414" xr:uid="{00000000-0005-0000-0000-0000EC090000}"/>
    <cellStyle name="Normal 48 3 2 2" xfId="2415" xr:uid="{00000000-0005-0000-0000-0000ED090000}"/>
    <cellStyle name="Normal 48 3 3" xfId="2416" xr:uid="{00000000-0005-0000-0000-0000EE090000}"/>
    <cellStyle name="Normal 48 3 4" xfId="2417" xr:uid="{00000000-0005-0000-0000-0000EF090000}"/>
    <cellStyle name="Normal 48 4" xfId="2418" xr:uid="{00000000-0005-0000-0000-0000F0090000}"/>
    <cellStyle name="Normal 48 4 2" xfId="2419" xr:uid="{00000000-0005-0000-0000-0000F1090000}"/>
    <cellStyle name="Normal 48 5" xfId="2420" xr:uid="{00000000-0005-0000-0000-0000F2090000}"/>
    <cellStyle name="Normal 48 6" xfId="2421" xr:uid="{00000000-0005-0000-0000-0000F3090000}"/>
    <cellStyle name="Normal 49" xfId="2422" xr:uid="{00000000-0005-0000-0000-0000F4090000}"/>
    <cellStyle name="Normal 49 2" xfId="2423" xr:uid="{00000000-0005-0000-0000-0000F5090000}"/>
    <cellStyle name="Normal 49 2 2" xfId="2424" xr:uid="{00000000-0005-0000-0000-0000F6090000}"/>
    <cellStyle name="Normal 49 2 2 2" xfId="2425" xr:uid="{00000000-0005-0000-0000-0000F7090000}"/>
    <cellStyle name="Normal 49 2 2 2 2" xfId="2426" xr:uid="{00000000-0005-0000-0000-0000F8090000}"/>
    <cellStyle name="Normal 49 2 2 3" xfId="2427" xr:uid="{00000000-0005-0000-0000-0000F9090000}"/>
    <cellStyle name="Normal 49 2 2 4" xfId="2428" xr:uid="{00000000-0005-0000-0000-0000FA090000}"/>
    <cellStyle name="Normal 49 2 3" xfId="2429" xr:uid="{00000000-0005-0000-0000-0000FB090000}"/>
    <cellStyle name="Normal 49 2 3 2" xfId="2430" xr:uid="{00000000-0005-0000-0000-0000FC090000}"/>
    <cellStyle name="Normal 49 2 4" xfId="2431" xr:uid="{00000000-0005-0000-0000-0000FD090000}"/>
    <cellStyle name="Normal 49 2 5" xfId="2432" xr:uid="{00000000-0005-0000-0000-0000FE090000}"/>
    <cellStyle name="Normal 49 3" xfId="2433" xr:uid="{00000000-0005-0000-0000-0000FF090000}"/>
    <cellStyle name="Normal 49 3 2" xfId="2434" xr:uid="{00000000-0005-0000-0000-0000000A0000}"/>
    <cellStyle name="Normal 49 3 2 2" xfId="2435" xr:uid="{00000000-0005-0000-0000-0000010A0000}"/>
    <cellStyle name="Normal 49 3 3" xfId="2436" xr:uid="{00000000-0005-0000-0000-0000020A0000}"/>
    <cellStyle name="Normal 49 3 4" xfId="2437" xr:uid="{00000000-0005-0000-0000-0000030A0000}"/>
    <cellStyle name="Normal 49 4" xfId="2438" xr:uid="{00000000-0005-0000-0000-0000040A0000}"/>
    <cellStyle name="Normal 49 4 2" xfId="2439" xr:uid="{00000000-0005-0000-0000-0000050A0000}"/>
    <cellStyle name="Normal 49 5" xfId="2440" xr:uid="{00000000-0005-0000-0000-0000060A0000}"/>
    <cellStyle name="Normal 49 6" xfId="2441" xr:uid="{00000000-0005-0000-0000-0000070A0000}"/>
    <cellStyle name="Normal 5" xfId="10" xr:uid="{00000000-0005-0000-0000-0000080A0000}"/>
    <cellStyle name="Normal 5 10" xfId="2442" xr:uid="{00000000-0005-0000-0000-0000090A0000}"/>
    <cellStyle name="Normal 5 10 2" xfId="2443" xr:uid="{00000000-0005-0000-0000-00000A0A0000}"/>
    <cellStyle name="Normal 5 11" xfId="2444" xr:uid="{00000000-0005-0000-0000-00000B0A0000}"/>
    <cellStyle name="Normal 5 11 2" xfId="2445" xr:uid="{00000000-0005-0000-0000-00000C0A0000}"/>
    <cellStyle name="Normal 5 12" xfId="2446" xr:uid="{00000000-0005-0000-0000-00000D0A0000}"/>
    <cellStyle name="Normal 5 13" xfId="4187" xr:uid="{00000000-0005-0000-0000-00000E0A0000}"/>
    <cellStyle name="Normal 5 14" xfId="4188" xr:uid="{00000000-0005-0000-0000-00000F0A0000}"/>
    <cellStyle name="Normal 5 15" xfId="4189" xr:uid="{00000000-0005-0000-0000-0000100A0000}"/>
    <cellStyle name="Normal 5 16" xfId="4190" xr:uid="{00000000-0005-0000-0000-0000110A0000}"/>
    <cellStyle name="Normal 5 17" xfId="4191" xr:uid="{00000000-0005-0000-0000-0000120A0000}"/>
    <cellStyle name="Normal 5 18" xfId="4192" xr:uid="{00000000-0005-0000-0000-0000130A0000}"/>
    <cellStyle name="Normal 5 19" xfId="4193" xr:uid="{00000000-0005-0000-0000-0000140A0000}"/>
    <cellStyle name="Normal 5 2" xfId="20" xr:uid="{00000000-0005-0000-0000-0000150A0000}"/>
    <cellStyle name="Normal 5 2 10" xfId="4194" xr:uid="{00000000-0005-0000-0000-0000160A0000}"/>
    <cellStyle name="Normal 5 2 11" xfId="4195" xr:uid="{00000000-0005-0000-0000-0000170A0000}"/>
    <cellStyle name="Normal 5 2 12" xfId="4196" xr:uid="{00000000-0005-0000-0000-0000180A0000}"/>
    <cellStyle name="Normal 5 2 13" xfId="4197" xr:uid="{00000000-0005-0000-0000-0000190A0000}"/>
    <cellStyle name="Normal 5 2 14" xfId="4198" xr:uid="{00000000-0005-0000-0000-00001A0A0000}"/>
    <cellStyle name="Normal 5 2 15" xfId="4199" xr:uid="{00000000-0005-0000-0000-00001B0A0000}"/>
    <cellStyle name="Normal 5 2 16" xfId="4200" xr:uid="{00000000-0005-0000-0000-00001C0A0000}"/>
    <cellStyle name="Normal 5 2 17" xfId="4201" xr:uid="{00000000-0005-0000-0000-00001D0A0000}"/>
    <cellStyle name="Normal 5 2 18" xfId="4202" xr:uid="{00000000-0005-0000-0000-00001E0A0000}"/>
    <cellStyle name="Normal 5 2 19" xfId="4203" xr:uid="{00000000-0005-0000-0000-00001F0A0000}"/>
    <cellStyle name="Normal 5 2 2" xfId="26" xr:uid="{00000000-0005-0000-0000-0000200A0000}"/>
    <cellStyle name="Normal 5 2 20" xfId="4204" xr:uid="{00000000-0005-0000-0000-0000210A0000}"/>
    <cellStyle name="Normal 5 2 21" xfId="4205" xr:uid="{00000000-0005-0000-0000-0000220A0000}"/>
    <cellStyle name="Normal 5 2 22" xfId="4206" xr:uid="{00000000-0005-0000-0000-0000230A0000}"/>
    <cellStyle name="Normal 5 2 23" xfId="4207" xr:uid="{00000000-0005-0000-0000-0000240A0000}"/>
    <cellStyle name="Normal 5 2 24" xfId="4208" xr:uid="{00000000-0005-0000-0000-0000250A0000}"/>
    <cellStyle name="Normal 5 2 25" xfId="4209" xr:uid="{00000000-0005-0000-0000-0000260A0000}"/>
    <cellStyle name="Normal 5 2 26" xfId="4210" xr:uid="{00000000-0005-0000-0000-0000270A0000}"/>
    <cellStyle name="Normal 5 2 27" xfId="4211" xr:uid="{00000000-0005-0000-0000-0000280A0000}"/>
    <cellStyle name="Normal 5 2 28" xfId="4212" xr:uid="{00000000-0005-0000-0000-0000290A0000}"/>
    <cellStyle name="Normal 5 2 29" xfId="4213" xr:uid="{00000000-0005-0000-0000-00002A0A0000}"/>
    <cellStyle name="Normal 5 2 3" xfId="35" xr:uid="{00000000-0005-0000-0000-00002B0A0000}"/>
    <cellStyle name="Normal 5 2 30" xfId="4214" xr:uid="{00000000-0005-0000-0000-00002C0A0000}"/>
    <cellStyle name="Normal 5 2 31" xfId="4215" xr:uid="{00000000-0005-0000-0000-00002D0A0000}"/>
    <cellStyle name="Normal 5 2 4" xfId="47" xr:uid="{00000000-0005-0000-0000-00002E0A0000}"/>
    <cellStyle name="Normal 5 2 5" xfId="61" xr:uid="{00000000-0005-0000-0000-00002F0A0000}"/>
    <cellStyle name="Normal 5 2 6" xfId="67" xr:uid="{00000000-0005-0000-0000-0000300A0000}"/>
    <cellStyle name="Normal 5 2 7" xfId="75" xr:uid="{00000000-0005-0000-0000-0000310A0000}"/>
    <cellStyle name="Normal 5 2 8" xfId="4216" xr:uid="{00000000-0005-0000-0000-0000320A0000}"/>
    <cellStyle name="Normal 5 2 9" xfId="4217" xr:uid="{00000000-0005-0000-0000-0000330A0000}"/>
    <cellStyle name="Normal 5 20" xfId="4218" xr:uid="{00000000-0005-0000-0000-0000340A0000}"/>
    <cellStyle name="Normal 5 21" xfId="4219" xr:uid="{00000000-0005-0000-0000-0000350A0000}"/>
    <cellStyle name="Normal 5 22" xfId="4220" xr:uid="{00000000-0005-0000-0000-0000360A0000}"/>
    <cellStyle name="Normal 5 23" xfId="4221" xr:uid="{00000000-0005-0000-0000-0000370A0000}"/>
    <cellStyle name="Normal 5 24" xfId="4222" xr:uid="{00000000-0005-0000-0000-0000380A0000}"/>
    <cellStyle name="Normal 5 25" xfId="4223" xr:uid="{00000000-0005-0000-0000-0000390A0000}"/>
    <cellStyle name="Normal 5 26" xfId="4224" xr:uid="{00000000-0005-0000-0000-00003A0A0000}"/>
    <cellStyle name="Normal 5 27" xfId="4225" xr:uid="{00000000-0005-0000-0000-00003B0A0000}"/>
    <cellStyle name="Normal 5 28" xfId="4226" xr:uid="{00000000-0005-0000-0000-00003C0A0000}"/>
    <cellStyle name="Normal 5 29" xfId="4227" xr:uid="{00000000-0005-0000-0000-00003D0A0000}"/>
    <cellStyle name="Normal 5 3" xfId="31" xr:uid="{00000000-0005-0000-0000-00003E0A0000}"/>
    <cellStyle name="Normal 5 3 10" xfId="4228" xr:uid="{00000000-0005-0000-0000-00003F0A0000}"/>
    <cellStyle name="Normal 5 3 11" xfId="4229" xr:uid="{00000000-0005-0000-0000-0000400A0000}"/>
    <cellStyle name="Normal 5 3 12" xfId="4230" xr:uid="{00000000-0005-0000-0000-0000410A0000}"/>
    <cellStyle name="Normal 5 3 13" xfId="4231" xr:uid="{00000000-0005-0000-0000-0000420A0000}"/>
    <cellStyle name="Normal 5 3 14" xfId="4232" xr:uid="{00000000-0005-0000-0000-0000430A0000}"/>
    <cellStyle name="Normal 5 3 15" xfId="4233" xr:uid="{00000000-0005-0000-0000-0000440A0000}"/>
    <cellStyle name="Normal 5 3 16" xfId="4234" xr:uid="{00000000-0005-0000-0000-0000450A0000}"/>
    <cellStyle name="Normal 5 3 17" xfId="4235" xr:uid="{00000000-0005-0000-0000-0000460A0000}"/>
    <cellStyle name="Normal 5 3 18" xfId="4236" xr:uid="{00000000-0005-0000-0000-0000470A0000}"/>
    <cellStyle name="Normal 5 3 19" xfId="4237" xr:uid="{00000000-0005-0000-0000-0000480A0000}"/>
    <cellStyle name="Normal 5 3 2" xfId="48" xr:uid="{00000000-0005-0000-0000-0000490A0000}"/>
    <cellStyle name="Normal 5 3 2 2" xfId="2447" xr:uid="{00000000-0005-0000-0000-00004A0A0000}"/>
    <cellStyle name="Normal 5 3 2 2 2" xfId="2448" xr:uid="{00000000-0005-0000-0000-00004B0A0000}"/>
    <cellStyle name="Normal 5 3 2 2 2 2" xfId="2449" xr:uid="{00000000-0005-0000-0000-00004C0A0000}"/>
    <cellStyle name="Normal 5 3 2 2 3" xfId="2450" xr:uid="{00000000-0005-0000-0000-00004D0A0000}"/>
    <cellStyle name="Normal 5 3 2 2 4" xfId="2451" xr:uid="{00000000-0005-0000-0000-00004E0A0000}"/>
    <cellStyle name="Normal 5 3 2 3" xfId="2452" xr:uid="{00000000-0005-0000-0000-00004F0A0000}"/>
    <cellStyle name="Normal 5 3 2 3 2" xfId="2453" xr:uid="{00000000-0005-0000-0000-0000500A0000}"/>
    <cellStyle name="Normal 5 3 2 4" xfId="2454" xr:uid="{00000000-0005-0000-0000-0000510A0000}"/>
    <cellStyle name="Normal 5 3 2 5" xfId="2455" xr:uid="{00000000-0005-0000-0000-0000520A0000}"/>
    <cellStyle name="Normal 5 3 20" xfId="4238" xr:uid="{00000000-0005-0000-0000-0000530A0000}"/>
    <cellStyle name="Normal 5 3 21" xfId="4239" xr:uid="{00000000-0005-0000-0000-0000540A0000}"/>
    <cellStyle name="Normal 5 3 22" xfId="4240" xr:uid="{00000000-0005-0000-0000-0000550A0000}"/>
    <cellStyle name="Normal 5 3 23" xfId="4241" xr:uid="{00000000-0005-0000-0000-0000560A0000}"/>
    <cellStyle name="Normal 5 3 24" xfId="4242" xr:uid="{00000000-0005-0000-0000-0000570A0000}"/>
    <cellStyle name="Normal 5 3 25" xfId="4243" xr:uid="{00000000-0005-0000-0000-0000580A0000}"/>
    <cellStyle name="Normal 5 3 26" xfId="4244" xr:uid="{00000000-0005-0000-0000-0000590A0000}"/>
    <cellStyle name="Normal 5 3 27" xfId="4245" xr:uid="{00000000-0005-0000-0000-00005A0A0000}"/>
    <cellStyle name="Normal 5 3 28" xfId="4246" xr:uid="{00000000-0005-0000-0000-00005B0A0000}"/>
    <cellStyle name="Normal 5 3 29" xfId="4247" xr:uid="{00000000-0005-0000-0000-00005C0A0000}"/>
    <cellStyle name="Normal 5 3 3" xfId="2456" xr:uid="{00000000-0005-0000-0000-00005D0A0000}"/>
    <cellStyle name="Normal 5 3 3 2" xfId="2457" xr:uid="{00000000-0005-0000-0000-00005E0A0000}"/>
    <cellStyle name="Normal 5 3 3 2 2" xfId="2458" xr:uid="{00000000-0005-0000-0000-00005F0A0000}"/>
    <cellStyle name="Normal 5 3 3 3" xfId="2459" xr:uid="{00000000-0005-0000-0000-0000600A0000}"/>
    <cellStyle name="Normal 5 3 3 4" xfId="2460" xr:uid="{00000000-0005-0000-0000-0000610A0000}"/>
    <cellStyle name="Normal 5 3 30" xfId="4248" xr:uid="{00000000-0005-0000-0000-0000620A0000}"/>
    <cellStyle name="Normal 5 3 31" xfId="4249" xr:uid="{00000000-0005-0000-0000-0000630A0000}"/>
    <cellStyle name="Normal 5 3 4" xfId="2461" xr:uid="{00000000-0005-0000-0000-0000640A0000}"/>
    <cellStyle name="Normal 5 3 4 2" xfId="2462" xr:uid="{00000000-0005-0000-0000-0000650A0000}"/>
    <cellStyle name="Normal 5 3 5" xfId="2463" xr:uid="{00000000-0005-0000-0000-0000660A0000}"/>
    <cellStyle name="Normal 5 3 6" xfId="2464" xr:uid="{00000000-0005-0000-0000-0000670A0000}"/>
    <cellStyle name="Normal 5 3 7" xfId="4250" xr:uid="{00000000-0005-0000-0000-0000680A0000}"/>
    <cellStyle name="Normal 5 3 8" xfId="4251" xr:uid="{00000000-0005-0000-0000-0000690A0000}"/>
    <cellStyle name="Normal 5 3 9" xfId="4252" xr:uid="{00000000-0005-0000-0000-00006A0A0000}"/>
    <cellStyle name="Normal 5 30" xfId="4253" xr:uid="{00000000-0005-0000-0000-00006B0A0000}"/>
    <cellStyle name="Normal 5 31" xfId="4254" xr:uid="{00000000-0005-0000-0000-00006C0A0000}"/>
    <cellStyle name="Normal 5 32" xfId="4255" xr:uid="{00000000-0005-0000-0000-00006D0A0000}"/>
    <cellStyle name="Normal 5 33" xfId="4256" xr:uid="{00000000-0005-0000-0000-00006E0A0000}"/>
    <cellStyle name="Normal 5 4" xfId="56" xr:uid="{00000000-0005-0000-0000-00006F0A0000}"/>
    <cellStyle name="Normal 5 4 2" xfId="2465" xr:uid="{00000000-0005-0000-0000-0000700A0000}"/>
    <cellStyle name="Normal 5 4 2 2" xfId="2466" xr:uid="{00000000-0005-0000-0000-0000710A0000}"/>
    <cellStyle name="Normal 5 4 2 2 2" xfId="2467" xr:uid="{00000000-0005-0000-0000-0000720A0000}"/>
    <cellStyle name="Normal 5 4 2 2 2 2" xfId="2468" xr:uid="{00000000-0005-0000-0000-0000730A0000}"/>
    <cellStyle name="Normal 5 4 2 2 3" xfId="2469" xr:uid="{00000000-0005-0000-0000-0000740A0000}"/>
    <cellStyle name="Normal 5 4 2 2 4" xfId="2470" xr:uid="{00000000-0005-0000-0000-0000750A0000}"/>
    <cellStyle name="Normal 5 4 2 3" xfId="2471" xr:uid="{00000000-0005-0000-0000-0000760A0000}"/>
    <cellStyle name="Normal 5 4 2 3 2" xfId="2472" xr:uid="{00000000-0005-0000-0000-0000770A0000}"/>
    <cellStyle name="Normal 5 4 2 4" xfId="2473" xr:uid="{00000000-0005-0000-0000-0000780A0000}"/>
    <cellStyle name="Normal 5 4 2 5" xfId="2474" xr:uid="{00000000-0005-0000-0000-0000790A0000}"/>
    <cellStyle name="Normal 5 4 3" xfId="2475" xr:uid="{00000000-0005-0000-0000-00007A0A0000}"/>
    <cellStyle name="Normal 5 4 3 2" xfId="2476" xr:uid="{00000000-0005-0000-0000-00007B0A0000}"/>
    <cellStyle name="Normal 5 4 3 2 2" xfId="2477" xr:uid="{00000000-0005-0000-0000-00007C0A0000}"/>
    <cellStyle name="Normal 5 4 3 3" xfId="2478" xr:uid="{00000000-0005-0000-0000-00007D0A0000}"/>
    <cellStyle name="Normal 5 4 3 4" xfId="2479" xr:uid="{00000000-0005-0000-0000-00007E0A0000}"/>
    <cellStyle name="Normal 5 4 4" xfId="2480" xr:uid="{00000000-0005-0000-0000-00007F0A0000}"/>
    <cellStyle name="Normal 5 4 4 2" xfId="2481" xr:uid="{00000000-0005-0000-0000-0000800A0000}"/>
    <cellStyle name="Normal 5 4 5" xfId="2482" xr:uid="{00000000-0005-0000-0000-0000810A0000}"/>
    <cellStyle name="Normal 5 4 6" xfId="2483" xr:uid="{00000000-0005-0000-0000-0000820A0000}"/>
    <cellStyle name="Normal 5 5" xfId="22" xr:uid="{00000000-0005-0000-0000-0000830A0000}"/>
    <cellStyle name="Normal 5 5 2" xfId="2484" xr:uid="{00000000-0005-0000-0000-0000840A0000}"/>
    <cellStyle name="Normal 5 5 2 2" xfId="2485" xr:uid="{00000000-0005-0000-0000-0000850A0000}"/>
    <cellStyle name="Normal 5 5 2 2 2" xfId="2486" xr:uid="{00000000-0005-0000-0000-0000860A0000}"/>
    <cellStyle name="Normal 5 5 2 2 2 2" xfId="2487" xr:uid="{00000000-0005-0000-0000-0000870A0000}"/>
    <cellStyle name="Normal 5 5 2 2 3" xfId="2488" xr:uid="{00000000-0005-0000-0000-0000880A0000}"/>
    <cellStyle name="Normal 5 5 2 2 4" xfId="2489" xr:uid="{00000000-0005-0000-0000-0000890A0000}"/>
    <cellStyle name="Normal 5 5 2 3" xfId="2490" xr:uid="{00000000-0005-0000-0000-00008A0A0000}"/>
    <cellStyle name="Normal 5 5 2 3 2" xfId="2491" xr:uid="{00000000-0005-0000-0000-00008B0A0000}"/>
    <cellStyle name="Normal 5 5 2 4" xfId="2492" xr:uid="{00000000-0005-0000-0000-00008C0A0000}"/>
    <cellStyle name="Normal 5 5 2 5" xfId="2493" xr:uid="{00000000-0005-0000-0000-00008D0A0000}"/>
    <cellStyle name="Normal 5 5 3" xfId="2494" xr:uid="{00000000-0005-0000-0000-00008E0A0000}"/>
    <cellStyle name="Normal 5 5 3 2" xfId="2495" xr:uid="{00000000-0005-0000-0000-00008F0A0000}"/>
    <cellStyle name="Normal 5 5 3 2 2" xfId="2496" xr:uid="{00000000-0005-0000-0000-0000900A0000}"/>
    <cellStyle name="Normal 5 5 3 3" xfId="2497" xr:uid="{00000000-0005-0000-0000-0000910A0000}"/>
    <cellStyle name="Normal 5 5 3 4" xfId="2498" xr:uid="{00000000-0005-0000-0000-0000920A0000}"/>
    <cellStyle name="Normal 5 5 4" xfId="2499" xr:uid="{00000000-0005-0000-0000-0000930A0000}"/>
    <cellStyle name="Normal 5 5 4 2" xfId="2500" xr:uid="{00000000-0005-0000-0000-0000940A0000}"/>
    <cellStyle name="Normal 5 5 5" xfId="2501" xr:uid="{00000000-0005-0000-0000-0000950A0000}"/>
    <cellStyle name="Normal 5 5 6" xfId="2502" xr:uid="{00000000-0005-0000-0000-0000960A0000}"/>
    <cellStyle name="Normal 5 6" xfId="63" xr:uid="{00000000-0005-0000-0000-0000970A0000}"/>
    <cellStyle name="Normal 5 6 2" xfId="2503" xr:uid="{00000000-0005-0000-0000-0000980A0000}"/>
    <cellStyle name="Normal 5 6 2 2" xfId="2504" xr:uid="{00000000-0005-0000-0000-0000990A0000}"/>
    <cellStyle name="Normal 5 6 2 2 2" xfId="2505" xr:uid="{00000000-0005-0000-0000-00009A0A0000}"/>
    <cellStyle name="Normal 5 6 2 2 2 2" xfId="2506" xr:uid="{00000000-0005-0000-0000-00009B0A0000}"/>
    <cellStyle name="Normal 5 6 2 2 3" xfId="2507" xr:uid="{00000000-0005-0000-0000-00009C0A0000}"/>
    <cellStyle name="Normal 5 6 2 2 4" xfId="2508" xr:uid="{00000000-0005-0000-0000-00009D0A0000}"/>
    <cellStyle name="Normal 5 6 2 3" xfId="2509" xr:uid="{00000000-0005-0000-0000-00009E0A0000}"/>
    <cellStyle name="Normal 5 6 2 3 2" xfId="2510" xr:uid="{00000000-0005-0000-0000-00009F0A0000}"/>
    <cellStyle name="Normal 5 6 2 4" xfId="2511" xr:uid="{00000000-0005-0000-0000-0000A00A0000}"/>
    <cellStyle name="Normal 5 6 2 5" xfId="2512" xr:uid="{00000000-0005-0000-0000-0000A10A0000}"/>
    <cellStyle name="Normal 5 6 3" xfId="2513" xr:uid="{00000000-0005-0000-0000-0000A20A0000}"/>
    <cellStyle name="Normal 5 6 3 2" xfId="2514" xr:uid="{00000000-0005-0000-0000-0000A30A0000}"/>
    <cellStyle name="Normal 5 6 3 2 2" xfId="2515" xr:uid="{00000000-0005-0000-0000-0000A40A0000}"/>
    <cellStyle name="Normal 5 6 3 3" xfId="2516" xr:uid="{00000000-0005-0000-0000-0000A50A0000}"/>
    <cellStyle name="Normal 5 6 3 4" xfId="2517" xr:uid="{00000000-0005-0000-0000-0000A60A0000}"/>
    <cellStyle name="Normal 5 6 4" xfId="2518" xr:uid="{00000000-0005-0000-0000-0000A70A0000}"/>
    <cellStyle name="Normal 5 6 4 2" xfId="2519" xr:uid="{00000000-0005-0000-0000-0000A80A0000}"/>
    <cellStyle name="Normal 5 6 5" xfId="2520" xr:uid="{00000000-0005-0000-0000-0000A90A0000}"/>
    <cellStyle name="Normal 5 6 6" xfId="2521" xr:uid="{00000000-0005-0000-0000-0000AA0A0000}"/>
    <cellStyle name="Normal 5 7" xfId="71" xr:uid="{00000000-0005-0000-0000-0000AB0A0000}"/>
    <cellStyle name="Normal 5 7 2" xfId="2522" xr:uid="{00000000-0005-0000-0000-0000AC0A0000}"/>
    <cellStyle name="Normal 5 7 2 2" xfId="2523" xr:uid="{00000000-0005-0000-0000-0000AD0A0000}"/>
    <cellStyle name="Normal 5 7 2 2 2" xfId="2524" xr:uid="{00000000-0005-0000-0000-0000AE0A0000}"/>
    <cellStyle name="Normal 5 7 2 3" xfId="2525" xr:uid="{00000000-0005-0000-0000-0000AF0A0000}"/>
    <cellStyle name="Normal 5 7 2 4" xfId="2526" xr:uid="{00000000-0005-0000-0000-0000B00A0000}"/>
    <cellStyle name="Normal 5 7 3" xfId="2527" xr:uid="{00000000-0005-0000-0000-0000B10A0000}"/>
    <cellStyle name="Normal 5 7 3 2" xfId="2528" xr:uid="{00000000-0005-0000-0000-0000B20A0000}"/>
    <cellStyle name="Normal 5 7 4" xfId="2529" xr:uid="{00000000-0005-0000-0000-0000B30A0000}"/>
    <cellStyle name="Normal 5 7 5" xfId="2530" xr:uid="{00000000-0005-0000-0000-0000B40A0000}"/>
    <cellStyle name="Normal 5 8" xfId="2531" xr:uid="{00000000-0005-0000-0000-0000B50A0000}"/>
    <cellStyle name="Normal 5 8 2" xfId="2532" xr:uid="{00000000-0005-0000-0000-0000B60A0000}"/>
    <cellStyle name="Normal 5 8 2 2" xfId="2533" xr:uid="{00000000-0005-0000-0000-0000B70A0000}"/>
    <cellStyle name="Normal 5 8 3" xfId="2534" xr:uid="{00000000-0005-0000-0000-0000B80A0000}"/>
    <cellStyle name="Normal 5 8 4" xfId="2535" xr:uid="{00000000-0005-0000-0000-0000B90A0000}"/>
    <cellStyle name="Normal 5 9" xfId="2536" xr:uid="{00000000-0005-0000-0000-0000BA0A0000}"/>
    <cellStyle name="Normal 5 9 2" xfId="2537" xr:uid="{00000000-0005-0000-0000-0000BB0A0000}"/>
    <cellStyle name="Normal 5 9 2 2" xfId="2538" xr:uid="{00000000-0005-0000-0000-0000BC0A0000}"/>
    <cellStyle name="Normal 5 9 3" xfId="2539" xr:uid="{00000000-0005-0000-0000-0000BD0A0000}"/>
    <cellStyle name="Normal 5 9 4" xfId="2540" xr:uid="{00000000-0005-0000-0000-0000BE0A0000}"/>
    <cellStyle name="Normal 50" xfId="2541" xr:uid="{00000000-0005-0000-0000-0000BF0A0000}"/>
    <cellStyle name="Normal 50 2" xfId="2542" xr:uid="{00000000-0005-0000-0000-0000C00A0000}"/>
    <cellStyle name="Normal 50 2 2" xfId="2543" xr:uid="{00000000-0005-0000-0000-0000C10A0000}"/>
    <cellStyle name="Normal 50 2 2 2" xfId="2544" xr:uid="{00000000-0005-0000-0000-0000C20A0000}"/>
    <cellStyle name="Normal 50 2 2 2 2" xfId="2545" xr:uid="{00000000-0005-0000-0000-0000C30A0000}"/>
    <cellStyle name="Normal 50 2 2 3" xfId="2546" xr:uid="{00000000-0005-0000-0000-0000C40A0000}"/>
    <cellStyle name="Normal 50 2 2 4" xfId="2547" xr:uid="{00000000-0005-0000-0000-0000C50A0000}"/>
    <cellStyle name="Normal 50 2 3" xfId="2548" xr:uid="{00000000-0005-0000-0000-0000C60A0000}"/>
    <cellStyle name="Normal 50 2 3 2" xfId="2549" xr:uid="{00000000-0005-0000-0000-0000C70A0000}"/>
    <cellStyle name="Normal 50 2 4" xfId="2550" xr:uid="{00000000-0005-0000-0000-0000C80A0000}"/>
    <cellStyle name="Normal 50 2 5" xfId="2551" xr:uid="{00000000-0005-0000-0000-0000C90A0000}"/>
    <cellStyle name="Normal 50 3" xfId="2552" xr:uid="{00000000-0005-0000-0000-0000CA0A0000}"/>
    <cellStyle name="Normal 50 3 2" xfId="2553" xr:uid="{00000000-0005-0000-0000-0000CB0A0000}"/>
    <cellStyle name="Normal 50 3 2 2" xfId="2554" xr:uid="{00000000-0005-0000-0000-0000CC0A0000}"/>
    <cellStyle name="Normal 50 3 3" xfId="2555" xr:uid="{00000000-0005-0000-0000-0000CD0A0000}"/>
    <cellStyle name="Normal 50 3 4" xfId="2556" xr:uid="{00000000-0005-0000-0000-0000CE0A0000}"/>
    <cellStyle name="Normal 50 4" xfId="2557" xr:uid="{00000000-0005-0000-0000-0000CF0A0000}"/>
    <cellStyle name="Normal 50 4 2" xfId="2558" xr:uid="{00000000-0005-0000-0000-0000D00A0000}"/>
    <cellStyle name="Normal 50 5" xfId="2559" xr:uid="{00000000-0005-0000-0000-0000D10A0000}"/>
    <cellStyle name="Normal 50 6" xfId="2560" xr:uid="{00000000-0005-0000-0000-0000D20A0000}"/>
    <cellStyle name="Normal 51" xfId="2561" xr:uid="{00000000-0005-0000-0000-0000D30A0000}"/>
    <cellStyle name="Normal 51 2" xfId="2562" xr:uid="{00000000-0005-0000-0000-0000D40A0000}"/>
    <cellStyle name="Normal 51 2 2" xfId="2563" xr:uid="{00000000-0005-0000-0000-0000D50A0000}"/>
    <cellStyle name="Normal 51 2 2 2" xfId="2564" xr:uid="{00000000-0005-0000-0000-0000D60A0000}"/>
    <cellStyle name="Normal 51 2 2 2 2" xfId="2565" xr:uid="{00000000-0005-0000-0000-0000D70A0000}"/>
    <cellStyle name="Normal 51 2 2 3" xfId="2566" xr:uid="{00000000-0005-0000-0000-0000D80A0000}"/>
    <cellStyle name="Normal 51 2 2 4" xfId="2567" xr:uid="{00000000-0005-0000-0000-0000D90A0000}"/>
    <cellStyle name="Normal 51 2 3" xfId="2568" xr:uid="{00000000-0005-0000-0000-0000DA0A0000}"/>
    <cellStyle name="Normal 51 2 3 2" xfId="2569" xr:uid="{00000000-0005-0000-0000-0000DB0A0000}"/>
    <cellStyle name="Normal 51 2 4" xfId="2570" xr:uid="{00000000-0005-0000-0000-0000DC0A0000}"/>
    <cellStyle name="Normal 51 2 5" xfId="2571" xr:uid="{00000000-0005-0000-0000-0000DD0A0000}"/>
    <cellStyle name="Normal 51 3" xfId="2572" xr:uid="{00000000-0005-0000-0000-0000DE0A0000}"/>
    <cellStyle name="Normal 51 3 2" xfId="2573" xr:uid="{00000000-0005-0000-0000-0000DF0A0000}"/>
    <cellStyle name="Normal 51 3 2 2" xfId="2574" xr:uid="{00000000-0005-0000-0000-0000E00A0000}"/>
    <cellStyle name="Normal 51 3 3" xfId="2575" xr:uid="{00000000-0005-0000-0000-0000E10A0000}"/>
    <cellStyle name="Normal 51 3 4" xfId="2576" xr:uid="{00000000-0005-0000-0000-0000E20A0000}"/>
    <cellStyle name="Normal 51 4" xfId="2577" xr:uid="{00000000-0005-0000-0000-0000E30A0000}"/>
    <cellStyle name="Normal 51 4 2" xfId="2578" xr:uid="{00000000-0005-0000-0000-0000E40A0000}"/>
    <cellStyle name="Normal 51 5" xfId="2579" xr:uid="{00000000-0005-0000-0000-0000E50A0000}"/>
    <cellStyle name="Normal 51 6" xfId="2580" xr:uid="{00000000-0005-0000-0000-0000E60A0000}"/>
    <cellStyle name="Normal 52" xfId="2581" xr:uid="{00000000-0005-0000-0000-0000E70A0000}"/>
    <cellStyle name="Normal 52 2" xfId="2582" xr:uid="{00000000-0005-0000-0000-0000E80A0000}"/>
    <cellStyle name="Normal 52 2 2" xfId="2583" xr:uid="{00000000-0005-0000-0000-0000E90A0000}"/>
    <cellStyle name="Normal 52 2 2 2" xfId="2584" xr:uid="{00000000-0005-0000-0000-0000EA0A0000}"/>
    <cellStyle name="Normal 52 2 2 2 2" xfId="2585" xr:uid="{00000000-0005-0000-0000-0000EB0A0000}"/>
    <cellStyle name="Normal 52 2 2 3" xfId="2586" xr:uid="{00000000-0005-0000-0000-0000EC0A0000}"/>
    <cellStyle name="Normal 52 2 2 4" xfId="2587" xr:uid="{00000000-0005-0000-0000-0000ED0A0000}"/>
    <cellStyle name="Normal 52 2 3" xfId="2588" xr:uid="{00000000-0005-0000-0000-0000EE0A0000}"/>
    <cellStyle name="Normal 52 2 3 2" xfId="2589" xr:uid="{00000000-0005-0000-0000-0000EF0A0000}"/>
    <cellStyle name="Normal 52 2 4" xfId="2590" xr:uid="{00000000-0005-0000-0000-0000F00A0000}"/>
    <cellStyle name="Normal 52 2 5" xfId="2591" xr:uid="{00000000-0005-0000-0000-0000F10A0000}"/>
    <cellStyle name="Normal 52 3" xfId="2592" xr:uid="{00000000-0005-0000-0000-0000F20A0000}"/>
    <cellStyle name="Normal 52 3 2" xfId="2593" xr:uid="{00000000-0005-0000-0000-0000F30A0000}"/>
    <cellStyle name="Normal 52 3 2 2" xfId="2594" xr:uid="{00000000-0005-0000-0000-0000F40A0000}"/>
    <cellStyle name="Normal 52 3 3" xfId="2595" xr:uid="{00000000-0005-0000-0000-0000F50A0000}"/>
    <cellStyle name="Normal 52 3 4" xfId="2596" xr:uid="{00000000-0005-0000-0000-0000F60A0000}"/>
    <cellStyle name="Normal 52 4" xfId="2597" xr:uid="{00000000-0005-0000-0000-0000F70A0000}"/>
    <cellStyle name="Normal 52 4 2" xfId="2598" xr:uid="{00000000-0005-0000-0000-0000F80A0000}"/>
    <cellStyle name="Normal 52 5" xfId="2599" xr:uid="{00000000-0005-0000-0000-0000F90A0000}"/>
    <cellStyle name="Normal 52 6" xfId="2600" xr:uid="{00000000-0005-0000-0000-0000FA0A0000}"/>
    <cellStyle name="Normal 53" xfId="2601" xr:uid="{00000000-0005-0000-0000-0000FB0A0000}"/>
    <cellStyle name="Normal 53 2" xfId="2602" xr:uid="{00000000-0005-0000-0000-0000FC0A0000}"/>
    <cellStyle name="Normal 53 2 2" xfId="2603" xr:uid="{00000000-0005-0000-0000-0000FD0A0000}"/>
    <cellStyle name="Normal 53 2 2 2" xfId="2604" xr:uid="{00000000-0005-0000-0000-0000FE0A0000}"/>
    <cellStyle name="Normal 53 2 3" xfId="2605" xr:uid="{00000000-0005-0000-0000-0000FF0A0000}"/>
    <cellStyle name="Normal 53 2 4" xfId="2606" xr:uid="{00000000-0005-0000-0000-0000000B0000}"/>
    <cellStyle name="Normal 53 3" xfId="2607" xr:uid="{00000000-0005-0000-0000-0000010B0000}"/>
    <cellStyle name="Normal 53 3 2" xfId="2608" xr:uid="{00000000-0005-0000-0000-0000020B0000}"/>
    <cellStyle name="Normal 53 4" xfId="2609" xr:uid="{00000000-0005-0000-0000-0000030B0000}"/>
    <cellStyle name="Normal 53 5" xfId="2610" xr:uid="{00000000-0005-0000-0000-0000040B0000}"/>
    <cellStyle name="Normal 54" xfId="2611" xr:uid="{00000000-0005-0000-0000-0000050B0000}"/>
    <cellStyle name="Normal 55" xfId="2612" xr:uid="{00000000-0005-0000-0000-0000060B0000}"/>
    <cellStyle name="Normal 55 2" xfId="2613" xr:uid="{00000000-0005-0000-0000-0000070B0000}"/>
    <cellStyle name="Normal 55 2 2" xfId="2614" xr:uid="{00000000-0005-0000-0000-0000080B0000}"/>
    <cellStyle name="Normal 55 3" xfId="2615" xr:uid="{00000000-0005-0000-0000-0000090B0000}"/>
    <cellStyle name="Normal 55 4" xfId="2616" xr:uid="{00000000-0005-0000-0000-00000A0B0000}"/>
    <cellStyle name="Normal 56" xfId="2617" xr:uid="{00000000-0005-0000-0000-00000B0B0000}"/>
    <cellStyle name="Normal 56 2" xfId="2618" xr:uid="{00000000-0005-0000-0000-00000C0B0000}"/>
    <cellStyle name="Normal 56 2 2" xfId="2619" xr:uid="{00000000-0005-0000-0000-00000D0B0000}"/>
    <cellStyle name="Normal 56 3" xfId="2620" xr:uid="{00000000-0005-0000-0000-00000E0B0000}"/>
    <cellStyle name="Normal 56 4" xfId="2621" xr:uid="{00000000-0005-0000-0000-00000F0B0000}"/>
    <cellStyle name="Normal 57" xfId="2622" xr:uid="{00000000-0005-0000-0000-0000100B0000}"/>
    <cellStyle name="Normal 58" xfId="2623" xr:uid="{00000000-0005-0000-0000-0000110B0000}"/>
    <cellStyle name="Normal 58 2" xfId="2624" xr:uid="{00000000-0005-0000-0000-0000120B0000}"/>
    <cellStyle name="Normal 59" xfId="2625" xr:uid="{00000000-0005-0000-0000-0000130B0000}"/>
    <cellStyle name="Normal 59 2" xfId="2626" xr:uid="{00000000-0005-0000-0000-0000140B0000}"/>
    <cellStyle name="Normal 6" xfId="27" xr:uid="{00000000-0005-0000-0000-0000150B0000}"/>
    <cellStyle name="Normal 6 2" xfId="28" xr:uid="{00000000-0005-0000-0000-0000160B0000}"/>
    <cellStyle name="Normal 6 2 2" xfId="2627" xr:uid="{00000000-0005-0000-0000-0000170B0000}"/>
    <cellStyle name="Normal 6 2 3" xfId="2628" xr:uid="{00000000-0005-0000-0000-0000180B0000}"/>
    <cellStyle name="Normal 6 2 3 2" xfId="2629" xr:uid="{00000000-0005-0000-0000-0000190B0000}"/>
    <cellStyle name="Normal 6 2 3 2 2" xfId="2630" xr:uid="{00000000-0005-0000-0000-00001A0B0000}"/>
    <cellStyle name="Normal 6 2 3 2 2 2" xfId="2631" xr:uid="{00000000-0005-0000-0000-00001B0B0000}"/>
    <cellStyle name="Normal 6 2 3 2 3" xfId="2632" xr:uid="{00000000-0005-0000-0000-00001C0B0000}"/>
    <cellStyle name="Normal 6 2 3 2 4" xfId="2633" xr:uid="{00000000-0005-0000-0000-00001D0B0000}"/>
    <cellStyle name="Normal 6 2 3 3" xfId="2634" xr:uid="{00000000-0005-0000-0000-00001E0B0000}"/>
    <cellStyle name="Normal 6 2 3 3 2" xfId="2635" xr:uid="{00000000-0005-0000-0000-00001F0B0000}"/>
    <cellStyle name="Normal 6 2 3 4" xfId="2636" xr:uid="{00000000-0005-0000-0000-0000200B0000}"/>
    <cellStyle name="Normal 6 2 3 5" xfId="2637" xr:uid="{00000000-0005-0000-0000-0000210B0000}"/>
    <cellStyle name="Normal 6 2 4" xfId="2638" xr:uid="{00000000-0005-0000-0000-0000220B0000}"/>
    <cellStyle name="Normal 6 2 4 2" xfId="2639" xr:uid="{00000000-0005-0000-0000-0000230B0000}"/>
    <cellStyle name="Normal 6 2 4 2 2" xfId="2640" xr:uid="{00000000-0005-0000-0000-0000240B0000}"/>
    <cellStyle name="Normal 6 2 4 3" xfId="2641" xr:uid="{00000000-0005-0000-0000-0000250B0000}"/>
    <cellStyle name="Normal 6 2 4 4" xfId="2642" xr:uid="{00000000-0005-0000-0000-0000260B0000}"/>
    <cellStyle name="Normal 6 2 5" xfId="2643" xr:uid="{00000000-0005-0000-0000-0000270B0000}"/>
    <cellStyle name="Normal 6 2 5 2" xfId="2644" xr:uid="{00000000-0005-0000-0000-0000280B0000}"/>
    <cellStyle name="Normal 6 2 6" xfId="2645" xr:uid="{00000000-0005-0000-0000-0000290B0000}"/>
    <cellStyle name="Normal 6 2 7" xfId="2646" xr:uid="{00000000-0005-0000-0000-00002A0B0000}"/>
    <cellStyle name="Normal 6 3" xfId="2647" xr:uid="{00000000-0005-0000-0000-00002B0B0000}"/>
    <cellStyle name="Normal 6 3 2" xfId="2648" xr:uid="{00000000-0005-0000-0000-00002C0B0000}"/>
    <cellStyle name="Normal 6 3 2 2" xfId="2649" xr:uid="{00000000-0005-0000-0000-00002D0B0000}"/>
    <cellStyle name="Normal 6 3 2 2 2" xfId="2650" xr:uid="{00000000-0005-0000-0000-00002E0B0000}"/>
    <cellStyle name="Normal 6 3 2 2 2 2" xfId="2651" xr:uid="{00000000-0005-0000-0000-00002F0B0000}"/>
    <cellStyle name="Normal 6 3 2 2 2 2 2" xfId="2652" xr:uid="{00000000-0005-0000-0000-0000300B0000}"/>
    <cellStyle name="Normal 6 3 2 2 2 3" xfId="2653" xr:uid="{00000000-0005-0000-0000-0000310B0000}"/>
    <cellStyle name="Normal 6 3 2 2 2 4" xfId="2654" xr:uid="{00000000-0005-0000-0000-0000320B0000}"/>
    <cellStyle name="Normal 6 3 2 2 3" xfId="2655" xr:uid="{00000000-0005-0000-0000-0000330B0000}"/>
    <cellStyle name="Normal 6 3 2 2 3 2" xfId="2656" xr:uid="{00000000-0005-0000-0000-0000340B0000}"/>
    <cellStyle name="Normal 6 3 2 2 4" xfId="2657" xr:uid="{00000000-0005-0000-0000-0000350B0000}"/>
    <cellStyle name="Normal 6 3 2 2 5" xfId="2658" xr:uid="{00000000-0005-0000-0000-0000360B0000}"/>
    <cellStyle name="Normal 6 3 2 3" xfId="2659" xr:uid="{00000000-0005-0000-0000-0000370B0000}"/>
    <cellStyle name="Normal 6 3 2 3 2" xfId="2660" xr:uid="{00000000-0005-0000-0000-0000380B0000}"/>
    <cellStyle name="Normal 6 3 2 3 2 2" xfId="2661" xr:uid="{00000000-0005-0000-0000-0000390B0000}"/>
    <cellStyle name="Normal 6 3 2 3 3" xfId="2662" xr:uid="{00000000-0005-0000-0000-00003A0B0000}"/>
    <cellStyle name="Normal 6 3 2 3 4" xfId="2663" xr:uid="{00000000-0005-0000-0000-00003B0B0000}"/>
    <cellStyle name="Normal 6 3 2 4" xfId="2664" xr:uid="{00000000-0005-0000-0000-00003C0B0000}"/>
    <cellStyle name="Normal 6 3 2 4 2" xfId="2665" xr:uid="{00000000-0005-0000-0000-00003D0B0000}"/>
    <cellStyle name="Normal 6 3 2 5" xfId="2666" xr:uid="{00000000-0005-0000-0000-00003E0B0000}"/>
    <cellStyle name="Normal 6 3 2 6" xfId="2667" xr:uid="{00000000-0005-0000-0000-00003F0B0000}"/>
    <cellStyle name="Normal 6 3 3" xfId="2668" xr:uid="{00000000-0005-0000-0000-0000400B0000}"/>
    <cellStyle name="Normal 6 3 3 2" xfId="2669" xr:uid="{00000000-0005-0000-0000-0000410B0000}"/>
    <cellStyle name="Normal 6 3 3 2 2" xfId="2670" xr:uid="{00000000-0005-0000-0000-0000420B0000}"/>
    <cellStyle name="Normal 6 3 3 2 2 2" xfId="2671" xr:uid="{00000000-0005-0000-0000-0000430B0000}"/>
    <cellStyle name="Normal 6 3 3 2 3" xfId="2672" xr:uid="{00000000-0005-0000-0000-0000440B0000}"/>
    <cellStyle name="Normal 6 3 3 2 4" xfId="2673" xr:uid="{00000000-0005-0000-0000-0000450B0000}"/>
    <cellStyle name="Normal 6 3 3 3" xfId="2674" xr:uid="{00000000-0005-0000-0000-0000460B0000}"/>
    <cellStyle name="Normal 6 3 3 3 2" xfId="2675" xr:uid="{00000000-0005-0000-0000-0000470B0000}"/>
    <cellStyle name="Normal 6 3 3 4" xfId="2676" xr:uid="{00000000-0005-0000-0000-0000480B0000}"/>
    <cellStyle name="Normal 6 3 3 5" xfId="2677" xr:uid="{00000000-0005-0000-0000-0000490B0000}"/>
    <cellStyle name="Normal 6 3 4" xfId="2678" xr:uid="{00000000-0005-0000-0000-00004A0B0000}"/>
    <cellStyle name="Normal 6 3 4 2" xfId="2679" xr:uid="{00000000-0005-0000-0000-00004B0B0000}"/>
    <cellStyle name="Normal 6 3 4 2 2" xfId="2680" xr:uid="{00000000-0005-0000-0000-00004C0B0000}"/>
    <cellStyle name="Normal 6 3 4 3" xfId="2681" xr:uid="{00000000-0005-0000-0000-00004D0B0000}"/>
    <cellStyle name="Normal 6 3 4 4" xfId="2682" xr:uid="{00000000-0005-0000-0000-00004E0B0000}"/>
    <cellStyle name="Normal 6 3 5" xfId="2683" xr:uid="{00000000-0005-0000-0000-00004F0B0000}"/>
    <cellStyle name="Normal 6 3 5 2" xfId="2684" xr:uid="{00000000-0005-0000-0000-0000500B0000}"/>
    <cellStyle name="Normal 6 3 6" xfId="2685" xr:uid="{00000000-0005-0000-0000-0000510B0000}"/>
    <cellStyle name="Normal 6 3 7" xfId="2686" xr:uid="{00000000-0005-0000-0000-0000520B0000}"/>
    <cellStyle name="Normal 6 4" xfId="2687" xr:uid="{00000000-0005-0000-0000-0000530B0000}"/>
    <cellStyle name="Normal 6 5" xfId="2688" xr:uid="{00000000-0005-0000-0000-0000540B0000}"/>
    <cellStyle name="Normal 6 5 2" xfId="2689" xr:uid="{00000000-0005-0000-0000-0000550B0000}"/>
    <cellStyle name="Normal 6 5 2 2" xfId="2690" xr:uid="{00000000-0005-0000-0000-0000560B0000}"/>
    <cellStyle name="Normal 6 5 2 2 2" xfId="2691" xr:uid="{00000000-0005-0000-0000-0000570B0000}"/>
    <cellStyle name="Normal 6 5 2 3" xfId="2692" xr:uid="{00000000-0005-0000-0000-0000580B0000}"/>
    <cellStyle name="Normal 6 5 2 4" xfId="2693" xr:uid="{00000000-0005-0000-0000-0000590B0000}"/>
    <cellStyle name="Normal 6 5 3" xfId="2694" xr:uid="{00000000-0005-0000-0000-00005A0B0000}"/>
    <cellStyle name="Normal 6 5 3 2" xfId="2695" xr:uid="{00000000-0005-0000-0000-00005B0B0000}"/>
    <cellStyle name="Normal 6 5 4" xfId="2696" xr:uid="{00000000-0005-0000-0000-00005C0B0000}"/>
    <cellStyle name="Normal 6 5 5" xfId="2697" xr:uid="{00000000-0005-0000-0000-00005D0B0000}"/>
    <cellStyle name="Normal 6 6" xfId="2698" xr:uid="{00000000-0005-0000-0000-00005E0B0000}"/>
    <cellStyle name="Normal 6 6 2" xfId="2699" xr:uid="{00000000-0005-0000-0000-00005F0B0000}"/>
    <cellStyle name="Normal 6 6 2 2" xfId="2700" xr:uid="{00000000-0005-0000-0000-0000600B0000}"/>
    <cellStyle name="Normal 6 6 3" xfId="2701" xr:uid="{00000000-0005-0000-0000-0000610B0000}"/>
    <cellStyle name="Normal 6 6 4" xfId="2702" xr:uid="{00000000-0005-0000-0000-0000620B0000}"/>
    <cellStyle name="Normal 6 7" xfId="2703" xr:uid="{00000000-0005-0000-0000-0000630B0000}"/>
    <cellStyle name="Normal 6 7 2" xfId="2704" xr:uid="{00000000-0005-0000-0000-0000640B0000}"/>
    <cellStyle name="Normal 6 8" xfId="2705" xr:uid="{00000000-0005-0000-0000-0000650B0000}"/>
    <cellStyle name="Normal 6 9" xfId="2706" xr:uid="{00000000-0005-0000-0000-0000660B0000}"/>
    <cellStyle name="Normal 60" xfId="2707" xr:uid="{00000000-0005-0000-0000-0000670B0000}"/>
    <cellStyle name="Normal 61" xfId="2708" xr:uid="{00000000-0005-0000-0000-0000680B0000}"/>
    <cellStyle name="Normal 62" xfId="2709" xr:uid="{00000000-0005-0000-0000-0000690B0000}"/>
    <cellStyle name="Normal 63" xfId="2710" xr:uid="{00000000-0005-0000-0000-00006A0B0000}"/>
    <cellStyle name="Normal 64" xfId="2711" xr:uid="{00000000-0005-0000-0000-00006B0B0000}"/>
    <cellStyle name="Normal 65" xfId="2712" xr:uid="{00000000-0005-0000-0000-00006C0B0000}"/>
    <cellStyle name="Normal 66" xfId="2713" xr:uid="{00000000-0005-0000-0000-00006D0B0000}"/>
    <cellStyle name="Normal 67" xfId="2714" xr:uid="{00000000-0005-0000-0000-00006E0B0000}"/>
    <cellStyle name="Normal 68" xfId="2715" xr:uid="{00000000-0005-0000-0000-00006F0B0000}"/>
    <cellStyle name="Normal 69" xfId="2716" xr:uid="{00000000-0005-0000-0000-0000700B0000}"/>
    <cellStyle name="Normal 7" xfId="16" xr:uid="{00000000-0005-0000-0000-0000710B0000}"/>
    <cellStyle name="Normal 7 2" xfId="2717" xr:uid="{00000000-0005-0000-0000-0000720B0000}"/>
    <cellStyle name="Normal 7 2 10" xfId="2718" xr:uid="{00000000-0005-0000-0000-0000730B0000}"/>
    <cellStyle name="Normal 7 2 10 2" xfId="2719" xr:uid="{00000000-0005-0000-0000-0000740B0000}"/>
    <cellStyle name="Normal 7 2 11" xfId="2720" xr:uid="{00000000-0005-0000-0000-0000750B0000}"/>
    <cellStyle name="Normal 7 2 11 2" xfId="2721" xr:uid="{00000000-0005-0000-0000-0000760B0000}"/>
    <cellStyle name="Normal 7 2 12" xfId="2722" xr:uid="{00000000-0005-0000-0000-0000770B0000}"/>
    <cellStyle name="Normal 7 2 12 2" xfId="2723" xr:uid="{00000000-0005-0000-0000-0000780B0000}"/>
    <cellStyle name="Normal 7 2 13" xfId="2724" xr:uid="{00000000-0005-0000-0000-0000790B0000}"/>
    <cellStyle name="Normal 7 2 14" xfId="2725" xr:uid="{00000000-0005-0000-0000-00007A0B0000}"/>
    <cellStyle name="Normal 7 2 15" xfId="2726" xr:uid="{00000000-0005-0000-0000-00007B0B0000}"/>
    <cellStyle name="Normal 7 2 2" xfId="2727" xr:uid="{00000000-0005-0000-0000-00007C0B0000}"/>
    <cellStyle name="Normal 7 2 2 2" xfId="2728" xr:uid="{00000000-0005-0000-0000-00007D0B0000}"/>
    <cellStyle name="Normal 7 2 2 2 2" xfId="2729" xr:uid="{00000000-0005-0000-0000-00007E0B0000}"/>
    <cellStyle name="Normal 7 2 2 2 2 2" xfId="2730" xr:uid="{00000000-0005-0000-0000-00007F0B0000}"/>
    <cellStyle name="Normal 7 2 2 2 2 2 2" xfId="2731" xr:uid="{00000000-0005-0000-0000-0000800B0000}"/>
    <cellStyle name="Normal 7 2 2 2 2 3" xfId="2732" xr:uid="{00000000-0005-0000-0000-0000810B0000}"/>
    <cellStyle name="Normal 7 2 2 2 2 4" xfId="2733" xr:uid="{00000000-0005-0000-0000-0000820B0000}"/>
    <cellStyle name="Normal 7 2 2 2 3" xfId="2734" xr:uid="{00000000-0005-0000-0000-0000830B0000}"/>
    <cellStyle name="Normal 7 2 2 2 3 2" xfId="2735" xr:uid="{00000000-0005-0000-0000-0000840B0000}"/>
    <cellStyle name="Normal 7 2 2 2 4" xfId="2736" xr:uid="{00000000-0005-0000-0000-0000850B0000}"/>
    <cellStyle name="Normal 7 2 2 2 5" xfId="2737" xr:uid="{00000000-0005-0000-0000-0000860B0000}"/>
    <cellStyle name="Normal 7 2 2 3" xfId="2738" xr:uid="{00000000-0005-0000-0000-0000870B0000}"/>
    <cellStyle name="Normal 7 2 2 3 2" xfId="2739" xr:uid="{00000000-0005-0000-0000-0000880B0000}"/>
    <cellStyle name="Normal 7 2 2 3 2 2" xfId="2740" xr:uid="{00000000-0005-0000-0000-0000890B0000}"/>
    <cellStyle name="Normal 7 2 2 3 3" xfId="2741" xr:uid="{00000000-0005-0000-0000-00008A0B0000}"/>
    <cellStyle name="Normal 7 2 2 3 4" xfId="2742" xr:uid="{00000000-0005-0000-0000-00008B0B0000}"/>
    <cellStyle name="Normal 7 2 2 4" xfId="2743" xr:uid="{00000000-0005-0000-0000-00008C0B0000}"/>
    <cellStyle name="Normal 7 2 2 4 2" xfId="2744" xr:uid="{00000000-0005-0000-0000-00008D0B0000}"/>
    <cellStyle name="Normal 7 2 2 5" xfId="2745" xr:uid="{00000000-0005-0000-0000-00008E0B0000}"/>
    <cellStyle name="Normal 7 2 2 6" xfId="2746" xr:uid="{00000000-0005-0000-0000-00008F0B0000}"/>
    <cellStyle name="Normal 7 2 3" xfId="2747" xr:uid="{00000000-0005-0000-0000-0000900B0000}"/>
    <cellStyle name="Normal 7 2 3 2" xfId="2748" xr:uid="{00000000-0005-0000-0000-0000910B0000}"/>
    <cellStyle name="Normal 7 2 3 2 2" xfId="2749" xr:uid="{00000000-0005-0000-0000-0000920B0000}"/>
    <cellStyle name="Normal 7 2 3 2 2 2" xfId="2750" xr:uid="{00000000-0005-0000-0000-0000930B0000}"/>
    <cellStyle name="Normal 7 2 3 2 2 2 2" xfId="2751" xr:uid="{00000000-0005-0000-0000-0000940B0000}"/>
    <cellStyle name="Normal 7 2 3 2 2 3" xfId="2752" xr:uid="{00000000-0005-0000-0000-0000950B0000}"/>
    <cellStyle name="Normal 7 2 3 2 2 4" xfId="2753" xr:uid="{00000000-0005-0000-0000-0000960B0000}"/>
    <cellStyle name="Normal 7 2 3 2 3" xfId="2754" xr:uid="{00000000-0005-0000-0000-0000970B0000}"/>
    <cellStyle name="Normal 7 2 3 2 3 2" xfId="2755" xr:uid="{00000000-0005-0000-0000-0000980B0000}"/>
    <cellStyle name="Normal 7 2 3 2 4" xfId="2756" xr:uid="{00000000-0005-0000-0000-0000990B0000}"/>
    <cellStyle name="Normal 7 2 3 2 5" xfId="2757" xr:uid="{00000000-0005-0000-0000-00009A0B0000}"/>
    <cellStyle name="Normal 7 2 3 3" xfId="2758" xr:uid="{00000000-0005-0000-0000-00009B0B0000}"/>
    <cellStyle name="Normal 7 2 3 3 2" xfId="2759" xr:uid="{00000000-0005-0000-0000-00009C0B0000}"/>
    <cellStyle name="Normal 7 2 3 3 2 2" xfId="2760" xr:uid="{00000000-0005-0000-0000-00009D0B0000}"/>
    <cellStyle name="Normal 7 2 3 3 3" xfId="2761" xr:uid="{00000000-0005-0000-0000-00009E0B0000}"/>
    <cellStyle name="Normal 7 2 3 3 4" xfId="2762" xr:uid="{00000000-0005-0000-0000-00009F0B0000}"/>
    <cellStyle name="Normal 7 2 3 4" xfId="2763" xr:uid="{00000000-0005-0000-0000-0000A00B0000}"/>
    <cellStyle name="Normal 7 2 3 4 2" xfId="2764" xr:uid="{00000000-0005-0000-0000-0000A10B0000}"/>
    <cellStyle name="Normal 7 2 3 5" xfId="2765" xr:uid="{00000000-0005-0000-0000-0000A20B0000}"/>
    <cellStyle name="Normal 7 2 3 6" xfId="2766" xr:uid="{00000000-0005-0000-0000-0000A30B0000}"/>
    <cellStyle name="Normal 7 2 4" xfId="2767" xr:uid="{00000000-0005-0000-0000-0000A40B0000}"/>
    <cellStyle name="Normal 7 2 4 2" xfId="2768" xr:uid="{00000000-0005-0000-0000-0000A50B0000}"/>
    <cellStyle name="Normal 7 2 4 2 2" xfId="2769" xr:uid="{00000000-0005-0000-0000-0000A60B0000}"/>
    <cellStyle name="Normal 7 2 4 2 2 2" xfId="2770" xr:uid="{00000000-0005-0000-0000-0000A70B0000}"/>
    <cellStyle name="Normal 7 2 4 2 2 2 2" xfId="2771" xr:uid="{00000000-0005-0000-0000-0000A80B0000}"/>
    <cellStyle name="Normal 7 2 4 2 2 3" xfId="2772" xr:uid="{00000000-0005-0000-0000-0000A90B0000}"/>
    <cellStyle name="Normal 7 2 4 2 2 4" xfId="2773" xr:uid="{00000000-0005-0000-0000-0000AA0B0000}"/>
    <cellStyle name="Normal 7 2 4 2 3" xfId="2774" xr:uid="{00000000-0005-0000-0000-0000AB0B0000}"/>
    <cellStyle name="Normal 7 2 4 2 3 2" xfId="2775" xr:uid="{00000000-0005-0000-0000-0000AC0B0000}"/>
    <cellStyle name="Normal 7 2 4 2 4" xfId="2776" xr:uid="{00000000-0005-0000-0000-0000AD0B0000}"/>
    <cellStyle name="Normal 7 2 4 2 5" xfId="2777" xr:uid="{00000000-0005-0000-0000-0000AE0B0000}"/>
    <cellStyle name="Normal 7 2 4 3" xfId="2778" xr:uid="{00000000-0005-0000-0000-0000AF0B0000}"/>
    <cellStyle name="Normal 7 2 4 3 2" xfId="2779" xr:uid="{00000000-0005-0000-0000-0000B00B0000}"/>
    <cellStyle name="Normal 7 2 4 3 2 2" xfId="2780" xr:uid="{00000000-0005-0000-0000-0000B10B0000}"/>
    <cellStyle name="Normal 7 2 4 3 3" xfId="2781" xr:uid="{00000000-0005-0000-0000-0000B20B0000}"/>
    <cellStyle name="Normal 7 2 4 3 4" xfId="2782" xr:uid="{00000000-0005-0000-0000-0000B30B0000}"/>
    <cellStyle name="Normal 7 2 4 4" xfId="2783" xr:uid="{00000000-0005-0000-0000-0000B40B0000}"/>
    <cellStyle name="Normal 7 2 4 4 2" xfId="2784" xr:uid="{00000000-0005-0000-0000-0000B50B0000}"/>
    <cellStyle name="Normal 7 2 4 5" xfId="2785" xr:uid="{00000000-0005-0000-0000-0000B60B0000}"/>
    <cellStyle name="Normal 7 2 4 6" xfId="2786" xr:uid="{00000000-0005-0000-0000-0000B70B0000}"/>
    <cellStyle name="Normal 7 2 5" xfId="2787" xr:uid="{00000000-0005-0000-0000-0000B80B0000}"/>
    <cellStyle name="Normal 7 2 5 2" xfId="2788" xr:uid="{00000000-0005-0000-0000-0000B90B0000}"/>
    <cellStyle name="Normal 7 2 5 2 2" xfId="2789" xr:uid="{00000000-0005-0000-0000-0000BA0B0000}"/>
    <cellStyle name="Normal 7 2 5 2 2 2" xfId="2790" xr:uid="{00000000-0005-0000-0000-0000BB0B0000}"/>
    <cellStyle name="Normal 7 2 5 2 3" xfId="2791" xr:uid="{00000000-0005-0000-0000-0000BC0B0000}"/>
    <cellStyle name="Normal 7 2 5 2 4" xfId="2792" xr:uid="{00000000-0005-0000-0000-0000BD0B0000}"/>
    <cellStyle name="Normal 7 2 5 3" xfId="2793" xr:uid="{00000000-0005-0000-0000-0000BE0B0000}"/>
    <cellStyle name="Normal 7 2 5 3 2" xfId="2794" xr:uid="{00000000-0005-0000-0000-0000BF0B0000}"/>
    <cellStyle name="Normal 7 2 5 4" xfId="2795" xr:uid="{00000000-0005-0000-0000-0000C00B0000}"/>
    <cellStyle name="Normal 7 2 5 5" xfId="2796" xr:uid="{00000000-0005-0000-0000-0000C10B0000}"/>
    <cellStyle name="Normal 7 2 6" xfId="2797" xr:uid="{00000000-0005-0000-0000-0000C20B0000}"/>
    <cellStyle name="Normal 7 2 6 2" xfId="2798" xr:uid="{00000000-0005-0000-0000-0000C30B0000}"/>
    <cellStyle name="Normal 7 2 6 2 2" xfId="2799" xr:uid="{00000000-0005-0000-0000-0000C40B0000}"/>
    <cellStyle name="Normal 7 2 6 2 2 2" xfId="2800" xr:uid="{00000000-0005-0000-0000-0000C50B0000}"/>
    <cellStyle name="Normal 7 2 6 2 3" xfId="2801" xr:uid="{00000000-0005-0000-0000-0000C60B0000}"/>
    <cellStyle name="Normal 7 2 6 2 4" xfId="2802" xr:uid="{00000000-0005-0000-0000-0000C70B0000}"/>
    <cellStyle name="Normal 7 2 6 3" xfId="2803" xr:uid="{00000000-0005-0000-0000-0000C80B0000}"/>
    <cellStyle name="Normal 7 2 6 3 2" xfId="2804" xr:uid="{00000000-0005-0000-0000-0000C90B0000}"/>
    <cellStyle name="Normal 7 2 6 4" xfId="2805" xr:uid="{00000000-0005-0000-0000-0000CA0B0000}"/>
    <cellStyle name="Normal 7 2 6 5" xfId="2806" xr:uid="{00000000-0005-0000-0000-0000CB0B0000}"/>
    <cellStyle name="Normal 7 2 7" xfId="2807" xr:uid="{00000000-0005-0000-0000-0000CC0B0000}"/>
    <cellStyle name="Normal 7 2 7 2" xfId="2808" xr:uid="{00000000-0005-0000-0000-0000CD0B0000}"/>
    <cellStyle name="Normal 7 2 7 2 2" xfId="2809" xr:uid="{00000000-0005-0000-0000-0000CE0B0000}"/>
    <cellStyle name="Normal 7 2 7 3" xfId="2810" xr:uid="{00000000-0005-0000-0000-0000CF0B0000}"/>
    <cellStyle name="Normal 7 2 7 4" xfId="2811" xr:uid="{00000000-0005-0000-0000-0000D00B0000}"/>
    <cellStyle name="Normal 7 2 8" xfId="2812" xr:uid="{00000000-0005-0000-0000-0000D10B0000}"/>
    <cellStyle name="Normal 7 2 8 2" xfId="2813" xr:uid="{00000000-0005-0000-0000-0000D20B0000}"/>
    <cellStyle name="Normal 7 2 8 2 2" xfId="2814" xr:uid="{00000000-0005-0000-0000-0000D30B0000}"/>
    <cellStyle name="Normal 7 2 8 3" xfId="2815" xr:uid="{00000000-0005-0000-0000-0000D40B0000}"/>
    <cellStyle name="Normal 7 2 8 4" xfId="2816" xr:uid="{00000000-0005-0000-0000-0000D50B0000}"/>
    <cellStyle name="Normal 7 2 9" xfId="2817" xr:uid="{00000000-0005-0000-0000-0000D60B0000}"/>
    <cellStyle name="Normal 7 2 9 2" xfId="2818" xr:uid="{00000000-0005-0000-0000-0000D70B0000}"/>
    <cellStyle name="Normal 7 2 9 2 2" xfId="2819" xr:uid="{00000000-0005-0000-0000-0000D80B0000}"/>
    <cellStyle name="Normal 7 2 9 3" xfId="2820" xr:uid="{00000000-0005-0000-0000-0000D90B0000}"/>
    <cellStyle name="Normal 7 2 9 4" xfId="2821" xr:uid="{00000000-0005-0000-0000-0000DA0B0000}"/>
    <cellStyle name="Normal 7 3" xfId="2822" xr:uid="{00000000-0005-0000-0000-0000DB0B0000}"/>
    <cellStyle name="Normal 70" xfId="2823" xr:uid="{00000000-0005-0000-0000-0000DC0B0000}"/>
    <cellStyle name="Normal 71" xfId="2824" xr:uid="{00000000-0005-0000-0000-0000DD0B0000}"/>
    <cellStyle name="Normal 72" xfId="2825" xr:uid="{00000000-0005-0000-0000-0000DE0B0000}"/>
    <cellStyle name="Normal 73" xfId="2826" xr:uid="{00000000-0005-0000-0000-0000DF0B0000}"/>
    <cellStyle name="Normal 74" xfId="2827" xr:uid="{00000000-0005-0000-0000-0000E00B0000}"/>
    <cellStyle name="Normal 75" xfId="2828" xr:uid="{00000000-0005-0000-0000-0000E10B0000}"/>
    <cellStyle name="Normal 76" xfId="2829" xr:uid="{00000000-0005-0000-0000-0000E20B0000}"/>
    <cellStyle name="Normal 77" xfId="2830" xr:uid="{00000000-0005-0000-0000-0000E30B0000}"/>
    <cellStyle name="Normal 78" xfId="2831" xr:uid="{00000000-0005-0000-0000-0000E40B0000}"/>
    <cellStyle name="Normal 79" xfId="2832" xr:uid="{00000000-0005-0000-0000-0000E50B0000}"/>
    <cellStyle name="Normal 8" xfId="76" xr:uid="{00000000-0005-0000-0000-0000E60B0000}"/>
    <cellStyle name="Normal 8 2" xfId="2833" xr:uid="{00000000-0005-0000-0000-0000E70B0000}"/>
    <cellStyle name="Normal 8 2 2" xfId="2834" xr:uid="{00000000-0005-0000-0000-0000E80B0000}"/>
    <cellStyle name="Normal 8 2 3" xfId="2835" xr:uid="{00000000-0005-0000-0000-0000E90B0000}"/>
    <cellStyle name="Normal 8 2 3 2" xfId="2836" xr:uid="{00000000-0005-0000-0000-0000EA0B0000}"/>
    <cellStyle name="Normal 8 2 3 2 2" xfId="2837" xr:uid="{00000000-0005-0000-0000-0000EB0B0000}"/>
    <cellStyle name="Normal 8 2 3 2 2 2" xfId="2838" xr:uid="{00000000-0005-0000-0000-0000EC0B0000}"/>
    <cellStyle name="Normal 8 2 3 2 3" xfId="2839" xr:uid="{00000000-0005-0000-0000-0000ED0B0000}"/>
    <cellStyle name="Normal 8 2 3 2 4" xfId="2840" xr:uid="{00000000-0005-0000-0000-0000EE0B0000}"/>
    <cellStyle name="Normal 8 2 3 3" xfId="2841" xr:uid="{00000000-0005-0000-0000-0000EF0B0000}"/>
    <cellStyle name="Normal 8 2 3 3 2" xfId="2842" xr:uid="{00000000-0005-0000-0000-0000F00B0000}"/>
    <cellStyle name="Normal 8 2 3 4" xfId="2843" xr:uid="{00000000-0005-0000-0000-0000F10B0000}"/>
    <cellStyle name="Normal 8 2 3 5" xfId="2844" xr:uid="{00000000-0005-0000-0000-0000F20B0000}"/>
    <cellStyle name="Normal 8 2 4" xfId="2845" xr:uid="{00000000-0005-0000-0000-0000F30B0000}"/>
    <cellStyle name="Normal 8 2 4 2" xfId="2846" xr:uid="{00000000-0005-0000-0000-0000F40B0000}"/>
    <cellStyle name="Normal 8 2 4 2 2" xfId="2847" xr:uid="{00000000-0005-0000-0000-0000F50B0000}"/>
    <cellStyle name="Normal 8 2 4 3" xfId="2848" xr:uid="{00000000-0005-0000-0000-0000F60B0000}"/>
    <cellStyle name="Normal 8 2 4 4" xfId="2849" xr:uid="{00000000-0005-0000-0000-0000F70B0000}"/>
    <cellStyle name="Normal 8 2 5" xfId="2850" xr:uid="{00000000-0005-0000-0000-0000F80B0000}"/>
    <cellStyle name="Normal 8 2 5 2" xfId="2851" xr:uid="{00000000-0005-0000-0000-0000F90B0000}"/>
    <cellStyle name="Normal 8 2 6" xfId="2852" xr:uid="{00000000-0005-0000-0000-0000FA0B0000}"/>
    <cellStyle name="Normal 8 2 7" xfId="2853" xr:uid="{00000000-0005-0000-0000-0000FB0B0000}"/>
    <cellStyle name="Normal 8 3" xfId="2854" xr:uid="{00000000-0005-0000-0000-0000FC0B0000}"/>
    <cellStyle name="Normal 8 3 10" xfId="2855" xr:uid="{00000000-0005-0000-0000-0000FD0B0000}"/>
    <cellStyle name="Normal 8 3 10 2" xfId="2856" xr:uid="{00000000-0005-0000-0000-0000FE0B0000}"/>
    <cellStyle name="Normal 8 3 11" xfId="2857" xr:uid="{00000000-0005-0000-0000-0000FF0B0000}"/>
    <cellStyle name="Normal 8 3 11 2" xfId="2858" xr:uid="{00000000-0005-0000-0000-0000000C0000}"/>
    <cellStyle name="Normal 8 3 12" xfId="2859" xr:uid="{00000000-0005-0000-0000-0000010C0000}"/>
    <cellStyle name="Normal 8 3 12 2" xfId="2860" xr:uid="{00000000-0005-0000-0000-0000020C0000}"/>
    <cellStyle name="Normal 8 3 13" xfId="2861" xr:uid="{00000000-0005-0000-0000-0000030C0000}"/>
    <cellStyle name="Normal 8 3 14" xfId="2862" xr:uid="{00000000-0005-0000-0000-0000040C0000}"/>
    <cellStyle name="Normal 8 3 15" xfId="2863" xr:uid="{00000000-0005-0000-0000-0000050C0000}"/>
    <cellStyle name="Normal 8 3 2" xfId="2864" xr:uid="{00000000-0005-0000-0000-0000060C0000}"/>
    <cellStyle name="Normal 8 3 2 2" xfId="2865" xr:uid="{00000000-0005-0000-0000-0000070C0000}"/>
    <cellStyle name="Normal 8 3 2 2 2" xfId="2866" xr:uid="{00000000-0005-0000-0000-0000080C0000}"/>
    <cellStyle name="Normal 8 3 2 2 2 2" xfId="2867" xr:uid="{00000000-0005-0000-0000-0000090C0000}"/>
    <cellStyle name="Normal 8 3 2 2 2 2 2" xfId="2868" xr:uid="{00000000-0005-0000-0000-00000A0C0000}"/>
    <cellStyle name="Normal 8 3 2 2 2 3" xfId="2869" xr:uid="{00000000-0005-0000-0000-00000B0C0000}"/>
    <cellStyle name="Normal 8 3 2 2 2 4" xfId="2870" xr:uid="{00000000-0005-0000-0000-00000C0C0000}"/>
    <cellStyle name="Normal 8 3 2 2 3" xfId="2871" xr:uid="{00000000-0005-0000-0000-00000D0C0000}"/>
    <cellStyle name="Normal 8 3 2 2 3 2" xfId="2872" xr:uid="{00000000-0005-0000-0000-00000E0C0000}"/>
    <cellStyle name="Normal 8 3 2 2 4" xfId="2873" xr:uid="{00000000-0005-0000-0000-00000F0C0000}"/>
    <cellStyle name="Normal 8 3 2 2 5" xfId="2874" xr:uid="{00000000-0005-0000-0000-0000100C0000}"/>
    <cellStyle name="Normal 8 3 2 3" xfId="2875" xr:uid="{00000000-0005-0000-0000-0000110C0000}"/>
    <cellStyle name="Normal 8 3 2 3 2" xfId="2876" xr:uid="{00000000-0005-0000-0000-0000120C0000}"/>
    <cellStyle name="Normal 8 3 2 3 2 2" xfId="2877" xr:uid="{00000000-0005-0000-0000-0000130C0000}"/>
    <cellStyle name="Normal 8 3 2 3 3" xfId="2878" xr:uid="{00000000-0005-0000-0000-0000140C0000}"/>
    <cellStyle name="Normal 8 3 2 3 4" xfId="2879" xr:uid="{00000000-0005-0000-0000-0000150C0000}"/>
    <cellStyle name="Normal 8 3 2 4" xfId="2880" xr:uid="{00000000-0005-0000-0000-0000160C0000}"/>
    <cellStyle name="Normal 8 3 2 4 2" xfId="2881" xr:uid="{00000000-0005-0000-0000-0000170C0000}"/>
    <cellStyle name="Normal 8 3 2 5" xfId="2882" xr:uid="{00000000-0005-0000-0000-0000180C0000}"/>
    <cellStyle name="Normal 8 3 2 6" xfId="2883" xr:uid="{00000000-0005-0000-0000-0000190C0000}"/>
    <cellStyle name="Normal 8 3 3" xfId="2884" xr:uid="{00000000-0005-0000-0000-00001A0C0000}"/>
    <cellStyle name="Normal 8 3 3 2" xfId="2885" xr:uid="{00000000-0005-0000-0000-00001B0C0000}"/>
    <cellStyle name="Normal 8 3 3 2 2" xfId="2886" xr:uid="{00000000-0005-0000-0000-00001C0C0000}"/>
    <cellStyle name="Normal 8 3 3 2 2 2" xfId="2887" xr:uid="{00000000-0005-0000-0000-00001D0C0000}"/>
    <cellStyle name="Normal 8 3 3 2 2 2 2" xfId="2888" xr:uid="{00000000-0005-0000-0000-00001E0C0000}"/>
    <cellStyle name="Normal 8 3 3 2 2 3" xfId="2889" xr:uid="{00000000-0005-0000-0000-00001F0C0000}"/>
    <cellStyle name="Normal 8 3 3 2 2 4" xfId="2890" xr:uid="{00000000-0005-0000-0000-0000200C0000}"/>
    <cellStyle name="Normal 8 3 3 2 3" xfId="2891" xr:uid="{00000000-0005-0000-0000-0000210C0000}"/>
    <cellStyle name="Normal 8 3 3 2 3 2" xfId="2892" xr:uid="{00000000-0005-0000-0000-0000220C0000}"/>
    <cellStyle name="Normal 8 3 3 2 4" xfId="2893" xr:uid="{00000000-0005-0000-0000-0000230C0000}"/>
    <cellStyle name="Normal 8 3 3 2 5" xfId="2894" xr:uid="{00000000-0005-0000-0000-0000240C0000}"/>
    <cellStyle name="Normal 8 3 3 3" xfId="2895" xr:uid="{00000000-0005-0000-0000-0000250C0000}"/>
    <cellStyle name="Normal 8 3 3 3 2" xfId="2896" xr:uid="{00000000-0005-0000-0000-0000260C0000}"/>
    <cellStyle name="Normal 8 3 3 3 2 2" xfId="2897" xr:uid="{00000000-0005-0000-0000-0000270C0000}"/>
    <cellStyle name="Normal 8 3 3 3 3" xfId="2898" xr:uid="{00000000-0005-0000-0000-0000280C0000}"/>
    <cellStyle name="Normal 8 3 3 3 4" xfId="2899" xr:uid="{00000000-0005-0000-0000-0000290C0000}"/>
    <cellStyle name="Normal 8 3 3 4" xfId="2900" xr:uid="{00000000-0005-0000-0000-00002A0C0000}"/>
    <cellStyle name="Normal 8 3 3 4 2" xfId="2901" xr:uid="{00000000-0005-0000-0000-00002B0C0000}"/>
    <cellStyle name="Normal 8 3 3 5" xfId="2902" xr:uid="{00000000-0005-0000-0000-00002C0C0000}"/>
    <cellStyle name="Normal 8 3 3 6" xfId="2903" xr:uid="{00000000-0005-0000-0000-00002D0C0000}"/>
    <cellStyle name="Normal 8 3 4" xfId="2904" xr:uid="{00000000-0005-0000-0000-00002E0C0000}"/>
    <cellStyle name="Normal 8 3 4 2" xfId="2905" xr:uid="{00000000-0005-0000-0000-00002F0C0000}"/>
    <cellStyle name="Normal 8 3 4 2 2" xfId="2906" xr:uid="{00000000-0005-0000-0000-0000300C0000}"/>
    <cellStyle name="Normal 8 3 4 2 2 2" xfId="2907" xr:uid="{00000000-0005-0000-0000-0000310C0000}"/>
    <cellStyle name="Normal 8 3 4 2 2 2 2" xfId="2908" xr:uid="{00000000-0005-0000-0000-0000320C0000}"/>
    <cellStyle name="Normal 8 3 4 2 2 3" xfId="2909" xr:uid="{00000000-0005-0000-0000-0000330C0000}"/>
    <cellStyle name="Normal 8 3 4 2 2 4" xfId="2910" xr:uid="{00000000-0005-0000-0000-0000340C0000}"/>
    <cellStyle name="Normal 8 3 4 2 3" xfId="2911" xr:uid="{00000000-0005-0000-0000-0000350C0000}"/>
    <cellStyle name="Normal 8 3 4 2 3 2" xfId="2912" xr:uid="{00000000-0005-0000-0000-0000360C0000}"/>
    <cellStyle name="Normal 8 3 4 2 4" xfId="2913" xr:uid="{00000000-0005-0000-0000-0000370C0000}"/>
    <cellStyle name="Normal 8 3 4 2 5" xfId="2914" xr:uid="{00000000-0005-0000-0000-0000380C0000}"/>
    <cellStyle name="Normal 8 3 4 3" xfId="2915" xr:uid="{00000000-0005-0000-0000-0000390C0000}"/>
    <cellStyle name="Normal 8 3 4 3 2" xfId="2916" xr:uid="{00000000-0005-0000-0000-00003A0C0000}"/>
    <cellStyle name="Normal 8 3 4 3 2 2" xfId="2917" xr:uid="{00000000-0005-0000-0000-00003B0C0000}"/>
    <cellStyle name="Normal 8 3 4 3 3" xfId="2918" xr:uid="{00000000-0005-0000-0000-00003C0C0000}"/>
    <cellStyle name="Normal 8 3 4 3 4" xfId="2919" xr:uid="{00000000-0005-0000-0000-00003D0C0000}"/>
    <cellStyle name="Normal 8 3 4 4" xfId="2920" xr:uid="{00000000-0005-0000-0000-00003E0C0000}"/>
    <cellStyle name="Normal 8 3 4 4 2" xfId="2921" xr:uid="{00000000-0005-0000-0000-00003F0C0000}"/>
    <cellStyle name="Normal 8 3 4 5" xfId="2922" xr:uid="{00000000-0005-0000-0000-0000400C0000}"/>
    <cellStyle name="Normal 8 3 4 6" xfId="2923" xr:uid="{00000000-0005-0000-0000-0000410C0000}"/>
    <cellStyle name="Normal 8 3 5" xfId="2924" xr:uid="{00000000-0005-0000-0000-0000420C0000}"/>
    <cellStyle name="Normal 8 3 5 2" xfId="2925" xr:uid="{00000000-0005-0000-0000-0000430C0000}"/>
    <cellStyle name="Normal 8 3 5 2 2" xfId="2926" xr:uid="{00000000-0005-0000-0000-0000440C0000}"/>
    <cellStyle name="Normal 8 3 5 2 2 2" xfId="2927" xr:uid="{00000000-0005-0000-0000-0000450C0000}"/>
    <cellStyle name="Normal 8 3 5 2 3" xfId="2928" xr:uid="{00000000-0005-0000-0000-0000460C0000}"/>
    <cellStyle name="Normal 8 3 5 2 4" xfId="2929" xr:uid="{00000000-0005-0000-0000-0000470C0000}"/>
    <cellStyle name="Normal 8 3 5 3" xfId="2930" xr:uid="{00000000-0005-0000-0000-0000480C0000}"/>
    <cellStyle name="Normal 8 3 5 3 2" xfId="2931" xr:uid="{00000000-0005-0000-0000-0000490C0000}"/>
    <cellStyle name="Normal 8 3 5 4" xfId="2932" xr:uid="{00000000-0005-0000-0000-00004A0C0000}"/>
    <cellStyle name="Normal 8 3 5 5" xfId="2933" xr:uid="{00000000-0005-0000-0000-00004B0C0000}"/>
    <cellStyle name="Normal 8 3 6" xfId="2934" xr:uid="{00000000-0005-0000-0000-00004C0C0000}"/>
    <cellStyle name="Normal 8 3 6 2" xfId="2935" xr:uid="{00000000-0005-0000-0000-00004D0C0000}"/>
    <cellStyle name="Normal 8 3 6 2 2" xfId="2936" xr:uid="{00000000-0005-0000-0000-00004E0C0000}"/>
    <cellStyle name="Normal 8 3 6 2 2 2" xfId="2937" xr:uid="{00000000-0005-0000-0000-00004F0C0000}"/>
    <cellStyle name="Normal 8 3 6 2 3" xfId="2938" xr:uid="{00000000-0005-0000-0000-0000500C0000}"/>
    <cellStyle name="Normal 8 3 6 2 4" xfId="2939" xr:uid="{00000000-0005-0000-0000-0000510C0000}"/>
    <cellStyle name="Normal 8 3 6 3" xfId="2940" xr:uid="{00000000-0005-0000-0000-0000520C0000}"/>
    <cellStyle name="Normal 8 3 6 3 2" xfId="2941" xr:uid="{00000000-0005-0000-0000-0000530C0000}"/>
    <cellStyle name="Normal 8 3 6 4" xfId="2942" xr:uid="{00000000-0005-0000-0000-0000540C0000}"/>
    <cellStyle name="Normal 8 3 6 5" xfId="2943" xr:uid="{00000000-0005-0000-0000-0000550C0000}"/>
    <cellStyle name="Normal 8 3 7" xfId="2944" xr:uid="{00000000-0005-0000-0000-0000560C0000}"/>
    <cellStyle name="Normal 8 3 7 2" xfId="2945" xr:uid="{00000000-0005-0000-0000-0000570C0000}"/>
    <cellStyle name="Normal 8 3 7 2 2" xfId="2946" xr:uid="{00000000-0005-0000-0000-0000580C0000}"/>
    <cellStyle name="Normal 8 3 7 3" xfId="2947" xr:uid="{00000000-0005-0000-0000-0000590C0000}"/>
    <cellStyle name="Normal 8 3 7 4" xfId="2948" xr:uid="{00000000-0005-0000-0000-00005A0C0000}"/>
    <cellStyle name="Normal 8 3 8" xfId="2949" xr:uid="{00000000-0005-0000-0000-00005B0C0000}"/>
    <cellStyle name="Normal 8 3 8 2" xfId="2950" xr:uid="{00000000-0005-0000-0000-00005C0C0000}"/>
    <cellStyle name="Normal 8 3 8 2 2" xfId="2951" xr:uid="{00000000-0005-0000-0000-00005D0C0000}"/>
    <cellStyle name="Normal 8 3 8 3" xfId="2952" xr:uid="{00000000-0005-0000-0000-00005E0C0000}"/>
    <cellStyle name="Normal 8 3 8 4" xfId="2953" xr:uid="{00000000-0005-0000-0000-00005F0C0000}"/>
    <cellStyle name="Normal 8 3 9" xfId="2954" xr:uid="{00000000-0005-0000-0000-0000600C0000}"/>
    <cellStyle name="Normal 8 3 9 2" xfId="2955" xr:uid="{00000000-0005-0000-0000-0000610C0000}"/>
    <cellStyle name="Normal 8 3 9 2 2" xfId="2956" xr:uid="{00000000-0005-0000-0000-0000620C0000}"/>
    <cellStyle name="Normal 8 3 9 3" xfId="2957" xr:uid="{00000000-0005-0000-0000-0000630C0000}"/>
    <cellStyle name="Normal 8 3 9 4" xfId="2958" xr:uid="{00000000-0005-0000-0000-0000640C0000}"/>
    <cellStyle name="Normal 8 4" xfId="2959" xr:uid="{00000000-0005-0000-0000-0000650C0000}"/>
    <cellStyle name="Normal 8 5" xfId="2960" xr:uid="{00000000-0005-0000-0000-0000660C0000}"/>
    <cellStyle name="Normal 8 5 2" xfId="2961" xr:uid="{00000000-0005-0000-0000-0000670C0000}"/>
    <cellStyle name="Normal 8 5 2 2" xfId="2962" xr:uid="{00000000-0005-0000-0000-0000680C0000}"/>
    <cellStyle name="Normal 8 5 2 2 2" xfId="2963" xr:uid="{00000000-0005-0000-0000-0000690C0000}"/>
    <cellStyle name="Normal 8 5 2 3" xfId="2964" xr:uid="{00000000-0005-0000-0000-00006A0C0000}"/>
    <cellStyle name="Normal 8 5 2 4" xfId="2965" xr:uid="{00000000-0005-0000-0000-00006B0C0000}"/>
    <cellStyle name="Normal 8 5 3" xfId="2966" xr:uid="{00000000-0005-0000-0000-00006C0C0000}"/>
    <cellStyle name="Normal 8 5 3 2" xfId="2967" xr:uid="{00000000-0005-0000-0000-00006D0C0000}"/>
    <cellStyle name="Normal 8 5 4" xfId="2968" xr:uid="{00000000-0005-0000-0000-00006E0C0000}"/>
    <cellStyle name="Normal 8 5 5" xfId="2969" xr:uid="{00000000-0005-0000-0000-00006F0C0000}"/>
    <cellStyle name="Normal 8 6" xfId="2970" xr:uid="{00000000-0005-0000-0000-0000700C0000}"/>
    <cellStyle name="Normal 8 6 2" xfId="2971" xr:uid="{00000000-0005-0000-0000-0000710C0000}"/>
    <cellStyle name="Normal 8 6 2 2" xfId="2972" xr:uid="{00000000-0005-0000-0000-0000720C0000}"/>
    <cellStyle name="Normal 8 6 3" xfId="2973" xr:uid="{00000000-0005-0000-0000-0000730C0000}"/>
    <cellStyle name="Normal 8 6 4" xfId="2974" xr:uid="{00000000-0005-0000-0000-0000740C0000}"/>
    <cellStyle name="Normal 8 7" xfId="2975" xr:uid="{00000000-0005-0000-0000-0000750C0000}"/>
    <cellStyle name="Normal 8 7 2" xfId="2976" xr:uid="{00000000-0005-0000-0000-0000760C0000}"/>
    <cellStyle name="Normal 8 8" xfId="2977" xr:uid="{00000000-0005-0000-0000-0000770C0000}"/>
    <cellStyle name="Normal 8 9" xfId="2978" xr:uid="{00000000-0005-0000-0000-0000780C0000}"/>
    <cellStyle name="Normal 80" xfId="2979" xr:uid="{00000000-0005-0000-0000-0000790C0000}"/>
    <cellStyle name="Normal 81" xfId="2980" xr:uid="{00000000-0005-0000-0000-00007A0C0000}"/>
    <cellStyle name="Normal 82" xfId="2981" xr:uid="{00000000-0005-0000-0000-00007B0C0000}"/>
    <cellStyle name="Normal 83" xfId="2982" xr:uid="{00000000-0005-0000-0000-00007C0C0000}"/>
    <cellStyle name="Normal 84" xfId="2983" xr:uid="{00000000-0005-0000-0000-00007D0C0000}"/>
    <cellStyle name="Normal 84 2" xfId="2984" xr:uid="{00000000-0005-0000-0000-00007E0C0000}"/>
    <cellStyle name="Normal 9" xfId="2985" xr:uid="{00000000-0005-0000-0000-00007F0C0000}"/>
    <cellStyle name="Normal 9 2" xfId="2986" xr:uid="{00000000-0005-0000-0000-0000800C0000}"/>
    <cellStyle name="Normal 9 2 10" xfId="2987" xr:uid="{00000000-0005-0000-0000-0000810C0000}"/>
    <cellStyle name="Normal 9 2 10 2" xfId="2988" xr:uid="{00000000-0005-0000-0000-0000820C0000}"/>
    <cellStyle name="Normal 9 2 10 2 2" xfId="2989" xr:uid="{00000000-0005-0000-0000-0000830C0000}"/>
    <cellStyle name="Normal 9 2 10 3" xfId="2990" xr:uid="{00000000-0005-0000-0000-0000840C0000}"/>
    <cellStyle name="Normal 9 2 10 4" xfId="2991" xr:uid="{00000000-0005-0000-0000-0000850C0000}"/>
    <cellStyle name="Normal 9 2 11" xfId="2992" xr:uid="{00000000-0005-0000-0000-0000860C0000}"/>
    <cellStyle name="Normal 9 2 11 2" xfId="2993" xr:uid="{00000000-0005-0000-0000-0000870C0000}"/>
    <cellStyle name="Normal 9 2 12" xfId="2994" xr:uid="{00000000-0005-0000-0000-0000880C0000}"/>
    <cellStyle name="Normal 9 2 12 2" xfId="2995" xr:uid="{00000000-0005-0000-0000-0000890C0000}"/>
    <cellStyle name="Normal 9 2 13" xfId="2996" xr:uid="{00000000-0005-0000-0000-00008A0C0000}"/>
    <cellStyle name="Normal 9 2 13 2" xfId="2997" xr:uid="{00000000-0005-0000-0000-00008B0C0000}"/>
    <cellStyle name="Normal 9 2 14" xfId="2998" xr:uid="{00000000-0005-0000-0000-00008C0C0000}"/>
    <cellStyle name="Normal 9 2 15" xfId="2999" xr:uid="{00000000-0005-0000-0000-00008D0C0000}"/>
    <cellStyle name="Normal 9 2 16" xfId="3000" xr:uid="{00000000-0005-0000-0000-00008E0C0000}"/>
    <cellStyle name="Normal 9 2 2" xfId="3001" xr:uid="{00000000-0005-0000-0000-00008F0C0000}"/>
    <cellStyle name="Normal 9 2 2 2" xfId="3002" xr:uid="{00000000-0005-0000-0000-0000900C0000}"/>
    <cellStyle name="Normal 9 2 2 2 2" xfId="3003" xr:uid="{00000000-0005-0000-0000-0000910C0000}"/>
    <cellStyle name="Normal 9 2 2 2 2 2" xfId="3004" xr:uid="{00000000-0005-0000-0000-0000920C0000}"/>
    <cellStyle name="Normal 9 2 2 2 2 2 2" xfId="3005" xr:uid="{00000000-0005-0000-0000-0000930C0000}"/>
    <cellStyle name="Normal 9 2 2 2 2 3" xfId="3006" xr:uid="{00000000-0005-0000-0000-0000940C0000}"/>
    <cellStyle name="Normal 9 2 2 2 2 4" xfId="3007" xr:uid="{00000000-0005-0000-0000-0000950C0000}"/>
    <cellStyle name="Normal 9 2 2 2 3" xfId="3008" xr:uid="{00000000-0005-0000-0000-0000960C0000}"/>
    <cellStyle name="Normal 9 2 2 2 3 2" xfId="3009" xr:uid="{00000000-0005-0000-0000-0000970C0000}"/>
    <cellStyle name="Normal 9 2 2 2 4" xfId="3010" xr:uid="{00000000-0005-0000-0000-0000980C0000}"/>
    <cellStyle name="Normal 9 2 2 2 5" xfId="3011" xr:uid="{00000000-0005-0000-0000-0000990C0000}"/>
    <cellStyle name="Normal 9 2 2 3" xfId="3012" xr:uid="{00000000-0005-0000-0000-00009A0C0000}"/>
    <cellStyle name="Normal 9 2 2 3 2" xfId="3013" xr:uid="{00000000-0005-0000-0000-00009B0C0000}"/>
    <cellStyle name="Normal 9 2 2 3 2 2" xfId="3014" xr:uid="{00000000-0005-0000-0000-00009C0C0000}"/>
    <cellStyle name="Normal 9 2 2 3 3" xfId="3015" xr:uid="{00000000-0005-0000-0000-00009D0C0000}"/>
    <cellStyle name="Normal 9 2 2 3 4" xfId="3016" xr:uid="{00000000-0005-0000-0000-00009E0C0000}"/>
    <cellStyle name="Normal 9 2 2 4" xfId="3017" xr:uid="{00000000-0005-0000-0000-00009F0C0000}"/>
    <cellStyle name="Normal 9 2 2 4 2" xfId="3018" xr:uid="{00000000-0005-0000-0000-0000A00C0000}"/>
    <cellStyle name="Normal 9 2 2 5" xfId="3019" xr:uid="{00000000-0005-0000-0000-0000A10C0000}"/>
    <cellStyle name="Normal 9 2 2 6" xfId="3020" xr:uid="{00000000-0005-0000-0000-0000A20C0000}"/>
    <cellStyle name="Normal 9 2 3" xfId="3021" xr:uid="{00000000-0005-0000-0000-0000A30C0000}"/>
    <cellStyle name="Normal 9 2 3 2" xfId="3022" xr:uid="{00000000-0005-0000-0000-0000A40C0000}"/>
    <cellStyle name="Normal 9 2 3 2 2" xfId="3023" xr:uid="{00000000-0005-0000-0000-0000A50C0000}"/>
    <cellStyle name="Normal 9 2 3 2 2 2" xfId="3024" xr:uid="{00000000-0005-0000-0000-0000A60C0000}"/>
    <cellStyle name="Normal 9 2 3 2 2 2 2" xfId="3025" xr:uid="{00000000-0005-0000-0000-0000A70C0000}"/>
    <cellStyle name="Normal 9 2 3 2 2 3" xfId="3026" xr:uid="{00000000-0005-0000-0000-0000A80C0000}"/>
    <cellStyle name="Normal 9 2 3 2 2 4" xfId="3027" xr:uid="{00000000-0005-0000-0000-0000A90C0000}"/>
    <cellStyle name="Normal 9 2 3 2 3" xfId="3028" xr:uid="{00000000-0005-0000-0000-0000AA0C0000}"/>
    <cellStyle name="Normal 9 2 3 2 3 2" xfId="3029" xr:uid="{00000000-0005-0000-0000-0000AB0C0000}"/>
    <cellStyle name="Normal 9 2 3 2 4" xfId="3030" xr:uid="{00000000-0005-0000-0000-0000AC0C0000}"/>
    <cellStyle name="Normal 9 2 3 2 5" xfId="3031" xr:uid="{00000000-0005-0000-0000-0000AD0C0000}"/>
    <cellStyle name="Normal 9 2 3 3" xfId="3032" xr:uid="{00000000-0005-0000-0000-0000AE0C0000}"/>
    <cellStyle name="Normal 9 2 3 3 2" xfId="3033" xr:uid="{00000000-0005-0000-0000-0000AF0C0000}"/>
    <cellStyle name="Normal 9 2 3 3 2 2" xfId="3034" xr:uid="{00000000-0005-0000-0000-0000B00C0000}"/>
    <cellStyle name="Normal 9 2 3 3 3" xfId="3035" xr:uid="{00000000-0005-0000-0000-0000B10C0000}"/>
    <cellStyle name="Normal 9 2 3 3 4" xfId="3036" xr:uid="{00000000-0005-0000-0000-0000B20C0000}"/>
    <cellStyle name="Normal 9 2 3 4" xfId="3037" xr:uid="{00000000-0005-0000-0000-0000B30C0000}"/>
    <cellStyle name="Normal 9 2 3 4 2" xfId="3038" xr:uid="{00000000-0005-0000-0000-0000B40C0000}"/>
    <cellStyle name="Normal 9 2 3 5" xfId="3039" xr:uid="{00000000-0005-0000-0000-0000B50C0000}"/>
    <cellStyle name="Normal 9 2 3 6" xfId="3040" xr:uid="{00000000-0005-0000-0000-0000B60C0000}"/>
    <cellStyle name="Normal 9 2 4" xfId="3041" xr:uid="{00000000-0005-0000-0000-0000B70C0000}"/>
    <cellStyle name="Normal 9 2 4 2" xfId="3042" xr:uid="{00000000-0005-0000-0000-0000B80C0000}"/>
    <cellStyle name="Normal 9 2 4 2 2" xfId="3043" xr:uid="{00000000-0005-0000-0000-0000B90C0000}"/>
    <cellStyle name="Normal 9 2 4 2 2 2" xfId="3044" xr:uid="{00000000-0005-0000-0000-0000BA0C0000}"/>
    <cellStyle name="Normal 9 2 4 2 2 2 2" xfId="3045" xr:uid="{00000000-0005-0000-0000-0000BB0C0000}"/>
    <cellStyle name="Normal 9 2 4 2 2 3" xfId="3046" xr:uid="{00000000-0005-0000-0000-0000BC0C0000}"/>
    <cellStyle name="Normal 9 2 4 2 2 4" xfId="3047" xr:uid="{00000000-0005-0000-0000-0000BD0C0000}"/>
    <cellStyle name="Normal 9 2 4 2 3" xfId="3048" xr:uid="{00000000-0005-0000-0000-0000BE0C0000}"/>
    <cellStyle name="Normal 9 2 4 2 3 2" xfId="3049" xr:uid="{00000000-0005-0000-0000-0000BF0C0000}"/>
    <cellStyle name="Normal 9 2 4 2 4" xfId="3050" xr:uid="{00000000-0005-0000-0000-0000C00C0000}"/>
    <cellStyle name="Normal 9 2 4 2 5" xfId="3051" xr:uid="{00000000-0005-0000-0000-0000C10C0000}"/>
    <cellStyle name="Normal 9 2 4 3" xfId="3052" xr:uid="{00000000-0005-0000-0000-0000C20C0000}"/>
    <cellStyle name="Normal 9 2 4 3 2" xfId="3053" xr:uid="{00000000-0005-0000-0000-0000C30C0000}"/>
    <cellStyle name="Normal 9 2 4 3 2 2" xfId="3054" xr:uid="{00000000-0005-0000-0000-0000C40C0000}"/>
    <cellStyle name="Normal 9 2 4 3 3" xfId="3055" xr:uid="{00000000-0005-0000-0000-0000C50C0000}"/>
    <cellStyle name="Normal 9 2 4 3 4" xfId="3056" xr:uid="{00000000-0005-0000-0000-0000C60C0000}"/>
    <cellStyle name="Normal 9 2 4 4" xfId="3057" xr:uid="{00000000-0005-0000-0000-0000C70C0000}"/>
    <cellStyle name="Normal 9 2 4 4 2" xfId="3058" xr:uid="{00000000-0005-0000-0000-0000C80C0000}"/>
    <cellStyle name="Normal 9 2 4 5" xfId="3059" xr:uid="{00000000-0005-0000-0000-0000C90C0000}"/>
    <cellStyle name="Normal 9 2 4 6" xfId="3060" xr:uid="{00000000-0005-0000-0000-0000CA0C0000}"/>
    <cellStyle name="Normal 9 2 5" xfId="3061" xr:uid="{00000000-0005-0000-0000-0000CB0C0000}"/>
    <cellStyle name="Normal 9 2 5 2" xfId="3062" xr:uid="{00000000-0005-0000-0000-0000CC0C0000}"/>
    <cellStyle name="Normal 9 2 5 2 2" xfId="3063" xr:uid="{00000000-0005-0000-0000-0000CD0C0000}"/>
    <cellStyle name="Normal 9 2 5 2 2 2" xfId="3064" xr:uid="{00000000-0005-0000-0000-0000CE0C0000}"/>
    <cellStyle name="Normal 9 2 5 2 2 2 2" xfId="3065" xr:uid="{00000000-0005-0000-0000-0000CF0C0000}"/>
    <cellStyle name="Normal 9 2 5 2 2 3" xfId="3066" xr:uid="{00000000-0005-0000-0000-0000D00C0000}"/>
    <cellStyle name="Normal 9 2 5 2 2 4" xfId="3067" xr:uid="{00000000-0005-0000-0000-0000D10C0000}"/>
    <cellStyle name="Normal 9 2 5 2 3" xfId="3068" xr:uid="{00000000-0005-0000-0000-0000D20C0000}"/>
    <cellStyle name="Normal 9 2 5 2 3 2" xfId="3069" xr:uid="{00000000-0005-0000-0000-0000D30C0000}"/>
    <cellStyle name="Normal 9 2 5 2 4" xfId="3070" xr:uid="{00000000-0005-0000-0000-0000D40C0000}"/>
    <cellStyle name="Normal 9 2 5 2 5" xfId="3071" xr:uid="{00000000-0005-0000-0000-0000D50C0000}"/>
    <cellStyle name="Normal 9 2 5 3" xfId="3072" xr:uid="{00000000-0005-0000-0000-0000D60C0000}"/>
    <cellStyle name="Normal 9 2 5 3 2" xfId="3073" xr:uid="{00000000-0005-0000-0000-0000D70C0000}"/>
    <cellStyle name="Normal 9 2 5 3 2 2" xfId="3074" xr:uid="{00000000-0005-0000-0000-0000D80C0000}"/>
    <cellStyle name="Normal 9 2 5 3 3" xfId="3075" xr:uid="{00000000-0005-0000-0000-0000D90C0000}"/>
    <cellStyle name="Normal 9 2 5 3 4" xfId="3076" xr:uid="{00000000-0005-0000-0000-0000DA0C0000}"/>
    <cellStyle name="Normal 9 2 5 4" xfId="3077" xr:uid="{00000000-0005-0000-0000-0000DB0C0000}"/>
    <cellStyle name="Normal 9 2 5 4 2" xfId="3078" xr:uid="{00000000-0005-0000-0000-0000DC0C0000}"/>
    <cellStyle name="Normal 9 2 5 5" xfId="3079" xr:uid="{00000000-0005-0000-0000-0000DD0C0000}"/>
    <cellStyle name="Normal 9 2 5 6" xfId="3080" xr:uid="{00000000-0005-0000-0000-0000DE0C0000}"/>
    <cellStyle name="Normal 9 2 6" xfId="3081" xr:uid="{00000000-0005-0000-0000-0000DF0C0000}"/>
    <cellStyle name="Normal 9 2 6 2" xfId="3082" xr:uid="{00000000-0005-0000-0000-0000E00C0000}"/>
    <cellStyle name="Normal 9 2 6 2 2" xfId="3083" xr:uid="{00000000-0005-0000-0000-0000E10C0000}"/>
    <cellStyle name="Normal 9 2 6 2 2 2" xfId="3084" xr:uid="{00000000-0005-0000-0000-0000E20C0000}"/>
    <cellStyle name="Normal 9 2 6 2 3" xfId="3085" xr:uid="{00000000-0005-0000-0000-0000E30C0000}"/>
    <cellStyle name="Normal 9 2 6 2 4" xfId="3086" xr:uid="{00000000-0005-0000-0000-0000E40C0000}"/>
    <cellStyle name="Normal 9 2 6 3" xfId="3087" xr:uid="{00000000-0005-0000-0000-0000E50C0000}"/>
    <cellStyle name="Normal 9 2 6 3 2" xfId="3088" xr:uid="{00000000-0005-0000-0000-0000E60C0000}"/>
    <cellStyle name="Normal 9 2 6 4" xfId="3089" xr:uid="{00000000-0005-0000-0000-0000E70C0000}"/>
    <cellStyle name="Normal 9 2 6 5" xfId="3090" xr:uid="{00000000-0005-0000-0000-0000E80C0000}"/>
    <cellStyle name="Normal 9 2 7" xfId="3091" xr:uid="{00000000-0005-0000-0000-0000E90C0000}"/>
    <cellStyle name="Normal 9 2 7 2" xfId="3092" xr:uid="{00000000-0005-0000-0000-0000EA0C0000}"/>
    <cellStyle name="Normal 9 2 7 2 2" xfId="3093" xr:uid="{00000000-0005-0000-0000-0000EB0C0000}"/>
    <cellStyle name="Normal 9 2 7 2 2 2" xfId="3094" xr:uid="{00000000-0005-0000-0000-0000EC0C0000}"/>
    <cellStyle name="Normal 9 2 7 2 3" xfId="3095" xr:uid="{00000000-0005-0000-0000-0000ED0C0000}"/>
    <cellStyle name="Normal 9 2 7 2 4" xfId="3096" xr:uid="{00000000-0005-0000-0000-0000EE0C0000}"/>
    <cellStyle name="Normal 9 2 7 3" xfId="3097" xr:uid="{00000000-0005-0000-0000-0000EF0C0000}"/>
    <cellStyle name="Normal 9 2 7 3 2" xfId="3098" xr:uid="{00000000-0005-0000-0000-0000F00C0000}"/>
    <cellStyle name="Normal 9 2 7 4" xfId="3099" xr:uid="{00000000-0005-0000-0000-0000F10C0000}"/>
    <cellStyle name="Normal 9 2 7 5" xfId="3100" xr:uid="{00000000-0005-0000-0000-0000F20C0000}"/>
    <cellStyle name="Normal 9 2 8" xfId="3101" xr:uid="{00000000-0005-0000-0000-0000F30C0000}"/>
    <cellStyle name="Normal 9 2 8 2" xfId="3102" xr:uid="{00000000-0005-0000-0000-0000F40C0000}"/>
    <cellStyle name="Normal 9 2 8 2 2" xfId="3103" xr:uid="{00000000-0005-0000-0000-0000F50C0000}"/>
    <cellStyle name="Normal 9 2 8 3" xfId="3104" xr:uid="{00000000-0005-0000-0000-0000F60C0000}"/>
    <cellStyle name="Normal 9 2 8 4" xfId="3105" xr:uid="{00000000-0005-0000-0000-0000F70C0000}"/>
    <cellStyle name="Normal 9 2 9" xfId="3106" xr:uid="{00000000-0005-0000-0000-0000F80C0000}"/>
    <cellStyle name="Normal 9 2 9 2" xfId="3107" xr:uid="{00000000-0005-0000-0000-0000F90C0000}"/>
    <cellStyle name="Normal 9 2 9 2 2" xfId="3108" xr:uid="{00000000-0005-0000-0000-0000FA0C0000}"/>
    <cellStyle name="Normal 9 2 9 3" xfId="3109" xr:uid="{00000000-0005-0000-0000-0000FB0C0000}"/>
    <cellStyle name="Normal 9 2 9 4" xfId="3110" xr:uid="{00000000-0005-0000-0000-0000FC0C0000}"/>
    <cellStyle name="Normal 9 3" xfId="3111" xr:uid="{00000000-0005-0000-0000-0000FD0C0000}"/>
    <cellStyle name="Normal 9 4" xfId="3112" xr:uid="{00000000-0005-0000-0000-0000FE0C0000}"/>
    <cellStyle name="Normal 9 4 2" xfId="3113" xr:uid="{00000000-0005-0000-0000-0000FF0C0000}"/>
    <cellStyle name="Normal 9 4 2 2" xfId="3114" xr:uid="{00000000-0005-0000-0000-0000000D0000}"/>
    <cellStyle name="Normal 9 4 2 2 2" xfId="3115" xr:uid="{00000000-0005-0000-0000-0000010D0000}"/>
    <cellStyle name="Normal 9 4 2 3" xfId="3116" xr:uid="{00000000-0005-0000-0000-0000020D0000}"/>
    <cellStyle name="Normal 9 4 2 4" xfId="3117" xr:uid="{00000000-0005-0000-0000-0000030D0000}"/>
    <cellStyle name="Normal 9 4 3" xfId="3118" xr:uid="{00000000-0005-0000-0000-0000040D0000}"/>
    <cellStyle name="Normal 9 4 3 2" xfId="3119" xr:uid="{00000000-0005-0000-0000-0000050D0000}"/>
    <cellStyle name="Normal 9 4 4" xfId="3120" xr:uid="{00000000-0005-0000-0000-0000060D0000}"/>
    <cellStyle name="Normal 9 4 5" xfId="3121" xr:uid="{00000000-0005-0000-0000-0000070D0000}"/>
    <cellStyle name="Normal 9 5" xfId="3122" xr:uid="{00000000-0005-0000-0000-0000080D0000}"/>
    <cellStyle name="Normal 9 5 2" xfId="3123" xr:uid="{00000000-0005-0000-0000-0000090D0000}"/>
    <cellStyle name="Normal 9 5 2 2" xfId="3124" xr:uid="{00000000-0005-0000-0000-00000A0D0000}"/>
    <cellStyle name="Normal 9 5 3" xfId="3125" xr:uid="{00000000-0005-0000-0000-00000B0D0000}"/>
    <cellStyle name="Normal 9 5 4" xfId="3126" xr:uid="{00000000-0005-0000-0000-00000C0D0000}"/>
    <cellStyle name="Normal 9 6" xfId="3127" xr:uid="{00000000-0005-0000-0000-00000D0D0000}"/>
    <cellStyle name="Normal 9 6 2" xfId="3128" xr:uid="{00000000-0005-0000-0000-00000E0D0000}"/>
    <cellStyle name="Normal 9 7" xfId="3129" xr:uid="{00000000-0005-0000-0000-00000F0D0000}"/>
    <cellStyle name="Normal 9 8" xfId="3130" xr:uid="{00000000-0005-0000-0000-0000100D0000}"/>
    <cellStyle name="Normal 9 9" xfId="4042" xr:uid="{00000000-0005-0000-0000-0000110D0000}"/>
    <cellStyle name="Percent [2]" xfId="3131" xr:uid="{00000000-0005-0000-0000-0000120D0000}"/>
    <cellStyle name="Percent 10" xfId="3132" xr:uid="{00000000-0005-0000-0000-0000130D0000}"/>
    <cellStyle name="Percent 10 2" xfId="3133" xr:uid="{00000000-0005-0000-0000-0000140D0000}"/>
    <cellStyle name="Percent 10 2 2" xfId="3134" xr:uid="{00000000-0005-0000-0000-0000150D0000}"/>
    <cellStyle name="Percent 10 2 2 2" xfId="3135" xr:uid="{00000000-0005-0000-0000-0000160D0000}"/>
    <cellStyle name="Percent 10 2 2 2 2" xfId="3136" xr:uid="{00000000-0005-0000-0000-0000170D0000}"/>
    <cellStyle name="Percent 10 2 2 3" xfId="3137" xr:uid="{00000000-0005-0000-0000-0000180D0000}"/>
    <cellStyle name="Percent 10 2 2 4" xfId="3138" xr:uid="{00000000-0005-0000-0000-0000190D0000}"/>
    <cellStyle name="Percent 10 2 3" xfId="3139" xr:uid="{00000000-0005-0000-0000-00001A0D0000}"/>
    <cellStyle name="Percent 10 2 3 2" xfId="3140" xr:uid="{00000000-0005-0000-0000-00001B0D0000}"/>
    <cellStyle name="Percent 10 2 4" xfId="3141" xr:uid="{00000000-0005-0000-0000-00001C0D0000}"/>
    <cellStyle name="Percent 10 2 5" xfId="3142" xr:uid="{00000000-0005-0000-0000-00001D0D0000}"/>
    <cellStyle name="Percent 10 3" xfId="3143" xr:uid="{00000000-0005-0000-0000-00001E0D0000}"/>
    <cellStyle name="Percent 10 3 2" xfId="3144" xr:uid="{00000000-0005-0000-0000-00001F0D0000}"/>
    <cellStyle name="Percent 10 3 2 2" xfId="3145" xr:uid="{00000000-0005-0000-0000-0000200D0000}"/>
    <cellStyle name="Percent 10 3 3" xfId="3146" xr:uid="{00000000-0005-0000-0000-0000210D0000}"/>
    <cellStyle name="Percent 10 3 4" xfId="3147" xr:uid="{00000000-0005-0000-0000-0000220D0000}"/>
    <cellStyle name="Percent 10 4" xfId="3148" xr:uid="{00000000-0005-0000-0000-0000230D0000}"/>
    <cellStyle name="Percent 10 4 2" xfId="3149" xr:uid="{00000000-0005-0000-0000-0000240D0000}"/>
    <cellStyle name="Percent 10 5" xfId="3150" xr:uid="{00000000-0005-0000-0000-0000250D0000}"/>
    <cellStyle name="Percent 10 6" xfId="3151" xr:uid="{00000000-0005-0000-0000-0000260D0000}"/>
    <cellStyle name="Percent 11" xfId="3152" xr:uid="{00000000-0005-0000-0000-0000270D0000}"/>
    <cellStyle name="Percent 11 2" xfId="3153" xr:uid="{00000000-0005-0000-0000-0000280D0000}"/>
    <cellStyle name="Percent 11 2 2" xfId="3154" xr:uid="{00000000-0005-0000-0000-0000290D0000}"/>
    <cellStyle name="Percent 11 2 2 2" xfId="3155" xr:uid="{00000000-0005-0000-0000-00002A0D0000}"/>
    <cellStyle name="Percent 11 2 2 2 2" xfId="3156" xr:uid="{00000000-0005-0000-0000-00002B0D0000}"/>
    <cellStyle name="Percent 11 2 2 3" xfId="3157" xr:uid="{00000000-0005-0000-0000-00002C0D0000}"/>
    <cellStyle name="Percent 11 2 2 4" xfId="3158" xr:uid="{00000000-0005-0000-0000-00002D0D0000}"/>
    <cellStyle name="Percent 11 2 3" xfId="3159" xr:uid="{00000000-0005-0000-0000-00002E0D0000}"/>
    <cellStyle name="Percent 11 2 3 2" xfId="3160" xr:uid="{00000000-0005-0000-0000-00002F0D0000}"/>
    <cellStyle name="Percent 11 2 4" xfId="3161" xr:uid="{00000000-0005-0000-0000-0000300D0000}"/>
    <cellStyle name="Percent 11 2 5" xfId="3162" xr:uid="{00000000-0005-0000-0000-0000310D0000}"/>
    <cellStyle name="Percent 11 3" xfId="3163" xr:uid="{00000000-0005-0000-0000-0000320D0000}"/>
    <cellStyle name="Percent 11 3 2" xfId="3164" xr:uid="{00000000-0005-0000-0000-0000330D0000}"/>
    <cellStyle name="Percent 11 3 2 2" xfId="3165" xr:uid="{00000000-0005-0000-0000-0000340D0000}"/>
    <cellStyle name="Percent 11 3 3" xfId="3166" xr:uid="{00000000-0005-0000-0000-0000350D0000}"/>
    <cellStyle name="Percent 11 3 4" xfId="3167" xr:uid="{00000000-0005-0000-0000-0000360D0000}"/>
    <cellStyle name="Percent 11 4" xfId="3168" xr:uid="{00000000-0005-0000-0000-0000370D0000}"/>
    <cellStyle name="Percent 11 4 2" xfId="3169" xr:uid="{00000000-0005-0000-0000-0000380D0000}"/>
    <cellStyle name="Percent 11 5" xfId="3170" xr:uid="{00000000-0005-0000-0000-0000390D0000}"/>
    <cellStyle name="Percent 11 6" xfId="3171" xr:uid="{00000000-0005-0000-0000-00003A0D0000}"/>
    <cellStyle name="Percent 12" xfId="3172" xr:uid="{00000000-0005-0000-0000-00003B0D0000}"/>
    <cellStyle name="Percent 12 2" xfId="3173" xr:uid="{00000000-0005-0000-0000-00003C0D0000}"/>
    <cellStyle name="Percent 12 2 2" xfId="3174" xr:uid="{00000000-0005-0000-0000-00003D0D0000}"/>
    <cellStyle name="Percent 12 2 2 2" xfId="3175" xr:uid="{00000000-0005-0000-0000-00003E0D0000}"/>
    <cellStyle name="Percent 12 2 2 2 2" xfId="3176" xr:uid="{00000000-0005-0000-0000-00003F0D0000}"/>
    <cellStyle name="Percent 12 2 2 3" xfId="3177" xr:uid="{00000000-0005-0000-0000-0000400D0000}"/>
    <cellStyle name="Percent 12 2 2 4" xfId="3178" xr:uid="{00000000-0005-0000-0000-0000410D0000}"/>
    <cellStyle name="Percent 12 2 3" xfId="3179" xr:uid="{00000000-0005-0000-0000-0000420D0000}"/>
    <cellStyle name="Percent 12 2 3 2" xfId="3180" xr:uid="{00000000-0005-0000-0000-0000430D0000}"/>
    <cellStyle name="Percent 12 2 4" xfId="3181" xr:uid="{00000000-0005-0000-0000-0000440D0000}"/>
    <cellStyle name="Percent 12 2 5" xfId="3182" xr:uid="{00000000-0005-0000-0000-0000450D0000}"/>
    <cellStyle name="Percent 12 3" xfId="3183" xr:uid="{00000000-0005-0000-0000-0000460D0000}"/>
    <cellStyle name="Percent 12 3 2" xfId="3184" xr:uid="{00000000-0005-0000-0000-0000470D0000}"/>
    <cellStyle name="Percent 12 3 2 2" xfId="3185" xr:uid="{00000000-0005-0000-0000-0000480D0000}"/>
    <cellStyle name="Percent 12 3 3" xfId="3186" xr:uid="{00000000-0005-0000-0000-0000490D0000}"/>
    <cellStyle name="Percent 12 3 4" xfId="3187" xr:uid="{00000000-0005-0000-0000-00004A0D0000}"/>
    <cellStyle name="Percent 12 4" xfId="3188" xr:uid="{00000000-0005-0000-0000-00004B0D0000}"/>
    <cellStyle name="Percent 12 4 2" xfId="3189" xr:uid="{00000000-0005-0000-0000-00004C0D0000}"/>
    <cellStyle name="Percent 12 5" xfId="3190" xr:uid="{00000000-0005-0000-0000-00004D0D0000}"/>
    <cellStyle name="Percent 12 6" xfId="3191" xr:uid="{00000000-0005-0000-0000-00004E0D0000}"/>
    <cellStyle name="Percent 13" xfId="3192" xr:uid="{00000000-0005-0000-0000-00004F0D0000}"/>
    <cellStyle name="Percent 13 2" xfId="3193" xr:uid="{00000000-0005-0000-0000-0000500D0000}"/>
    <cellStyle name="Percent 13 2 2" xfId="3194" xr:uid="{00000000-0005-0000-0000-0000510D0000}"/>
    <cellStyle name="Percent 13 2 2 2" xfId="3195" xr:uid="{00000000-0005-0000-0000-0000520D0000}"/>
    <cellStyle name="Percent 13 2 2 2 2" xfId="3196" xr:uid="{00000000-0005-0000-0000-0000530D0000}"/>
    <cellStyle name="Percent 13 2 2 3" xfId="3197" xr:uid="{00000000-0005-0000-0000-0000540D0000}"/>
    <cellStyle name="Percent 13 2 2 4" xfId="3198" xr:uid="{00000000-0005-0000-0000-0000550D0000}"/>
    <cellStyle name="Percent 13 2 3" xfId="3199" xr:uid="{00000000-0005-0000-0000-0000560D0000}"/>
    <cellStyle name="Percent 13 2 3 2" xfId="3200" xr:uid="{00000000-0005-0000-0000-0000570D0000}"/>
    <cellStyle name="Percent 13 2 4" xfId="3201" xr:uid="{00000000-0005-0000-0000-0000580D0000}"/>
    <cellStyle name="Percent 13 2 5" xfId="3202" xr:uid="{00000000-0005-0000-0000-0000590D0000}"/>
    <cellStyle name="Percent 13 3" xfId="3203" xr:uid="{00000000-0005-0000-0000-00005A0D0000}"/>
    <cellStyle name="Percent 13 3 2" xfId="3204" xr:uid="{00000000-0005-0000-0000-00005B0D0000}"/>
    <cellStyle name="Percent 13 3 2 2" xfId="3205" xr:uid="{00000000-0005-0000-0000-00005C0D0000}"/>
    <cellStyle name="Percent 13 3 3" xfId="3206" xr:uid="{00000000-0005-0000-0000-00005D0D0000}"/>
    <cellStyle name="Percent 13 3 4" xfId="3207" xr:uid="{00000000-0005-0000-0000-00005E0D0000}"/>
    <cellStyle name="Percent 13 4" xfId="3208" xr:uid="{00000000-0005-0000-0000-00005F0D0000}"/>
    <cellStyle name="Percent 13 4 2" xfId="3209" xr:uid="{00000000-0005-0000-0000-0000600D0000}"/>
    <cellStyle name="Percent 13 5" xfId="3210" xr:uid="{00000000-0005-0000-0000-0000610D0000}"/>
    <cellStyle name="Percent 13 6" xfId="3211" xr:uid="{00000000-0005-0000-0000-0000620D0000}"/>
    <cellStyle name="Percent 14" xfId="3212" xr:uid="{00000000-0005-0000-0000-0000630D0000}"/>
    <cellStyle name="Percent 14 2" xfId="3213" xr:uid="{00000000-0005-0000-0000-0000640D0000}"/>
    <cellStyle name="Percent 14 2 2" xfId="3214" xr:uid="{00000000-0005-0000-0000-0000650D0000}"/>
    <cellStyle name="Percent 14 2 2 2" xfId="3215" xr:uid="{00000000-0005-0000-0000-0000660D0000}"/>
    <cellStyle name="Percent 14 2 2 2 2" xfId="3216" xr:uid="{00000000-0005-0000-0000-0000670D0000}"/>
    <cellStyle name="Percent 14 2 2 3" xfId="3217" xr:uid="{00000000-0005-0000-0000-0000680D0000}"/>
    <cellStyle name="Percent 14 2 2 4" xfId="3218" xr:uid="{00000000-0005-0000-0000-0000690D0000}"/>
    <cellStyle name="Percent 14 2 3" xfId="3219" xr:uid="{00000000-0005-0000-0000-00006A0D0000}"/>
    <cellStyle name="Percent 14 2 3 2" xfId="3220" xr:uid="{00000000-0005-0000-0000-00006B0D0000}"/>
    <cellStyle name="Percent 14 2 4" xfId="3221" xr:uid="{00000000-0005-0000-0000-00006C0D0000}"/>
    <cellStyle name="Percent 14 2 5" xfId="3222" xr:uid="{00000000-0005-0000-0000-00006D0D0000}"/>
    <cellStyle name="Percent 14 3" xfId="3223" xr:uid="{00000000-0005-0000-0000-00006E0D0000}"/>
    <cellStyle name="Percent 14 3 2" xfId="3224" xr:uid="{00000000-0005-0000-0000-00006F0D0000}"/>
    <cellStyle name="Percent 14 3 2 2" xfId="3225" xr:uid="{00000000-0005-0000-0000-0000700D0000}"/>
    <cellStyle name="Percent 14 3 3" xfId="3226" xr:uid="{00000000-0005-0000-0000-0000710D0000}"/>
    <cellStyle name="Percent 14 3 4" xfId="3227" xr:uid="{00000000-0005-0000-0000-0000720D0000}"/>
    <cellStyle name="Percent 14 4" xfId="3228" xr:uid="{00000000-0005-0000-0000-0000730D0000}"/>
    <cellStyle name="Percent 14 4 2" xfId="3229" xr:uid="{00000000-0005-0000-0000-0000740D0000}"/>
    <cellStyle name="Percent 14 5" xfId="3230" xr:uid="{00000000-0005-0000-0000-0000750D0000}"/>
    <cellStyle name="Percent 14 6" xfId="3231" xr:uid="{00000000-0005-0000-0000-0000760D0000}"/>
    <cellStyle name="Percent 15" xfId="3232" xr:uid="{00000000-0005-0000-0000-0000770D0000}"/>
    <cellStyle name="Percent 15 2" xfId="3233" xr:uid="{00000000-0005-0000-0000-0000780D0000}"/>
    <cellStyle name="Percent 15 2 2" xfId="3234" xr:uid="{00000000-0005-0000-0000-0000790D0000}"/>
    <cellStyle name="Percent 15 2 2 2" xfId="3235" xr:uid="{00000000-0005-0000-0000-00007A0D0000}"/>
    <cellStyle name="Percent 15 2 2 2 2" xfId="3236" xr:uid="{00000000-0005-0000-0000-00007B0D0000}"/>
    <cellStyle name="Percent 15 2 2 3" xfId="3237" xr:uid="{00000000-0005-0000-0000-00007C0D0000}"/>
    <cellStyle name="Percent 15 2 2 4" xfId="3238" xr:uid="{00000000-0005-0000-0000-00007D0D0000}"/>
    <cellStyle name="Percent 15 2 3" xfId="3239" xr:uid="{00000000-0005-0000-0000-00007E0D0000}"/>
    <cellStyle name="Percent 15 2 3 2" xfId="3240" xr:uid="{00000000-0005-0000-0000-00007F0D0000}"/>
    <cellStyle name="Percent 15 2 4" xfId="3241" xr:uid="{00000000-0005-0000-0000-0000800D0000}"/>
    <cellStyle name="Percent 15 2 5" xfId="3242" xr:uid="{00000000-0005-0000-0000-0000810D0000}"/>
    <cellStyle name="Percent 15 3" xfId="3243" xr:uid="{00000000-0005-0000-0000-0000820D0000}"/>
    <cellStyle name="Percent 15 3 2" xfId="3244" xr:uid="{00000000-0005-0000-0000-0000830D0000}"/>
    <cellStyle name="Percent 15 3 2 2" xfId="3245" xr:uid="{00000000-0005-0000-0000-0000840D0000}"/>
    <cellStyle name="Percent 15 3 3" xfId="3246" xr:uid="{00000000-0005-0000-0000-0000850D0000}"/>
    <cellStyle name="Percent 15 3 4" xfId="3247" xr:uid="{00000000-0005-0000-0000-0000860D0000}"/>
    <cellStyle name="Percent 15 4" xfId="3248" xr:uid="{00000000-0005-0000-0000-0000870D0000}"/>
    <cellStyle name="Percent 15 4 2" xfId="3249" xr:uid="{00000000-0005-0000-0000-0000880D0000}"/>
    <cellStyle name="Percent 15 5" xfId="3250" xr:uid="{00000000-0005-0000-0000-0000890D0000}"/>
    <cellStyle name="Percent 15 6" xfId="3251" xr:uid="{00000000-0005-0000-0000-00008A0D0000}"/>
    <cellStyle name="Percent 16" xfId="3252" xr:uid="{00000000-0005-0000-0000-00008B0D0000}"/>
    <cellStyle name="Percent 16 2" xfId="3253" xr:uid="{00000000-0005-0000-0000-00008C0D0000}"/>
    <cellStyle name="Percent 16 2 2" xfId="3254" xr:uid="{00000000-0005-0000-0000-00008D0D0000}"/>
    <cellStyle name="Percent 16 2 2 2" xfId="3255" xr:uid="{00000000-0005-0000-0000-00008E0D0000}"/>
    <cellStyle name="Percent 16 2 2 2 2" xfId="3256" xr:uid="{00000000-0005-0000-0000-00008F0D0000}"/>
    <cellStyle name="Percent 16 2 2 3" xfId="3257" xr:uid="{00000000-0005-0000-0000-0000900D0000}"/>
    <cellStyle name="Percent 16 2 2 4" xfId="3258" xr:uid="{00000000-0005-0000-0000-0000910D0000}"/>
    <cellStyle name="Percent 16 2 3" xfId="3259" xr:uid="{00000000-0005-0000-0000-0000920D0000}"/>
    <cellStyle name="Percent 16 2 3 2" xfId="3260" xr:uid="{00000000-0005-0000-0000-0000930D0000}"/>
    <cellStyle name="Percent 16 2 4" xfId="3261" xr:uid="{00000000-0005-0000-0000-0000940D0000}"/>
    <cellStyle name="Percent 16 2 5" xfId="3262" xr:uid="{00000000-0005-0000-0000-0000950D0000}"/>
    <cellStyle name="Percent 16 3" xfId="3263" xr:uid="{00000000-0005-0000-0000-0000960D0000}"/>
    <cellStyle name="Percent 16 3 2" xfId="3264" xr:uid="{00000000-0005-0000-0000-0000970D0000}"/>
    <cellStyle name="Percent 16 3 2 2" xfId="3265" xr:uid="{00000000-0005-0000-0000-0000980D0000}"/>
    <cellStyle name="Percent 16 3 3" xfId="3266" xr:uid="{00000000-0005-0000-0000-0000990D0000}"/>
    <cellStyle name="Percent 16 3 4" xfId="3267" xr:uid="{00000000-0005-0000-0000-00009A0D0000}"/>
    <cellStyle name="Percent 16 4" xfId="3268" xr:uid="{00000000-0005-0000-0000-00009B0D0000}"/>
    <cellStyle name="Percent 16 4 2" xfId="3269" xr:uid="{00000000-0005-0000-0000-00009C0D0000}"/>
    <cellStyle name="Percent 16 5" xfId="3270" xr:uid="{00000000-0005-0000-0000-00009D0D0000}"/>
    <cellStyle name="Percent 16 6" xfId="3271" xr:uid="{00000000-0005-0000-0000-00009E0D0000}"/>
    <cellStyle name="Percent 17" xfId="3272" xr:uid="{00000000-0005-0000-0000-00009F0D0000}"/>
    <cellStyle name="Percent 17 2" xfId="3273" xr:uid="{00000000-0005-0000-0000-0000A00D0000}"/>
    <cellStyle name="Percent 17 2 2" xfId="3274" xr:uid="{00000000-0005-0000-0000-0000A10D0000}"/>
    <cellStyle name="Percent 17 2 2 2" xfId="3275" xr:uid="{00000000-0005-0000-0000-0000A20D0000}"/>
    <cellStyle name="Percent 17 2 2 2 2" xfId="3276" xr:uid="{00000000-0005-0000-0000-0000A30D0000}"/>
    <cellStyle name="Percent 17 2 2 3" xfId="3277" xr:uid="{00000000-0005-0000-0000-0000A40D0000}"/>
    <cellStyle name="Percent 17 2 2 4" xfId="3278" xr:uid="{00000000-0005-0000-0000-0000A50D0000}"/>
    <cellStyle name="Percent 17 2 3" xfId="3279" xr:uid="{00000000-0005-0000-0000-0000A60D0000}"/>
    <cellStyle name="Percent 17 2 3 2" xfId="3280" xr:uid="{00000000-0005-0000-0000-0000A70D0000}"/>
    <cellStyle name="Percent 17 2 4" xfId="3281" xr:uid="{00000000-0005-0000-0000-0000A80D0000}"/>
    <cellStyle name="Percent 17 2 5" xfId="3282" xr:uid="{00000000-0005-0000-0000-0000A90D0000}"/>
    <cellStyle name="Percent 17 3" xfId="3283" xr:uid="{00000000-0005-0000-0000-0000AA0D0000}"/>
    <cellStyle name="Percent 17 3 2" xfId="3284" xr:uid="{00000000-0005-0000-0000-0000AB0D0000}"/>
    <cellStyle name="Percent 17 3 2 2" xfId="3285" xr:uid="{00000000-0005-0000-0000-0000AC0D0000}"/>
    <cellStyle name="Percent 17 3 3" xfId="3286" xr:uid="{00000000-0005-0000-0000-0000AD0D0000}"/>
    <cellStyle name="Percent 17 3 4" xfId="3287" xr:uid="{00000000-0005-0000-0000-0000AE0D0000}"/>
    <cellStyle name="Percent 17 4" xfId="3288" xr:uid="{00000000-0005-0000-0000-0000AF0D0000}"/>
    <cellStyle name="Percent 17 4 2" xfId="3289" xr:uid="{00000000-0005-0000-0000-0000B00D0000}"/>
    <cellStyle name="Percent 17 5" xfId="3290" xr:uid="{00000000-0005-0000-0000-0000B10D0000}"/>
    <cellStyle name="Percent 17 6" xfId="3291" xr:uid="{00000000-0005-0000-0000-0000B20D0000}"/>
    <cellStyle name="Percent 18" xfId="3292" xr:uid="{00000000-0005-0000-0000-0000B30D0000}"/>
    <cellStyle name="Percent 18 2" xfId="3293" xr:uid="{00000000-0005-0000-0000-0000B40D0000}"/>
    <cellStyle name="Percent 18 2 2" xfId="3294" xr:uid="{00000000-0005-0000-0000-0000B50D0000}"/>
    <cellStyle name="Percent 18 2 2 2" xfId="3295" xr:uid="{00000000-0005-0000-0000-0000B60D0000}"/>
    <cellStyle name="Percent 18 2 2 2 2" xfId="3296" xr:uid="{00000000-0005-0000-0000-0000B70D0000}"/>
    <cellStyle name="Percent 18 2 2 3" xfId="3297" xr:uid="{00000000-0005-0000-0000-0000B80D0000}"/>
    <cellStyle name="Percent 18 2 2 4" xfId="3298" xr:uid="{00000000-0005-0000-0000-0000B90D0000}"/>
    <cellStyle name="Percent 18 2 3" xfId="3299" xr:uid="{00000000-0005-0000-0000-0000BA0D0000}"/>
    <cellStyle name="Percent 18 2 3 2" xfId="3300" xr:uid="{00000000-0005-0000-0000-0000BB0D0000}"/>
    <cellStyle name="Percent 18 2 4" xfId="3301" xr:uid="{00000000-0005-0000-0000-0000BC0D0000}"/>
    <cellStyle name="Percent 18 2 5" xfId="3302" xr:uid="{00000000-0005-0000-0000-0000BD0D0000}"/>
    <cellStyle name="Percent 18 3" xfId="3303" xr:uid="{00000000-0005-0000-0000-0000BE0D0000}"/>
    <cellStyle name="Percent 18 3 2" xfId="3304" xr:uid="{00000000-0005-0000-0000-0000BF0D0000}"/>
    <cellStyle name="Percent 18 3 2 2" xfId="3305" xr:uid="{00000000-0005-0000-0000-0000C00D0000}"/>
    <cellStyle name="Percent 18 3 3" xfId="3306" xr:uid="{00000000-0005-0000-0000-0000C10D0000}"/>
    <cellStyle name="Percent 18 3 4" xfId="3307" xr:uid="{00000000-0005-0000-0000-0000C20D0000}"/>
    <cellStyle name="Percent 18 4" xfId="3308" xr:uid="{00000000-0005-0000-0000-0000C30D0000}"/>
    <cellStyle name="Percent 18 4 2" xfId="3309" xr:uid="{00000000-0005-0000-0000-0000C40D0000}"/>
    <cellStyle name="Percent 18 5" xfId="3310" xr:uid="{00000000-0005-0000-0000-0000C50D0000}"/>
    <cellStyle name="Percent 18 6" xfId="3311" xr:uid="{00000000-0005-0000-0000-0000C60D0000}"/>
    <cellStyle name="Percent 19" xfId="3312" xr:uid="{00000000-0005-0000-0000-0000C70D0000}"/>
    <cellStyle name="Percent 19 2" xfId="3313" xr:uid="{00000000-0005-0000-0000-0000C80D0000}"/>
    <cellStyle name="Percent 19 2 2" xfId="3314" xr:uid="{00000000-0005-0000-0000-0000C90D0000}"/>
    <cellStyle name="Percent 19 2 2 2" xfId="3315" xr:uid="{00000000-0005-0000-0000-0000CA0D0000}"/>
    <cellStyle name="Percent 19 2 2 2 2" xfId="3316" xr:uid="{00000000-0005-0000-0000-0000CB0D0000}"/>
    <cellStyle name="Percent 19 2 2 3" xfId="3317" xr:uid="{00000000-0005-0000-0000-0000CC0D0000}"/>
    <cellStyle name="Percent 19 2 2 4" xfId="3318" xr:uid="{00000000-0005-0000-0000-0000CD0D0000}"/>
    <cellStyle name="Percent 19 2 3" xfId="3319" xr:uid="{00000000-0005-0000-0000-0000CE0D0000}"/>
    <cellStyle name="Percent 19 2 3 2" xfId="3320" xr:uid="{00000000-0005-0000-0000-0000CF0D0000}"/>
    <cellStyle name="Percent 19 2 4" xfId="3321" xr:uid="{00000000-0005-0000-0000-0000D00D0000}"/>
    <cellStyle name="Percent 19 2 5" xfId="3322" xr:uid="{00000000-0005-0000-0000-0000D10D0000}"/>
    <cellStyle name="Percent 19 3" xfId="3323" xr:uid="{00000000-0005-0000-0000-0000D20D0000}"/>
    <cellStyle name="Percent 19 3 2" xfId="3324" xr:uid="{00000000-0005-0000-0000-0000D30D0000}"/>
    <cellStyle name="Percent 19 3 2 2" xfId="3325" xr:uid="{00000000-0005-0000-0000-0000D40D0000}"/>
    <cellStyle name="Percent 19 3 3" xfId="3326" xr:uid="{00000000-0005-0000-0000-0000D50D0000}"/>
    <cellStyle name="Percent 19 3 4" xfId="3327" xr:uid="{00000000-0005-0000-0000-0000D60D0000}"/>
    <cellStyle name="Percent 19 4" xfId="3328" xr:uid="{00000000-0005-0000-0000-0000D70D0000}"/>
    <cellStyle name="Percent 19 4 2" xfId="3329" xr:uid="{00000000-0005-0000-0000-0000D80D0000}"/>
    <cellStyle name="Percent 19 5" xfId="3330" xr:uid="{00000000-0005-0000-0000-0000D90D0000}"/>
    <cellStyle name="Percent 19 6" xfId="3331" xr:uid="{00000000-0005-0000-0000-0000DA0D0000}"/>
    <cellStyle name="Percent 2" xfId="77" xr:uid="{00000000-0005-0000-0000-0000DB0D0000}"/>
    <cellStyle name="Percent 2 2" xfId="3332" xr:uid="{00000000-0005-0000-0000-0000DC0D0000}"/>
    <cellStyle name="Percent 20" xfId="3333" xr:uid="{00000000-0005-0000-0000-0000DD0D0000}"/>
    <cellStyle name="Percent 20 2" xfId="3334" xr:uid="{00000000-0005-0000-0000-0000DE0D0000}"/>
    <cellStyle name="Percent 20 2 2" xfId="3335" xr:uid="{00000000-0005-0000-0000-0000DF0D0000}"/>
    <cellStyle name="Percent 20 2 2 2" xfId="3336" xr:uid="{00000000-0005-0000-0000-0000E00D0000}"/>
    <cellStyle name="Percent 20 2 2 2 2" xfId="3337" xr:uid="{00000000-0005-0000-0000-0000E10D0000}"/>
    <cellStyle name="Percent 20 2 2 3" xfId="3338" xr:uid="{00000000-0005-0000-0000-0000E20D0000}"/>
    <cellStyle name="Percent 20 2 2 4" xfId="3339" xr:uid="{00000000-0005-0000-0000-0000E30D0000}"/>
    <cellStyle name="Percent 20 2 3" xfId="3340" xr:uid="{00000000-0005-0000-0000-0000E40D0000}"/>
    <cellStyle name="Percent 20 2 3 2" xfId="3341" xr:uid="{00000000-0005-0000-0000-0000E50D0000}"/>
    <cellStyle name="Percent 20 2 4" xfId="3342" xr:uid="{00000000-0005-0000-0000-0000E60D0000}"/>
    <cellStyle name="Percent 20 2 5" xfId="3343" xr:uid="{00000000-0005-0000-0000-0000E70D0000}"/>
    <cellStyle name="Percent 20 3" xfId="3344" xr:uid="{00000000-0005-0000-0000-0000E80D0000}"/>
    <cellStyle name="Percent 20 3 2" xfId="3345" xr:uid="{00000000-0005-0000-0000-0000E90D0000}"/>
    <cellStyle name="Percent 20 3 2 2" xfId="3346" xr:uid="{00000000-0005-0000-0000-0000EA0D0000}"/>
    <cellStyle name="Percent 20 3 3" xfId="3347" xr:uid="{00000000-0005-0000-0000-0000EB0D0000}"/>
    <cellStyle name="Percent 20 3 4" xfId="3348" xr:uid="{00000000-0005-0000-0000-0000EC0D0000}"/>
    <cellStyle name="Percent 20 4" xfId="3349" xr:uid="{00000000-0005-0000-0000-0000ED0D0000}"/>
    <cellStyle name="Percent 20 4 2" xfId="3350" xr:uid="{00000000-0005-0000-0000-0000EE0D0000}"/>
    <cellStyle name="Percent 20 5" xfId="3351" xr:uid="{00000000-0005-0000-0000-0000EF0D0000}"/>
    <cellStyle name="Percent 20 6" xfId="3352" xr:uid="{00000000-0005-0000-0000-0000F00D0000}"/>
    <cellStyle name="Percent 21" xfId="3353" xr:uid="{00000000-0005-0000-0000-0000F10D0000}"/>
    <cellStyle name="Percent 21 2" xfId="3354" xr:uid="{00000000-0005-0000-0000-0000F20D0000}"/>
    <cellStyle name="Percent 21 2 2" xfId="3355" xr:uid="{00000000-0005-0000-0000-0000F30D0000}"/>
    <cellStyle name="Percent 21 2 2 2" xfId="3356" xr:uid="{00000000-0005-0000-0000-0000F40D0000}"/>
    <cellStyle name="Percent 21 2 2 2 2" xfId="3357" xr:uid="{00000000-0005-0000-0000-0000F50D0000}"/>
    <cellStyle name="Percent 21 2 2 3" xfId="3358" xr:uid="{00000000-0005-0000-0000-0000F60D0000}"/>
    <cellStyle name="Percent 21 2 2 4" xfId="3359" xr:uid="{00000000-0005-0000-0000-0000F70D0000}"/>
    <cellStyle name="Percent 21 2 3" xfId="3360" xr:uid="{00000000-0005-0000-0000-0000F80D0000}"/>
    <cellStyle name="Percent 21 2 3 2" xfId="3361" xr:uid="{00000000-0005-0000-0000-0000F90D0000}"/>
    <cellStyle name="Percent 21 2 4" xfId="3362" xr:uid="{00000000-0005-0000-0000-0000FA0D0000}"/>
    <cellStyle name="Percent 21 2 5" xfId="3363" xr:uid="{00000000-0005-0000-0000-0000FB0D0000}"/>
    <cellStyle name="Percent 21 3" xfId="3364" xr:uid="{00000000-0005-0000-0000-0000FC0D0000}"/>
    <cellStyle name="Percent 21 3 2" xfId="3365" xr:uid="{00000000-0005-0000-0000-0000FD0D0000}"/>
    <cellStyle name="Percent 21 3 2 2" xfId="3366" xr:uid="{00000000-0005-0000-0000-0000FE0D0000}"/>
    <cellStyle name="Percent 21 3 3" xfId="3367" xr:uid="{00000000-0005-0000-0000-0000FF0D0000}"/>
    <cellStyle name="Percent 21 3 4" xfId="3368" xr:uid="{00000000-0005-0000-0000-0000000E0000}"/>
    <cellStyle name="Percent 21 4" xfId="3369" xr:uid="{00000000-0005-0000-0000-0000010E0000}"/>
    <cellStyle name="Percent 21 4 2" xfId="3370" xr:uid="{00000000-0005-0000-0000-0000020E0000}"/>
    <cellStyle name="Percent 21 5" xfId="3371" xr:uid="{00000000-0005-0000-0000-0000030E0000}"/>
    <cellStyle name="Percent 21 6" xfId="3372" xr:uid="{00000000-0005-0000-0000-0000040E0000}"/>
    <cellStyle name="Percent 22" xfId="3373" xr:uid="{00000000-0005-0000-0000-0000050E0000}"/>
    <cellStyle name="Percent 22 2" xfId="3374" xr:uid="{00000000-0005-0000-0000-0000060E0000}"/>
    <cellStyle name="Percent 22 2 2" xfId="3375" xr:uid="{00000000-0005-0000-0000-0000070E0000}"/>
    <cellStyle name="Percent 22 2 2 2" xfId="3376" xr:uid="{00000000-0005-0000-0000-0000080E0000}"/>
    <cellStyle name="Percent 22 2 2 2 2" xfId="3377" xr:uid="{00000000-0005-0000-0000-0000090E0000}"/>
    <cellStyle name="Percent 22 2 2 3" xfId="3378" xr:uid="{00000000-0005-0000-0000-00000A0E0000}"/>
    <cellStyle name="Percent 22 2 2 4" xfId="3379" xr:uid="{00000000-0005-0000-0000-00000B0E0000}"/>
    <cellStyle name="Percent 22 2 3" xfId="3380" xr:uid="{00000000-0005-0000-0000-00000C0E0000}"/>
    <cellStyle name="Percent 22 2 3 2" xfId="3381" xr:uid="{00000000-0005-0000-0000-00000D0E0000}"/>
    <cellStyle name="Percent 22 2 4" xfId="3382" xr:uid="{00000000-0005-0000-0000-00000E0E0000}"/>
    <cellStyle name="Percent 22 2 5" xfId="3383" xr:uid="{00000000-0005-0000-0000-00000F0E0000}"/>
    <cellStyle name="Percent 22 3" xfId="3384" xr:uid="{00000000-0005-0000-0000-0000100E0000}"/>
    <cellStyle name="Percent 22 3 2" xfId="3385" xr:uid="{00000000-0005-0000-0000-0000110E0000}"/>
    <cellStyle name="Percent 22 3 2 2" xfId="3386" xr:uid="{00000000-0005-0000-0000-0000120E0000}"/>
    <cellStyle name="Percent 22 3 3" xfId="3387" xr:uid="{00000000-0005-0000-0000-0000130E0000}"/>
    <cellStyle name="Percent 22 3 4" xfId="3388" xr:uid="{00000000-0005-0000-0000-0000140E0000}"/>
    <cellStyle name="Percent 22 4" xfId="3389" xr:uid="{00000000-0005-0000-0000-0000150E0000}"/>
    <cellStyle name="Percent 22 4 2" xfId="3390" xr:uid="{00000000-0005-0000-0000-0000160E0000}"/>
    <cellStyle name="Percent 22 5" xfId="3391" xr:uid="{00000000-0005-0000-0000-0000170E0000}"/>
    <cellStyle name="Percent 22 6" xfId="3392" xr:uid="{00000000-0005-0000-0000-0000180E0000}"/>
    <cellStyle name="Percent 23" xfId="3393" xr:uid="{00000000-0005-0000-0000-0000190E0000}"/>
    <cellStyle name="Percent 23 2" xfId="3394" xr:uid="{00000000-0005-0000-0000-00001A0E0000}"/>
    <cellStyle name="Percent 23 2 2" xfId="3395" xr:uid="{00000000-0005-0000-0000-00001B0E0000}"/>
    <cellStyle name="Percent 23 2 2 2" xfId="3396" xr:uid="{00000000-0005-0000-0000-00001C0E0000}"/>
    <cellStyle name="Percent 23 2 2 2 2" xfId="3397" xr:uid="{00000000-0005-0000-0000-00001D0E0000}"/>
    <cellStyle name="Percent 23 2 2 3" xfId="3398" xr:uid="{00000000-0005-0000-0000-00001E0E0000}"/>
    <cellStyle name="Percent 23 2 2 4" xfId="3399" xr:uid="{00000000-0005-0000-0000-00001F0E0000}"/>
    <cellStyle name="Percent 23 2 3" xfId="3400" xr:uid="{00000000-0005-0000-0000-0000200E0000}"/>
    <cellStyle name="Percent 23 2 3 2" xfId="3401" xr:uid="{00000000-0005-0000-0000-0000210E0000}"/>
    <cellStyle name="Percent 23 2 4" xfId="3402" xr:uid="{00000000-0005-0000-0000-0000220E0000}"/>
    <cellStyle name="Percent 23 2 5" xfId="3403" xr:uid="{00000000-0005-0000-0000-0000230E0000}"/>
    <cellStyle name="Percent 23 3" xfId="3404" xr:uid="{00000000-0005-0000-0000-0000240E0000}"/>
    <cellStyle name="Percent 23 3 2" xfId="3405" xr:uid="{00000000-0005-0000-0000-0000250E0000}"/>
    <cellStyle name="Percent 23 3 2 2" xfId="3406" xr:uid="{00000000-0005-0000-0000-0000260E0000}"/>
    <cellStyle name="Percent 23 3 3" xfId="3407" xr:uid="{00000000-0005-0000-0000-0000270E0000}"/>
    <cellStyle name="Percent 23 3 4" xfId="3408" xr:uid="{00000000-0005-0000-0000-0000280E0000}"/>
    <cellStyle name="Percent 23 4" xfId="3409" xr:uid="{00000000-0005-0000-0000-0000290E0000}"/>
    <cellStyle name="Percent 23 4 2" xfId="3410" xr:uid="{00000000-0005-0000-0000-00002A0E0000}"/>
    <cellStyle name="Percent 23 5" xfId="3411" xr:uid="{00000000-0005-0000-0000-00002B0E0000}"/>
    <cellStyle name="Percent 23 6" xfId="3412" xr:uid="{00000000-0005-0000-0000-00002C0E0000}"/>
    <cellStyle name="Percent 24" xfId="3413" xr:uid="{00000000-0005-0000-0000-00002D0E0000}"/>
    <cellStyle name="Percent 24 2" xfId="3414" xr:uid="{00000000-0005-0000-0000-00002E0E0000}"/>
    <cellStyle name="Percent 24 2 2" xfId="3415" xr:uid="{00000000-0005-0000-0000-00002F0E0000}"/>
    <cellStyle name="Percent 24 2 2 2" xfId="3416" xr:uid="{00000000-0005-0000-0000-0000300E0000}"/>
    <cellStyle name="Percent 24 2 2 2 2" xfId="3417" xr:uid="{00000000-0005-0000-0000-0000310E0000}"/>
    <cellStyle name="Percent 24 2 2 3" xfId="3418" xr:uid="{00000000-0005-0000-0000-0000320E0000}"/>
    <cellStyle name="Percent 24 2 2 4" xfId="3419" xr:uid="{00000000-0005-0000-0000-0000330E0000}"/>
    <cellStyle name="Percent 24 2 3" xfId="3420" xr:uid="{00000000-0005-0000-0000-0000340E0000}"/>
    <cellStyle name="Percent 24 2 3 2" xfId="3421" xr:uid="{00000000-0005-0000-0000-0000350E0000}"/>
    <cellStyle name="Percent 24 2 4" xfId="3422" xr:uid="{00000000-0005-0000-0000-0000360E0000}"/>
    <cellStyle name="Percent 24 2 5" xfId="3423" xr:uid="{00000000-0005-0000-0000-0000370E0000}"/>
    <cellStyle name="Percent 24 3" xfId="3424" xr:uid="{00000000-0005-0000-0000-0000380E0000}"/>
    <cellStyle name="Percent 24 3 2" xfId="3425" xr:uid="{00000000-0005-0000-0000-0000390E0000}"/>
    <cellStyle name="Percent 24 3 2 2" xfId="3426" xr:uid="{00000000-0005-0000-0000-00003A0E0000}"/>
    <cellStyle name="Percent 24 3 3" xfId="3427" xr:uid="{00000000-0005-0000-0000-00003B0E0000}"/>
    <cellStyle name="Percent 24 3 4" xfId="3428" xr:uid="{00000000-0005-0000-0000-00003C0E0000}"/>
    <cellStyle name="Percent 24 4" xfId="3429" xr:uid="{00000000-0005-0000-0000-00003D0E0000}"/>
    <cellStyle name="Percent 24 4 2" xfId="3430" xr:uid="{00000000-0005-0000-0000-00003E0E0000}"/>
    <cellStyle name="Percent 24 5" xfId="3431" xr:uid="{00000000-0005-0000-0000-00003F0E0000}"/>
    <cellStyle name="Percent 24 6" xfId="3432" xr:uid="{00000000-0005-0000-0000-0000400E0000}"/>
    <cellStyle name="Percent 25" xfId="3433" xr:uid="{00000000-0005-0000-0000-0000410E0000}"/>
    <cellStyle name="Percent 25 2" xfId="3434" xr:uid="{00000000-0005-0000-0000-0000420E0000}"/>
    <cellStyle name="Percent 25 2 2" xfId="3435" xr:uid="{00000000-0005-0000-0000-0000430E0000}"/>
    <cellStyle name="Percent 25 2 2 2" xfId="3436" xr:uid="{00000000-0005-0000-0000-0000440E0000}"/>
    <cellStyle name="Percent 25 2 2 2 2" xfId="3437" xr:uid="{00000000-0005-0000-0000-0000450E0000}"/>
    <cellStyle name="Percent 25 2 2 3" xfId="3438" xr:uid="{00000000-0005-0000-0000-0000460E0000}"/>
    <cellStyle name="Percent 25 2 2 4" xfId="3439" xr:uid="{00000000-0005-0000-0000-0000470E0000}"/>
    <cellStyle name="Percent 25 2 3" xfId="3440" xr:uid="{00000000-0005-0000-0000-0000480E0000}"/>
    <cellStyle name="Percent 25 2 3 2" xfId="3441" xr:uid="{00000000-0005-0000-0000-0000490E0000}"/>
    <cellStyle name="Percent 25 2 4" xfId="3442" xr:uid="{00000000-0005-0000-0000-00004A0E0000}"/>
    <cellStyle name="Percent 25 2 5" xfId="3443" xr:uid="{00000000-0005-0000-0000-00004B0E0000}"/>
    <cellStyle name="Percent 25 3" xfId="3444" xr:uid="{00000000-0005-0000-0000-00004C0E0000}"/>
    <cellStyle name="Percent 25 3 2" xfId="3445" xr:uid="{00000000-0005-0000-0000-00004D0E0000}"/>
    <cellStyle name="Percent 25 3 2 2" xfId="3446" xr:uid="{00000000-0005-0000-0000-00004E0E0000}"/>
    <cellStyle name="Percent 25 3 3" xfId="3447" xr:uid="{00000000-0005-0000-0000-00004F0E0000}"/>
    <cellStyle name="Percent 25 3 4" xfId="3448" xr:uid="{00000000-0005-0000-0000-0000500E0000}"/>
    <cellStyle name="Percent 25 4" xfId="3449" xr:uid="{00000000-0005-0000-0000-0000510E0000}"/>
    <cellStyle name="Percent 25 4 2" xfId="3450" xr:uid="{00000000-0005-0000-0000-0000520E0000}"/>
    <cellStyle name="Percent 25 5" xfId="3451" xr:uid="{00000000-0005-0000-0000-0000530E0000}"/>
    <cellStyle name="Percent 25 6" xfId="3452" xr:uid="{00000000-0005-0000-0000-0000540E0000}"/>
    <cellStyle name="Percent 26" xfId="3453" xr:uid="{00000000-0005-0000-0000-0000550E0000}"/>
    <cellStyle name="Percent 26 2" xfId="3454" xr:uid="{00000000-0005-0000-0000-0000560E0000}"/>
    <cellStyle name="Percent 26 2 2" xfId="3455" xr:uid="{00000000-0005-0000-0000-0000570E0000}"/>
    <cellStyle name="Percent 26 2 2 2" xfId="3456" xr:uid="{00000000-0005-0000-0000-0000580E0000}"/>
    <cellStyle name="Percent 26 2 2 2 2" xfId="3457" xr:uid="{00000000-0005-0000-0000-0000590E0000}"/>
    <cellStyle name="Percent 26 2 2 3" xfId="3458" xr:uid="{00000000-0005-0000-0000-00005A0E0000}"/>
    <cellStyle name="Percent 26 2 2 4" xfId="3459" xr:uid="{00000000-0005-0000-0000-00005B0E0000}"/>
    <cellStyle name="Percent 26 2 3" xfId="3460" xr:uid="{00000000-0005-0000-0000-00005C0E0000}"/>
    <cellStyle name="Percent 26 2 3 2" xfId="3461" xr:uid="{00000000-0005-0000-0000-00005D0E0000}"/>
    <cellStyle name="Percent 26 2 4" xfId="3462" xr:uid="{00000000-0005-0000-0000-00005E0E0000}"/>
    <cellStyle name="Percent 26 2 5" xfId="3463" xr:uid="{00000000-0005-0000-0000-00005F0E0000}"/>
    <cellStyle name="Percent 26 3" xfId="3464" xr:uid="{00000000-0005-0000-0000-0000600E0000}"/>
    <cellStyle name="Percent 26 3 2" xfId="3465" xr:uid="{00000000-0005-0000-0000-0000610E0000}"/>
    <cellStyle name="Percent 26 3 2 2" xfId="3466" xr:uid="{00000000-0005-0000-0000-0000620E0000}"/>
    <cellStyle name="Percent 26 3 3" xfId="3467" xr:uid="{00000000-0005-0000-0000-0000630E0000}"/>
    <cellStyle name="Percent 26 3 4" xfId="3468" xr:uid="{00000000-0005-0000-0000-0000640E0000}"/>
    <cellStyle name="Percent 26 4" xfId="3469" xr:uid="{00000000-0005-0000-0000-0000650E0000}"/>
    <cellStyle name="Percent 26 4 2" xfId="3470" xr:uid="{00000000-0005-0000-0000-0000660E0000}"/>
    <cellStyle name="Percent 26 5" xfId="3471" xr:uid="{00000000-0005-0000-0000-0000670E0000}"/>
    <cellStyle name="Percent 26 6" xfId="3472" xr:uid="{00000000-0005-0000-0000-0000680E0000}"/>
    <cellStyle name="Percent 27" xfId="3473" xr:uid="{00000000-0005-0000-0000-0000690E0000}"/>
    <cellStyle name="Percent 27 2" xfId="3474" xr:uid="{00000000-0005-0000-0000-00006A0E0000}"/>
    <cellStyle name="Percent 27 2 2" xfId="3475" xr:uid="{00000000-0005-0000-0000-00006B0E0000}"/>
    <cellStyle name="Percent 27 2 2 2" xfId="3476" xr:uid="{00000000-0005-0000-0000-00006C0E0000}"/>
    <cellStyle name="Percent 27 2 2 2 2" xfId="3477" xr:uid="{00000000-0005-0000-0000-00006D0E0000}"/>
    <cellStyle name="Percent 27 2 2 3" xfId="3478" xr:uid="{00000000-0005-0000-0000-00006E0E0000}"/>
    <cellStyle name="Percent 27 2 2 4" xfId="3479" xr:uid="{00000000-0005-0000-0000-00006F0E0000}"/>
    <cellStyle name="Percent 27 2 3" xfId="3480" xr:uid="{00000000-0005-0000-0000-0000700E0000}"/>
    <cellStyle name="Percent 27 2 3 2" xfId="3481" xr:uid="{00000000-0005-0000-0000-0000710E0000}"/>
    <cellStyle name="Percent 27 2 4" xfId="3482" xr:uid="{00000000-0005-0000-0000-0000720E0000}"/>
    <cellStyle name="Percent 27 2 5" xfId="3483" xr:uid="{00000000-0005-0000-0000-0000730E0000}"/>
    <cellStyle name="Percent 27 3" xfId="3484" xr:uid="{00000000-0005-0000-0000-0000740E0000}"/>
    <cellStyle name="Percent 27 3 2" xfId="3485" xr:uid="{00000000-0005-0000-0000-0000750E0000}"/>
    <cellStyle name="Percent 27 3 2 2" xfId="3486" xr:uid="{00000000-0005-0000-0000-0000760E0000}"/>
    <cellStyle name="Percent 27 3 3" xfId="3487" xr:uid="{00000000-0005-0000-0000-0000770E0000}"/>
    <cellStyle name="Percent 27 3 4" xfId="3488" xr:uid="{00000000-0005-0000-0000-0000780E0000}"/>
    <cellStyle name="Percent 27 4" xfId="3489" xr:uid="{00000000-0005-0000-0000-0000790E0000}"/>
    <cellStyle name="Percent 27 4 2" xfId="3490" xr:uid="{00000000-0005-0000-0000-00007A0E0000}"/>
    <cellStyle name="Percent 27 5" xfId="3491" xr:uid="{00000000-0005-0000-0000-00007B0E0000}"/>
    <cellStyle name="Percent 27 6" xfId="3492" xr:uid="{00000000-0005-0000-0000-00007C0E0000}"/>
    <cellStyle name="Percent 28" xfId="3493" xr:uid="{00000000-0005-0000-0000-00007D0E0000}"/>
    <cellStyle name="Percent 28 2" xfId="3494" xr:uid="{00000000-0005-0000-0000-00007E0E0000}"/>
    <cellStyle name="Percent 28 2 2" xfId="3495" xr:uid="{00000000-0005-0000-0000-00007F0E0000}"/>
    <cellStyle name="Percent 28 2 2 2" xfId="3496" xr:uid="{00000000-0005-0000-0000-0000800E0000}"/>
    <cellStyle name="Percent 28 2 2 2 2" xfId="3497" xr:uid="{00000000-0005-0000-0000-0000810E0000}"/>
    <cellStyle name="Percent 28 2 2 3" xfId="3498" xr:uid="{00000000-0005-0000-0000-0000820E0000}"/>
    <cellStyle name="Percent 28 2 2 4" xfId="3499" xr:uid="{00000000-0005-0000-0000-0000830E0000}"/>
    <cellStyle name="Percent 28 2 3" xfId="3500" xr:uid="{00000000-0005-0000-0000-0000840E0000}"/>
    <cellStyle name="Percent 28 2 3 2" xfId="3501" xr:uid="{00000000-0005-0000-0000-0000850E0000}"/>
    <cellStyle name="Percent 28 2 4" xfId="3502" xr:uid="{00000000-0005-0000-0000-0000860E0000}"/>
    <cellStyle name="Percent 28 2 5" xfId="3503" xr:uid="{00000000-0005-0000-0000-0000870E0000}"/>
    <cellStyle name="Percent 28 3" xfId="3504" xr:uid="{00000000-0005-0000-0000-0000880E0000}"/>
    <cellStyle name="Percent 28 3 2" xfId="3505" xr:uid="{00000000-0005-0000-0000-0000890E0000}"/>
    <cellStyle name="Percent 28 3 2 2" xfId="3506" xr:uid="{00000000-0005-0000-0000-00008A0E0000}"/>
    <cellStyle name="Percent 28 3 3" xfId="3507" xr:uid="{00000000-0005-0000-0000-00008B0E0000}"/>
    <cellStyle name="Percent 28 3 4" xfId="3508" xr:uid="{00000000-0005-0000-0000-00008C0E0000}"/>
    <cellStyle name="Percent 28 4" xfId="3509" xr:uid="{00000000-0005-0000-0000-00008D0E0000}"/>
    <cellStyle name="Percent 28 4 2" xfId="3510" xr:uid="{00000000-0005-0000-0000-00008E0E0000}"/>
    <cellStyle name="Percent 28 5" xfId="3511" xr:uid="{00000000-0005-0000-0000-00008F0E0000}"/>
    <cellStyle name="Percent 28 6" xfId="3512" xr:uid="{00000000-0005-0000-0000-0000900E0000}"/>
    <cellStyle name="Percent 29" xfId="3513" xr:uid="{00000000-0005-0000-0000-0000910E0000}"/>
    <cellStyle name="Percent 29 2" xfId="3514" xr:uid="{00000000-0005-0000-0000-0000920E0000}"/>
    <cellStyle name="Percent 29 2 2" xfId="3515" xr:uid="{00000000-0005-0000-0000-0000930E0000}"/>
    <cellStyle name="Percent 29 2 2 2" xfId="3516" xr:uid="{00000000-0005-0000-0000-0000940E0000}"/>
    <cellStyle name="Percent 29 2 2 2 2" xfId="3517" xr:uid="{00000000-0005-0000-0000-0000950E0000}"/>
    <cellStyle name="Percent 29 2 2 3" xfId="3518" xr:uid="{00000000-0005-0000-0000-0000960E0000}"/>
    <cellStyle name="Percent 29 2 2 4" xfId="3519" xr:uid="{00000000-0005-0000-0000-0000970E0000}"/>
    <cellStyle name="Percent 29 2 3" xfId="3520" xr:uid="{00000000-0005-0000-0000-0000980E0000}"/>
    <cellStyle name="Percent 29 2 3 2" xfId="3521" xr:uid="{00000000-0005-0000-0000-0000990E0000}"/>
    <cellStyle name="Percent 29 2 4" xfId="3522" xr:uid="{00000000-0005-0000-0000-00009A0E0000}"/>
    <cellStyle name="Percent 29 2 5" xfId="3523" xr:uid="{00000000-0005-0000-0000-00009B0E0000}"/>
    <cellStyle name="Percent 29 3" xfId="3524" xr:uid="{00000000-0005-0000-0000-00009C0E0000}"/>
    <cellStyle name="Percent 29 3 2" xfId="3525" xr:uid="{00000000-0005-0000-0000-00009D0E0000}"/>
    <cellStyle name="Percent 29 3 2 2" xfId="3526" xr:uid="{00000000-0005-0000-0000-00009E0E0000}"/>
    <cellStyle name="Percent 29 3 3" xfId="3527" xr:uid="{00000000-0005-0000-0000-00009F0E0000}"/>
    <cellStyle name="Percent 29 3 4" xfId="3528" xr:uid="{00000000-0005-0000-0000-0000A00E0000}"/>
    <cellStyle name="Percent 29 4" xfId="3529" xr:uid="{00000000-0005-0000-0000-0000A10E0000}"/>
    <cellStyle name="Percent 29 4 2" xfId="3530" xr:uid="{00000000-0005-0000-0000-0000A20E0000}"/>
    <cellStyle name="Percent 29 5" xfId="3531" xr:uid="{00000000-0005-0000-0000-0000A30E0000}"/>
    <cellStyle name="Percent 29 6" xfId="3532" xr:uid="{00000000-0005-0000-0000-0000A40E0000}"/>
    <cellStyle name="Percent 3" xfId="3533" xr:uid="{00000000-0005-0000-0000-0000A50E0000}"/>
    <cellStyle name="Percent 3 2" xfId="3534" xr:uid="{00000000-0005-0000-0000-0000A60E0000}"/>
    <cellStyle name="Percent 3 3" xfId="3535" xr:uid="{00000000-0005-0000-0000-0000A70E0000}"/>
    <cellStyle name="Percent 3 3 2" xfId="3536" xr:uid="{00000000-0005-0000-0000-0000A80E0000}"/>
    <cellStyle name="Percent 3 3 2 2" xfId="3537" xr:uid="{00000000-0005-0000-0000-0000A90E0000}"/>
    <cellStyle name="Percent 3 3 2 2 2" xfId="3538" xr:uid="{00000000-0005-0000-0000-0000AA0E0000}"/>
    <cellStyle name="Percent 3 3 2 3" xfId="3539" xr:uid="{00000000-0005-0000-0000-0000AB0E0000}"/>
    <cellStyle name="Percent 3 3 2 4" xfId="3540" xr:uid="{00000000-0005-0000-0000-0000AC0E0000}"/>
    <cellStyle name="Percent 3 3 3" xfId="3541" xr:uid="{00000000-0005-0000-0000-0000AD0E0000}"/>
    <cellStyle name="Percent 3 3 3 2" xfId="3542" xr:uid="{00000000-0005-0000-0000-0000AE0E0000}"/>
    <cellStyle name="Percent 3 3 4" xfId="3543" xr:uid="{00000000-0005-0000-0000-0000AF0E0000}"/>
    <cellStyle name="Percent 3 3 5" xfId="3544" xr:uid="{00000000-0005-0000-0000-0000B00E0000}"/>
    <cellStyle name="Percent 3 4" xfId="3545" xr:uid="{00000000-0005-0000-0000-0000B10E0000}"/>
    <cellStyle name="Percent 3 4 2" xfId="3546" xr:uid="{00000000-0005-0000-0000-0000B20E0000}"/>
    <cellStyle name="Percent 3 4 2 2" xfId="3547" xr:uid="{00000000-0005-0000-0000-0000B30E0000}"/>
    <cellStyle name="Percent 3 4 3" xfId="3548" xr:uid="{00000000-0005-0000-0000-0000B40E0000}"/>
    <cellStyle name="Percent 3 4 4" xfId="3549" xr:uid="{00000000-0005-0000-0000-0000B50E0000}"/>
    <cellStyle name="Percent 3 5" xfId="3550" xr:uid="{00000000-0005-0000-0000-0000B60E0000}"/>
    <cellStyle name="Percent 3 5 2" xfId="3551" xr:uid="{00000000-0005-0000-0000-0000B70E0000}"/>
    <cellStyle name="Percent 3 6" xfId="3552" xr:uid="{00000000-0005-0000-0000-0000B80E0000}"/>
    <cellStyle name="Percent 3 7" xfId="3553" xr:uid="{00000000-0005-0000-0000-0000B90E0000}"/>
    <cellStyle name="Percent 30" xfId="3554" xr:uid="{00000000-0005-0000-0000-0000BA0E0000}"/>
    <cellStyle name="Percent 30 2" xfId="3555" xr:uid="{00000000-0005-0000-0000-0000BB0E0000}"/>
    <cellStyle name="Percent 30 2 2" xfId="3556" xr:uid="{00000000-0005-0000-0000-0000BC0E0000}"/>
    <cellStyle name="Percent 30 2 2 2" xfId="3557" xr:uid="{00000000-0005-0000-0000-0000BD0E0000}"/>
    <cellStyle name="Percent 30 2 2 2 2" xfId="3558" xr:uid="{00000000-0005-0000-0000-0000BE0E0000}"/>
    <cellStyle name="Percent 30 2 2 3" xfId="3559" xr:uid="{00000000-0005-0000-0000-0000BF0E0000}"/>
    <cellStyle name="Percent 30 2 2 4" xfId="3560" xr:uid="{00000000-0005-0000-0000-0000C00E0000}"/>
    <cellStyle name="Percent 30 2 3" xfId="3561" xr:uid="{00000000-0005-0000-0000-0000C10E0000}"/>
    <cellStyle name="Percent 30 2 3 2" xfId="3562" xr:uid="{00000000-0005-0000-0000-0000C20E0000}"/>
    <cellStyle name="Percent 30 2 4" xfId="3563" xr:uid="{00000000-0005-0000-0000-0000C30E0000}"/>
    <cellStyle name="Percent 30 2 5" xfId="3564" xr:uid="{00000000-0005-0000-0000-0000C40E0000}"/>
    <cellStyle name="Percent 30 3" xfId="3565" xr:uid="{00000000-0005-0000-0000-0000C50E0000}"/>
    <cellStyle name="Percent 30 3 2" xfId="3566" xr:uid="{00000000-0005-0000-0000-0000C60E0000}"/>
    <cellStyle name="Percent 30 3 2 2" xfId="3567" xr:uid="{00000000-0005-0000-0000-0000C70E0000}"/>
    <cellStyle name="Percent 30 3 3" xfId="3568" xr:uid="{00000000-0005-0000-0000-0000C80E0000}"/>
    <cellStyle name="Percent 30 3 4" xfId="3569" xr:uid="{00000000-0005-0000-0000-0000C90E0000}"/>
    <cellStyle name="Percent 30 4" xfId="3570" xr:uid="{00000000-0005-0000-0000-0000CA0E0000}"/>
    <cellStyle name="Percent 30 4 2" xfId="3571" xr:uid="{00000000-0005-0000-0000-0000CB0E0000}"/>
    <cellStyle name="Percent 30 5" xfId="3572" xr:uid="{00000000-0005-0000-0000-0000CC0E0000}"/>
    <cellStyle name="Percent 30 6" xfId="3573" xr:uid="{00000000-0005-0000-0000-0000CD0E0000}"/>
    <cellStyle name="Percent 31" xfId="3574" xr:uid="{00000000-0005-0000-0000-0000CE0E0000}"/>
    <cellStyle name="Percent 31 2" xfId="3575" xr:uid="{00000000-0005-0000-0000-0000CF0E0000}"/>
    <cellStyle name="Percent 31 2 2" xfId="3576" xr:uid="{00000000-0005-0000-0000-0000D00E0000}"/>
    <cellStyle name="Percent 31 2 2 2" xfId="3577" xr:uid="{00000000-0005-0000-0000-0000D10E0000}"/>
    <cellStyle name="Percent 31 2 2 2 2" xfId="3578" xr:uid="{00000000-0005-0000-0000-0000D20E0000}"/>
    <cellStyle name="Percent 31 2 2 3" xfId="3579" xr:uid="{00000000-0005-0000-0000-0000D30E0000}"/>
    <cellStyle name="Percent 31 2 2 4" xfId="3580" xr:uid="{00000000-0005-0000-0000-0000D40E0000}"/>
    <cellStyle name="Percent 31 2 3" xfId="3581" xr:uid="{00000000-0005-0000-0000-0000D50E0000}"/>
    <cellStyle name="Percent 31 2 3 2" xfId="3582" xr:uid="{00000000-0005-0000-0000-0000D60E0000}"/>
    <cellStyle name="Percent 31 2 4" xfId="3583" xr:uid="{00000000-0005-0000-0000-0000D70E0000}"/>
    <cellStyle name="Percent 31 2 5" xfId="3584" xr:uid="{00000000-0005-0000-0000-0000D80E0000}"/>
    <cellStyle name="Percent 31 3" xfId="3585" xr:uid="{00000000-0005-0000-0000-0000D90E0000}"/>
    <cellStyle name="Percent 31 3 2" xfId="3586" xr:uid="{00000000-0005-0000-0000-0000DA0E0000}"/>
    <cellStyle name="Percent 31 3 2 2" xfId="3587" xr:uid="{00000000-0005-0000-0000-0000DB0E0000}"/>
    <cellStyle name="Percent 31 3 3" xfId="3588" xr:uid="{00000000-0005-0000-0000-0000DC0E0000}"/>
    <cellStyle name="Percent 31 3 4" xfId="3589" xr:uid="{00000000-0005-0000-0000-0000DD0E0000}"/>
    <cellStyle name="Percent 31 4" xfId="3590" xr:uid="{00000000-0005-0000-0000-0000DE0E0000}"/>
    <cellStyle name="Percent 31 4 2" xfId="3591" xr:uid="{00000000-0005-0000-0000-0000DF0E0000}"/>
    <cellStyle name="Percent 31 5" xfId="3592" xr:uid="{00000000-0005-0000-0000-0000E00E0000}"/>
    <cellStyle name="Percent 31 6" xfId="3593" xr:uid="{00000000-0005-0000-0000-0000E10E0000}"/>
    <cellStyle name="Percent 32" xfId="3594" xr:uid="{00000000-0005-0000-0000-0000E20E0000}"/>
    <cellStyle name="Percent 32 2" xfId="3595" xr:uid="{00000000-0005-0000-0000-0000E30E0000}"/>
    <cellStyle name="Percent 32 2 2" xfId="3596" xr:uid="{00000000-0005-0000-0000-0000E40E0000}"/>
    <cellStyle name="Percent 32 2 2 2" xfId="3597" xr:uid="{00000000-0005-0000-0000-0000E50E0000}"/>
    <cellStyle name="Percent 32 2 2 2 2" xfId="3598" xr:uid="{00000000-0005-0000-0000-0000E60E0000}"/>
    <cellStyle name="Percent 32 2 2 3" xfId="3599" xr:uid="{00000000-0005-0000-0000-0000E70E0000}"/>
    <cellStyle name="Percent 32 2 2 4" xfId="3600" xr:uid="{00000000-0005-0000-0000-0000E80E0000}"/>
    <cellStyle name="Percent 32 2 3" xfId="3601" xr:uid="{00000000-0005-0000-0000-0000E90E0000}"/>
    <cellStyle name="Percent 32 2 3 2" xfId="3602" xr:uid="{00000000-0005-0000-0000-0000EA0E0000}"/>
    <cellStyle name="Percent 32 2 4" xfId="3603" xr:uid="{00000000-0005-0000-0000-0000EB0E0000}"/>
    <cellStyle name="Percent 32 2 5" xfId="3604" xr:uid="{00000000-0005-0000-0000-0000EC0E0000}"/>
    <cellStyle name="Percent 32 3" xfId="3605" xr:uid="{00000000-0005-0000-0000-0000ED0E0000}"/>
    <cellStyle name="Percent 32 3 2" xfId="3606" xr:uid="{00000000-0005-0000-0000-0000EE0E0000}"/>
    <cellStyle name="Percent 32 3 2 2" xfId="3607" xr:uid="{00000000-0005-0000-0000-0000EF0E0000}"/>
    <cellStyle name="Percent 32 3 3" xfId="3608" xr:uid="{00000000-0005-0000-0000-0000F00E0000}"/>
    <cellStyle name="Percent 32 3 4" xfId="3609" xr:uid="{00000000-0005-0000-0000-0000F10E0000}"/>
    <cellStyle name="Percent 32 4" xfId="3610" xr:uid="{00000000-0005-0000-0000-0000F20E0000}"/>
    <cellStyle name="Percent 32 4 2" xfId="3611" xr:uid="{00000000-0005-0000-0000-0000F30E0000}"/>
    <cellStyle name="Percent 32 5" xfId="3612" xr:uid="{00000000-0005-0000-0000-0000F40E0000}"/>
    <cellStyle name="Percent 32 6" xfId="3613" xr:uid="{00000000-0005-0000-0000-0000F50E0000}"/>
    <cellStyle name="Percent 33" xfId="3614" xr:uid="{00000000-0005-0000-0000-0000F60E0000}"/>
    <cellStyle name="Percent 33 2" xfId="3615" xr:uid="{00000000-0005-0000-0000-0000F70E0000}"/>
    <cellStyle name="Percent 33 2 2" xfId="3616" xr:uid="{00000000-0005-0000-0000-0000F80E0000}"/>
    <cellStyle name="Percent 33 2 2 2" xfId="3617" xr:uid="{00000000-0005-0000-0000-0000F90E0000}"/>
    <cellStyle name="Percent 33 2 2 2 2" xfId="3618" xr:uid="{00000000-0005-0000-0000-0000FA0E0000}"/>
    <cellStyle name="Percent 33 2 2 3" xfId="3619" xr:uid="{00000000-0005-0000-0000-0000FB0E0000}"/>
    <cellStyle name="Percent 33 2 2 4" xfId="3620" xr:uid="{00000000-0005-0000-0000-0000FC0E0000}"/>
    <cellStyle name="Percent 33 2 3" xfId="3621" xr:uid="{00000000-0005-0000-0000-0000FD0E0000}"/>
    <cellStyle name="Percent 33 2 3 2" xfId="3622" xr:uid="{00000000-0005-0000-0000-0000FE0E0000}"/>
    <cellStyle name="Percent 33 2 4" xfId="3623" xr:uid="{00000000-0005-0000-0000-0000FF0E0000}"/>
    <cellStyle name="Percent 33 2 5" xfId="3624" xr:uid="{00000000-0005-0000-0000-0000000F0000}"/>
    <cellStyle name="Percent 33 3" xfId="3625" xr:uid="{00000000-0005-0000-0000-0000010F0000}"/>
    <cellStyle name="Percent 33 3 2" xfId="3626" xr:uid="{00000000-0005-0000-0000-0000020F0000}"/>
    <cellStyle name="Percent 33 3 2 2" xfId="3627" xr:uid="{00000000-0005-0000-0000-0000030F0000}"/>
    <cellStyle name="Percent 33 3 3" xfId="3628" xr:uid="{00000000-0005-0000-0000-0000040F0000}"/>
    <cellStyle name="Percent 33 3 4" xfId="3629" xr:uid="{00000000-0005-0000-0000-0000050F0000}"/>
    <cellStyle name="Percent 33 4" xfId="3630" xr:uid="{00000000-0005-0000-0000-0000060F0000}"/>
    <cellStyle name="Percent 33 4 2" xfId="3631" xr:uid="{00000000-0005-0000-0000-0000070F0000}"/>
    <cellStyle name="Percent 33 5" xfId="3632" xr:uid="{00000000-0005-0000-0000-0000080F0000}"/>
    <cellStyle name="Percent 33 6" xfId="3633" xr:uid="{00000000-0005-0000-0000-0000090F0000}"/>
    <cellStyle name="Percent 34" xfId="3634" xr:uid="{00000000-0005-0000-0000-00000A0F0000}"/>
    <cellStyle name="Percent 34 2" xfId="3635" xr:uid="{00000000-0005-0000-0000-00000B0F0000}"/>
    <cellStyle name="Percent 34 2 2" xfId="3636" xr:uid="{00000000-0005-0000-0000-00000C0F0000}"/>
    <cellStyle name="Percent 34 2 2 2" xfId="3637" xr:uid="{00000000-0005-0000-0000-00000D0F0000}"/>
    <cellStyle name="Percent 34 2 2 2 2" xfId="3638" xr:uid="{00000000-0005-0000-0000-00000E0F0000}"/>
    <cellStyle name="Percent 34 2 2 3" xfId="3639" xr:uid="{00000000-0005-0000-0000-00000F0F0000}"/>
    <cellStyle name="Percent 34 2 2 4" xfId="3640" xr:uid="{00000000-0005-0000-0000-0000100F0000}"/>
    <cellStyle name="Percent 34 2 3" xfId="3641" xr:uid="{00000000-0005-0000-0000-0000110F0000}"/>
    <cellStyle name="Percent 34 2 3 2" xfId="3642" xr:uid="{00000000-0005-0000-0000-0000120F0000}"/>
    <cellStyle name="Percent 34 2 4" xfId="3643" xr:uid="{00000000-0005-0000-0000-0000130F0000}"/>
    <cellStyle name="Percent 34 2 5" xfId="3644" xr:uid="{00000000-0005-0000-0000-0000140F0000}"/>
    <cellStyle name="Percent 34 3" xfId="3645" xr:uid="{00000000-0005-0000-0000-0000150F0000}"/>
    <cellStyle name="Percent 34 3 2" xfId="3646" xr:uid="{00000000-0005-0000-0000-0000160F0000}"/>
    <cellStyle name="Percent 34 3 2 2" xfId="3647" xr:uid="{00000000-0005-0000-0000-0000170F0000}"/>
    <cellStyle name="Percent 34 3 3" xfId="3648" xr:uid="{00000000-0005-0000-0000-0000180F0000}"/>
    <cellStyle name="Percent 34 3 4" xfId="3649" xr:uid="{00000000-0005-0000-0000-0000190F0000}"/>
    <cellStyle name="Percent 34 4" xfId="3650" xr:uid="{00000000-0005-0000-0000-00001A0F0000}"/>
    <cellStyle name="Percent 34 4 2" xfId="3651" xr:uid="{00000000-0005-0000-0000-00001B0F0000}"/>
    <cellStyle name="Percent 34 5" xfId="3652" xr:uid="{00000000-0005-0000-0000-00001C0F0000}"/>
    <cellStyle name="Percent 34 6" xfId="3653" xr:uid="{00000000-0005-0000-0000-00001D0F0000}"/>
    <cellStyle name="Percent 35" xfId="3654" xr:uid="{00000000-0005-0000-0000-00001E0F0000}"/>
    <cellStyle name="Percent 35 2" xfId="3655" xr:uid="{00000000-0005-0000-0000-00001F0F0000}"/>
    <cellStyle name="Percent 35 2 2" xfId="3656" xr:uid="{00000000-0005-0000-0000-0000200F0000}"/>
    <cellStyle name="Percent 35 2 2 2" xfId="3657" xr:uid="{00000000-0005-0000-0000-0000210F0000}"/>
    <cellStyle name="Percent 35 2 2 2 2" xfId="3658" xr:uid="{00000000-0005-0000-0000-0000220F0000}"/>
    <cellStyle name="Percent 35 2 2 3" xfId="3659" xr:uid="{00000000-0005-0000-0000-0000230F0000}"/>
    <cellStyle name="Percent 35 2 2 4" xfId="3660" xr:uid="{00000000-0005-0000-0000-0000240F0000}"/>
    <cellStyle name="Percent 35 2 3" xfId="3661" xr:uid="{00000000-0005-0000-0000-0000250F0000}"/>
    <cellStyle name="Percent 35 2 3 2" xfId="3662" xr:uid="{00000000-0005-0000-0000-0000260F0000}"/>
    <cellStyle name="Percent 35 2 4" xfId="3663" xr:uid="{00000000-0005-0000-0000-0000270F0000}"/>
    <cellStyle name="Percent 35 2 5" xfId="3664" xr:uid="{00000000-0005-0000-0000-0000280F0000}"/>
    <cellStyle name="Percent 35 3" xfId="3665" xr:uid="{00000000-0005-0000-0000-0000290F0000}"/>
    <cellStyle name="Percent 35 3 2" xfId="3666" xr:uid="{00000000-0005-0000-0000-00002A0F0000}"/>
    <cellStyle name="Percent 35 3 2 2" xfId="3667" xr:uid="{00000000-0005-0000-0000-00002B0F0000}"/>
    <cellStyle name="Percent 35 3 3" xfId="3668" xr:uid="{00000000-0005-0000-0000-00002C0F0000}"/>
    <cellStyle name="Percent 35 3 4" xfId="3669" xr:uid="{00000000-0005-0000-0000-00002D0F0000}"/>
    <cellStyle name="Percent 35 4" xfId="3670" xr:uid="{00000000-0005-0000-0000-00002E0F0000}"/>
    <cellStyle name="Percent 35 4 2" xfId="3671" xr:uid="{00000000-0005-0000-0000-00002F0F0000}"/>
    <cellStyle name="Percent 35 5" xfId="3672" xr:uid="{00000000-0005-0000-0000-0000300F0000}"/>
    <cellStyle name="Percent 35 6" xfId="3673" xr:uid="{00000000-0005-0000-0000-0000310F0000}"/>
    <cellStyle name="Percent 36" xfId="3674" xr:uid="{00000000-0005-0000-0000-0000320F0000}"/>
    <cellStyle name="Percent 36 2" xfId="3675" xr:uid="{00000000-0005-0000-0000-0000330F0000}"/>
    <cellStyle name="Percent 36 2 2" xfId="3676" xr:uid="{00000000-0005-0000-0000-0000340F0000}"/>
    <cellStyle name="Percent 36 2 2 2" xfId="3677" xr:uid="{00000000-0005-0000-0000-0000350F0000}"/>
    <cellStyle name="Percent 36 2 2 2 2" xfId="3678" xr:uid="{00000000-0005-0000-0000-0000360F0000}"/>
    <cellStyle name="Percent 36 2 2 3" xfId="3679" xr:uid="{00000000-0005-0000-0000-0000370F0000}"/>
    <cellStyle name="Percent 36 2 2 4" xfId="3680" xr:uid="{00000000-0005-0000-0000-0000380F0000}"/>
    <cellStyle name="Percent 36 2 3" xfId="3681" xr:uid="{00000000-0005-0000-0000-0000390F0000}"/>
    <cellStyle name="Percent 36 2 3 2" xfId="3682" xr:uid="{00000000-0005-0000-0000-00003A0F0000}"/>
    <cellStyle name="Percent 36 2 4" xfId="3683" xr:uid="{00000000-0005-0000-0000-00003B0F0000}"/>
    <cellStyle name="Percent 36 2 5" xfId="3684" xr:uid="{00000000-0005-0000-0000-00003C0F0000}"/>
    <cellStyle name="Percent 36 3" xfId="3685" xr:uid="{00000000-0005-0000-0000-00003D0F0000}"/>
    <cellStyle name="Percent 36 3 2" xfId="3686" xr:uid="{00000000-0005-0000-0000-00003E0F0000}"/>
    <cellStyle name="Percent 36 3 2 2" xfId="3687" xr:uid="{00000000-0005-0000-0000-00003F0F0000}"/>
    <cellStyle name="Percent 36 3 3" xfId="3688" xr:uid="{00000000-0005-0000-0000-0000400F0000}"/>
    <cellStyle name="Percent 36 3 4" xfId="3689" xr:uid="{00000000-0005-0000-0000-0000410F0000}"/>
    <cellStyle name="Percent 36 4" xfId="3690" xr:uid="{00000000-0005-0000-0000-0000420F0000}"/>
    <cellStyle name="Percent 36 4 2" xfId="3691" xr:uid="{00000000-0005-0000-0000-0000430F0000}"/>
    <cellStyle name="Percent 36 5" xfId="3692" xr:uid="{00000000-0005-0000-0000-0000440F0000}"/>
    <cellStyle name="Percent 36 6" xfId="3693" xr:uid="{00000000-0005-0000-0000-0000450F0000}"/>
    <cellStyle name="Percent 37" xfId="3694" xr:uid="{00000000-0005-0000-0000-0000460F0000}"/>
    <cellStyle name="Percent 37 2" xfId="3695" xr:uid="{00000000-0005-0000-0000-0000470F0000}"/>
    <cellStyle name="Percent 37 2 2" xfId="3696" xr:uid="{00000000-0005-0000-0000-0000480F0000}"/>
    <cellStyle name="Percent 37 2 2 2" xfId="3697" xr:uid="{00000000-0005-0000-0000-0000490F0000}"/>
    <cellStyle name="Percent 37 2 2 2 2" xfId="3698" xr:uid="{00000000-0005-0000-0000-00004A0F0000}"/>
    <cellStyle name="Percent 37 2 2 3" xfId="3699" xr:uid="{00000000-0005-0000-0000-00004B0F0000}"/>
    <cellStyle name="Percent 37 2 2 4" xfId="3700" xr:uid="{00000000-0005-0000-0000-00004C0F0000}"/>
    <cellStyle name="Percent 37 2 3" xfId="3701" xr:uid="{00000000-0005-0000-0000-00004D0F0000}"/>
    <cellStyle name="Percent 37 2 3 2" xfId="3702" xr:uid="{00000000-0005-0000-0000-00004E0F0000}"/>
    <cellStyle name="Percent 37 2 4" xfId="3703" xr:uid="{00000000-0005-0000-0000-00004F0F0000}"/>
    <cellStyle name="Percent 37 2 5" xfId="3704" xr:uid="{00000000-0005-0000-0000-0000500F0000}"/>
    <cellStyle name="Percent 37 3" xfId="3705" xr:uid="{00000000-0005-0000-0000-0000510F0000}"/>
    <cellStyle name="Percent 37 3 2" xfId="3706" xr:uid="{00000000-0005-0000-0000-0000520F0000}"/>
    <cellStyle name="Percent 37 3 2 2" xfId="3707" xr:uid="{00000000-0005-0000-0000-0000530F0000}"/>
    <cellStyle name="Percent 37 3 3" xfId="3708" xr:uid="{00000000-0005-0000-0000-0000540F0000}"/>
    <cellStyle name="Percent 37 3 4" xfId="3709" xr:uid="{00000000-0005-0000-0000-0000550F0000}"/>
    <cellStyle name="Percent 37 4" xfId="3710" xr:uid="{00000000-0005-0000-0000-0000560F0000}"/>
    <cellStyle name="Percent 37 4 2" xfId="3711" xr:uid="{00000000-0005-0000-0000-0000570F0000}"/>
    <cellStyle name="Percent 37 5" xfId="3712" xr:uid="{00000000-0005-0000-0000-0000580F0000}"/>
    <cellStyle name="Percent 37 6" xfId="3713" xr:uid="{00000000-0005-0000-0000-0000590F0000}"/>
    <cellStyle name="Percent 38" xfId="3714" xr:uid="{00000000-0005-0000-0000-00005A0F0000}"/>
    <cellStyle name="Percent 38 2" xfId="3715" xr:uid="{00000000-0005-0000-0000-00005B0F0000}"/>
    <cellStyle name="Percent 38 2 2" xfId="3716" xr:uid="{00000000-0005-0000-0000-00005C0F0000}"/>
    <cellStyle name="Percent 38 2 2 2" xfId="3717" xr:uid="{00000000-0005-0000-0000-00005D0F0000}"/>
    <cellStyle name="Percent 38 2 2 2 2" xfId="3718" xr:uid="{00000000-0005-0000-0000-00005E0F0000}"/>
    <cellStyle name="Percent 38 2 2 3" xfId="3719" xr:uid="{00000000-0005-0000-0000-00005F0F0000}"/>
    <cellStyle name="Percent 38 2 2 4" xfId="3720" xr:uid="{00000000-0005-0000-0000-0000600F0000}"/>
    <cellStyle name="Percent 38 2 3" xfId="3721" xr:uid="{00000000-0005-0000-0000-0000610F0000}"/>
    <cellStyle name="Percent 38 2 3 2" xfId="3722" xr:uid="{00000000-0005-0000-0000-0000620F0000}"/>
    <cellStyle name="Percent 38 2 4" xfId="3723" xr:uid="{00000000-0005-0000-0000-0000630F0000}"/>
    <cellStyle name="Percent 38 2 5" xfId="3724" xr:uid="{00000000-0005-0000-0000-0000640F0000}"/>
    <cellStyle name="Percent 38 3" xfId="3725" xr:uid="{00000000-0005-0000-0000-0000650F0000}"/>
    <cellStyle name="Percent 38 3 2" xfId="3726" xr:uid="{00000000-0005-0000-0000-0000660F0000}"/>
    <cellStyle name="Percent 38 3 2 2" xfId="3727" xr:uid="{00000000-0005-0000-0000-0000670F0000}"/>
    <cellStyle name="Percent 38 3 3" xfId="3728" xr:uid="{00000000-0005-0000-0000-0000680F0000}"/>
    <cellStyle name="Percent 38 3 4" xfId="3729" xr:uid="{00000000-0005-0000-0000-0000690F0000}"/>
    <cellStyle name="Percent 38 4" xfId="3730" xr:uid="{00000000-0005-0000-0000-00006A0F0000}"/>
    <cellStyle name="Percent 38 4 2" xfId="3731" xr:uid="{00000000-0005-0000-0000-00006B0F0000}"/>
    <cellStyle name="Percent 38 5" xfId="3732" xr:uid="{00000000-0005-0000-0000-00006C0F0000}"/>
    <cellStyle name="Percent 38 6" xfId="3733" xr:uid="{00000000-0005-0000-0000-00006D0F0000}"/>
    <cellStyle name="Percent 39" xfId="3734" xr:uid="{00000000-0005-0000-0000-00006E0F0000}"/>
    <cellStyle name="Percent 39 2" xfId="3735" xr:uid="{00000000-0005-0000-0000-00006F0F0000}"/>
    <cellStyle name="Percent 39 2 2" xfId="3736" xr:uid="{00000000-0005-0000-0000-0000700F0000}"/>
    <cellStyle name="Percent 39 2 2 2" xfId="3737" xr:uid="{00000000-0005-0000-0000-0000710F0000}"/>
    <cellStyle name="Percent 39 2 2 2 2" xfId="3738" xr:uid="{00000000-0005-0000-0000-0000720F0000}"/>
    <cellStyle name="Percent 39 2 2 3" xfId="3739" xr:uid="{00000000-0005-0000-0000-0000730F0000}"/>
    <cellStyle name="Percent 39 2 2 4" xfId="3740" xr:uid="{00000000-0005-0000-0000-0000740F0000}"/>
    <cellStyle name="Percent 39 2 3" xfId="3741" xr:uid="{00000000-0005-0000-0000-0000750F0000}"/>
    <cellStyle name="Percent 39 2 3 2" xfId="3742" xr:uid="{00000000-0005-0000-0000-0000760F0000}"/>
    <cellStyle name="Percent 39 2 4" xfId="3743" xr:uid="{00000000-0005-0000-0000-0000770F0000}"/>
    <cellStyle name="Percent 39 2 5" xfId="3744" xr:uid="{00000000-0005-0000-0000-0000780F0000}"/>
    <cellStyle name="Percent 39 3" xfId="3745" xr:uid="{00000000-0005-0000-0000-0000790F0000}"/>
    <cellStyle name="Percent 39 3 2" xfId="3746" xr:uid="{00000000-0005-0000-0000-00007A0F0000}"/>
    <cellStyle name="Percent 39 3 2 2" xfId="3747" xr:uid="{00000000-0005-0000-0000-00007B0F0000}"/>
    <cellStyle name="Percent 39 3 3" xfId="3748" xr:uid="{00000000-0005-0000-0000-00007C0F0000}"/>
    <cellStyle name="Percent 39 3 4" xfId="3749" xr:uid="{00000000-0005-0000-0000-00007D0F0000}"/>
    <cellStyle name="Percent 39 4" xfId="3750" xr:uid="{00000000-0005-0000-0000-00007E0F0000}"/>
    <cellStyle name="Percent 39 4 2" xfId="3751" xr:uid="{00000000-0005-0000-0000-00007F0F0000}"/>
    <cellStyle name="Percent 39 5" xfId="3752" xr:uid="{00000000-0005-0000-0000-0000800F0000}"/>
    <cellStyle name="Percent 39 6" xfId="3753" xr:uid="{00000000-0005-0000-0000-0000810F0000}"/>
    <cellStyle name="Percent 4" xfId="3754" xr:uid="{00000000-0005-0000-0000-0000820F0000}"/>
    <cellStyle name="Percent 4 2" xfId="3755" xr:uid="{00000000-0005-0000-0000-0000830F0000}"/>
    <cellStyle name="Percent 4 3" xfId="3756" xr:uid="{00000000-0005-0000-0000-0000840F0000}"/>
    <cellStyle name="Percent 4 3 2" xfId="3757" xr:uid="{00000000-0005-0000-0000-0000850F0000}"/>
    <cellStyle name="Percent 4 3 2 2" xfId="3758" xr:uid="{00000000-0005-0000-0000-0000860F0000}"/>
    <cellStyle name="Percent 4 3 2 2 2" xfId="3759" xr:uid="{00000000-0005-0000-0000-0000870F0000}"/>
    <cellStyle name="Percent 4 3 2 3" xfId="3760" xr:uid="{00000000-0005-0000-0000-0000880F0000}"/>
    <cellStyle name="Percent 4 3 2 4" xfId="3761" xr:uid="{00000000-0005-0000-0000-0000890F0000}"/>
    <cellStyle name="Percent 4 3 3" xfId="3762" xr:uid="{00000000-0005-0000-0000-00008A0F0000}"/>
    <cellStyle name="Percent 4 3 3 2" xfId="3763" xr:uid="{00000000-0005-0000-0000-00008B0F0000}"/>
    <cellStyle name="Percent 4 3 4" xfId="3764" xr:uid="{00000000-0005-0000-0000-00008C0F0000}"/>
    <cellStyle name="Percent 4 3 5" xfId="3765" xr:uid="{00000000-0005-0000-0000-00008D0F0000}"/>
    <cellStyle name="Percent 4 4" xfId="3766" xr:uid="{00000000-0005-0000-0000-00008E0F0000}"/>
    <cellStyle name="Percent 4 4 2" xfId="3767" xr:uid="{00000000-0005-0000-0000-00008F0F0000}"/>
    <cellStyle name="Percent 4 4 2 2" xfId="3768" xr:uid="{00000000-0005-0000-0000-0000900F0000}"/>
    <cellStyle name="Percent 4 4 3" xfId="3769" xr:uid="{00000000-0005-0000-0000-0000910F0000}"/>
    <cellStyle name="Percent 4 4 4" xfId="3770" xr:uid="{00000000-0005-0000-0000-0000920F0000}"/>
    <cellStyle name="Percent 4 5" xfId="3771" xr:uid="{00000000-0005-0000-0000-0000930F0000}"/>
    <cellStyle name="Percent 4 5 2" xfId="3772" xr:uid="{00000000-0005-0000-0000-0000940F0000}"/>
    <cellStyle name="Percent 4 6" xfId="3773" xr:uid="{00000000-0005-0000-0000-0000950F0000}"/>
    <cellStyle name="Percent 4 7" xfId="3774" xr:uid="{00000000-0005-0000-0000-0000960F0000}"/>
    <cellStyle name="Percent 40" xfId="3775" xr:uid="{00000000-0005-0000-0000-0000970F0000}"/>
    <cellStyle name="Percent 40 2" xfId="3776" xr:uid="{00000000-0005-0000-0000-0000980F0000}"/>
    <cellStyle name="Percent 40 2 2" xfId="3777" xr:uid="{00000000-0005-0000-0000-0000990F0000}"/>
    <cellStyle name="Percent 40 2 2 2" xfId="3778" xr:uid="{00000000-0005-0000-0000-00009A0F0000}"/>
    <cellStyle name="Percent 40 2 2 2 2" xfId="3779" xr:uid="{00000000-0005-0000-0000-00009B0F0000}"/>
    <cellStyle name="Percent 40 2 2 3" xfId="3780" xr:uid="{00000000-0005-0000-0000-00009C0F0000}"/>
    <cellStyle name="Percent 40 2 2 4" xfId="3781" xr:uid="{00000000-0005-0000-0000-00009D0F0000}"/>
    <cellStyle name="Percent 40 2 3" xfId="3782" xr:uid="{00000000-0005-0000-0000-00009E0F0000}"/>
    <cellStyle name="Percent 40 2 3 2" xfId="3783" xr:uid="{00000000-0005-0000-0000-00009F0F0000}"/>
    <cellStyle name="Percent 40 2 4" xfId="3784" xr:uid="{00000000-0005-0000-0000-0000A00F0000}"/>
    <cellStyle name="Percent 40 2 5" xfId="3785" xr:uid="{00000000-0005-0000-0000-0000A10F0000}"/>
    <cellStyle name="Percent 40 3" xfId="3786" xr:uid="{00000000-0005-0000-0000-0000A20F0000}"/>
    <cellStyle name="Percent 40 3 2" xfId="3787" xr:uid="{00000000-0005-0000-0000-0000A30F0000}"/>
    <cellStyle name="Percent 40 3 2 2" xfId="3788" xr:uid="{00000000-0005-0000-0000-0000A40F0000}"/>
    <cellStyle name="Percent 40 3 3" xfId="3789" xr:uid="{00000000-0005-0000-0000-0000A50F0000}"/>
    <cellStyle name="Percent 40 3 4" xfId="3790" xr:uid="{00000000-0005-0000-0000-0000A60F0000}"/>
    <cellStyle name="Percent 40 4" xfId="3791" xr:uid="{00000000-0005-0000-0000-0000A70F0000}"/>
    <cellStyle name="Percent 40 4 2" xfId="3792" xr:uid="{00000000-0005-0000-0000-0000A80F0000}"/>
    <cellStyle name="Percent 40 5" xfId="3793" xr:uid="{00000000-0005-0000-0000-0000A90F0000}"/>
    <cellStyle name="Percent 40 6" xfId="3794" xr:uid="{00000000-0005-0000-0000-0000AA0F0000}"/>
    <cellStyle name="Percent 41" xfId="3795" xr:uid="{00000000-0005-0000-0000-0000AB0F0000}"/>
    <cellStyle name="Percent 41 2" xfId="3796" xr:uid="{00000000-0005-0000-0000-0000AC0F0000}"/>
    <cellStyle name="Percent 41 2 2" xfId="3797" xr:uid="{00000000-0005-0000-0000-0000AD0F0000}"/>
    <cellStyle name="Percent 41 2 2 2" xfId="3798" xr:uid="{00000000-0005-0000-0000-0000AE0F0000}"/>
    <cellStyle name="Percent 41 2 2 2 2" xfId="3799" xr:uid="{00000000-0005-0000-0000-0000AF0F0000}"/>
    <cellStyle name="Percent 41 2 2 3" xfId="3800" xr:uid="{00000000-0005-0000-0000-0000B00F0000}"/>
    <cellStyle name="Percent 41 2 2 4" xfId="3801" xr:uid="{00000000-0005-0000-0000-0000B10F0000}"/>
    <cellStyle name="Percent 41 2 3" xfId="3802" xr:uid="{00000000-0005-0000-0000-0000B20F0000}"/>
    <cellStyle name="Percent 41 2 3 2" xfId="3803" xr:uid="{00000000-0005-0000-0000-0000B30F0000}"/>
    <cellStyle name="Percent 41 2 4" xfId="3804" xr:uid="{00000000-0005-0000-0000-0000B40F0000}"/>
    <cellStyle name="Percent 41 2 5" xfId="3805" xr:uid="{00000000-0005-0000-0000-0000B50F0000}"/>
    <cellStyle name="Percent 41 3" xfId="3806" xr:uid="{00000000-0005-0000-0000-0000B60F0000}"/>
    <cellStyle name="Percent 41 3 2" xfId="3807" xr:uid="{00000000-0005-0000-0000-0000B70F0000}"/>
    <cellStyle name="Percent 41 3 2 2" xfId="3808" xr:uid="{00000000-0005-0000-0000-0000B80F0000}"/>
    <cellStyle name="Percent 41 3 3" xfId="3809" xr:uid="{00000000-0005-0000-0000-0000B90F0000}"/>
    <cellStyle name="Percent 41 3 4" xfId="3810" xr:uid="{00000000-0005-0000-0000-0000BA0F0000}"/>
    <cellStyle name="Percent 41 4" xfId="3811" xr:uid="{00000000-0005-0000-0000-0000BB0F0000}"/>
    <cellStyle name="Percent 41 4 2" xfId="3812" xr:uid="{00000000-0005-0000-0000-0000BC0F0000}"/>
    <cellStyle name="Percent 41 5" xfId="3813" xr:uid="{00000000-0005-0000-0000-0000BD0F0000}"/>
    <cellStyle name="Percent 41 6" xfId="3814" xr:uid="{00000000-0005-0000-0000-0000BE0F0000}"/>
    <cellStyle name="Percent 42" xfId="3815" xr:uid="{00000000-0005-0000-0000-0000BF0F0000}"/>
    <cellStyle name="Percent 42 2" xfId="3816" xr:uid="{00000000-0005-0000-0000-0000C00F0000}"/>
    <cellStyle name="Percent 42 2 2" xfId="3817" xr:uid="{00000000-0005-0000-0000-0000C10F0000}"/>
    <cellStyle name="Percent 42 2 2 2" xfId="3818" xr:uid="{00000000-0005-0000-0000-0000C20F0000}"/>
    <cellStyle name="Percent 42 2 2 2 2" xfId="3819" xr:uid="{00000000-0005-0000-0000-0000C30F0000}"/>
    <cellStyle name="Percent 42 2 2 3" xfId="3820" xr:uid="{00000000-0005-0000-0000-0000C40F0000}"/>
    <cellStyle name="Percent 42 2 2 4" xfId="3821" xr:uid="{00000000-0005-0000-0000-0000C50F0000}"/>
    <cellStyle name="Percent 42 2 3" xfId="3822" xr:uid="{00000000-0005-0000-0000-0000C60F0000}"/>
    <cellStyle name="Percent 42 2 3 2" xfId="3823" xr:uid="{00000000-0005-0000-0000-0000C70F0000}"/>
    <cellStyle name="Percent 42 2 4" xfId="3824" xr:uid="{00000000-0005-0000-0000-0000C80F0000}"/>
    <cellStyle name="Percent 42 2 5" xfId="3825" xr:uid="{00000000-0005-0000-0000-0000C90F0000}"/>
    <cellStyle name="Percent 42 3" xfId="3826" xr:uid="{00000000-0005-0000-0000-0000CA0F0000}"/>
    <cellStyle name="Percent 42 3 2" xfId="3827" xr:uid="{00000000-0005-0000-0000-0000CB0F0000}"/>
    <cellStyle name="Percent 42 3 2 2" xfId="3828" xr:uid="{00000000-0005-0000-0000-0000CC0F0000}"/>
    <cellStyle name="Percent 42 3 3" xfId="3829" xr:uid="{00000000-0005-0000-0000-0000CD0F0000}"/>
    <cellStyle name="Percent 42 3 4" xfId="3830" xr:uid="{00000000-0005-0000-0000-0000CE0F0000}"/>
    <cellStyle name="Percent 42 4" xfId="3831" xr:uid="{00000000-0005-0000-0000-0000CF0F0000}"/>
    <cellStyle name="Percent 42 4 2" xfId="3832" xr:uid="{00000000-0005-0000-0000-0000D00F0000}"/>
    <cellStyle name="Percent 42 5" xfId="3833" xr:uid="{00000000-0005-0000-0000-0000D10F0000}"/>
    <cellStyle name="Percent 42 6" xfId="3834" xr:uid="{00000000-0005-0000-0000-0000D20F0000}"/>
    <cellStyle name="Percent 43" xfId="3835" xr:uid="{00000000-0005-0000-0000-0000D30F0000}"/>
    <cellStyle name="Percent 43 2" xfId="3836" xr:uid="{00000000-0005-0000-0000-0000D40F0000}"/>
    <cellStyle name="Percent 43 2 2" xfId="3837" xr:uid="{00000000-0005-0000-0000-0000D50F0000}"/>
    <cellStyle name="Percent 43 2 2 2" xfId="3838" xr:uid="{00000000-0005-0000-0000-0000D60F0000}"/>
    <cellStyle name="Percent 43 2 2 2 2" xfId="3839" xr:uid="{00000000-0005-0000-0000-0000D70F0000}"/>
    <cellStyle name="Percent 43 2 2 3" xfId="3840" xr:uid="{00000000-0005-0000-0000-0000D80F0000}"/>
    <cellStyle name="Percent 43 2 2 4" xfId="3841" xr:uid="{00000000-0005-0000-0000-0000D90F0000}"/>
    <cellStyle name="Percent 43 2 3" xfId="3842" xr:uid="{00000000-0005-0000-0000-0000DA0F0000}"/>
    <cellStyle name="Percent 43 2 3 2" xfId="3843" xr:uid="{00000000-0005-0000-0000-0000DB0F0000}"/>
    <cellStyle name="Percent 43 2 4" xfId="3844" xr:uid="{00000000-0005-0000-0000-0000DC0F0000}"/>
    <cellStyle name="Percent 43 2 5" xfId="3845" xr:uid="{00000000-0005-0000-0000-0000DD0F0000}"/>
    <cellStyle name="Percent 43 3" xfId="3846" xr:uid="{00000000-0005-0000-0000-0000DE0F0000}"/>
    <cellStyle name="Percent 43 3 2" xfId="3847" xr:uid="{00000000-0005-0000-0000-0000DF0F0000}"/>
    <cellStyle name="Percent 43 3 2 2" xfId="3848" xr:uid="{00000000-0005-0000-0000-0000E00F0000}"/>
    <cellStyle name="Percent 43 3 3" xfId="3849" xr:uid="{00000000-0005-0000-0000-0000E10F0000}"/>
    <cellStyle name="Percent 43 3 4" xfId="3850" xr:uid="{00000000-0005-0000-0000-0000E20F0000}"/>
    <cellStyle name="Percent 43 4" xfId="3851" xr:uid="{00000000-0005-0000-0000-0000E30F0000}"/>
    <cellStyle name="Percent 43 4 2" xfId="3852" xr:uid="{00000000-0005-0000-0000-0000E40F0000}"/>
    <cellStyle name="Percent 43 5" xfId="3853" xr:uid="{00000000-0005-0000-0000-0000E50F0000}"/>
    <cellStyle name="Percent 43 6" xfId="3854" xr:uid="{00000000-0005-0000-0000-0000E60F0000}"/>
    <cellStyle name="Percent 44" xfId="3855" xr:uid="{00000000-0005-0000-0000-0000E70F0000}"/>
    <cellStyle name="Percent 44 2" xfId="3856" xr:uid="{00000000-0005-0000-0000-0000E80F0000}"/>
    <cellStyle name="Percent 44 2 2" xfId="3857" xr:uid="{00000000-0005-0000-0000-0000E90F0000}"/>
    <cellStyle name="Percent 44 2 2 2" xfId="3858" xr:uid="{00000000-0005-0000-0000-0000EA0F0000}"/>
    <cellStyle name="Percent 44 2 2 2 2" xfId="3859" xr:uid="{00000000-0005-0000-0000-0000EB0F0000}"/>
    <cellStyle name="Percent 44 2 2 3" xfId="3860" xr:uid="{00000000-0005-0000-0000-0000EC0F0000}"/>
    <cellStyle name="Percent 44 2 2 4" xfId="3861" xr:uid="{00000000-0005-0000-0000-0000ED0F0000}"/>
    <cellStyle name="Percent 44 2 3" xfId="3862" xr:uid="{00000000-0005-0000-0000-0000EE0F0000}"/>
    <cellStyle name="Percent 44 2 3 2" xfId="3863" xr:uid="{00000000-0005-0000-0000-0000EF0F0000}"/>
    <cellStyle name="Percent 44 2 4" xfId="3864" xr:uid="{00000000-0005-0000-0000-0000F00F0000}"/>
    <cellStyle name="Percent 44 2 5" xfId="3865" xr:uid="{00000000-0005-0000-0000-0000F10F0000}"/>
    <cellStyle name="Percent 44 3" xfId="3866" xr:uid="{00000000-0005-0000-0000-0000F20F0000}"/>
    <cellStyle name="Percent 44 3 2" xfId="3867" xr:uid="{00000000-0005-0000-0000-0000F30F0000}"/>
    <cellStyle name="Percent 44 3 2 2" xfId="3868" xr:uid="{00000000-0005-0000-0000-0000F40F0000}"/>
    <cellStyle name="Percent 44 3 3" xfId="3869" xr:uid="{00000000-0005-0000-0000-0000F50F0000}"/>
    <cellStyle name="Percent 44 3 4" xfId="3870" xr:uid="{00000000-0005-0000-0000-0000F60F0000}"/>
    <cellStyle name="Percent 44 4" xfId="3871" xr:uid="{00000000-0005-0000-0000-0000F70F0000}"/>
    <cellStyle name="Percent 44 4 2" xfId="3872" xr:uid="{00000000-0005-0000-0000-0000F80F0000}"/>
    <cellStyle name="Percent 44 5" xfId="3873" xr:uid="{00000000-0005-0000-0000-0000F90F0000}"/>
    <cellStyle name="Percent 44 6" xfId="3874" xr:uid="{00000000-0005-0000-0000-0000FA0F0000}"/>
    <cellStyle name="Percent 45" xfId="3875" xr:uid="{00000000-0005-0000-0000-0000FB0F0000}"/>
    <cellStyle name="Percent 45 2" xfId="3876" xr:uid="{00000000-0005-0000-0000-0000FC0F0000}"/>
    <cellStyle name="Percent 45 2 2" xfId="3877" xr:uid="{00000000-0005-0000-0000-0000FD0F0000}"/>
    <cellStyle name="Percent 45 2 2 2" xfId="3878" xr:uid="{00000000-0005-0000-0000-0000FE0F0000}"/>
    <cellStyle name="Percent 45 2 3" xfId="3879" xr:uid="{00000000-0005-0000-0000-0000FF0F0000}"/>
    <cellStyle name="Percent 45 2 4" xfId="3880" xr:uid="{00000000-0005-0000-0000-000000100000}"/>
    <cellStyle name="Percent 45 3" xfId="3881" xr:uid="{00000000-0005-0000-0000-000001100000}"/>
    <cellStyle name="Percent 45 3 2" xfId="3882" xr:uid="{00000000-0005-0000-0000-000002100000}"/>
    <cellStyle name="Percent 45 4" xfId="3883" xr:uid="{00000000-0005-0000-0000-000003100000}"/>
    <cellStyle name="Percent 45 5" xfId="3884" xr:uid="{00000000-0005-0000-0000-000004100000}"/>
    <cellStyle name="Percent 46" xfId="3885" xr:uid="{00000000-0005-0000-0000-000005100000}"/>
    <cellStyle name="Percent 46 2" xfId="3886" xr:uid="{00000000-0005-0000-0000-000006100000}"/>
    <cellStyle name="Percent 46 2 2" xfId="3887" xr:uid="{00000000-0005-0000-0000-000007100000}"/>
    <cellStyle name="Percent 46 3" xfId="3888" xr:uid="{00000000-0005-0000-0000-000008100000}"/>
    <cellStyle name="Percent 46 4" xfId="3889" xr:uid="{00000000-0005-0000-0000-000009100000}"/>
    <cellStyle name="Percent 47" xfId="3890" xr:uid="{00000000-0005-0000-0000-00000A100000}"/>
    <cellStyle name="Percent 47 2" xfId="3891" xr:uid="{00000000-0005-0000-0000-00000B100000}"/>
    <cellStyle name="Percent 47 2 2" xfId="3892" xr:uid="{00000000-0005-0000-0000-00000C100000}"/>
    <cellStyle name="Percent 47 3" xfId="3893" xr:uid="{00000000-0005-0000-0000-00000D100000}"/>
    <cellStyle name="Percent 47 4" xfId="3894" xr:uid="{00000000-0005-0000-0000-00000E100000}"/>
    <cellStyle name="Percent 48" xfId="3895" xr:uid="{00000000-0005-0000-0000-00000F100000}"/>
    <cellStyle name="Percent 48 2" xfId="3896" xr:uid="{00000000-0005-0000-0000-000010100000}"/>
    <cellStyle name="Percent 49" xfId="3897" xr:uid="{00000000-0005-0000-0000-000011100000}"/>
    <cellStyle name="Percent 49 2" xfId="3898" xr:uid="{00000000-0005-0000-0000-000012100000}"/>
    <cellStyle name="Percent 5" xfId="3899" xr:uid="{00000000-0005-0000-0000-000013100000}"/>
    <cellStyle name="Percent 50" xfId="3900" xr:uid="{00000000-0005-0000-0000-000014100000}"/>
    <cellStyle name="Percent 51" xfId="3901" xr:uid="{00000000-0005-0000-0000-000015100000}"/>
    <cellStyle name="Percent 52" xfId="3902" xr:uid="{00000000-0005-0000-0000-000016100000}"/>
    <cellStyle name="Percent 53" xfId="3903" xr:uid="{00000000-0005-0000-0000-000017100000}"/>
    <cellStyle name="Percent 54" xfId="3904" xr:uid="{00000000-0005-0000-0000-000018100000}"/>
    <cellStyle name="Percent 55" xfId="3905" xr:uid="{00000000-0005-0000-0000-000019100000}"/>
    <cellStyle name="Percent 56" xfId="3906" xr:uid="{00000000-0005-0000-0000-00001A100000}"/>
    <cellStyle name="Percent 57" xfId="3907" xr:uid="{00000000-0005-0000-0000-00001B100000}"/>
    <cellStyle name="Percent 58" xfId="3908" xr:uid="{00000000-0005-0000-0000-00001C100000}"/>
    <cellStyle name="Percent 59" xfId="3909" xr:uid="{00000000-0005-0000-0000-00001D100000}"/>
    <cellStyle name="Percent 6" xfId="3910" xr:uid="{00000000-0005-0000-0000-00001E100000}"/>
    <cellStyle name="Percent 6 2" xfId="3911" xr:uid="{00000000-0005-0000-0000-00001F100000}"/>
    <cellStyle name="Percent 6 2 2" xfId="3912" xr:uid="{00000000-0005-0000-0000-000020100000}"/>
    <cellStyle name="Percent 6 2 2 2" xfId="3913" xr:uid="{00000000-0005-0000-0000-000021100000}"/>
    <cellStyle name="Percent 6 2 2 2 2" xfId="3914" xr:uid="{00000000-0005-0000-0000-000022100000}"/>
    <cellStyle name="Percent 6 2 2 3" xfId="3915" xr:uid="{00000000-0005-0000-0000-000023100000}"/>
    <cellStyle name="Percent 6 2 2 4" xfId="3916" xr:uid="{00000000-0005-0000-0000-000024100000}"/>
    <cellStyle name="Percent 6 2 3" xfId="3917" xr:uid="{00000000-0005-0000-0000-000025100000}"/>
    <cellStyle name="Percent 6 2 3 2" xfId="3918" xr:uid="{00000000-0005-0000-0000-000026100000}"/>
    <cellStyle name="Percent 6 2 4" xfId="3919" xr:uid="{00000000-0005-0000-0000-000027100000}"/>
    <cellStyle name="Percent 6 2 5" xfId="3920" xr:uid="{00000000-0005-0000-0000-000028100000}"/>
    <cellStyle name="Percent 6 3" xfId="3921" xr:uid="{00000000-0005-0000-0000-000029100000}"/>
    <cellStyle name="Percent 6 3 2" xfId="3922" xr:uid="{00000000-0005-0000-0000-00002A100000}"/>
    <cellStyle name="Percent 6 3 2 2" xfId="3923" xr:uid="{00000000-0005-0000-0000-00002B100000}"/>
    <cellStyle name="Percent 6 3 3" xfId="3924" xr:uid="{00000000-0005-0000-0000-00002C100000}"/>
    <cellStyle name="Percent 6 3 4" xfId="3925" xr:uid="{00000000-0005-0000-0000-00002D100000}"/>
    <cellStyle name="Percent 6 4" xfId="3926" xr:uid="{00000000-0005-0000-0000-00002E100000}"/>
    <cellStyle name="Percent 6 4 2" xfId="3927" xr:uid="{00000000-0005-0000-0000-00002F100000}"/>
    <cellStyle name="Percent 6 5" xfId="3928" xr:uid="{00000000-0005-0000-0000-000030100000}"/>
    <cellStyle name="Percent 6 6" xfId="3929" xr:uid="{00000000-0005-0000-0000-000031100000}"/>
    <cellStyle name="Percent 60" xfId="3930" xr:uid="{00000000-0005-0000-0000-000032100000}"/>
    <cellStyle name="Percent 61" xfId="3931" xr:uid="{00000000-0005-0000-0000-000033100000}"/>
    <cellStyle name="Percent 62" xfId="3932" xr:uid="{00000000-0005-0000-0000-000034100000}"/>
    <cellStyle name="Percent 63" xfId="3933" xr:uid="{00000000-0005-0000-0000-000035100000}"/>
    <cellStyle name="Percent 64" xfId="3934" xr:uid="{00000000-0005-0000-0000-000036100000}"/>
    <cellStyle name="Percent 65" xfId="3935" xr:uid="{00000000-0005-0000-0000-000037100000}"/>
    <cellStyle name="Percent 66" xfId="3936" xr:uid="{00000000-0005-0000-0000-000038100000}"/>
    <cellStyle name="Percent 67" xfId="3937" xr:uid="{00000000-0005-0000-0000-000039100000}"/>
    <cellStyle name="Percent 68" xfId="3938" xr:uid="{00000000-0005-0000-0000-00003A100000}"/>
    <cellStyle name="Percent 69" xfId="3939" xr:uid="{00000000-0005-0000-0000-00003B100000}"/>
    <cellStyle name="Percent 7" xfId="3940" xr:uid="{00000000-0005-0000-0000-00003C100000}"/>
    <cellStyle name="Percent 7 2" xfId="3941" xr:uid="{00000000-0005-0000-0000-00003D100000}"/>
    <cellStyle name="Percent 7 2 2" xfId="3942" xr:uid="{00000000-0005-0000-0000-00003E100000}"/>
    <cellStyle name="Percent 7 2 2 2" xfId="3943" xr:uid="{00000000-0005-0000-0000-00003F100000}"/>
    <cellStyle name="Percent 7 2 2 2 2" xfId="3944" xr:uid="{00000000-0005-0000-0000-000040100000}"/>
    <cellStyle name="Percent 7 2 2 3" xfId="3945" xr:uid="{00000000-0005-0000-0000-000041100000}"/>
    <cellStyle name="Percent 7 2 2 4" xfId="3946" xr:uid="{00000000-0005-0000-0000-000042100000}"/>
    <cellStyle name="Percent 7 2 3" xfId="3947" xr:uid="{00000000-0005-0000-0000-000043100000}"/>
    <cellStyle name="Percent 7 2 3 2" xfId="3948" xr:uid="{00000000-0005-0000-0000-000044100000}"/>
    <cellStyle name="Percent 7 2 4" xfId="3949" xr:uid="{00000000-0005-0000-0000-000045100000}"/>
    <cellStyle name="Percent 7 2 5" xfId="3950" xr:uid="{00000000-0005-0000-0000-000046100000}"/>
    <cellStyle name="Percent 7 3" xfId="3951" xr:uid="{00000000-0005-0000-0000-000047100000}"/>
    <cellStyle name="Percent 7 3 2" xfId="3952" xr:uid="{00000000-0005-0000-0000-000048100000}"/>
    <cellStyle name="Percent 7 3 2 2" xfId="3953" xr:uid="{00000000-0005-0000-0000-000049100000}"/>
    <cellStyle name="Percent 7 3 3" xfId="3954" xr:uid="{00000000-0005-0000-0000-00004A100000}"/>
    <cellStyle name="Percent 7 3 4" xfId="3955" xr:uid="{00000000-0005-0000-0000-00004B100000}"/>
    <cellStyle name="Percent 7 4" xfId="3956" xr:uid="{00000000-0005-0000-0000-00004C100000}"/>
    <cellStyle name="Percent 7 4 2" xfId="3957" xr:uid="{00000000-0005-0000-0000-00004D100000}"/>
    <cellStyle name="Percent 7 5" xfId="3958" xr:uid="{00000000-0005-0000-0000-00004E100000}"/>
    <cellStyle name="Percent 7 6" xfId="3959" xr:uid="{00000000-0005-0000-0000-00004F100000}"/>
    <cellStyle name="Percent 70" xfId="3960" xr:uid="{00000000-0005-0000-0000-000050100000}"/>
    <cellStyle name="Percent 71" xfId="3961" xr:uid="{00000000-0005-0000-0000-000051100000}"/>
    <cellStyle name="Percent 72" xfId="3962" xr:uid="{00000000-0005-0000-0000-000052100000}"/>
    <cellStyle name="Percent 73" xfId="3963" xr:uid="{00000000-0005-0000-0000-000053100000}"/>
    <cellStyle name="Percent 8" xfId="3964" xr:uid="{00000000-0005-0000-0000-000054100000}"/>
    <cellStyle name="Percent 8 2" xfId="3965" xr:uid="{00000000-0005-0000-0000-000055100000}"/>
    <cellStyle name="Percent 8 2 2" xfId="3966" xr:uid="{00000000-0005-0000-0000-000056100000}"/>
    <cellStyle name="Percent 8 2 2 2" xfId="3967" xr:uid="{00000000-0005-0000-0000-000057100000}"/>
    <cellStyle name="Percent 8 2 2 2 2" xfId="3968" xr:uid="{00000000-0005-0000-0000-000058100000}"/>
    <cellStyle name="Percent 8 2 2 3" xfId="3969" xr:uid="{00000000-0005-0000-0000-000059100000}"/>
    <cellStyle name="Percent 8 2 2 4" xfId="3970" xr:uid="{00000000-0005-0000-0000-00005A100000}"/>
    <cellStyle name="Percent 8 2 3" xfId="3971" xr:uid="{00000000-0005-0000-0000-00005B100000}"/>
    <cellStyle name="Percent 8 2 3 2" xfId="3972" xr:uid="{00000000-0005-0000-0000-00005C100000}"/>
    <cellStyle name="Percent 8 2 4" xfId="3973" xr:uid="{00000000-0005-0000-0000-00005D100000}"/>
    <cellStyle name="Percent 8 2 5" xfId="3974" xr:uid="{00000000-0005-0000-0000-00005E100000}"/>
    <cellStyle name="Percent 8 3" xfId="3975" xr:uid="{00000000-0005-0000-0000-00005F100000}"/>
    <cellStyle name="Percent 8 3 2" xfId="3976" xr:uid="{00000000-0005-0000-0000-000060100000}"/>
    <cellStyle name="Percent 8 3 2 2" xfId="3977" xr:uid="{00000000-0005-0000-0000-000061100000}"/>
    <cellStyle name="Percent 8 3 3" xfId="3978" xr:uid="{00000000-0005-0000-0000-000062100000}"/>
    <cellStyle name="Percent 8 3 4" xfId="3979" xr:uid="{00000000-0005-0000-0000-000063100000}"/>
    <cellStyle name="Percent 8 4" xfId="3980" xr:uid="{00000000-0005-0000-0000-000064100000}"/>
    <cellStyle name="Percent 8 4 2" xfId="3981" xr:uid="{00000000-0005-0000-0000-000065100000}"/>
    <cellStyle name="Percent 8 5" xfId="3982" xr:uid="{00000000-0005-0000-0000-000066100000}"/>
    <cellStyle name="Percent 8 6" xfId="3983" xr:uid="{00000000-0005-0000-0000-000067100000}"/>
    <cellStyle name="Percent 9" xfId="3984" xr:uid="{00000000-0005-0000-0000-000068100000}"/>
    <cellStyle name="Percent 9 2" xfId="3985" xr:uid="{00000000-0005-0000-0000-000069100000}"/>
    <cellStyle name="Percent 9 2 2" xfId="3986" xr:uid="{00000000-0005-0000-0000-00006A100000}"/>
    <cellStyle name="Percent 9 2 2 2" xfId="3987" xr:uid="{00000000-0005-0000-0000-00006B100000}"/>
    <cellStyle name="Percent 9 2 2 2 2" xfId="3988" xr:uid="{00000000-0005-0000-0000-00006C100000}"/>
    <cellStyle name="Percent 9 2 2 3" xfId="3989" xr:uid="{00000000-0005-0000-0000-00006D100000}"/>
    <cellStyle name="Percent 9 2 2 4" xfId="3990" xr:uid="{00000000-0005-0000-0000-00006E100000}"/>
    <cellStyle name="Percent 9 2 3" xfId="3991" xr:uid="{00000000-0005-0000-0000-00006F100000}"/>
    <cellStyle name="Percent 9 2 3 2" xfId="3992" xr:uid="{00000000-0005-0000-0000-000070100000}"/>
    <cellStyle name="Percent 9 2 4" xfId="3993" xr:uid="{00000000-0005-0000-0000-000071100000}"/>
    <cellStyle name="Percent 9 2 5" xfId="3994" xr:uid="{00000000-0005-0000-0000-000072100000}"/>
    <cellStyle name="Percent 9 3" xfId="3995" xr:uid="{00000000-0005-0000-0000-000073100000}"/>
    <cellStyle name="Percent 9 3 2" xfId="3996" xr:uid="{00000000-0005-0000-0000-000074100000}"/>
    <cellStyle name="Percent 9 3 2 2" xfId="3997" xr:uid="{00000000-0005-0000-0000-000075100000}"/>
    <cellStyle name="Percent 9 3 3" xfId="3998" xr:uid="{00000000-0005-0000-0000-000076100000}"/>
    <cellStyle name="Percent 9 3 4" xfId="3999" xr:uid="{00000000-0005-0000-0000-000077100000}"/>
    <cellStyle name="Percent 9 4" xfId="4000" xr:uid="{00000000-0005-0000-0000-000078100000}"/>
    <cellStyle name="Percent 9 4 2" xfId="4001" xr:uid="{00000000-0005-0000-0000-000079100000}"/>
    <cellStyle name="Percent 9 5" xfId="4002" xr:uid="{00000000-0005-0000-0000-00007A100000}"/>
    <cellStyle name="Percent 9 6" xfId="4003" xr:uid="{00000000-0005-0000-0000-00007B100000}"/>
    <cellStyle name="Red" xfId="4004" xr:uid="{00000000-0005-0000-0000-00007C100000}"/>
    <cellStyle name="Style 1" xfId="4005" xr:uid="{00000000-0005-0000-0000-00007D100000}"/>
    <cellStyle name="Währung [0]_RESULTS" xfId="4006" xr:uid="{00000000-0005-0000-0000-00007E100000}"/>
    <cellStyle name="Währung_RESULTS" xfId="4007" xr:uid="{00000000-0005-0000-0000-00007F100000}"/>
    <cellStyle name="똿뗦먛귟 [0.00]_PRODUCT DETAIL Q1" xfId="4008" xr:uid="{00000000-0005-0000-0000-000080100000}"/>
    <cellStyle name="똿뗦먛귟_PRODUCT DETAIL Q1" xfId="4009" xr:uid="{00000000-0005-0000-0000-000081100000}"/>
    <cellStyle name="믅됞 [0.00]_PRODUCT DETAIL Q1" xfId="4010" xr:uid="{00000000-0005-0000-0000-000082100000}"/>
    <cellStyle name="믅됞_PRODUCT DETAIL Q1" xfId="4011" xr:uid="{00000000-0005-0000-0000-000083100000}"/>
    <cellStyle name="백분율_HOBONG" xfId="4012" xr:uid="{00000000-0005-0000-0000-000084100000}"/>
    <cellStyle name="뷭?_BOOKSHIP" xfId="4013" xr:uid="{00000000-0005-0000-0000-000085100000}"/>
    <cellStyle name="콤마 [0]_1202" xfId="4014" xr:uid="{00000000-0005-0000-0000-000086100000}"/>
    <cellStyle name="콤마_1202" xfId="4015" xr:uid="{00000000-0005-0000-0000-000087100000}"/>
    <cellStyle name="통화 [0]_1202" xfId="4016" xr:uid="{00000000-0005-0000-0000-000088100000}"/>
    <cellStyle name="통화_1202" xfId="4017" xr:uid="{00000000-0005-0000-0000-000089100000}"/>
    <cellStyle name="표준_(정보부문)월별인원계획" xfId="4018" xr:uid="{00000000-0005-0000-0000-00008A100000}"/>
    <cellStyle name="千位[0]_laroux" xfId="4019" xr:uid="{00000000-0005-0000-0000-00008B100000}"/>
    <cellStyle name="千位_laroux" xfId="4020" xr:uid="{00000000-0005-0000-0000-00008C100000}"/>
    <cellStyle name="崔矾" xfId="4021" xr:uid="{00000000-0005-0000-0000-00008D100000}"/>
    <cellStyle name="常规 2" xfId="4022" xr:uid="{00000000-0005-0000-0000-00008E100000}"/>
    <cellStyle name="常规 79" xfId="4023" xr:uid="{00000000-0005-0000-0000-00008F100000}"/>
    <cellStyle name="常规_Sheet1" xfId="4024" xr:uid="{00000000-0005-0000-0000-000090100000}"/>
    <cellStyle name="拳企扁龋" xfId="4025" xr:uid="{00000000-0005-0000-0000-000091100000}"/>
    <cellStyle name="拳企扁龋0" xfId="4026" xr:uid="{00000000-0005-0000-0000-000092100000}"/>
    <cellStyle name="朝楼" xfId="4027" xr:uid="{00000000-0005-0000-0000-000093100000}"/>
    <cellStyle name="欺季飘" xfId="4028" xr:uid="{00000000-0005-0000-0000-000094100000}"/>
    <cellStyle name="烹拳 [0]_(type)醚褒" xfId="4029" xr:uid="{00000000-0005-0000-0000-000095100000}"/>
    <cellStyle name="烹拳_(type)醚褒" xfId="4030" xr:uid="{00000000-0005-0000-0000-000096100000}"/>
    <cellStyle name="磊府荐" xfId="4031" xr:uid="{00000000-0005-0000-0000-000097100000}"/>
    <cellStyle name="磊府荐0" xfId="4032" xr:uid="{00000000-0005-0000-0000-000098100000}"/>
    <cellStyle name="箭磊(R)" xfId="4033" xr:uid="{00000000-0005-0000-0000-000099100000}"/>
    <cellStyle name="绊沥免仿1" xfId="4034" xr:uid="{00000000-0005-0000-0000-00009A100000}"/>
    <cellStyle name="绊沥免仿2" xfId="4035" xr:uid="{00000000-0005-0000-0000-00009B100000}"/>
    <cellStyle name="绊沥家箭痢" xfId="4036" xr:uid="{00000000-0005-0000-0000-00009C100000}"/>
    <cellStyle name="钎霖_(type)醚褒" xfId="4037" xr:uid="{00000000-0005-0000-0000-00009D100000}"/>
    <cellStyle name="钦魂" xfId="4038" xr:uid="{00000000-0005-0000-0000-00009E100000}"/>
    <cellStyle name="霓付 [0]_(type)醚褒" xfId="4039" xr:uid="{00000000-0005-0000-0000-00009F100000}"/>
    <cellStyle name="霓付_(type)醚褒" xfId="4040" xr:uid="{00000000-0005-0000-0000-0000A0100000}"/>
  </cellStyles>
  <dxfs count="0"/>
  <tableStyles count="0" defaultTableStyle="TableStyleMedium9" defaultPivotStyle="PivotStyleLight16"/>
  <colors>
    <mruColors>
      <color rgb="FF000099"/>
      <color rgb="FF002F8E"/>
      <color rgb="FF0041C4"/>
      <color rgb="FF0033CC"/>
      <color rgb="FFCC0066"/>
      <color rgb="FF993366"/>
      <color rgb="FF00246C"/>
      <color rgb="FF000F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bb2007@rediffmail.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bb2007@rediff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bb2007@rediffmail.co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kbb2007@rediffmail.co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kbb2007@rediffmail.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kbb2007@rediff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kbb2007@rediffmail.co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kbb2007@rediff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45"/>
  <sheetViews>
    <sheetView topLeftCell="A16" workbookViewId="0">
      <selection activeCell="N33" sqref="N33"/>
    </sheetView>
  </sheetViews>
  <sheetFormatPr defaultRowHeight="15"/>
  <cols>
    <col min="1" max="1" width="9.140625" style="33"/>
    <col min="2" max="2" width="5.7109375" style="33" customWidth="1"/>
    <col min="3" max="3" width="8.28515625" style="33" customWidth="1"/>
    <col min="4" max="4" width="10.140625" style="33" customWidth="1"/>
    <col min="5" max="5" width="9.42578125" style="33" customWidth="1"/>
    <col min="6" max="6" width="12.85546875" style="33" bestFit="1" customWidth="1"/>
    <col min="7" max="7" width="9.140625" style="33"/>
    <col min="8" max="8" width="9.5703125" style="33" customWidth="1"/>
    <col min="9" max="9" width="7.7109375" style="33" customWidth="1"/>
    <col min="10" max="10" width="14" style="33" customWidth="1"/>
    <col min="11" max="11" width="4.5703125" style="33" customWidth="1"/>
    <col min="12" max="15" width="9.140625" style="33"/>
    <col min="16" max="16" width="16.5703125" style="492" bestFit="1" customWidth="1"/>
    <col min="17" max="17" width="16.42578125" style="33" bestFit="1" customWidth="1"/>
    <col min="18" max="16384" width="9.140625" style="33"/>
  </cols>
  <sheetData>
    <row r="1" spans="2:11" ht="31.5">
      <c r="B1" s="503" t="s">
        <v>19</v>
      </c>
      <c r="C1" s="503"/>
      <c r="D1" s="503"/>
      <c r="E1" s="503"/>
      <c r="F1" s="503"/>
      <c r="G1" s="503"/>
      <c r="H1" s="503"/>
      <c r="I1" s="503"/>
      <c r="J1" s="503"/>
      <c r="K1" s="503"/>
    </row>
    <row r="2" spans="2:11" ht="15.75">
      <c r="B2" s="504" t="s">
        <v>6</v>
      </c>
      <c r="C2" s="504"/>
      <c r="D2" s="504"/>
      <c r="E2" s="504"/>
      <c r="F2" s="504"/>
      <c r="G2" s="504"/>
      <c r="H2" s="504"/>
      <c r="I2" s="504"/>
      <c r="J2" s="504"/>
      <c r="K2" s="504"/>
    </row>
    <row r="3" spans="2:11">
      <c r="B3" s="3"/>
      <c r="C3" s="3"/>
      <c r="D3" s="3"/>
      <c r="E3" s="3"/>
      <c r="F3" s="3"/>
      <c r="G3" s="3"/>
      <c r="H3" s="3"/>
      <c r="I3" s="3"/>
      <c r="J3" s="3"/>
    </row>
    <row r="4" spans="2:11" ht="15.75" customHeight="1">
      <c r="B4" s="20" t="s">
        <v>9</v>
      </c>
      <c r="C4" s="19"/>
      <c r="D4" s="18"/>
      <c r="E4" s="3"/>
      <c r="F4" s="3"/>
      <c r="G4" s="505" t="s">
        <v>12</v>
      </c>
      <c r="H4" s="505"/>
      <c r="I4" s="505"/>
      <c r="J4" s="505"/>
      <c r="K4" s="505"/>
    </row>
    <row r="5" spans="2:11" ht="15" customHeight="1">
      <c r="B5" s="6" t="s">
        <v>5</v>
      </c>
      <c r="C5" s="6"/>
      <c r="D5" s="17"/>
      <c r="E5" s="16"/>
      <c r="F5" s="16"/>
      <c r="G5" s="15"/>
      <c r="H5" s="505" t="s">
        <v>13</v>
      </c>
      <c r="I5" s="505"/>
      <c r="J5" s="505"/>
      <c r="K5" s="505"/>
    </row>
    <row r="6" spans="2:11" ht="15" customHeight="1">
      <c r="B6" s="5" t="s">
        <v>8</v>
      </c>
      <c r="C6" s="4"/>
      <c r="D6" s="4"/>
      <c r="E6" s="4"/>
      <c r="F6" s="3"/>
      <c r="G6" s="505" t="s">
        <v>14</v>
      </c>
      <c r="H6" s="505"/>
      <c r="I6" s="505"/>
      <c r="J6" s="505"/>
      <c r="K6" s="505"/>
    </row>
    <row r="7" spans="2:11" ht="15" customHeight="1">
      <c r="B7" s="5" t="s">
        <v>419</v>
      </c>
      <c r="C7" s="4"/>
      <c r="D7" s="4"/>
      <c r="E7" s="4"/>
      <c r="F7" s="3"/>
      <c r="G7" s="15"/>
      <c r="H7" s="15"/>
      <c r="I7" s="15"/>
      <c r="J7" s="15"/>
      <c r="K7" s="15"/>
    </row>
    <row r="8" spans="2:11" ht="15" customHeight="1">
      <c r="B8" s="14" t="s">
        <v>4</v>
      </c>
      <c r="C8" s="14"/>
      <c r="D8" s="14"/>
      <c r="E8" s="14"/>
      <c r="F8" s="13"/>
      <c r="G8" s="12"/>
      <c r="H8" s="11"/>
      <c r="I8" s="510" t="s">
        <v>16</v>
      </c>
      <c r="J8" s="510"/>
      <c r="K8" s="510"/>
    </row>
    <row r="11" spans="2:11" ht="20.25">
      <c r="B11" s="513" t="s">
        <v>317</v>
      </c>
      <c r="C11" s="513"/>
      <c r="D11" s="513"/>
      <c r="E11" s="513"/>
      <c r="F11" s="513"/>
      <c r="G11" s="513"/>
      <c r="H11" s="513"/>
      <c r="I11" s="513"/>
      <c r="J11" s="513"/>
      <c r="K11" s="513"/>
    </row>
    <row r="12" spans="2:11" ht="11.25" customHeight="1"/>
    <row r="15" spans="2:11" ht="69" customHeight="1">
      <c r="B15" s="512" t="s">
        <v>747</v>
      </c>
      <c r="C15" s="512"/>
      <c r="D15" s="512"/>
      <c r="E15" s="512"/>
      <c r="F15" s="512"/>
      <c r="G15" s="512"/>
      <c r="H15" s="512"/>
      <c r="I15" s="512"/>
      <c r="J15" s="512"/>
      <c r="K15" s="512"/>
    </row>
    <row r="16" spans="2:11" ht="69" customHeight="1">
      <c r="B16" s="488"/>
      <c r="C16" s="488"/>
      <c r="D16" s="488"/>
      <c r="E16" s="488"/>
      <c r="F16" s="488"/>
      <c r="G16" s="488"/>
      <c r="H16" s="488"/>
      <c r="I16" s="488"/>
      <c r="J16" s="488"/>
      <c r="K16" s="488"/>
    </row>
    <row r="17" spans="3:17" ht="18.75">
      <c r="E17" s="511"/>
      <c r="F17" s="511"/>
      <c r="G17" s="511"/>
      <c r="H17" s="511"/>
    </row>
    <row r="18" spans="3:17" ht="33" customHeight="1">
      <c r="C18" s="490" t="s">
        <v>318</v>
      </c>
      <c r="D18" s="499" t="s">
        <v>751</v>
      </c>
      <c r="E18" s="500"/>
      <c r="F18" s="490" t="s">
        <v>319</v>
      </c>
      <c r="G18" s="501" t="s">
        <v>320</v>
      </c>
      <c r="H18" s="502"/>
      <c r="I18" s="499" t="s">
        <v>750</v>
      </c>
      <c r="J18" s="500"/>
    </row>
    <row r="19" spans="3:17" ht="15" customHeight="1">
      <c r="C19" s="487">
        <v>1</v>
      </c>
      <c r="D19" s="494" t="s">
        <v>321</v>
      </c>
      <c r="E19" s="495"/>
      <c r="F19" s="489" t="s">
        <v>327</v>
      </c>
      <c r="G19" s="494" t="s">
        <v>322</v>
      </c>
      <c r="H19" s="495"/>
      <c r="I19" s="494">
        <v>190.05</v>
      </c>
      <c r="J19" s="495"/>
      <c r="P19" s="492">
        <f>4*10^9</f>
        <v>4000000000</v>
      </c>
      <c r="Q19" s="493">
        <f>P19*80</f>
        <v>320000000000</v>
      </c>
    </row>
    <row r="20" spans="3:17">
      <c r="C20" s="487">
        <v>2</v>
      </c>
      <c r="D20" s="494" t="s">
        <v>321</v>
      </c>
      <c r="E20" s="495"/>
      <c r="F20" s="489" t="s">
        <v>327</v>
      </c>
      <c r="G20" s="494" t="s">
        <v>322</v>
      </c>
      <c r="H20" s="495"/>
      <c r="I20" s="494">
        <v>16.3</v>
      </c>
      <c r="J20" s="495"/>
      <c r="P20" s="492">
        <f>P19/100</f>
        <v>40000000</v>
      </c>
      <c r="Q20" s="493">
        <f>Q19/10^7</f>
        <v>32000</v>
      </c>
    </row>
    <row r="21" spans="3:17">
      <c r="C21" s="487">
        <v>3</v>
      </c>
      <c r="D21" s="494" t="s">
        <v>328</v>
      </c>
      <c r="E21" s="495"/>
      <c r="F21" s="489" t="s">
        <v>327</v>
      </c>
      <c r="G21" s="494" t="s">
        <v>322</v>
      </c>
      <c r="H21" s="495"/>
      <c r="I21" s="494">
        <v>117.1</v>
      </c>
      <c r="J21" s="495"/>
    </row>
    <row r="22" spans="3:17">
      <c r="C22" s="487">
        <v>4</v>
      </c>
      <c r="D22" s="494" t="s">
        <v>328</v>
      </c>
      <c r="E22" s="495"/>
      <c r="F22" s="489" t="s">
        <v>327</v>
      </c>
      <c r="G22" s="494" t="s">
        <v>322</v>
      </c>
      <c r="H22" s="495"/>
      <c r="I22" s="494">
        <v>56.66</v>
      </c>
      <c r="J22" s="495"/>
    </row>
    <row r="23" spans="3:17">
      <c r="C23" s="487">
        <v>5</v>
      </c>
      <c r="D23" s="494" t="s">
        <v>327</v>
      </c>
      <c r="E23" s="495"/>
      <c r="F23" s="489" t="s">
        <v>327</v>
      </c>
      <c r="G23" s="494" t="s">
        <v>322</v>
      </c>
      <c r="H23" s="495"/>
      <c r="I23" s="494">
        <v>52.25</v>
      </c>
      <c r="J23" s="495"/>
    </row>
    <row r="24" spans="3:17">
      <c r="C24" s="487">
        <v>6</v>
      </c>
      <c r="D24" s="494" t="s">
        <v>325</v>
      </c>
      <c r="E24" s="495"/>
      <c r="F24" s="489" t="s">
        <v>345</v>
      </c>
      <c r="G24" s="494" t="s">
        <v>322</v>
      </c>
      <c r="H24" s="495"/>
      <c r="I24" s="494">
        <v>59.13</v>
      </c>
      <c r="J24" s="495"/>
    </row>
    <row r="25" spans="3:17">
      <c r="C25" s="487">
        <v>7</v>
      </c>
      <c r="D25" s="494" t="s">
        <v>323</v>
      </c>
      <c r="E25" s="495"/>
      <c r="F25" s="489" t="s">
        <v>324</v>
      </c>
      <c r="G25" s="494" t="s">
        <v>418</v>
      </c>
      <c r="H25" s="495"/>
      <c r="I25" s="494">
        <v>18.75</v>
      </c>
      <c r="J25" s="495"/>
    </row>
    <row r="26" spans="3:17">
      <c r="C26" s="487">
        <v>8</v>
      </c>
      <c r="D26" s="494" t="s">
        <v>329</v>
      </c>
      <c r="E26" s="495"/>
      <c r="F26" s="489" t="s">
        <v>326</v>
      </c>
      <c r="G26" s="494" t="s">
        <v>418</v>
      </c>
      <c r="H26" s="495"/>
      <c r="I26" s="494">
        <v>33.08</v>
      </c>
      <c r="J26" s="495"/>
    </row>
    <row r="27" spans="3:17">
      <c r="C27" s="487">
        <v>9</v>
      </c>
      <c r="D27" s="494" t="s">
        <v>417</v>
      </c>
      <c r="E27" s="495"/>
      <c r="F27" s="489" t="s">
        <v>327</v>
      </c>
      <c r="G27" s="494" t="s">
        <v>322</v>
      </c>
      <c r="H27" s="495"/>
      <c r="I27" s="494">
        <v>25.73</v>
      </c>
      <c r="J27" s="495"/>
    </row>
    <row r="28" spans="3:17">
      <c r="C28" s="496" t="s">
        <v>330</v>
      </c>
      <c r="D28" s="497"/>
      <c r="E28" s="497"/>
      <c r="F28" s="497"/>
      <c r="G28" s="497"/>
      <c r="H28" s="498"/>
      <c r="I28" s="496">
        <f>SUM(I19:I27)</f>
        <v>569.05000000000007</v>
      </c>
      <c r="J28" s="498"/>
    </row>
    <row r="29" spans="3:17">
      <c r="C29" s="491"/>
      <c r="D29" s="491"/>
      <c r="E29" s="491"/>
      <c r="F29" s="491"/>
      <c r="G29" s="491"/>
      <c r="H29" s="491"/>
      <c r="I29" s="491"/>
      <c r="J29" s="491"/>
    </row>
    <row r="30" spans="3:17">
      <c r="C30" s="491"/>
      <c r="D30" s="491"/>
      <c r="E30" s="491"/>
      <c r="F30" s="491"/>
      <c r="G30" s="491"/>
      <c r="H30" s="491"/>
      <c r="I30" s="491"/>
      <c r="J30" s="491"/>
    </row>
    <row r="32" spans="3:17" ht="36.75" customHeight="1">
      <c r="C32" s="506" t="s">
        <v>422</v>
      </c>
      <c r="D32" s="506"/>
      <c r="E32" s="506"/>
      <c r="F32" s="506"/>
      <c r="G32" s="506"/>
      <c r="H32" s="506"/>
      <c r="I32" s="506"/>
      <c r="J32" s="506"/>
    </row>
    <row r="39" spans="2:11" ht="18.75">
      <c r="B39" s="7" t="s">
        <v>2</v>
      </c>
      <c r="C39" s="7" t="s">
        <v>1</v>
      </c>
      <c r="D39" s="7"/>
      <c r="E39" s="7"/>
      <c r="F39" s="507" t="s">
        <v>331</v>
      </c>
      <c r="G39" s="507"/>
      <c r="H39" s="507"/>
      <c r="I39" s="507"/>
      <c r="J39" s="507"/>
      <c r="K39" s="507"/>
    </row>
    <row r="40" spans="2:11" ht="15.75">
      <c r="B40" s="7" t="s">
        <v>0</v>
      </c>
      <c r="C40" s="509" t="s">
        <v>332</v>
      </c>
      <c r="D40" s="509"/>
      <c r="E40" s="82"/>
      <c r="F40" s="508" t="s">
        <v>22</v>
      </c>
      <c r="G40" s="508"/>
      <c r="H40" s="508"/>
      <c r="I40" s="508"/>
      <c r="J40" s="508"/>
      <c r="K40" s="508"/>
    </row>
    <row r="43" spans="2:11">
      <c r="B43" s="10" t="s">
        <v>7</v>
      </c>
      <c r="C43" s="10"/>
      <c r="D43" s="10"/>
      <c r="E43" s="10"/>
      <c r="F43" s="10"/>
      <c r="G43" s="10"/>
      <c r="H43" s="10"/>
      <c r="I43" s="10"/>
      <c r="J43" s="10"/>
    </row>
    <row r="44" spans="2:11">
      <c r="B44" s="9" t="s">
        <v>423</v>
      </c>
      <c r="C44" s="9"/>
      <c r="D44" s="9"/>
      <c r="E44" s="9"/>
      <c r="F44" s="9"/>
      <c r="G44" s="9"/>
      <c r="H44" s="9"/>
      <c r="I44" s="9"/>
      <c r="J44" s="9"/>
    </row>
    <row r="45" spans="2:11" ht="4.5" customHeight="1"/>
  </sheetData>
  <mergeCells count="45">
    <mergeCell ref="C32:J32"/>
    <mergeCell ref="F39:K39"/>
    <mergeCell ref="F40:K40"/>
    <mergeCell ref="C40:D40"/>
    <mergeCell ref="I8:K8"/>
    <mergeCell ref="E17:H17"/>
    <mergeCell ref="B15:K15"/>
    <mergeCell ref="B11:K11"/>
    <mergeCell ref="I19:J19"/>
    <mergeCell ref="I20:J20"/>
    <mergeCell ref="I21:J21"/>
    <mergeCell ref="I22:J22"/>
    <mergeCell ref="I23:J23"/>
    <mergeCell ref="I24:J24"/>
    <mergeCell ref="I25:J25"/>
    <mergeCell ref="I26:J26"/>
    <mergeCell ref="B1:K1"/>
    <mergeCell ref="B2:K2"/>
    <mergeCell ref="G4:K4"/>
    <mergeCell ref="H5:K5"/>
    <mergeCell ref="G6:K6"/>
    <mergeCell ref="I27:J27"/>
    <mergeCell ref="I28:J28"/>
    <mergeCell ref="I18:J18"/>
    <mergeCell ref="G18:H18"/>
    <mergeCell ref="G20:H20"/>
    <mergeCell ref="G19:H19"/>
    <mergeCell ref="G22:H22"/>
    <mergeCell ref="G23:H23"/>
    <mergeCell ref="G21:H21"/>
    <mergeCell ref="D18:E18"/>
    <mergeCell ref="D23:E23"/>
    <mergeCell ref="D19:E19"/>
    <mergeCell ref="D20:E20"/>
    <mergeCell ref="D21:E21"/>
    <mergeCell ref="D22:E22"/>
    <mergeCell ref="D24:E24"/>
    <mergeCell ref="D25:E25"/>
    <mergeCell ref="D26:E26"/>
    <mergeCell ref="D27:E27"/>
    <mergeCell ref="C28:H28"/>
    <mergeCell ref="G24:H24"/>
    <mergeCell ref="G25:H25"/>
    <mergeCell ref="G26:H26"/>
    <mergeCell ref="G27:H27"/>
  </mergeCells>
  <hyperlinks>
    <hyperlink ref="I8" r:id="rId1" xr:uid="{00000000-0004-0000-0000-000000000000}"/>
  </hyperlinks>
  <pageMargins left="0.7" right="0.7" top="0.75" bottom="0.75" header="0.3" footer="0.3"/>
  <pageSetup paperSize="9"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AC487"/>
  <sheetViews>
    <sheetView topLeftCell="A388" zoomScaleSheetLayoutView="100" workbookViewId="0">
      <selection activeCell="R12" sqref="R12"/>
    </sheetView>
  </sheetViews>
  <sheetFormatPr defaultColWidth="9.140625" defaultRowHeight="12.75"/>
  <cols>
    <col min="1" max="1" width="9.140625" style="2"/>
    <col min="2" max="2" width="3.5703125" style="2" customWidth="1"/>
    <col min="3" max="3" width="7.42578125" style="2" customWidth="1"/>
    <col min="4" max="4" width="10" style="2" customWidth="1"/>
    <col min="5" max="5" width="14.28515625" style="2" customWidth="1"/>
    <col min="6" max="6" width="8.7109375" style="2" customWidth="1"/>
    <col min="7" max="7" width="11.28515625" style="2" customWidth="1"/>
    <col min="8" max="8" width="6.140625" style="2" customWidth="1"/>
    <col min="9" max="9" width="7.5703125" style="2" customWidth="1"/>
    <col min="10" max="10" width="5.85546875" style="2" customWidth="1"/>
    <col min="11" max="11" width="7.42578125" style="2" customWidth="1"/>
    <col min="12" max="12" width="8.85546875" style="2" customWidth="1"/>
    <col min="13" max="13" width="8.42578125" style="2" customWidth="1"/>
    <col min="14" max="16384" width="9.140625" style="2"/>
  </cols>
  <sheetData>
    <row r="1" spans="2:13" ht="30.75">
      <c r="B1" s="551" t="s">
        <v>376</v>
      </c>
      <c r="C1" s="551"/>
      <c r="D1" s="551"/>
      <c r="E1" s="551"/>
      <c r="F1" s="551"/>
      <c r="G1" s="551"/>
      <c r="H1" s="551"/>
      <c r="I1" s="551"/>
      <c r="J1" s="551"/>
      <c r="K1" s="551"/>
      <c r="L1" s="551"/>
    </row>
    <row r="2" spans="2:13" ht="15.75">
      <c r="B2" s="562" t="s">
        <v>6</v>
      </c>
      <c r="C2" s="562"/>
      <c r="D2" s="562"/>
      <c r="E2" s="562"/>
      <c r="F2" s="562"/>
      <c r="G2" s="562"/>
      <c r="H2" s="562"/>
      <c r="I2" s="562"/>
      <c r="J2" s="562"/>
      <c r="K2" s="562"/>
      <c r="L2" s="562"/>
    </row>
    <row r="3" spans="2:13" ht="9.75" customHeight="1">
      <c r="B3" s="142"/>
      <c r="C3" s="142"/>
      <c r="D3" s="142"/>
      <c r="E3" s="142"/>
      <c r="F3" s="142"/>
      <c r="G3" s="142"/>
      <c r="H3" s="142"/>
      <c r="I3" s="143"/>
      <c r="J3" s="30"/>
      <c r="K3" s="30"/>
      <c r="L3" s="30"/>
    </row>
    <row r="4" spans="2:13" ht="15.75" customHeight="1">
      <c r="B4" s="20" t="s">
        <v>9</v>
      </c>
      <c r="C4" s="19"/>
      <c r="D4" s="134"/>
      <c r="E4" s="142"/>
      <c r="F4" s="142"/>
      <c r="G4" s="561" t="s">
        <v>21</v>
      </c>
      <c r="H4" s="561"/>
      <c r="I4" s="561"/>
      <c r="J4" s="561"/>
      <c r="K4" s="561"/>
      <c r="L4" s="561"/>
    </row>
    <row r="5" spans="2:13" ht="15" customHeight="1">
      <c r="B5" s="31" t="s">
        <v>5</v>
      </c>
      <c r="C5" s="31"/>
      <c r="D5" s="32"/>
      <c r="E5" s="16"/>
      <c r="F5" s="16"/>
      <c r="G5" s="561" t="s">
        <v>13</v>
      </c>
      <c r="H5" s="561"/>
      <c r="I5" s="561"/>
      <c r="J5" s="561"/>
      <c r="K5" s="561"/>
      <c r="L5" s="561"/>
    </row>
    <row r="6" spans="2:13" ht="15" customHeight="1">
      <c r="B6" s="5" t="s">
        <v>8</v>
      </c>
      <c r="C6" s="4"/>
      <c r="D6" s="4"/>
      <c r="E6" s="4"/>
      <c r="F6" s="142"/>
      <c r="G6" s="560" t="s">
        <v>14</v>
      </c>
      <c r="H6" s="560"/>
      <c r="I6" s="560"/>
      <c r="J6" s="560"/>
      <c r="K6" s="560"/>
      <c r="L6" s="560"/>
    </row>
    <row r="7" spans="2:13" ht="15" customHeight="1">
      <c r="B7" s="5" t="s">
        <v>15</v>
      </c>
      <c r="C7" s="4"/>
      <c r="D7" s="4"/>
      <c r="E7" s="4"/>
      <c r="F7" s="142"/>
      <c r="G7" s="559" t="s">
        <v>20</v>
      </c>
      <c r="H7" s="559"/>
      <c r="I7" s="559"/>
      <c r="J7" s="559"/>
      <c r="K7" s="559"/>
      <c r="L7" s="559"/>
    </row>
    <row r="8" spans="2:13" ht="15" customHeight="1">
      <c r="B8" s="144" t="s">
        <v>4</v>
      </c>
      <c r="C8" s="145"/>
      <c r="D8" s="145"/>
      <c r="E8" s="145"/>
      <c r="F8" s="145"/>
      <c r="G8" s="558" t="s">
        <v>16</v>
      </c>
      <c r="H8" s="558"/>
      <c r="I8" s="558"/>
      <c r="J8" s="558"/>
      <c r="K8" s="558"/>
      <c r="L8" s="558"/>
    </row>
    <row r="9" spans="2:13" ht="16.5" customHeight="1"/>
    <row r="10" spans="2:13" ht="17.25" customHeight="1">
      <c r="K10" s="473" t="s">
        <v>735</v>
      </c>
      <c r="L10" s="136"/>
    </row>
    <row r="11" spans="2:13" ht="18" customHeight="1">
      <c r="B11" s="58"/>
      <c r="C11" s="563" t="s">
        <v>288</v>
      </c>
      <c r="D11" s="564"/>
      <c r="E11" s="564"/>
      <c r="F11" s="565"/>
      <c r="G11" s="59"/>
      <c r="H11" s="60"/>
      <c r="I11" s="59"/>
      <c r="J11" s="59"/>
      <c r="K11" s="59"/>
      <c r="L11" s="61"/>
      <c r="M11" s="7"/>
    </row>
    <row r="12" spans="2:13" ht="67.5" customHeight="1">
      <c r="B12" s="23"/>
      <c r="C12" s="567" t="s">
        <v>749</v>
      </c>
      <c r="D12" s="568"/>
      <c r="E12" s="568"/>
      <c r="F12" s="568"/>
      <c r="G12" s="568"/>
      <c r="H12" s="568"/>
      <c r="I12" s="568"/>
      <c r="J12" s="568"/>
      <c r="K12" s="568"/>
      <c r="L12" s="569"/>
      <c r="M12" s="7"/>
    </row>
    <row r="13" spans="2:13" ht="18" customHeight="1">
      <c r="B13" s="24" t="s">
        <v>10</v>
      </c>
      <c r="C13" s="517" t="s">
        <v>289</v>
      </c>
      <c r="D13" s="518"/>
      <c r="E13" s="518"/>
      <c r="F13" s="525"/>
      <c r="G13" s="518"/>
      <c r="H13" s="518"/>
      <c r="I13" s="518"/>
      <c r="J13" s="518"/>
      <c r="K13" s="518"/>
      <c r="L13" s="566"/>
      <c r="M13" s="7"/>
    </row>
    <row r="14" spans="2:13" ht="36" customHeight="1">
      <c r="B14" s="24"/>
      <c r="C14" s="552" t="s">
        <v>414</v>
      </c>
      <c r="D14" s="553"/>
      <c r="E14" s="553"/>
      <c r="F14" s="84"/>
      <c r="G14" s="554" t="s">
        <v>283</v>
      </c>
      <c r="H14" s="555"/>
      <c r="I14" s="62" t="s">
        <v>25</v>
      </c>
      <c r="J14" s="54"/>
      <c r="K14" s="146"/>
      <c r="L14" s="26"/>
      <c r="M14" s="7"/>
    </row>
    <row r="15" spans="2:13" ht="19.5" customHeight="1">
      <c r="B15" s="24"/>
      <c r="C15" s="128"/>
      <c r="D15" s="129"/>
      <c r="E15" s="129"/>
      <c r="F15" s="130"/>
      <c r="G15" s="38" t="s">
        <v>295</v>
      </c>
      <c r="H15" s="64" t="s">
        <v>24</v>
      </c>
      <c r="I15" s="64" t="s">
        <v>27</v>
      </c>
      <c r="J15" s="69" t="s">
        <v>280</v>
      </c>
      <c r="K15" s="556" t="s">
        <v>282</v>
      </c>
      <c r="L15" s="557"/>
      <c r="M15" s="7"/>
    </row>
    <row r="16" spans="2:13" ht="15.75">
      <c r="B16" s="24">
        <v>1</v>
      </c>
      <c r="C16" s="517" t="s">
        <v>281</v>
      </c>
      <c r="D16" s="518"/>
      <c r="E16" s="518"/>
      <c r="F16" s="525"/>
      <c r="G16" s="85" t="s">
        <v>26</v>
      </c>
      <c r="H16" s="65">
        <v>0</v>
      </c>
      <c r="I16" s="66">
        <v>13</v>
      </c>
      <c r="J16" s="130"/>
      <c r="K16" s="129"/>
      <c r="L16" s="133"/>
      <c r="M16" s="7"/>
    </row>
    <row r="17" spans="2:13" ht="15.75">
      <c r="B17" s="24"/>
      <c r="C17" s="517" t="s">
        <v>286</v>
      </c>
      <c r="D17" s="518"/>
      <c r="E17" s="518"/>
      <c r="F17" s="525"/>
      <c r="G17" s="85" t="s">
        <v>28</v>
      </c>
      <c r="H17" s="65">
        <v>0</v>
      </c>
      <c r="I17" s="66">
        <v>26</v>
      </c>
      <c r="J17" s="130"/>
      <c r="K17" s="129"/>
      <c r="L17" s="133">
        <f>I22*0.025</f>
        <v>2.7</v>
      </c>
      <c r="M17" s="7"/>
    </row>
    <row r="18" spans="2:13" ht="15.75">
      <c r="B18" s="24"/>
      <c r="C18" s="128"/>
      <c r="D18" s="129"/>
      <c r="E18" s="129"/>
      <c r="F18" s="130"/>
      <c r="G18" s="85" t="s">
        <v>29</v>
      </c>
      <c r="H18" s="65">
        <v>1</v>
      </c>
      <c r="I18" s="66">
        <v>15</v>
      </c>
      <c r="J18" s="130"/>
      <c r="K18" s="129"/>
      <c r="L18" s="133"/>
      <c r="M18" s="7"/>
    </row>
    <row r="19" spans="2:13" ht="15.75">
      <c r="B19" s="24"/>
      <c r="C19" s="128"/>
      <c r="D19" s="129"/>
      <c r="E19" s="129"/>
      <c r="F19" s="130"/>
      <c r="G19" s="85" t="s">
        <v>30</v>
      </c>
      <c r="H19" s="65">
        <v>0</v>
      </c>
      <c r="I19" s="66">
        <v>13</v>
      </c>
      <c r="J19" s="130"/>
      <c r="K19" s="129"/>
      <c r="L19" s="133"/>
      <c r="M19" s="7"/>
    </row>
    <row r="20" spans="2:13" ht="15.75">
      <c r="B20" s="24"/>
      <c r="C20" s="128"/>
      <c r="D20" s="129"/>
      <c r="E20" s="129"/>
      <c r="F20" s="130"/>
      <c r="G20" s="85" t="s">
        <v>292</v>
      </c>
      <c r="H20" s="65">
        <v>0</v>
      </c>
      <c r="I20" s="66">
        <v>26</v>
      </c>
      <c r="J20" s="130"/>
      <c r="K20" s="129"/>
      <c r="L20" s="133"/>
      <c r="M20" s="7"/>
    </row>
    <row r="21" spans="2:13" ht="15.75">
      <c r="B21" s="24"/>
      <c r="C21" s="128"/>
      <c r="D21" s="129"/>
      <c r="E21" s="129"/>
      <c r="F21" s="130"/>
      <c r="G21" s="85" t="s">
        <v>31</v>
      </c>
      <c r="H21" s="65">
        <v>1</v>
      </c>
      <c r="I21" s="66">
        <v>15</v>
      </c>
      <c r="J21" s="130"/>
      <c r="K21" s="129"/>
      <c r="L21" s="133"/>
      <c r="M21" s="7"/>
    </row>
    <row r="22" spans="2:13" ht="15.75">
      <c r="B22" s="24"/>
      <c r="C22" s="128"/>
      <c r="D22" s="129"/>
      <c r="E22" s="129"/>
      <c r="F22" s="130"/>
      <c r="G22" s="69" t="s">
        <v>41</v>
      </c>
      <c r="H22" s="64">
        <f>SUM(H16:H21)</f>
        <v>2</v>
      </c>
      <c r="I22" s="67">
        <f>SUM(I16:I21)</f>
        <v>108</v>
      </c>
      <c r="J22" s="130"/>
      <c r="K22" s="57">
        <v>4.7</v>
      </c>
      <c r="L22" s="133" t="s">
        <v>284</v>
      </c>
      <c r="M22" s="7"/>
    </row>
    <row r="23" spans="2:13" ht="11.25" customHeight="1">
      <c r="B23" s="24"/>
      <c r="C23" s="128"/>
      <c r="D23" s="129"/>
      <c r="E23" s="129"/>
      <c r="F23" s="130"/>
      <c r="G23" s="55"/>
      <c r="H23" s="56"/>
      <c r="I23" s="38"/>
      <c r="J23" s="130"/>
      <c r="K23" s="72"/>
      <c r="L23" s="41"/>
      <c r="M23" s="7"/>
    </row>
    <row r="24" spans="2:13" ht="15.75">
      <c r="B24" s="24">
        <v>2</v>
      </c>
      <c r="C24" s="517" t="s">
        <v>285</v>
      </c>
      <c r="D24" s="518"/>
      <c r="E24" s="518"/>
      <c r="F24" s="525"/>
      <c r="G24" s="63" t="s">
        <v>32</v>
      </c>
      <c r="H24" s="68">
        <v>0</v>
      </c>
      <c r="I24" s="68">
        <v>0.5</v>
      </c>
      <c r="J24" s="130"/>
      <c r="K24" s="72"/>
      <c r="L24" s="133"/>
      <c r="M24" s="7"/>
    </row>
    <row r="25" spans="2:13" ht="15.75">
      <c r="B25" s="24"/>
      <c r="C25" s="517" t="s">
        <v>287</v>
      </c>
      <c r="D25" s="518"/>
      <c r="E25" s="518"/>
      <c r="F25" s="525"/>
      <c r="G25" s="63" t="s">
        <v>33</v>
      </c>
      <c r="H25" s="68">
        <v>0</v>
      </c>
      <c r="I25" s="68">
        <v>1</v>
      </c>
      <c r="J25" s="130"/>
      <c r="K25" s="72"/>
      <c r="L25" s="133"/>
      <c r="M25" s="7"/>
    </row>
    <row r="26" spans="2:13" ht="15.75">
      <c r="B26" s="24"/>
      <c r="C26" s="128"/>
      <c r="D26" s="129"/>
      <c r="E26" s="129"/>
      <c r="F26" s="130"/>
      <c r="G26" s="63" t="s">
        <v>34</v>
      </c>
      <c r="H26" s="68">
        <v>0</v>
      </c>
      <c r="I26" s="68">
        <v>7</v>
      </c>
      <c r="J26" s="130"/>
      <c r="K26" s="72"/>
      <c r="L26" s="133"/>
      <c r="M26" s="7"/>
    </row>
    <row r="27" spans="2:13" ht="18" customHeight="1">
      <c r="B27" s="24"/>
      <c r="C27" s="128"/>
      <c r="D27" s="129"/>
      <c r="E27" s="129"/>
      <c r="F27" s="130"/>
      <c r="G27" s="64" t="s">
        <v>41</v>
      </c>
      <c r="H27" s="69">
        <f>SUM(H24:H26)</f>
        <v>0</v>
      </c>
      <c r="I27" s="69">
        <f>SUM(I24:I26)</f>
        <v>8.5</v>
      </c>
      <c r="J27" s="86"/>
      <c r="K27" s="53">
        <v>0.21</v>
      </c>
      <c r="L27" s="133" t="s">
        <v>385</v>
      </c>
      <c r="M27" s="7"/>
    </row>
    <row r="28" spans="2:13" ht="10.5" customHeight="1">
      <c r="B28" s="24"/>
      <c r="C28" s="128"/>
      <c r="D28" s="129"/>
      <c r="E28" s="129"/>
      <c r="F28" s="130"/>
      <c r="G28" s="55"/>
      <c r="H28" s="70"/>
      <c r="I28" s="38"/>
      <c r="J28" s="86"/>
      <c r="K28" s="53"/>
      <c r="L28" s="133"/>
      <c r="M28" s="7"/>
    </row>
    <row r="29" spans="2:13" ht="15.75">
      <c r="B29" s="24">
        <v>3</v>
      </c>
      <c r="C29" s="517" t="s">
        <v>290</v>
      </c>
      <c r="D29" s="518"/>
      <c r="E29" s="518"/>
      <c r="F29" s="525"/>
      <c r="G29" s="97" t="s">
        <v>35</v>
      </c>
      <c r="H29" s="100">
        <v>2</v>
      </c>
      <c r="I29" s="100">
        <v>9</v>
      </c>
      <c r="J29" s="147"/>
      <c r="K29" s="129"/>
      <c r="L29" s="133"/>
      <c r="M29" s="7"/>
    </row>
    <row r="30" spans="2:13" ht="15.75">
      <c r="B30" s="24"/>
      <c r="C30" s="517" t="s">
        <v>291</v>
      </c>
      <c r="D30" s="518"/>
      <c r="E30" s="518"/>
      <c r="F30" s="525"/>
      <c r="G30" s="98" t="s">
        <v>36</v>
      </c>
      <c r="H30" s="65">
        <v>6</v>
      </c>
      <c r="I30" s="65">
        <v>27</v>
      </c>
      <c r="J30" s="147"/>
      <c r="K30" s="129"/>
      <c r="L30" s="133"/>
      <c r="M30" s="7"/>
    </row>
    <row r="31" spans="2:13" ht="15.75">
      <c r="B31" s="24"/>
      <c r="C31" s="128"/>
      <c r="D31" s="129"/>
      <c r="E31" s="8"/>
      <c r="F31" s="25"/>
      <c r="G31" s="98" t="s">
        <v>37</v>
      </c>
      <c r="H31" s="65">
        <v>0</v>
      </c>
      <c r="I31" s="65">
        <v>1</v>
      </c>
      <c r="J31" s="147"/>
      <c r="K31" s="129"/>
      <c r="L31" s="133"/>
      <c r="M31" s="7"/>
    </row>
    <row r="32" spans="2:13" ht="15.75">
      <c r="B32" s="24"/>
      <c r="C32" s="128"/>
      <c r="D32" s="129"/>
      <c r="E32" s="8"/>
      <c r="F32" s="25"/>
      <c r="G32" s="98" t="s">
        <v>38</v>
      </c>
      <c r="H32" s="65">
        <v>0</v>
      </c>
      <c r="I32" s="65">
        <v>3</v>
      </c>
      <c r="J32" s="147"/>
      <c r="K32" s="129"/>
      <c r="L32" s="133"/>
      <c r="M32" s="7"/>
    </row>
    <row r="33" spans="2:29" ht="15.75">
      <c r="B33" s="24"/>
      <c r="C33" s="128"/>
      <c r="D33" s="129"/>
      <c r="E33" s="8"/>
      <c r="F33" s="25"/>
      <c r="G33" s="98" t="s">
        <v>39</v>
      </c>
      <c r="H33" s="65">
        <v>0</v>
      </c>
      <c r="I33" s="65">
        <v>20</v>
      </c>
      <c r="J33" s="147"/>
      <c r="K33" s="129"/>
      <c r="L33" s="133"/>
      <c r="M33" s="7"/>
    </row>
    <row r="34" spans="2:29" ht="15.75">
      <c r="B34" s="24"/>
      <c r="C34" s="128"/>
      <c r="D34" s="129"/>
      <c r="E34" s="8"/>
      <c r="F34" s="25"/>
      <c r="G34" s="98" t="s">
        <v>40</v>
      </c>
      <c r="H34" s="65">
        <v>1</v>
      </c>
      <c r="I34" s="65">
        <v>20</v>
      </c>
      <c r="J34" s="147"/>
      <c r="K34" s="129"/>
      <c r="L34" s="133"/>
      <c r="M34" s="7"/>
    </row>
    <row r="35" spans="2:29" ht="15.75">
      <c r="B35" s="24"/>
      <c r="C35" s="128"/>
      <c r="D35" s="129"/>
      <c r="E35" s="8"/>
      <c r="F35" s="25"/>
      <c r="G35" s="99" t="s">
        <v>41</v>
      </c>
      <c r="H35" s="64">
        <f>SUM(H29:H34)</f>
        <v>9</v>
      </c>
      <c r="I35" s="64">
        <f>SUM(I29:I34)</f>
        <v>80</v>
      </c>
      <c r="J35" s="147"/>
      <c r="K35" s="57">
        <v>11</v>
      </c>
      <c r="L35" s="133" t="s">
        <v>24</v>
      </c>
      <c r="M35" s="7"/>
    </row>
    <row r="36" spans="2:29" ht="10.5" customHeight="1">
      <c r="B36" s="24"/>
      <c r="C36" s="128"/>
      <c r="D36" s="129"/>
      <c r="E36" s="8"/>
      <c r="F36" s="25"/>
      <c r="G36" s="131"/>
      <c r="H36" s="56"/>
      <c r="I36" s="38"/>
      <c r="J36" s="147"/>
      <c r="K36" s="129"/>
      <c r="L36" s="41"/>
      <c r="M36" s="7"/>
    </row>
    <row r="37" spans="2:29" ht="15.75">
      <c r="B37" s="24">
        <v>4</v>
      </c>
      <c r="C37" s="522" t="s">
        <v>293</v>
      </c>
      <c r="D37" s="523"/>
      <c r="E37" s="523"/>
      <c r="F37" s="524"/>
      <c r="G37" s="97" t="s">
        <v>42</v>
      </c>
      <c r="H37" s="101">
        <v>0</v>
      </c>
      <c r="I37" s="101">
        <v>32</v>
      </c>
      <c r="J37" s="147"/>
      <c r="K37" s="129"/>
      <c r="L37" s="41"/>
      <c r="M37" s="7"/>
    </row>
    <row r="38" spans="2:29" ht="15.75">
      <c r="B38" s="24"/>
      <c r="C38" s="517" t="s">
        <v>294</v>
      </c>
      <c r="D38" s="518"/>
      <c r="E38" s="518"/>
      <c r="F38" s="525"/>
      <c r="G38" s="98" t="s">
        <v>43</v>
      </c>
      <c r="H38" s="68">
        <v>0</v>
      </c>
      <c r="I38" s="68">
        <v>32</v>
      </c>
      <c r="J38" s="147"/>
      <c r="K38" s="129"/>
      <c r="L38" s="41"/>
      <c r="M38" s="7"/>
    </row>
    <row r="39" spans="2:29" ht="15.75">
      <c r="B39" s="24"/>
      <c r="C39" s="128"/>
      <c r="D39" s="129"/>
      <c r="E39" s="8"/>
      <c r="F39" s="25"/>
      <c r="G39" s="99" t="s">
        <v>41</v>
      </c>
      <c r="H39" s="69">
        <f>SUM(H37:H38)</f>
        <v>0</v>
      </c>
      <c r="I39" s="69">
        <f>SUM(I37:I38)</f>
        <v>64</v>
      </c>
      <c r="J39" s="147"/>
      <c r="K39" s="57">
        <v>1.6</v>
      </c>
      <c r="L39" s="41" t="s">
        <v>24</v>
      </c>
      <c r="M39" s="7"/>
    </row>
    <row r="40" spans="2:29" ht="15.75">
      <c r="B40" s="24"/>
      <c r="C40" s="128"/>
      <c r="D40" s="129"/>
      <c r="E40" s="8"/>
      <c r="F40" s="25"/>
      <c r="G40" s="52"/>
      <c r="H40" s="129"/>
      <c r="I40" s="137"/>
      <c r="J40" s="86"/>
      <c r="K40" s="52"/>
      <c r="L40" s="41"/>
      <c r="M40" s="7"/>
    </row>
    <row r="41" spans="2:29" ht="15.75">
      <c r="B41" s="24">
        <v>5</v>
      </c>
      <c r="C41" s="522" t="s">
        <v>297</v>
      </c>
      <c r="D41" s="523"/>
      <c r="E41" s="523"/>
      <c r="F41" s="524"/>
      <c r="G41" s="99" t="s">
        <v>44</v>
      </c>
      <c r="H41" s="69">
        <v>2</v>
      </c>
      <c r="I41" s="69">
        <v>14</v>
      </c>
      <c r="J41" s="130"/>
      <c r="K41" s="53">
        <v>2.35</v>
      </c>
      <c r="L41" s="41" t="s">
        <v>24</v>
      </c>
      <c r="M41" s="7"/>
    </row>
    <row r="42" spans="2:29" ht="18.75" customHeight="1">
      <c r="B42" s="24"/>
      <c r="C42" s="517" t="s">
        <v>296</v>
      </c>
      <c r="D42" s="518"/>
      <c r="E42" s="518"/>
      <c r="F42" s="525"/>
      <c r="G42" s="97" t="s">
        <v>41</v>
      </c>
      <c r="H42" s="101">
        <v>2</v>
      </c>
      <c r="I42" s="101">
        <v>14</v>
      </c>
      <c r="J42" s="130"/>
      <c r="K42" s="129"/>
      <c r="L42" s="41"/>
      <c r="M42" s="1"/>
    </row>
    <row r="43" spans="2:29" s="177" customFormat="1" ht="15.75">
      <c r="B43" s="34"/>
      <c r="C43" s="39"/>
      <c r="D43" s="39"/>
      <c r="E43" s="39"/>
      <c r="F43" s="39"/>
      <c r="G43" s="39"/>
      <c r="H43" s="251"/>
      <c r="I43" s="251"/>
      <c r="J43" s="39"/>
      <c r="K43" s="39"/>
      <c r="L43" s="259"/>
      <c r="M43" s="7"/>
      <c r="N43" s="2"/>
      <c r="O43" s="2"/>
      <c r="P43" s="2"/>
      <c r="Q43" s="2"/>
      <c r="R43" s="2"/>
      <c r="S43" s="2"/>
      <c r="T43" s="2"/>
      <c r="U43" s="2"/>
      <c r="V43" s="2"/>
      <c r="W43" s="2"/>
      <c r="X43" s="2"/>
      <c r="Y43" s="2"/>
      <c r="Z43" s="2"/>
      <c r="AA43" s="2"/>
      <c r="AB43" s="2"/>
      <c r="AC43" s="2"/>
    </row>
    <row r="44" spans="2:29" ht="9.75" customHeight="1">
      <c r="B44" s="40"/>
      <c r="C44" s="129"/>
      <c r="D44" s="129"/>
      <c r="E44" s="129"/>
      <c r="F44" s="129"/>
      <c r="G44" s="129"/>
      <c r="H44" s="197"/>
      <c r="I44" s="197"/>
      <c r="J44" s="129"/>
      <c r="K44" s="129"/>
      <c r="L44" s="52"/>
      <c r="M44" s="7"/>
    </row>
    <row r="45" spans="2:29" ht="13.5" customHeight="1">
      <c r="B45" s="252"/>
      <c r="C45" s="252"/>
      <c r="D45" s="252"/>
      <c r="E45" s="252"/>
      <c r="F45" s="252"/>
      <c r="G45" s="252"/>
      <c r="H45" s="252"/>
      <c r="I45" s="252"/>
      <c r="J45" s="252"/>
      <c r="K45" s="129"/>
      <c r="L45" s="129"/>
      <c r="M45" s="7"/>
    </row>
    <row r="46" spans="2:29" ht="13.5" customHeight="1">
      <c r="B46" s="252"/>
      <c r="C46" s="252"/>
      <c r="D46" s="252"/>
      <c r="E46" s="252"/>
      <c r="F46" s="252"/>
      <c r="G46" s="252"/>
      <c r="H46" s="252"/>
      <c r="I46" s="252"/>
      <c r="J46" s="252"/>
      <c r="K46" s="129"/>
      <c r="L46" s="129"/>
      <c r="M46" s="7"/>
    </row>
    <row r="47" spans="2:29" s="178" customFormat="1" ht="13.5" customHeight="1">
      <c r="B47" s="35"/>
      <c r="C47" s="198"/>
      <c r="D47" s="198"/>
      <c r="E47" s="198"/>
      <c r="F47" s="198"/>
      <c r="G47" s="198"/>
      <c r="H47" s="198"/>
      <c r="I47" s="198"/>
      <c r="J47" s="198"/>
      <c r="K47" s="198"/>
      <c r="L47" s="196"/>
      <c r="M47" s="7"/>
      <c r="N47" s="2"/>
      <c r="O47" s="2"/>
      <c r="P47" s="2"/>
      <c r="Q47" s="2"/>
      <c r="R47" s="2"/>
      <c r="S47" s="2"/>
      <c r="T47" s="2"/>
      <c r="U47" s="2"/>
      <c r="V47" s="2"/>
      <c r="W47" s="2"/>
      <c r="X47" s="2"/>
      <c r="Y47" s="2"/>
      <c r="Z47" s="2"/>
      <c r="AA47" s="2"/>
      <c r="AB47" s="2"/>
      <c r="AC47" s="2"/>
    </row>
    <row r="48" spans="2:29" ht="15.75">
      <c r="B48" s="24">
        <v>6</v>
      </c>
      <c r="C48" s="522" t="s">
        <v>301</v>
      </c>
      <c r="D48" s="523"/>
      <c r="E48" s="523"/>
      <c r="F48" s="524"/>
      <c r="G48" s="98" t="s">
        <v>45</v>
      </c>
      <c r="H48" s="65">
        <v>0</v>
      </c>
      <c r="I48" s="68">
        <v>39</v>
      </c>
      <c r="J48" s="130"/>
      <c r="K48" s="129"/>
      <c r="L48" s="41"/>
      <c r="M48" s="7"/>
    </row>
    <row r="49" spans="2:13" ht="15.75">
      <c r="B49" s="24"/>
      <c r="C49" s="517" t="s">
        <v>298</v>
      </c>
      <c r="D49" s="518"/>
      <c r="E49" s="518"/>
      <c r="F49" s="25"/>
      <c r="G49" s="98" t="s">
        <v>46</v>
      </c>
      <c r="H49" s="65">
        <v>2</v>
      </c>
      <c r="I49" s="68">
        <v>0</v>
      </c>
      <c r="J49" s="130"/>
      <c r="K49" s="129"/>
      <c r="L49" s="41"/>
      <c r="M49" s="7"/>
    </row>
    <row r="50" spans="2:13" ht="15.75">
      <c r="B50" s="24"/>
      <c r="C50" s="128"/>
      <c r="D50" s="129"/>
      <c r="E50" s="8"/>
      <c r="F50" s="25"/>
      <c r="G50" s="98" t="s">
        <v>47</v>
      </c>
      <c r="H50" s="65">
        <v>0</v>
      </c>
      <c r="I50" s="68">
        <v>2.5</v>
      </c>
      <c r="J50" s="130"/>
      <c r="K50" s="129"/>
      <c r="L50" s="41"/>
      <c r="M50" s="7"/>
    </row>
    <row r="51" spans="2:13" ht="15.75">
      <c r="B51" s="24"/>
      <c r="C51" s="128"/>
      <c r="D51" s="129"/>
      <c r="E51" s="8"/>
      <c r="F51" s="25"/>
      <c r="G51" s="98" t="s">
        <v>48</v>
      </c>
      <c r="H51" s="65">
        <v>0</v>
      </c>
      <c r="I51" s="68">
        <v>2.5</v>
      </c>
      <c r="J51" s="130"/>
      <c r="K51" s="129"/>
      <c r="L51" s="41"/>
      <c r="M51" s="7"/>
    </row>
    <row r="52" spans="2:13" ht="15.75">
      <c r="B52" s="24"/>
      <c r="C52" s="128"/>
      <c r="D52" s="129"/>
      <c r="E52" s="8"/>
      <c r="F52" s="25"/>
      <c r="G52" s="98" t="s">
        <v>49</v>
      </c>
      <c r="H52" s="65">
        <v>0</v>
      </c>
      <c r="I52" s="68">
        <v>8</v>
      </c>
      <c r="J52" s="130"/>
      <c r="K52" s="129"/>
      <c r="L52" s="41"/>
      <c r="M52" s="7"/>
    </row>
    <row r="53" spans="2:13" ht="15.75">
      <c r="B53" s="24"/>
      <c r="C53" s="128"/>
      <c r="D53" s="129"/>
      <c r="E53" s="8"/>
      <c r="F53" s="25"/>
      <c r="G53" s="98" t="s">
        <v>50</v>
      </c>
      <c r="H53" s="65">
        <v>0</v>
      </c>
      <c r="I53" s="68">
        <v>7</v>
      </c>
      <c r="J53" s="130"/>
      <c r="K53" s="129"/>
      <c r="L53" s="41"/>
      <c r="M53" s="7"/>
    </row>
    <row r="54" spans="2:13" ht="15.75">
      <c r="B54" s="24"/>
      <c r="C54" s="128"/>
      <c r="D54" s="129"/>
      <c r="E54" s="8"/>
      <c r="F54" s="25"/>
      <c r="G54" s="98" t="s">
        <v>51</v>
      </c>
      <c r="H54" s="68">
        <v>0</v>
      </c>
      <c r="I54" s="68">
        <v>2.5</v>
      </c>
      <c r="J54" s="130"/>
      <c r="K54" s="129"/>
      <c r="L54" s="41"/>
      <c r="M54" s="7"/>
    </row>
    <row r="55" spans="2:13" ht="15.75">
      <c r="B55" s="24"/>
      <c r="C55" s="128"/>
      <c r="D55" s="129"/>
      <c r="E55" s="8"/>
      <c r="F55" s="25"/>
      <c r="G55" s="98" t="s">
        <v>52</v>
      </c>
      <c r="H55" s="68">
        <v>0</v>
      </c>
      <c r="I55" s="68">
        <v>2.5</v>
      </c>
      <c r="J55" s="130"/>
      <c r="K55" s="129"/>
      <c r="L55" s="41"/>
      <c r="M55" s="7"/>
    </row>
    <row r="56" spans="2:13" ht="15.75">
      <c r="B56" s="24"/>
      <c r="C56" s="128"/>
      <c r="D56" s="129"/>
      <c r="E56" s="8"/>
      <c r="F56" s="25"/>
      <c r="G56" s="98" t="s">
        <v>53</v>
      </c>
      <c r="H56" s="68">
        <v>0</v>
      </c>
      <c r="I56" s="68">
        <v>4</v>
      </c>
      <c r="J56" s="130"/>
      <c r="K56" s="129"/>
      <c r="L56" s="41"/>
      <c r="M56" s="7"/>
    </row>
    <row r="57" spans="2:13" ht="15.75">
      <c r="B57" s="24"/>
      <c r="C57" s="128"/>
      <c r="D57" s="129"/>
      <c r="E57" s="8"/>
      <c r="F57" s="25"/>
      <c r="G57" s="98" t="s">
        <v>54</v>
      </c>
      <c r="H57" s="68">
        <v>0</v>
      </c>
      <c r="I57" s="68">
        <v>4</v>
      </c>
      <c r="J57" s="130"/>
      <c r="K57" s="129"/>
      <c r="L57" s="41"/>
      <c r="M57" s="7"/>
    </row>
    <row r="58" spans="2:13" ht="15.75">
      <c r="B58" s="24"/>
      <c r="C58" s="128"/>
      <c r="D58" s="129"/>
      <c r="E58" s="8"/>
      <c r="F58" s="25"/>
      <c r="G58" s="98" t="s">
        <v>55</v>
      </c>
      <c r="H58" s="68">
        <v>0</v>
      </c>
      <c r="I58" s="68">
        <v>3</v>
      </c>
      <c r="J58" s="130"/>
      <c r="K58" s="129"/>
      <c r="L58" s="41"/>
      <c r="M58" s="7"/>
    </row>
    <row r="59" spans="2:13" ht="15.75">
      <c r="B59" s="24"/>
      <c r="C59" s="128"/>
      <c r="D59" s="129"/>
      <c r="E59" s="8"/>
      <c r="F59" s="25"/>
      <c r="G59" s="98" t="s">
        <v>56</v>
      </c>
      <c r="H59" s="68">
        <v>0</v>
      </c>
      <c r="I59" s="68">
        <v>3</v>
      </c>
      <c r="J59" s="130"/>
      <c r="K59" s="129"/>
      <c r="L59" s="41"/>
      <c r="M59" s="7"/>
    </row>
    <row r="60" spans="2:13" ht="15.75">
      <c r="B60" s="24"/>
      <c r="C60" s="128"/>
      <c r="D60" s="129"/>
      <c r="E60" s="8"/>
      <c r="F60" s="25"/>
      <c r="G60" s="98" t="s">
        <v>57</v>
      </c>
      <c r="H60" s="68">
        <v>0</v>
      </c>
      <c r="I60" s="68">
        <v>4</v>
      </c>
      <c r="J60" s="130"/>
      <c r="K60" s="129"/>
      <c r="L60" s="41"/>
      <c r="M60" s="7"/>
    </row>
    <row r="61" spans="2:13" ht="15.75">
      <c r="B61" s="24"/>
      <c r="C61" s="128"/>
      <c r="D61" s="129"/>
      <c r="E61" s="8"/>
      <c r="F61" s="25"/>
      <c r="G61" s="98" t="s">
        <v>58</v>
      </c>
      <c r="H61" s="68">
        <v>0</v>
      </c>
      <c r="I61" s="68">
        <v>9</v>
      </c>
      <c r="J61" s="130"/>
      <c r="K61" s="129"/>
      <c r="L61" s="41"/>
      <c r="M61" s="7"/>
    </row>
    <row r="62" spans="2:13" ht="15.75">
      <c r="B62" s="24"/>
      <c r="C62" s="128"/>
      <c r="D62" s="129"/>
      <c r="E62" s="8"/>
      <c r="F62" s="25"/>
      <c r="G62" s="110" t="s">
        <v>59</v>
      </c>
      <c r="H62" s="68">
        <v>0</v>
      </c>
      <c r="I62" s="68">
        <v>6</v>
      </c>
      <c r="J62" s="130"/>
      <c r="K62" s="129"/>
      <c r="L62" s="41"/>
      <c r="M62" s="7"/>
    </row>
    <row r="63" spans="2:13" ht="15.75">
      <c r="B63" s="24"/>
      <c r="C63" s="128"/>
      <c r="D63" s="129"/>
      <c r="E63" s="8"/>
      <c r="F63" s="25"/>
      <c r="G63" s="99" t="s">
        <v>41</v>
      </c>
      <c r="H63" s="69">
        <f>SUM(H48:H62)</f>
        <v>2</v>
      </c>
      <c r="I63" s="69">
        <f>SUM(I48:I62)</f>
        <v>97</v>
      </c>
      <c r="J63" s="86"/>
      <c r="K63" s="53">
        <v>4.42</v>
      </c>
      <c r="L63" s="41" t="s">
        <v>383</v>
      </c>
      <c r="M63" s="7"/>
    </row>
    <row r="64" spans="2:13" ht="11.25" customHeight="1">
      <c r="B64" s="24"/>
      <c r="C64" s="128"/>
      <c r="D64" s="129"/>
      <c r="E64" s="8"/>
      <c r="F64" s="25"/>
      <c r="G64" s="71"/>
      <c r="H64" s="132"/>
      <c r="I64" s="102"/>
      <c r="J64" s="86"/>
      <c r="K64" s="52"/>
      <c r="L64" s="41"/>
      <c r="M64" s="7"/>
    </row>
    <row r="65" spans="2:13" ht="15.75">
      <c r="B65" s="24">
        <v>7</v>
      </c>
      <c r="C65" s="522" t="s">
        <v>300</v>
      </c>
      <c r="D65" s="523"/>
      <c r="E65" s="523"/>
      <c r="F65" s="524"/>
      <c r="G65" s="98" t="s">
        <v>60</v>
      </c>
      <c r="H65" s="65">
        <v>1</v>
      </c>
      <c r="I65" s="68">
        <v>18</v>
      </c>
      <c r="J65" s="130"/>
      <c r="K65" s="52"/>
      <c r="L65" s="41"/>
      <c r="M65" s="7"/>
    </row>
    <row r="66" spans="2:13" ht="15.75">
      <c r="B66" s="24"/>
      <c r="C66" s="517" t="s">
        <v>392</v>
      </c>
      <c r="D66" s="518"/>
      <c r="E66" s="518"/>
      <c r="F66" s="44"/>
      <c r="G66" s="98" t="s">
        <v>61</v>
      </c>
      <c r="H66" s="65">
        <v>0</v>
      </c>
      <c r="I66" s="68">
        <v>11</v>
      </c>
      <c r="J66" s="130"/>
      <c r="K66" s="52"/>
      <c r="L66" s="41"/>
      <c r="M66" s="7"/>
    </row>
    <row r="67" spans="2:13" ht="15.75">
      <c r="B67" s="24"/>
      <c r="C67" s="128"/>
      <c r="D67" s="129"/>
      <c r="E67" s="43"/>
      <c r="F67" s="44"/>
      <c r="G67" s="98" t="s">
        <v>62</v>
      </c>
      <c r="H67" s="65">
        <v>0</v>
      </c>
      <c r="I67" s="68">
        <v>10</v>
      </c>
      <c r="J67" s="130"/>
      <c r="K67" s="52"/>
      <c r="L67" s="41"/>
      <c r="M67" s="7"/>
    </row>
    <row r="68" spans="2:13" ht="15.75">
      <c r="B68" s="24"/>
      <c r="C68" s="128"/>
      <c r="D68" s="129"/>
      <c r="E68" s="43"/>
      <c r="F68" s="44"/>
      <c r="G68" s="98">
        <v>177</v>
      </c>
      <c r="H68" s="65">
        <v>0</v>
      </c>
      <c r="I68" s="68">
        <v>11</v>
      </c>
      <c r="J68" s="130"/>
      <c r="K68" s="52"/>
      <c r="L68" s="41"/>
      <c r="M68" s="7"/>
    </row>
    <row r="69" spans="2:13" ht="15.75">
      <c r="B69" s="24"/>
      <c r="C69" s="128"/>
      <c r="D69" s="129"/>
      <c r="E69" s="43"/>
      <c r="F69" s="44"/>
      <c r="G69" s="98" t="s">
        <v>63</v>
      </c>
      <c r="H69" s="65">
        <v>0</v>
      </c>
      <c r="I69" s="68">
        <v>12</v>
      </c>
      <c r="J69" s="130"/>
      <c r="K69" s="52"/>
      <c r="L69" s="41"/>
      <c r="M69" s="7"/>
    </row>
    <row r="70" spans="2:13" ht="15.75">
      <c r="B70" s="24"/>
      <c r="C70" s="128"/>
      <c r="D70" s="129"/>
      <c r="E70" s="43"/>
      <c r="F70" s="44"/>
      <c r="G70" s="98" t="s">
        <v>64</v>
      </c>
      <c r="H70" s="65">
        <v>0</v>
      </c>
      <c r="I70" s="68">
        <v>11</v>
      </c>
      <c r="J70" s="130"/>
      <c r="K70" s="129"/>
      <c r="L70" s="41"/>
      <c r="M70" s="7"/>
    </row>
    <row r="71" spans="2:13" ht="15.75">
      <c r="B71" s="24"/>
      <c r="C71" s="128"/>
      <c r="D71" s="129"/>
      <c r="E71" s="43"/>
      <c r="F71" s="44"/>
      <c r="G71" s="98" t="s">
        <v>65</v>
      </c>
      <c r="H71" s="65">
        <v>0</v>
      </c>
      <c r="I71" s="68">
        <v>5</v>
      </c>
      <c r="J71" s="130"/>
      <c r="K71" s="129"/>
      <c r="L71" s="41"/>
      <c r="M71" s="7"/>
    </row>
    <row r="72" spans="2:13" ht="15.75">
      <c r="B72" s="24"/>
      <c r="C72" s="128"/>
      <c r="D72" s="129"/>
      <c r="E72" s="43"/>
      <c r="F72" s="44"/>
      <c r="G72" s="98" t="s">
        <v>66</v>
      </c>
      <c r="H72" s="65">
        <v>0</v>
      </c>
      <c r="I72" s="68">
        <v>3</v>
      </c>
      <c r="J72" s="130"/>
      <c r="K72" s="129"/>
      <c r="L72" s="41"/>
      <c r="M72" s="7"/>
    </row>
    <row r="73" spans="2:13" ht="15.75">
      <c r="B73" s="24"/>
      <c r="C73" s="128"/>
      <c r="D73" s="129"/>
      <c r="E73" s="43"/>
      <c r="F73" s="44"/>
      <c r="G73" s="98" t="s">
        <v>67</v>
      </c>
      <c r="H73" s="65">
        <v>0</v>
      </c>
      <c r="I73" s="68">
        <v>11</v>
      </c>
      <c r="J73" s="130"/>
      <c r="K73" s="129"/>
      <c r="L73" s="41"/>
      <c r="M73" s="7"/>
    </row>
    <row r="74" spans="2:13" ht="15.75">
      <c r="B74" s="24"/>
      <c r="C74" s="128"/>
      <c r="D74" s="129"/>
      <c r="E74" s="43"/>
      <c r="F74" s="44"/>
      <c r="G74" s="98" t="s">
        <v>68</v>
      </c>
      <c r="H74" s="65">
        <v>0</v>
      </c>
      <c r="I74" s="68">
        <v>21</v>
      </c>
      <c r="J74" s="130"/>
      <c r="K74" s="129"/>
      <c r="L74" s="41"/>
      <c r="M74" s="7"/>
    </row>
    <row r="75" spans="2:13" ht="15.75">
      <c r="B75" s="24"/>
      <c r="C75" s="128"/>
      <c r="D75" s="129"/>
      <c r="E75" s="43"/>
      <c r="F75" s="44"/>
      <c r="G75" s="98" t="s">
        <v>69</v>
      </c>
      <c r="H75" s="65">
        <v>0</v>
      </c>
      <c r="I75" s="68">
        <v>1</v>
      </c>
      <c r="J75" s="130"/>
      <c r="K75" s="129"/>
      <c r="L75" s="41"/>
      <c r="M75" s="7"/>
    </row>
    <row r="76" spans="2:13" ht="15.75">
      <c r="B76" s="24"/>
      <c r="C76" s="128"/>
      <c r="D76" s="129"/>
      <c r="E76" s="43"/>
      <c r="F76" s="44"/>
      <c r="G76" s="98" t="s">
        <v>70</v>
      </c>
      <c r="H76" s="68">
        <v>0</v>
      </c>
      <c r="I76" s="68">
        <v>15</v>
      </c>
      <c r="J76" s="130"/>
      <c r="K76" s="129"/>
      <c r="L76" s="41"/>
      <c r="M76" s="7"/>
    </row>
    <row r="77" spans="2:13" ht="15.75">
      <c r="B77" s="24"/>
      <c r="C77" s="128"/>
      <c r="D77" s="129"/>
      <c r="E77" s="43"/>
      <c r="F77" s="44"/>
      <c r="G77" s="98" t="s">
        <v>71</v>
      </c>
      <c r="H77" s="68">
        <v>0</v>
      </c>
      <c r="I77" s="68">
        <v>1</v>
      </c>
      <c r="J77" s="130"/>
      <c r="K77" s="129"/>
      <c r="L77" s="41"/>
      <c r="M77" s="7"/>
    </row>
    <row r="78" spans="2:13" ht="15.75">
      <c r="B78" s="24"/>
      <c r="C78" s="128"/>
      <c r="D78" s="129"/>
      <c r="E78" s="43"/>
      <c r="F78" s="44"/>
      <c r="G78" s="98" t="s">
        <v>72</v>
      </c>
      <c r="H78" s="68">
        <v>6</v>
      </c>
      <c r="I78" s="68">
        <v>0</v>
      </c>
      <c r="J78" s="130"/>
      <c r="K78" s="129"/>
      <c r="L78" s="41"/>
      <c r="M78" s="7"/>
    </row>
    <row r="79" spans="2:13" ht="15.75">
      <c r="B79" s="24"/>
      <c r="C79" s="128"/>
      <c r="D79" s="129"/>
      <c r="E79" s="43"/>
      <c r="F79" s="44"/>
      <c r="G79" s="98" t="s">
        <v>73</v>
      </c>
      <c r="H79" s="68">
        <v>0</v>
      </c>
      <c r="I79" s="68">
        <v>3</v>
      </c>
      <c r="J79" s="130"/>
      <c r="K79" s="129"/>
      <c r="L79" s="41"/>
      <c r="M79" s="7"/>
    </row>
    <row r="80" spans="2:13" ht="15.75">
      <c r="B80" s="24"/>
      <c r="C80" s="128"/>
      <c r="D80" s="129"/>
      <c r="E80" s="43"/>
      <c r="F80" s="44"/>
      <c r="G80" s="98" t="s">
        <v>74</v>
      </c>
      <c r="H80" s="68">
        <v>0</v>
      </c>
      <c r="I80" s="68">
        <v>1</v>
      </c>
      <c r="J80" s="130"/>
      <c r="K80" s="129"/>
      <c r="L80" s="41"/>
      <c r="M80" s="7"/>
    </row>
    <row r="81" spans="2:13" ht="15.75">
      <c r="B81" s="24"/>
      <c r="C81" s="128"/>
      <c r="D81" s="129"/>
      <c r="E81" s="43"/>
      <c r="F81" s="44"/>
      <c r="G81" s="98" t="s">
        <v>75</v>
      </c>
      <c r="H81" s="68">
        <v>0</v>
      </c>
      <c r="I81" s="68">
        <v>2</v>
      </c>
      <c r="J81" s="130"/>
      <c r="K81" s="129"/>
      <c r="L81" s="41"/>
      <c r="M81" s="7"/>
    </row>
    <row r="82" spans="2:13" ht="15.75">
      <c r="B82" s="24"/>
      <c r="C82" s="128"/>
      <c r="D82" s="129"/>
      <c r="E82" s="43"/>
      <c r="F82" s="44"/>
      <c r="G82" s="98">
        <v>219</v>
      </c>
      <c r="H82" s="68">
        <v>0</v>
      </c>
      <c r="I82" s="103">
        <v>1</v>
      </c>
      <c r="J82" s="87"/>
      <c r="K82" s="73"/>
      <c r="L82" s="41"/>
      <c r="M82" s="7"/>
    </row>
    <row r="83" spans="2:13" ht="15.75">
      <c r="B83" s="24"/>
      <c r="C83" s="128"/>
      <c r="D83" s="129"/>
      <c r="E83" s="43"/>
      <c r="F83" s="44"/>
      <c r="G83" s="98">
        <v>220</v>
      </c>
      <c r="H83" s="68">
        <v>0</v>
      </c>
      <c r="I83" s="68">
        <v>1</v>
      </c>
      <c r="J83" s="130"/>
      <c r="K83" s="129"/>
      <c r="L83" s="41"/>
      <c r="M83" s="7"/>
    </row>
    <row r="84" spans="2:13" ht="15.75">
      <c r="B84" s="24"/>
      <c r="C84" s="128"/>
      <c r="D84" s="129"/>
      <c r="E84" s="43"/>
      <c r="F84" s="44"/>
      <c r="G84" s="98" t="s">
        <v>76</v>
      </c>
      <c r="H84" s="68">
        <v>8</v>
      </c>
      <c r="I84" s="68">
        <v>32</v>
      </c>
      <c r="J84" s="130"/>
      <c r="K84" s="129"/>
      <c r="L84" s="41"/>
      <c r="M84" s="7"/>
    </row>
    <row r="85" spans="2:13" ht="15.75">
      <c r="B85" s="24"/>
      <c r="C85" s="128"/>
      <c r="D85" s="129"/>
      <c r="E85" s="43"/>
      <c r="F85" s="44"/>
      <c r="G85" s="98" t="s">
        <v>80</v>
      </c>
      <c r="H85" s="68">
        <v>0</v>
      </c>
      <c r="I85" s="68">
        <v>4</v>
      </c>
      <c r="J85" s="130"/>
      <c r="K85" s="129"/>
      <c r="L85" s="41"/>
      <c r="M85" s="7"/>
    </row>
    <row r="86" spans="2:13" ht="15.75">
      <c r="B86" s="24"/>
      <c r="C86" s="128"/>
      <c r="D86" s="129"/>
      <c r="E86" s="43"/>
      <c r="F86" s="44"/>
      <c r="G86" s="98" t="s">
        <v>77</v>
      </c>
      <c r="H86" s="68">
        <v>0</v>
      </c>
      <c r="I86" s="68">
        <v>4</v>
      </c>
      <c r="J86" s="130"/>
      <c r="K86" s="129"/>
      <c r="L86" s="41"/>
      <c r="M86" s="7"/>
    </row>
    <row r="87" spans="2:13" ht="15.75">
      <c r="B87" s="24"/>
      <c r="C87" s="128"/>
      <c r="D87" s="129"/>
      <c r="E87" s="43"/>
      <c r="F87" s="44"/>
      <c r="G87" s="98" t="s">
        <v>78</v>
      </c>
      <c r="H87" s="68">
        <v>0</v>
      </c>
      <c r="I87" s="68">
        <v>7</v>
      </c>
      <c r="J87" s="130"/>
      <c r="K87" s="129"/>
      <c r="L87" s="41"/>
      <c r="M87" s="7"/>
    </row>
    <row r="88" spans="2:13" ht="15.75">
      <c r="B88" s="24"/>
      <c r="C88" s="128"/>
      <c r="D88" s="129"/>
      <c r="E88" s="43"/>
      <c r="F88" s="44"/>
      <c r="G88" s="98" t="s">
        <v>79</v>
      </c>
      <c r="H88" s="68">
        <v>0</v>
      </c>
      <c r="I88" s="68">
        <v>8</v>
      </c>
      <c r="J88" s="130"/>
      <c r="K88" s="129"/>
      <c r="L88" s="41"/>
      <c r="M88" s="7"/>
    </row>
    <row r="89" spans="2:13" ht="15.75">
      <c r="B89" s="24"/>
      <c r="C89" s="128"/>
      <c r="D89" s="129"/>
      <c r="E89" s="43"/>
      <c r="F89" s="44"/>
      <c r="G89" s="98" t="s">
        <v>81</v>
      </c>
      <c r="H89" s="68">
        <v>0</v>
      </c>
      <c r="I89" s="68">
        <v>8</v>
      </c>
      <c r="J89" s="130"/>
      <c r="K89" s="129"/>
      <c r="L89" s="41"/>
      <c r="M89" s="7"/>
    </row>
    <row r="90" spans="2:13" ht="15.75">
      <c r="B90" s="24"/>
      <c r="C90" s="128"/>
      <c r="D90" s="129"/>
      <c r="E90" s="43"/>
      <c r="F90" s="44"/>
      <c r="G90" s="98" t="s">
        <v>82</v>
      </c>
      <c r="H90" s="68">
        <v>0</v>
      </c>
      <c r="I90" s="68">
        <v>21</v>
      </c>
      <c r="J90" s="130"/>
      <c r="K90" s="129"/>
      <c r="L90" s="41"/>
      <c r="M90" s="7"/>
    </row>
    <row r="91" spans="2:13" ht="15.75">
      <c r="B91" s="24"/>
      <c r="C91" s="128"/>
      <c r="D91" s="129"/>
      <c r="E91" s="43"/>
      <c r="F91" s="44"/>
      <c r="G91" s="98" t="s">
        <v>83</v>
      </c>
      <c r="H91" s="68">
        <v>0</v>
      </c>
      <c r="I91" s="68">
        <v>3</v>
      </c>
      <c r="J91" s="130"/>
      <c r="K91" s="129"/>
      <c r="L91" s="41"/>
      <c r="M91" s="7"/>
    </row>
    <row r="92" spans="2:13" ht="15.75">
      <c r="B92" s="24"/>
      <c r="C92" s="128"/>
      <c r="D92" s="129"/>
      <c r="E92" s="43"/>
      <c r="F92" s="44"/>
      <c r="G92" s="98" t="s">
        <v>84</v>
      </c>
      <c r="H92" s="68">
        <v>0</v>
      </c>
      <c r="I92" s="68">
        <v>4</v>
      </c>
      <c r="J92" s="130"/>
      <c r="K92" s="129"/>
      <c r="L92" s="41"/>
      <c r="M92" s="7"/>
    </row>
    <row r="93" spans="2:13" ht="15.75">
      <c r="B93" s="24"/>
      <c r="C93" s="128"/>
      <c r="D93" s="129"/>
      <c r="E93" s="43"/>
      <c r="F93" s="44"/>
      <c r="G93" s="98" t="s">
        <v>87</v>
      </c>
      <c r="H93" s="68">
        <v>0</v>
      </c>
      <c r="I93" s="68">
        <v>8</v>
      </c>
      <c r="J93" s="130"/>
      <c r="K93" s="129"/>
      <c r="L93" s="41"/>
      <c r="M93" s="7"/>
    </row>
    <row r="94" spans="2:13" ht="15.75">
      <c r="B94" s="24"/>
      <c r="C94" s="128"/>
      <c r="D94" s="129"/>
      <c r="E94" s="43"/>
      <c r="F94" s="44"/>
      <c r="G94" s="98" t="s">
        <v>88</v>
      </c>
      <c r="H94" s="68">
        <v>0</v>
      </c>
      <c r="I94" s="68">
        <v>8</v>
      </c>
      <c r="J94" s="130"/>
      <c r="K94" s="129"/>
      <c r="L94" s="41"/>
      <c r="M94" s="7"/>
    </row>
    <row r="95" spans="2:13" ht="15.75">
      <c r="B95" s="24"/>
      <c r="C95" s="128"/>
      <c r="D95" s="129"/>
      <c r="E95" s="43"/>
      <c r="F95" s="44"/>
      <c r="G95" s="98" t="s">
        <v>85</v>
      </c>
      <c r="H95" s="68">
        <v>0</v>
      </c>
      <c r="I95" s="68">
        <v>8</v>
      </c>
      <c r="J95" s="130"/>
      <c r="K95" s="129"/>
      <c r="L95" s="41"/>
      <c r="M95" s="7"/>
    </row>
    <row r="96" spans="2:13" ht="15.75">
      <c r="B96" s="24"/>
      <c r="C96" s="128"/>
      <c r="D96" s="129"/>
      <c r="E96" s="43"/>
      <c r="F96" s="44"/>
      <c r="G96" s="98" t="s">
        <v>89</v>
      </c>
      <c r="H96" s="68">
        <v>0</v>
      </c>
      <c r="I96" s="68">
        <v>22</v>
      </c>
      <c r="J96" s="130"/>
      <c r="K96" s="129"/>
      <c r="L96" s="41"/>
      <c r="M96" s="7"/>
    </row>
    <row r="97" spans="2:13" ht="15.75">
      <c r="B97" s="34"/>
      <c r="C97" s="39"/>
      <c r="D97" s="39"/>
      <c r="E97" s="258"/>
      <c r="F97" s="258"/>
      <c r="G97" s="39"/>
      <c r="H97" s="251"/>
      <c r="I97" s="251"/>
      <c r="J97" s="39"/>
      <c r="K97" s="39"/>
      <c r="L97" s="259"/>
      <c r="M97" s="7"/>
    </row>
    <row r="98" spans="2:13" ht="15.75">
      <c r="B98" s="35"/>
      <c r="C98" s="198"/>
      <c r="D98" s="198"/>
      <c r="E98" s="260"/>
      <c r="F98" s="260"/>
      <c r="G98" s="198"/>
      <c r="H98" s="250"/>
      <c r="I98" s="250"/>
      <c r="J98" s="198"/>
      <c r="K98" s="198"/>
      <c r="L98" s="196"/>
      <c r="M98" s="7"/>
    </row>
    <row r="99" spans="2:13" ht="15.75">
      <c r="B99" s="24">
        <v>7</v>
      </c>
      <c r="C99" s="522" t="s">
        <v>300</v>
      </c>
      <c r="D99" s="523"/>
      <c r="E99" s="523"/>
      <c r="F99" s="524"/>
      <c r="G99" s="98" t="s">
        <v>86</v>
      </c>
      <c r="H99" s="65">
        <v>0</v>
      </c>
      <c r="I99" s="68">
        <v>5</v>
      </c>
      <c r="J99" s="130"/>
      <c r="K99" s="129"/>
      <c r="L99" s="41"/>
      <c r="M99" s="7"/>
    </row>
    <row r="100" spans="2:13" ht="15.75">
      <c r="B100" s="24"/>
      <c r="C100" s="517"/>
      <c r="D100" s="518"/>
      <c r="E100" s="518"/>
      <c r="F100" s="44"/>
      <c r="G100" s="98" t="s">
        <v>90</v>
      </c>
      <c r="H100" s="65">
        <v>0</v>
      </c>
      <c r="I100" s="68">
        <v>6</v>
      </c>
      <c r="J100" s="130"/>
      <c r="K100" s="129"/>
      <c r="L100" s="41"/>
      <c r="M100" s="7"/>
    </row>
    <row r="101" spans="2:13" ht="15.75">
      <c r="B101" s="24"/>
      <c r="C101" s="128"/>
      <c r="D101" s="129"/>
      <c r="E101" s="43"/>
      <c r="F101" s="44"/>
      <c r="G101" s="98" t="s">
        <v>91</v>
      </c>
      <c r="H101" s="65">
        <v>0</v>
      </c>
      <c r="I101" s="68">
        <v>12</v>
      </c>
      <c r="J101" s="130"/>
      <c r="K101" s="129"/>
      <c r="L101" s="41"/>
      <c r="M101" s="7"/>
    </row>
    <row r="102" spans="2:13" ht="15.75">
      <c r="B102" s="24"/>
      <c r="C102" s="128"/>
      <c r="D102" s="129"/>
      <c r="E102" s="43"/>
      <c r="F102" s="44"/>
      <c r="G102" s="98" t="s">
        <v>92</v>
      </c>
      <c r="H102" s="65">
        <v>0</v>
      </c>
      <c r="I102" s="68">
        <v>13</v>
      </c>
      <c r="J102" s="130"/>
      <c r="K102" s="129"/>
      <c r="L102" s="41"/>
      <c r="M102" s="7"/>
    </row>
    <row r="103" spans="2:13" ht="15.75">
      <c r="B103" s="24"/>
      <c r="C103" s="128"/>
      <c r="D103" s="129"/>
      <c r="E103" s="43"/>
      <c r="F103" s="44"/>
      <c r="G103" s="98" t="s">
        <v>93</v>
      </c>
      <c r="H103" s="65">
        <v>0</v>
      </c>
      <c r="I103" s="68">
        <v>10</v>
      </c>
      <c r="J103" s="130"/>
      <c r="K103" s="129"/>
      <c r="L103" s="41"/>
      <c r="M103" s="7"/>
    </row>
    <row r="104" spans="2:13" ht="15.75">
      <c r="B104" s="24"/>
      <c r="C104" s="128"/>
      <c r="D104" s="129"/>
      <c r="E104" s="43"/>
      <c r="F104" s="44"/>
      <c r="G104" s="98" t="s">
        <v>94</v>
      </c>
      <c r="H104" s="65">
        <v>0</v>
      </c>
      <c r="I104" s="68">
        <v>32</v>
      </c>
      <c r="J104" s="130"/>
      <c r="K104" s="129"/>
      <c r="L104" s="41"/>
      <c r="M104" s="7"/>
    </row>
    <row r="105" spans="2:13" ht="15.75">
      <c r="B105" s="24"/>
      <c r="C105" s="128"/>
      <c r="D105" s="129"/>
      <c r="E105" s="43"/>
      <c r="F105" s="44"/>
      <c r="G105" s="98" t="s">
        <v>386</v>
      </c>
      <c r="H105" s="65">
        <v>0</v>
      </c>
      <c r="I105" s="68">
        <v>5</v>
      </c>
      <c r="J105" s="130"/>
      <c r="K105" s="129"/>
      <c r="L105" s="41"/>
      <c r="M105" s="7"/>
    </row>
    <row r="106" spans="2:13" ht="15.75">
      <c r="B106" s="24"/>
      <c r="C106" s="128"/>
      <c r="D106" s="129"/>
      <c r="E106" s="43"/>
      <c r="F106" s="44"/>
      <c r="G106" s="98" t="s">
        <v>387</v>
      </c>
      <c r="H106" s="65">
        <v>0</v>
      </c>
      <c r="I106" s="68">
        <v>6</v>
      </c>
      <c r="J106" s="130"/>
      <c r="K106" s="129"/>
      <c r="L106" s="41"/>
      <c r="M106" s="7"/>
    </row>
    <row r="107" spans="2:13" ht="15.75">
      <c r="B107" s="24"/>
      <c r="C107" s="128"/>
      <c r="D107" s="129"/>
      <c r="E107" s="43"/>
      <c r="F107" s="44"/>
      <c r="G107" s="98" t="s">
        <v>95</v>
      </c>
      <c r="H107" s="65">
        <v>0</v>
      </c>
      <c r="I107" s="68">
        <v>12</v>
      </c>
      <c r="J107" s="130"/>
      <c r="K107" s="129"/>
      <c r="L107" s="41"/>
      <c r="M107" s="7"/>
    </row>
    <row r="108" spans="2:13" ht="15.75">
      <c r="B108" s="24"/>
      <c r="C108" s="128"/>
      <c r="D108" s="129"/>
      <c r="E108" s="43"/>
      <c r="F108" s="44"/>
      <c r="G108" s="98" t="s">
        <v>96</v>
      </c>
      <c r="H108" s="65">
        <v>0</v>
      </c>
      <c r="I108" s="68">
        <v>12</v>
      </c>
      <c r="J108" s="130"/>
      <c r="K108" s="129"/>
      <c r="L108" s="41"/>
      <c r="M108" s="7"/>
    </row>
    <row r="109" spans="2:13" ht="15.75">
      <c r="B109" s="24"/>
      <c r="C109" s="128"/>
      <c r="D109" s="129"/>
      <c r="E109" s="43"/>
      <c r="F109" s="44"/>
      <c r="G109" s="98" t="s">
        <v>97</v>
      </c>
      <c r="H109" s="65">
        <v>0</v>
      </c>
      <c r="I109" s="68">
        <v>11</v>
      </c>
      <c r="J109" s="130"/>
      <c r="K109" s="129"/>
      <c r="L109" s="41"/>
      <c r="M109" s="7"/>
    </row>
    <row r="110" spans="2:13" ht="15.75">
      <c r="B110" s="24"/>
      <c r="C110" s="128"/>
      <c r="D110" s="129"/>
      <c r="E110" s="43"/>
      <c r="F110" s="44"/>
      <c r="G110" s="98" t="s">
        <v>94</v>
      </c>
      <c r="H110" s="65">
        <v>0</v>
      </c>
      <c r="I110" s="68">
        <v>32</v>
      </c>
      <c r="J110" s="130"/>
      <c r="K110" s="129"/>
      <c r="L110" s="41"/>
      <c r="M110" s="7"/>
    </row>
    <row r="111" spans="2:13" ht="15.75">
      <c r="B111" s="24"/>
      <c r="C111" s="128"/>
      <c r="D111" s="129"/>
      <c r="E111" s="43"/>
      <c r="F111" s="44"/>
      <c r="G111" s="98" t="s">
        <v>98</v>
      </c>
      <c r="H111" s="65">
        <v>0</v>
      </c>
      <c r="I111" s="68">
        <v>6</v>
      </c>
      <c r="J111" s="130"/>
      <c r="K111" s="129"/>
      <c r="L111" s="41"/>
      <c r="M111" s="7"/>
    </row>
    <row r="112" spans="2:13" ht="15.75">
      <c r="B112" s="24"/>
      <c r="C112" s="128"/>
      <c r="D112" s="129"/>
      <c r="E112" s="43"/>
      <c r="F112" s="44"/>
      <c r="G112" s="98" t="s">
        <v>99</v>
      </c>
      <c r="H112" s="65">
        <v>0</v>
      </c>
      <c r="I112" s="68">
        <v>6</v>
      </c>
      <c r="J112" s="130"/>
      <c r="K112" s="129"/>
      <c r="L112" s="41"/>
      <c r="M112" s="7"/>
    </row>
    <row r="113" spans="2:13" ht="15.75">
      <c r="B113" s="24"/>
      <c r="C113" s="128"/>
      <c r="D113" s="129"/>
      <c r="E113" s="43"/>
      <c r="F113" s="44"/>
      <c r="G113" s="98" t="s">
        <v>100</v>
      </c>
      <c r="H113" s="65">
        <v>0</v>
      </c>
      <c r="I113" s="68">
        <v>11</v>
      </c>
      <c r="J113" s="130"/>
      <c r="K113" s="129"/>
      <c r="L113" s="41"/>
      <c r="M113" s="7"/>
    </row>
    <row r="114" spans="2:13" ht="15.75">
      <c r="B114" s="24"/>
      <c r="C114" s="128"/>
      <c r="D114" s="129"/>
      <c r="E114" s="43"/>
      <c r="F114" s="44"/>
      <c r="G114" s="98" t="s">
        <v>101</v>
      </c>
      <c r="H114" s="65">
        <v>0</v>
      </c>
      <c r="I114" s="68">
        <v>13</v>
      </c>
      <c r="J114" s="130"/>
      <c r="K114" s="129"/>
      <c r="L114" s="41"/>
      <c r="M114" s="7"/>
    </row>
    <row r="115" spans="2:13" ht="15.75">
      <c r="B115" s="24"/>
      <c r="C115" s="128"/>
      <c r="D115" s="129"/>
      <c r="E115" s="43"/>
      <c r="F115" s="44"/>
      <c r="G115" s="98" t="s">
        <v>102</v>
      </c>
      <c r="H115" s="65">
        <v>0</v>
      </c>
      <c r="I115" s="68">
        <v>11</v>
      </c>
      <c r="J115" s="130"/>
      <c r="K115" s="129"/>
      <c r="L115" s="41"/>
      <c r="M115" s="7"/>
    </row>
    <row r="116" spans="2:13" ht="15.75">
      <c r="B116" s="24"/>
      <c r="C116" s="128"/>
      <c r="D116" s="129"/>
      <c r="E116" s="43"/>
      <c r="F116" s="44"/>
      <c r="G116" s="98" t="s">
        <v>103</v>
      </c>
      <c r="H116" s="68">
        <v>0</v>
      </c>
      <c r="I116" s="68">
        <v>32</v>
      </c>
      <c r="J116" s="130"/>
      <c r="K116" s="129"/>
      <c r="L116" s="41"/>
      <c r="M116" s="7"/>
    </row>
    <row r="117" spans="2:13" ht="15.75">
      <c r="B117" s="24"/>
      <c r="C117" s="128"/>
      <c r="D117" s="129"/>
      <c r="E117" s="43"/>
      <c r="F117" s="44"/>
      <c r="G117" s="98" t="s">
        <v>104</v>
      </c>
      <c r="H117" s="68">
        <v>0</v>
      </c>
      <c r="I117" s="68">
        <v>17</v>
      </c>
      <c r="J117" s="130"/>
      <c r="K117" s="129"/>
      <c r="L117" s="41"/>
      <c r="M117" s="7"/>
    </row>
    <row r="118" spans="2:13" ht="15.75">
      <c r="B118" s="24"/>
      <c r="C118" s="128"/>
      <c r="D118" s="129"/>
      <c r="E118" s="43"/>
      <c r="F118" s="44"/>
      <c r="G118" s="98" t="s">
        <v>105</v>
      </c>
      <c r="H118" s="68">
        <v>0</v>
      </c>
      <c r="I118" s="68">
        <v>17</v>
      </c>
      <c r="J118" s="130"/>
      <c r="K118" s="129"/>
      <c r="L118" s="41"/>
      <c r="M118" s="7"/>
    </row>
    <row r="119" spans="2:13" ht="15.75">
      <c r="B119" s="24"/>
      <c r="C119" s="128"/>
      <c r="D119" s="129"/>
      <c r="E119" s="43"/>
      <c r="F119" s="44"/>
      <c r="G119" s="98" t="s">
        <v>106</v>
      </c>
      <c r="H119" s="68">
        <v>0</v>
      </c>
      <c r="I119" s="68">
        <v>10</v>
      </c>
      <c r="J119" s="130"/>
      <c r="K119" s="129"/>
      <c r="L119" s="41"/>
      <c r="M119" s="7"/>
    </row>
    <row r="120" spans="2:13" ht="15.75">
      <c r="B120" s="24"/>
      <c r="C120" s="128"/>
      <c r="D120" s="129"/>
      <c r="E120" s="43"/>
      <c r="F120" s="44"/>
      <c r="G120" s="98" t="s">
        <v>107</v>
      </c>
      <c r="H120" s="68">
        <v>0</v>
      </c>
      <c r="I120" s="68">
        <v>20</v>
      </c>
      <c r="J120" s="130"/>
      <c r="K120" s="129"/>
      <c r="L120" s="41"/>
      <c r="M120" s="7"/>
    </row>
    <row r="121" spans="2:13" ht="15.75">
      <c r="B121" s="24"/>
      <c r="C121" s="128"/>
      <c r="D121" s="129"/>
      <c r="E121" s="43"/>
      <c r="F121" s="44"/>
      <c r="G121" s="98" t="s">
        <v>108</v>
      </c>
      <c r="H121" s="68">
        <v>1</v>
      </c>
      <c r="I121" s="68">
        <v>0</v>
      </c>
      <c r="J121" s="130"/>
      <c r="K121" s="129"/>
      <c r="L121" s="41"/>
      <c r="M121" s="7"/>
    </row>
    <row r="122" spans="2:13" ht="15.75">
      <c r="B122" s="24"/>
      <c r="C122" s="128"/>
      <c r="D122" s="129"/>
      <c r="E122" s="43"/>
      <c r="F122" s="44"/>
      <c r="G122" s="98" t="s">
        <v>109</v>
      </c>
      <c r="H122" s="68">
        <v>0</v>
      </c>
      <c r="I122" s="68">
        <v>28</v>
      </c>
      <c r="J122" s="130"/>
      <c r="K122" s="129"/>
      <c r="L122" s="41"/>
      <c r="M122" s="7"/>
    </row>
    <row r="123" spans="2:13" ht="15.75">
      <c r="B123" s="24"/>
      <c r="C123" s="128"/>
      <c r="D123" s="129"/>
      <c r="E123" s="43"/>
      <c r="F123" s="44"/>
      <c r="G123" s="98" t="s">
        <v>110</v>
      </c>
      <c r="H123" s="68">
        <v>0</v>
      </c>
      <c r="I123" s="68">
        <v>11</v>
      </c>
      <c r="J123" s="130"/>
      <c r="K123" s="129"/>
      <c r="L123" s="41"/>
      <c r="M123" s="7"/>
    </row>
    <row r="124" spans="2:13" ht="15.75">
      <c r="B124" s="24"/>
      <c r="C124" s="128"/>
      <c r="D124" s="129"/>
      <c r="E124" s="43"/>
      <c r="F124" s="44"/>
      <c r="G124" s="98" t="s">
        <v>111</v>
      </c>
      <c r="H124" s="68">
        <v>0</v>
      </c>
      <c r="I124" s="68">
        <v>14</v>
      </c>
      <c r="J124" s="130"/>
      <c r="K124" s="129"/>
      <c r="L124" s="41"/>
      <c r="M124" s="7"/>
    </row>
    <row r="125" spans="2:13" ht="15.75">
      <c r="B125" s="24"/>
      <c r="C125" s="128"/>
      <c r="D125" s="129"/>
      <c r="E125" s="43"/>
      <c r="F125" s="44"/>
      <c r="G125" s="98" t="s">
        <v>112</v>
      </c>
      <c r="H125" s="68">
        <v>0</v>
      </c>
      <c r="I125" s="68">
        <v>33</v>
      </c>
      <c r="J125" s="130"/>
      <c r="K125" s="129"/>
      <c r="L125" s="41"/>
      <c r="M125" s="7"/>
    </row>
    <row r="126" spans="2:13" ht="15.75">
      <c r="B126" s="24"/>
      <c r="C126" s="128"/>
      <c r="D126" s="129"/>
      <c r="E126" s="43"/>
      <c r="F126" s="44"/>
      <c r="G126" s="98" t="s">
        <v>113</v>
      </c>
      <c r="H126" s="65">
        <v>0</v>
      </c>
      <c r="I126" s="68">
        <v>12</v>
      </c>
      <c r="J126" s="130"/>
      <c r="K126" s="129"/>
      <c r="L126" s="41"/>
      <c r="M126" s="7"/>
    </row>
    <row r="127" spans="2:13" ht="15.75">
      <c r="B127" s="24"/>
      <c r="C127" s="128"/>
      <c r="D127" s="129"/>
      <c r="E127" s="43"/>
      <c r="F127" s="44"/>
      <c r="G127" s="98" t="s">
        <v>114</v>
      </c>
      <c r="H127" s="65">
        <v>0</v>
      </c>
      <c r="I127" s="68">
        <v>12</v>
      </c>
      <c r="J127" s="130"/>
      <c r="K127" s="129"/>
      <c r="L127" s="41"/>
      <c r="M127" s="7"/>
    </row>
    <row r="128" spans="2:13" ht="15.75">
      <c r="B128" s="24"/>
      <c r="C128" s="128"/>
      <c r="D128" s="129"/>
      <c r="E128" s="43"/>
      <c r="F128" s="44"/>
      <c r="G128" s="98" t="s">
        <v>115</v>
      </c>
      <c r="H128" s="65">
        <v>0</v>
      </c>
      <c r="I128" s="68">
        <v>5</v>
      </c>
      <c r="J128" s="130"/>
      <c r="K128" s="129"/>
      <c r="L128" s="41"/>
      <c r="M128" s="7"/>
    </row>
    <row r="129" spans="2:13" ht="15.75">
      <c r="B129" s="24"/>
      <c r="C129" s="128"/>
      <c r="D129" s="129"/>
      <c r="E129" s="43"/>
      <c r="F129" s="44"/>
      <c r="G129" s="98" t="s">
        <v>117</v>
      </c>
      <c r="H129" s="65">
        <v>0</v>
      </c>
      <c r="I129" s="68">
        <v>11</v>
      </c>
      <c r="J129" s="130"/>
      <c r="K129" s="129"/>
      <c r="L129" s="41"/>
      <c r="M129" s="7"/>
    </row>
    <row r="130" spans="2:13" ht="15.75">
      <c r="B130" s="24"/>
      <c r="C130" s="128"/>
      <c r="D130" s="129"/>
      <c r="E130" s="43"/>
      <c r="F130" s="44"/>
      <c r="G130" s="98" t="s">
        <v>116</v>
      </c>
      <c r="H130" s="65">
        <v>0</v>
      </c>
      <c r="I130" s="68">
        <v>6</v>
      </c>
      <c r="J130" s="130"/>
      <c r="K130" s="129"/>
      <c r="L130" s="41"/>
      <c r="M130" s="7"/>
    </row>
    <row r="131" spans="2:13" ht="15.75">
      <c r="B131" s="24"/>
      <c r="C131" s="128"/>
      <c r="D131" s="129"/>
      <c r="E131" s="43"/>
      <c r="F131" s="44"/>
      <c r="G131" s="98" t="s">
        <v>118</v>
      </c>
      <c r="H131" s="65">
        <v>0</v>
      </c>
      <c r="I131" s="68">
        <v>6</v>
      </c>
      <c r="J131" s="130"/>
      <c r="K131" s="129"/>
      <c r="L131" s="41"/>
      <c r="M131" s="7"/>
    </row>
    <row r="132" spans="2:13" ht="15.75">
      <c r="B132" s="24"/>
      <c r="C132" s="128"/>
      <c r="D132" s="129"/>
      <c r="E132" s="43"/>
      <c r="F132" s="44"/>
      <c r="G132" s="98" t="s">
        <v>119</v>
      </c>
      <c r="H132" s="65">
        <v>0</v>
      </c>
      <c r="I132" s="68">
        <v>5</v>
      </c>
      <c r="J132" s="130"/>
      <c r="K132" s="129"/>
      <c r="L132" s="41"/>
      <c r="M132" s="7"/>
    </row>
    <row r="133" spans="2:13" ht="15.75">
      <c r="B133" s="24"/>
      <c r="C133" s="128"/>
      <c r="D133" s="129"/>
      <c r="E133" s="43"/>
      <c r="F133" s="44"/>
      <c r="G133" s="98" t="s">
        <v>120</v>
      </c>
      <c r="H133" s="65">
        <v>0</v>
      </c>
      <c r="I133" s="68">
        <v>8</v>
      </c>
      <c r="J133" s="130"/>
      <c r="K133" s="129"/>
      <c r="L133" s="41"/>
      <c r="M133" s="7"/>
    </row>
    <row r="134" spans="2:13" ht="15.75">
      <c r="B134" s="24"/>
      <c r="C134" s="128"/>
      <c r="D134" s="129"/>
      <c r="E134" s="43"/>
      <c r="F134" s="44"/>
      <c r="G134" s="98" t="s">
        <v>121</v>
      </c>
      <c r="H134" s="65">
        <v>0</v>
      </c>
      <c r="I134" s="68">
        <v>7</v>
      </c>
      <c r="J134" s="130"/>
      <c r="K134" s="129"/>
      <c r="L134" s="41"/>
      <c r="M134" s="7"/>
    </row>
    <row r="135" spans="2:13" ht="15.75">
      <c r="B135" s="24"/>
      <c r="C135" s="128"/>
      <c r="D135" s="129"/>
      <c r="E135" s="43"/>
      <c r="F135" s="44"/>
      <c r="G135" s="98" t="s">
        <v>122</v>
      </c>
      <c r="H135" s="65">
        <v>0</v>
      </c>
      <c r="I135" s="68">
        <v>4</v>
      </c>
      <c r="J135" s="130"/>
      <c r="K135" s="129"/>
      <c r="L135" s="41"/>
      <c r="M135" s="7"/>
    </row>
    <row r="136" spans="2:13" ht="15.75">
      <c r="B136" s="24"/>
      <c r="C136" s="128"/>
      <c r="D136" s="129"/>
      <c r="E136" s="43"/>
      <c r="F136" s="44"/>
      <c r="G136" s="98" t="s">
        <v>123</v>
      </c>
      <c r="H136" s="65">
        <v>0</v>
      </c>
      <c r="I136" s="68">
        <v>7</v>
      </c>
      <c r="J136" s="130"/>
      <c r="K136" s="129"/>
      <c r="L136" s="41"/>
      <c r="M136" s="7"/>
    </row>
    <row r="137" spans="2:13" ht="15.75">
      <c r="B137" s="24"/>
      <c r="C137" s="128"/>
      <c r="D137" s="129"/>
      <c r="E137" s="43"/>
      <c r="F137" s="44"/>
      <c r="G137" s="98" t="s">
        <v>124</v>
      </c>
      <c r="H137" s="65">
        <v>0</v>
      </c>
      <c r="I137" s="68">
        <v>5</v>
      </c>
      <c r="J137" s="130"/>
      <c r="K137" s="129"/>
      <c r="L137" s="41"/>
      <c r="M137" s="7"/>
    </row>
    <row r="138" spans="2:13" ht="15.75">
      <c r="B138" s="24"/>
      <c r="C138" s="128"/>
      <c r="D138" s="129"/>
      <c r="E138" s="43"/>
      <c r="F138" s="44"/>
      <c r="G138" s="98" t="s">
        <v>125</v>
      </c>
      <c r="H138" s="65">
        <v>0</v>
      </c>
      <c r="I138" s="68">
        <v>3</v>
      </c>
      <c r="J138" s="130"/>
      <c r="K138" s="129"/>
      <c r="L138" s="41"/>
      <c r="M138" s="7"/>
    </row>
    <row r="139" spans="2:13" ht="15.75">
      <c r="B139" s="24"/>
      <c r="C139" s="128"/>
      <c r="D139" s="129"/>
      <c r="E139" s="43"/>
      <c r="F139" s="44"/>
      <c r="G139" s="98" t="s">
        <v>126</v>
      </c>
      <c r="H139" s="65">
        <v>0</v>
      </c>
      <c r="I139" s="68">
        <v>5</v>
      </c>
      <c r="J139" s="130"/>
      <c r="K139" s="129"/>
      <c r="L139" s="41"/>
      <c r="M139" s="7"/>
    </row>
    <row r="140" spans="2:13" ht="15.75">
      <c r="B140" s="24"/>
      <c r="C140" s="128"/>
      <c r="D140" s="129"/>
      <c r="E140" s="43"/>
      <c r="F140" s="44"/>
      <c r="G140" s="98" t="s">
        <v>127</v>
      </c>
      <c r="H140" s="65">
        <v>0</v>
      </c>
      <c r="I140" s="68">
        <v>2</v>
      </c>
      <c r="J140" s="130"/>
      <c r="K140" s="129"/>
      <c r="L140" s="41"/>
      <c r="M140" s="7"/>
    </row>
    <row r="141" spans="2:13" ht="15.75">
      <c r="B141" s="24"/>
      <c r="C141" s="128"/>
      <c r="D141" s="129"/>
      <c r="E141" s="43"/>
      <c r="F141" s="44"/>
      <c r="G141" s="98" t="s">
        <v>128</v>
      </c>
      <c r="H141" s="65">
        <v>0</v>
      </c>
      <c r="I141" s="68">
        <v>1</v>
      </c>
      <c r="J141" s="130"/>
      <c r="K141" s="129"/>
      <c r="L141" s="41"/>
      <c r="M141" s="7"/>
    </row>
    <row r="142" spans="2:13" ht="15.75">
      <c r="B142" s="24"/>
      <c r="C142" s="128"/>
      <c r="D142" s="129"/>
      <c r="E142" s="43"/>
      <c r="F142" s="44"/>
      <c r="G142" s="98" t="s">
        <v>129</v>
      </c>
      <c r="H142" s="65">
        <v>0</v>
      </c>
      <c r="I142" s="68">
        <v>3</v>
      </c>
      <c r="J142" s="130"/>
      <c r="K142" s="129"/>
      <c r="L142" s="41"/>
      <c r="M142" s="7"/>
    </row>
    <row r="143" spans="2:13" ht="15.75">
      <c r="B143" s="24"/>
      <c r="C143" s="128"/>
      <c r="D143" s="129"/>
      <c r="E143" s="43"/>
      <c r="F143" s="44"/>
      <c r="G143" s="98" t="s">
        <v>130</v>
      </c>
      <c r="H143" s="65">
        <v>0</v>
      </c>
      <c r="I143" s="68">
        <v>5</v>
      </c>
      <c r="J143" s="130"/>
      <c r="K143" s="129"/>
      <c r="L143" s="41"/>
      <c r="M143" s="7"/>
    </row>
    <row r="144" spans="2:13" ht="15.75">
      <c r="B144" s="24"/>
      <c r="C144" s="128"/>
      <c r="D144" s="129"/>
      <c r="E144" s="43"/>
      <c r="F144" s="44"/>
      <c r="G144" s="98" t="s">
        <v>390</v>
      </c>
      <c r="H144" s="65">
        <v>0</v>
      </c>
      <c r="I144" s="68">
        <v>3</v>
      </c>
      <c r="J144" s="130"/>
      <c r="K144" s="129"/>
      <c r="L144" s="41"/>
      <c r="M144" s="7"/>
    </row>
    <row r="145" spans="2:13" ht="15.75">
      <c r="B145" s="24"/>
      <c r="C145" s="128"/>
      <c r="D145" s="129"/>
      <c r="E145" s="43"/>
      <c r="F145" s="44"/>
      <c r="G145" s="98" t="s">
        <v>391</v>
      </c>
      <c r="H145" s="65">
        <v>0</v>
      </c>
      <c r="I145" s="68">
        <v>5</v>
      </c>
      <c r="J145" s="130"/>
      <c r="K145" s="129"/>
      <c r="L145" s="41"/>
      <c r="M145" s="7"/>
    </row>
    <row r="146" spans="2:13" ht="15.75">
      <c r="B146" s="24"/>
      <c r="C146" s="128"/>
      <c r="D146" s="129"/>
      <c r="E146" s="43"/>
      <c r="F146" s="44"/>
      <c r="G146" s="98" t="s">
        <v>131</v>
      </c>
      <c r="H146" s="65">
        <v>0</v>
      </c>
      <c r="I146" s="68">
        <v>2</v>
      </c>
      <c r="J146" s="130"/>
      <c r="K146" s="129"/>
      <c r="L146" s="41"/>
      <c r="M146" s="7"/>
    </row>
    <row r="147" spans="2:13" ht="15.75">
      <c r="B147" s="34"/>
      <c r="C147" s="39"/>
      <c r="D147" s="39"/>
      <c r="E147" s="258"/>
      <c r="F147" s="258"/>
      <c r="G147" s="39"/>
      <c r="H147" s="251"/>
      <c r="I147" s="251"/>
      <c r="J147" s="39"/>
      <c r="K147" s="39"/>
      <c r="L147" s="259"/>
      <c r="M147" s="7"/>
    </row>
    <row r="148" spans="2:13" ht="15.75">
      <c r="B148" s="35"/>
      <c r="C148" s="198"/>
      <c r="D148" s="198"/>
      <c r="E148" s="260"/>
      <c r="F148" s="260"/>
      <c r="G148" s="198"/>
      <c r="H148" s="250"/>
      <c r="I148" s="250"/>
      <c r="J148" s="198"/>
      <c r="K148" s="198"/>
      <c r="L148" s="196"/>
      <c r="M148" s="7"/>
    </row>
    <row r="149" spans="2:13" ht="15.75">
      <c r="B149" s="255">
        <v>7</v>
      </c>
      <c r="C149" s="531" t="s">
        <v>300</v>
      </c>
      <c r="D149" s="532"/>
      <c r="E149" s="532"/>
      <c r="F149" s="533"/>
      <c r="G149" s="97" t="s">
        <v>132</v>
      </c>
      <c r="H149" s="100">
        <v>0</v>
      </c>
      <c r="I149" s="101">
        <v>1</v>
      </c>
      <c r="J149" s="256"/>
      <c r="K149" s="39"/>
      <c r="L149" s="257"/>
      <c r="M149" s="7"/>
    </row>
    <row r="150" spans="2:13" ht="15.75">
      <c r="B150" s="24"/>
      <c r="C150" s="517"/>
      <c r="D150" s="518"/>
      <c r="E150" s="518"/>
      <c r="F150" s="44"/>
      <c r="G150" s="98" t="s">
        <v>133</v>
      </c>
      <c r="H150" s="65">
        <v>0</v>
      </c>
      <c r="I150" s="68">
        <v>2</v>
      </c>
      <c r="J150" s="130"/>
      <c r="K150" s="129"/>
      <c r="L150" s="41"/>
      <c r="M150" s="7"/>
    </row>
    <row r="151" spans="2:13" ht="15.75">
      <c r="B151" s="24"/>
      <c r="C151" s="128"/>
      <c r="D151" s="129"/>
      <c r="E151" s="43"/>
      <c r="F151" s="44"/>
      <c r="G151" s="98" t="s">
        <v>134</v>
      </c>
      <c r="H151" s="65">
        <v>0</v>
      </c>
      <c r="I151" s="68">
        <v>1</v>
      </c>
      <c r="J151" s="130"/>
      <c r="K151" s="129"/>
      <c r="L151" s="41"/>
      <c r="M151" s="7"/>
    </row>
    <row r="152" spans="2:13" ht="15.75">
      <c r="B152" s="24"/>
      <c r="C152" s="128"/>
      <c r="D152" s="129"/>
      <c r="E152" s="43"/>
      <c r="F152" s="44"/>
      <c r="G152" s="98" t="s">
        <v>135</v>
      </c>
      <c r="H152" s="65">
        <v>0</v>
      </c>
      <c r="I152" s="68">
        <v>1</v>
      </c>
      <c r="J152" s="130"/>
      <c r="K152" s="129"/>
      <c r="L152" s="41"/>
      <c r="M152" s="7"/>
    </row>
    <row r="153" spans="2:13" ht="15.75">
      <c r="B153" s="24"/>
      <c r="C153" s="128"/>
      <c r="D153" s="129"/>
      <c r="E153" s="43"/>
      <c r="F153" s="44"/>
      <c r="G153" s="98" t="s">
        <v>134</v>
      </c>
      <c r="H153" s="65">
        <v>0</v>
      </c>
      <c r="I153" s="68">
        <v>1</v>
      </c>
      <c r="J153" s="130"/>
      <c r="K153" s="129"/>
      <c r="L153" s="41"/>
      <c r="M153" s="7"/>
    </row>
    <row r="154" spans="2:13" ht="15.75">
      <c r="B154" s="24"/>
      <c r="C154" s="128"/>
      <c r="D154" s="129"/>
      <c r="E154" s="43"/>
      <c r="F154" s="44"/>
      <c r="G154" s="98" t="s">
        <v>136</v>
      </c>
      <c r="H154" s="65">
        <v>0</v>
      </c>
      <c r="I154" s="68">
        <v>20</v>
      </c>
      <c r="J154" s="130"/>
      <c r="K154" s="129"/>
      <c r="L154" s="41"/>
      <c r="M154" s="7"/>
    </row>
    <row r="155" spans="2:13" ht="15.75">
      <c r="B155" s="24"/>
      <c r="C155" s="128"/>
      <c r="D155" s="129"/>
      <c r="E155" s="43"/>
      <c r="F155" s="44"/>
      <c r="G155" s="111" t="s">
        <v>41</v>
      </c>
      <c r="H155" s="64">
        <f>SUM(H65:H154)</f>
        <v>16</v>
      </c>
      <c r="I155" s="69">
        <f>SUM(I65:I154)</f>
        <v>803</v>
      </c>
      <c r="J155" s="86"/>
      <c r="K155" s="57">
        <v>36.07</v>
      </c>
      <c r="L155" s="133" t="s">
        <v>382</v>
      </c>
      <c r="M155" s="7"/>
    </row>
    <row r="156" spans="2:13" ht="9" customHeight="1">
      <c r="B156" s="24"/>
      <c r="C156" s="128"/>
      <c r="D156" s="129"/>
      <c r="E156" s="43"/>
      <c r="F156" s="44"/>
      <c r="G156" s="118"/>
      <c r="H156" s="120"/>
      <c r="I156" s="120"/>
      <c r="J156" s="88"/>
      <c r="K156" s="46"/>
      <c r="L156" s="47"/>
      <c r="M156" s="7"/>
    </row>
    <row r="157" spans="2:13" ht="15.75">
      <c r="B157" s="24">
        <v>8</v>
      </c>
      <c r="C157" s="526" t="s">
        <v>299</v>
      </c>
      <c r="D157" s="527"/>
      <c r="E157" s="527"/>
      <c r="F157" s="528"/>
      <c r="G157" s="98" t="s">
        <v>137</v>
      </c>
      <c r="H157" s="65">
        <v>0</v>
      </c>
      <c r="I157" s="68">
        <v>39</v>
      </c>
      <c r="J157" s="89"/>
      <c r="K157" s="45"/>
      <c r="L157" s="47"/>
      <c r="M157" s="7"/>
    </row>
    <row r="158" spans="2:13" ht="15.75">
      <c r="B158" s="24"/>
      <c r="C158" s="517" t="s">
        <v>302</v>
      </c>
      <c r="D158" s="518"/>
      <c r="E158" s="518"/>
      <c r="F158" s="44"/>
      <c r="G158" s="99" t="s">
        <v>41</v>
      </c>
      <c r="H158" s="64">
        <v>0</v>
      </c>
      <c r="I158" s="69">
        <f>SUM(I157)</f>
        <v>39</v>
      </c>
      <c r="J158" s="130"/>
      <c r="K158" s="53">
        <v>0.97</v>
      </c>
      <c r="L158" s="41" t="s">
        <v>382</v>
      </c>
      <c r="M158" s="7"/>
    </row>
    <row r="159" spans="2:13" ht="10.5" customHeight="1">
      <c r="B159" s="24"/>
      <c r="C159" s="526"/>
      <c r="D159" s="527"/>
      <c r="E159" s="527"/>
      <c r="F159" s="528"/>
      <c r="G159" s="121"/>
      <c r="H159" s="122"/>
      <c r="I159" s="120"/>
      <c r="J159" s="89"/>
      <c r="K159" s="45"/>
      <c r="L159" s="47"/>
      <c r="M159" s="7"/>
    </row>
    <row r="160" spans="2:13" ht="15.75">
      <c r="B160" s="24">
        <v>9</v>
      </c>
      <c r="C160" s="517" t="s">
        <v>303</v>
      </c>
      <c r="D160" s="518"/>
      <c r="E160" s="518"/>
      <c r="F160" s="525"/>
      <c r="G160" s="98" t="s">
        <v>138</v>
      </c>
      <c r="H160" s="109">
        <v>0</v>
      </c>
      <c r="I160" s="68">
        <v>26</v>
      </c>
      <c r="J160" s="130"/>
      <c r="K160" s="129"/>
      <c r="L160" s="41"/>
      <c r="M160" s="7"/>
    </row>
    <row r="161" spans="2:13" ht="15.75">
      <c r="B161" s="24"/>
      <c r="C161" s="517" t="s">
        <v>304</v>
      </c>
      <c r="D161" s="518"/>
      <c r="E161" s="518"/>
      <c r="F161" s="44"/>
      <c r="G161" s="98" t="s">
        <v>139</v>
      </c>
      <c r="H161" s="109">
        <v>0</v>
      </c>
      <c r="I161" s="68">
        <v>25</v>
      </c>
      <c r="J161" s="130"/>
      <c r="K161" s="129"/>
      <c r="L161" s="41"/>
      <c r="M161" s="7"/>
    </row>
    <row r="162" spans="2:13" ht="15.75">
      <c r="B162" s="24"/>
      <c r="C162" s="128"/>
      <c r="D162" s="129"/>
      <c r="E162" s="43"/>
      <c r="F162" s="44"/>
      <c r="G162" s="99" t="s">
        <v>41</v>
      </c>
      <c r="H162" s="64">
        <f>SUM(H160:H161)</f>
        <v>0</v>
      </c>
      <c r="I162" s="69">
        <f>SUM(I160:I161)</f>
        <v>51</v>
      </c>
      <c r="J162" s="86"/>
      <c r="K162" s="53">
        <v>1.27</v>
      </c>
      <c r="L162" s="41" t="s">
        <v>383</v>
      </c>
      <c r="M162" s="7"/>
    </row>
    <row r="163" spans="2:13" ht="11.25" customHeight="1">
      <c r="B163" s="24"/>
      <c r="C163" s="128"/>
      <c r="D163" s="129"/>
      <c r="E163" s="43"/>
      <c r="F163" s="44"/>
      <c r="G163" s="118"/>
      <c r="H163" s="119"/>
      <c r="I163" s="120"/>
      <c r="J163" s="88"/>
      <c r="K163" s="46"/>
      <c r="L163" s="47"/>
      <c r="M163" s="7"/>
    </row>
    <row r="164" spans="2:13" ht="15.75">
      <c r="B164" s="24">
        <v>10</v>
      </c>
      <c r="C164" s="526" t="s">
        <v>305</v>
      </c>
      <c r="D164" s="527"/>
      <c r="E164" s="527"/>
      <c r="F164" s="528"/>
      <c r="G164" s="98" t="s">
        <v>140</v>
      </c>
      <c r="H164" s="68">
        <v>0</v>
      </c>
      <c r="I164" s="68">
        <v>2.5</v>
      </c>
      <c r="J164" s="89"/>
      <c r="K164" s="45"/>
      <c r="L164" s="41"/>
      <c r="M164" s="7"/>
    </row>
    <row r="165" spans="2:13" ht="15.75">
      <c r="B165" s="24"/>
      <c r="C165" s="517" t="s">
        <v>309</v>
      </c>
      <c r="D165" s="518"/>
      <c r="E165" s="518"/>
      <c r="F165" s="25"/>
      <c r="G165" s="98" t="s">
        <v>141</v>
      </c>
      <c r="H165" s="68">
        <v>0</v>
      </c>
      <c r="I165" s="68">
        <v>3</v>
      </c>
      <c r="J165" s="89"/>
      <c r="K165" s="45"/>
      <c r="L165" s="41"/>
      <c r="M165" s="7"/>
    </row>
    <row r="166" spans="2:13" ht="15.75">
      <c r="B166" s="24"/>
      <c r="C166" s="128"/>
      <c r="D166" s="129"/>
      <c r="E166" s="8"/>
      <c r="F166" s="25"/>
      <c r="G166" s="98" t="s">
        <v>142</v>
      </c>
      <c r="H166" s="68">
        <v>0</v>
      </c>
      <c r="I166" s="68">
        <v>4</v>
      </c>
      <c r="J166" s="89"/>
      <c r="K166" s="45"/>
      <c r="L166" s="41"/>
      <c r="M166" s="7"/>
    </row>
    <row r="167" spans="2:13" ht="15.75">
      <c r="B167" s="24"/>
      <c r="C167" s="128"/>
      <c r="D167" s="129"/>
      <c r="E167" s="8"/>
      <c r="F167" s="25"/>
      <c r="G167" s="98" t="s">
        <v>143</v>
      </c>
      <c r="H167" s="68">
        <v>0</v>
      </c>
      <c r="I167" s="68">
        <v>2</v>
      </c>
      <c r="J167" s="89"/>
      <c r="K167" s="45"/>
      <c r="L167" s="41"/>
      <c r="M167" s="7"/>
    </row>
    <row r="168" spans="2:13" ht="15.75">
      <c r="B168" s="24"/>
      <c r="C168" s="128"/>
      <c r="D168" s="129"/>
      <c r="E168" s="8"/>
      <c r="F168" s="25"/>
      <c r="G168" s="98" t="s">
        <v>144</v>
      </c>
      <c r="H168" s="68">
        <v>0</v>
      </c>
      <c r="I168" s="68">
        <v>4.5</v>
      </c>
      <c r="J168" s="89"/>
      <c r="K168" s="45"/>
      <c r="L168" s="41"/>
      <c r="M168" s="7"/>
    </row>
    <row r="169" spans="2:13" ht="15.75">
      <c r="B169" s="24"/>
      <c r="C169" s="128"/>
      <c r="D169" s="129"/>
      <c r="E169" s="8"/>
      <c r="F169" s="25"/>
      <c r="G169" s="98" t="s">
        <v>145</v>
      </c>
      <c r="H169" s="68">
        <v>0</v>
      </c>
      <c r="I169" s="68">
        <v>2</v>
      </c>
      <c r="J169" s="89"/>
      <c r="K169" s="45"/>
      <c r="L169" s="41"/>
      <c r="M169" s="7"/>
    </row>
    <row r="170" spans="2:13" ht="15.75">
      <c r="B170" s="24"/>
      <c r="C170" s="128"/>
      <c r="D170" s="129"/>
      <c r="E170" s="8"/>
      <c r="F170" s="25"/>
      <c r="G170" s="98" t="s">
        <v>146</v>
      </c>
      <c r="H170" s="68">
        <v>0</v>
      </c>
      <c r="I170" s="68">
        <v>3</v>
      </c>
      <c r="J170" s="89"/>
      <c r="K170" s="45"/>
      <c r="L170" s="41"/>
      <c r="M170" s="7"/>
    </row>
    <row r="171" spans="2:13" ht="15.75">
      <c r="B171" s="24"/>
      <c r="C171" s="128"/>
      <c r="D171" s="129"/>
      <c r="E171" s="8"/>
      <c r="F171" s="25"/>
      <c r="G171" s="98" t="s">
        <v>147</v>
      </c>
      <c r="H171" s="68">
        <v>0</v>
      </c>
      <c r="I171" s="68">
        <v>5</v>
      </c>
      <c r="J171" s="89"/>
      <c r="K171" s="45"/>
      <c r="L171" s="41"/>
      <c r="M171" s="7"/>
    </row>
    <row r="172" spans="2:13" ht="15.75">
      <c r="B172" s="24"/>
      <c r="C172" s="128"/>
      <c r="D172" s="129"/>
      <c r="E172" s="8"/>
      <c r="F172" s="25"/>
      <c r="G172" s="98" t="s">
        <v>148</v>
      </c>
      <c r="H172" s="68">
        <v>0</v>
      </c>
      <c r="I172" s="68">
        <v>4</v>
      </c>
      <c r="J172" s="89"/>
      <c r="K172" s="45"/>
      <c r="L172" s="41"/>
      <c r="M172" s="7"/>
    </row>
    <row r="173" spans="2:13" ht="15.75">
      <c r="B173" s="24"/>
      <c r="C173" s="128"/>
      <c r="D173" s="129"/>
      <c r="E173" s="8"/>
      <c r="F173" s="25"/>
      <c r="G173" s="98" t="s">
        <v>149</v>
      </c>
      <c r="H173" s="68">
        <v>0</v>
      </c>
      <c r="I173" s="68">
        <v>13</v>
      </c>
      <c r="J173" s="89"/>
      <c r="K173" s="45"/>
      <c r="L173" s="41"/>
      <c r="M173" s="7"/>
    </row>
    <row r="174" spans="2:13" ht="15.75">
      <c r="B174" s="24"/>
      <c r="C174" s="128"/>
      <c r="D174" s="129"/>
      <c r="E174" s="8"/>
      <c r="F174" s="25"/>
      <c r="G174" s="98" t="s">
        <v>150</v>
      </c>
      <c r="H174" s="68">
        <v>0</v>
      </c>
      <c r="I174" s="68">
        <v>4</v>
      </c>
      <c r="J174" s="89"/>
      <c r="K174" s="45"/>
      <c r="L174" s="41"/>
      <c r="M174" s="7"/>
    </row>
    <row r="175" spans="2:13" ht="15.75">
      <c r="B175" s="24"/>
      <c r="C175" s="128"/>
      <c r="D175" s="129"/>
      <c r="E175" s="8"/>
      <c r="F175" s="25"/>
      <c r="G175" s="98" t="s">
        <v>154</v>
      </c>
      <c r="H175" s="68">
        <v>0</v>
      </c>
      <c r="I175" s="68">
        <v>13</v>
      </c>
      <c r="J175" s="89"/>
      <c r="K175" s="45"/>
      <c r="L175" s="41"/>
      <c r="M175" s="7"/>
    </row>
    <row r="176" spans="2:13" ht="15.75">
      <c r="B176" s="24"/>
      <c r="C176" s="128"/>
      <c r="D176" s="129"/>
      <c r="E176" s="8"/>
      <c r="F176" s="25"/>
      <c r="G176" s="98" t="s">
        <v>155</v>
      </c>
      <c r="H176" s="68">
        <v>0</v>
      </c>
      <c r="I176" s="68">
        <v>4</v>
      </c>
      <c r="J176" s="89"/>
      <c r="K176" s="45"/>
      <c r="L176" s="41"/>
      <c r="M176" s="7"/>
    </row>
    <row r="177" spans="2:13" ht="15.75">
      <c r="B177" s="24"/>
      <c r="C177" s="128"/>
      <c r="D177" s="129"/>
      <c r="E177" s="8"/>
      <c r="F177" s="25"/>
      <c r="G177" s="98" t="s">
        <v>308</v>
      </c>
      <c r="H177" s="68">
        <v>0</v>
      </c>
      <c r="I177" s="68">
        <v>12</v>
      </c>
      <c r="J177" s="89"/>
      <c r="K177" s="45"/>
      <c r="L177" s="41"/>
      <c r="M177" s="7"/>
    </row>
    <row r="178" spans="2:13" ht="15.75">
      <c r="B178" s="24"/>
      <c r="C178" s="128"/>
      <c r="D178" s="129"/>
      <c r="E178" s="8"/>
      <c r="F178" s="25"/>
      <c r="G178" s="98" t="s">
        <v>307</v>
      </c>
      <c r="H178" s="68">
        <v>0</v>
      </c>
      <c r="I178" s="103">
        <v>1</v>
      </c>
      <c r="J178" s="89"/>
      <c r="K178" s="45"/>
      <c r="L178" s="41"/>
      <c r="M178" s="7"/>
    </row>
    <row r="179" spans="2:13" ht="15.75">
      <c r="B179" s="24"/>
      <c r="C179" s="128"/>
      <c r="D179" s="129"/>
      <c r="E179" s="8"/>
      <c r="F179" s="25"/>
      <c r="G179" s="98" t="s">
        <v>153</v>
      </c>
      <c r="H179" s="68">
        <v>0</v>
      </c>
      <c r="I179" s="68">
        <v>1.5</v>
      </c>
      <c r="J179" s="89"/>
      <c r="K179" s="45"/>
      <c r="L179" s="41"/>
      <c r="M179" s="7"/>
    </row>
    <row r="180" spans="2:13" ht="15.75">
      <c r="B180" s="24"/>
      <c r="C180" s="128"/>
      <c r="D180" s="129"/>
      <c r="E180" s="8"/>
      <c r="F180" s="25"/>
      <c r="G180" s="98" t="s">
        <v>152</v>
      </c>
      <c r="H180" s="68">
        <v>0</v>
      </c>
      <c r="I180" s="68">
        <v>1.5</v>
      </c>
      <c r="J180" s="89"/>
      <c r="K180" s="45"/>
      <c r="L180" s="41"/>
      <c r="M180" s="7"/>
    </row>
    <row r="181" spans="2:13" ht="15.75">
      <c r="B181" s="24"/>
      <c r="C181" s="128"/>
      <c r="D181" s="129"/>
      <c r="E181" s="8"/>
      <c r="F181" s="25"/>
      <c r="G181" s="98" t="s">
        <v>151</v>
      </c>
      <c r="H181" s="68">
        <v>0</v>
      </c>
      <c r="I181" s="68">
        <v>1.5</v>
      </c>
      <c r="J181" s="89"/>
      <c r="K181" s="45"/>
      <c r="L181" s="41"/>
      <c r="M181" s="7"/>
    </row>
    <row r="182" spans="2:13" ht="15.75">
      <c r="B182" s="24"/>
      <c r="C182" s="128"/>
      <c r="D182" s="129"/>
      <c r="E182" s="8"/>
      <c r="F182" s="25"/>
      <c r="G182" s="107" t="s">
        <v>156</v>
      </c>
      <c r="H182" s="106">
        <v>0</v>
      </c>
      <c r="I182" s="68">
        <v>2</v>
      </c>
      <c r="J182" s="90"/>
      <c r="K182" s="278"/>
      <c r="L182" s="47"/>
      <c r="M182" s="7"/>
    </row>
    <row r="183" spans="2:13" ht="15.75">
      <c r="B183" s="24"/>
      <c r="C183" s="128"/>
      <c r="D183" s="129"/>
      <c r="E183" s="8"/>
      <c r="F183" s="25"/>
      <c r="G183" s="107" t="s">
        <v>157</v>
      </c>
      <c r="H183" s="106">
        <v>0</v>
      </c>
      <c r="I183" s="68">
        <v>2</v>
      </c>
      <c r="J183" s="90"/>
      <c r="K183" s="278"/>
      <c r="L183" s="47"/>
      <c r="M183" s="7"/>
    </row>
    <row r="184" spans="2:13" ht="15.75">
      <c r="B184" s="24"/>
      <c r="C184" s="128"/>
      <c r="D184" s="129"/>
      <c r="E184" s="8"/>
      <c r="F184" s="25"/>
      <c r="G184" s="107" t="s">
        <v>51</v>
      </c>
      <c r="H184" s="106">
        <v>0</v>
      </c>
      <c r="I184" s="104">
        <v>2.5</v>
      </c>
      <c r="J184" s="91"/>
      <c r="K184" s="325"/>
      <c r="L184" s="47"/>
      <c r="M184" s="7"/>
    </row>
    <row r="185" spans="2:13" ht="15.75">
      <c r="B185" s="24"/>
      <c r="C185" s="128"/>
      <c r="D185" s="129"/>
      <c r="E185" s="8"/>
      <c r="F185" s="25"/>
      <c r="G185" s="107" t="s">
        <v>55</v>
      </c>
      <c r="H185" s="106">
        <v>0</v>
      </c>
      <c r="I185" s="105">
        <v>3</v>
      </c>
      <c r="J185" s="90"/>
      <c r="K185" s="278"/>
      <c r="L185" s="47"/>
      <c r="M185" s="7"/>
    </row>
    <row r="186" spans="2:13" ht="15.75">
      <c r="B186" s="24"/>
      <c r="C186" s="518"/>
      <c r="D186" s="518"/>
      <c r="E186" s="518"/>
      <c r="F186" s="130"/>
      <c r="G186" s="107" t="s">
        <v>53</v>
      </c>
      <c r="H186" s="106">
        <v>0</v>
      </c>
      <c r="I186" s="105">
        <v>4</v>
      </c>
      <c r="J186" s="90"/>
      <c r="K186" s="278"/>
      <c r="L186" s="48"/>
      <c r="M186" s="7"/>
    </row>
    <row r="187" spans="2:13" ht="15.75">
      <c r="B187" s="24"/>
      <c r="C187" s="129"/>
      <c r="D187" s="129"/>
      <c r="E187" s="129"/>
      <c r="F187" s="130"/>
      <c r="G187" s="107" t="s">
        <v>306</v>
      </c>
      <c r="H187" s="106">
        <v>0</v>
      </c>
      <c r="I187" s="105">
        <v>1</v>
      </c>
      <c r="J187" s="90"/>
      <c r="K187" s="278"/>
      <c r="L187" s="48"/>
      <c r="M187" s="7"/>
    </row>
    <row r="188" spans="2:13" ht="15.75">
      <c r="B188" s="24"/>
      <c r="C188" s="129"/>
      <c r="D188" s="129"/>
      <c r="E188" s="129"/>
      <c r="F188" s="130"/>
      <c r="G188" s="107" t="s">
        <v>158</v>
      </c>
      <c r="H188" s="106">
        <v>0</v>
      </c>
      <c r="I188" s="104">
        <v>1.5</v>
      </c>
      <c r="J188" s="91"/>
      <c r="K188" s="325"/>
      <c r="L188" s="48"/>
      <c r="M188" s="7"/>
    </row>
    <row r="189" spans="2:13" ht="15.75">
      <c r="B189" s="24"/>
      <c r="C189" s="129"/>
      <c r="D189" s="129"/>
      <c r="E189" s="129"/>
      <c r="F189" s="130"/>
      <c r="G189" s="107" t="s">
        <v>159</v>
      </c>
      <c r="H189" s="106">
        <v>0</v>
      </c>
      <c r="I189" s="104">
        <v>1.5</v>
      </c>
      <c r="J189" s="91"/>
      <c r="K189" s="325"/>
      <c r="L189" s="48"/>
      <c r="M189" s="7"/>
    </row>
    <row r="190" spans="2:13" ht="15.75">
      <c r="B190" s="24"/>
      <c r="C190" s="129"/>
      <c r="D190" s="129"/>
      <c r="E190" s="129"/>
      <c r="F190" s="130"/>
      <c r="G190" s="107" t="s">
        <v>160</v>
      </c>
      <c r="H190" s="106">
        <v>0</v>
      </c>
      <c r="I190" s="104">
        <v>1.5</v>
      </c>
      <c r="J190" s="91"/>
      <c r="K190" s="325"/>
      <c r="L190" s="48"/>
      <c r="M190" s="7"/>
    </row>
    <row r="191" spans="2:13" ht="15.75">
      <c r="B191" s="24"/>
      <c r="C191" s="129"/>
      <c r="D191" s="129"/>
      <c r="E191" s="129"/>
      <c r="F191" s="130"/>
      <c r="G191" s="107" t="s">
        <v>161</v>
      </c>
      <c r="H191" s="106">
        <v>0</v>
      </c>
      <c r="I191" s="68">
        <v>2</v>
      </c>
      <c r="J191" s="90"/>
      <c r="K191" s="278"/>
      <c r="L191" s="48"/>
      <c r="M191" s="7"/>
    </row>
    <row r="192" spans="2:13" ht="15.75">
      <c r="B192" s="24"/>
      <c r="C192" s="129"/>
      <c r="D192" s="129"/>
      <c r="E192" s="129"/>
      <c r="F192" s="130"/>
      <c r="G192" s="107" t="s">
        <v>162</v>
      </c>
      <c r="H192" s="106">
        <v>0</v>
      </c>
      <c r="I192" s="68">
        <v>2</v>
      </c>
      <c r="J192" s="90"/>
      <c r="K192" s="278"/>
      <c r="L192" s="48"/>
      <c r="M192" s="7"/>
    </row>
    <row r="193" spans="2:13" ht="15.75">
      <c r="B193" s="24"/>
      <c r="C193" s="129"/>
      <c r="D193" s="129"/>
      <c r="E193" s="129"/>
      <c r="F193" s="130"/>
      <c r="G193" s="107" t="s">
        <v>52</v>
      </c>
      <c r="H193" s="106">
        <v>0</v>
      </c>
      <c r="I193" s="104">
        <v>2.5</v>
      </c>
      <c r="J193" s="91"/>
      <c r="K193" s="325"/>
      <c r="L193" s="48"/>
      <c r="M193" s="7"/>
    </row>
    <row r="194" spans="2:13" ht="15.75">
      <c r="B194" s="24"/>
      <c r="C194" s="129"/>
      <c r="D194" s="129"/>
      <c r="E194" s="129"/>
      <c r="F194" s="130"/>
      <c r="G194" s="107" t="s">
        <v>56</v>
      </c>
      <c r="H194" s="106">
        <v>0</v>
      </c>
      <c r="I194" s="105">
        <v>3</v>
      </c>
      <c r="J194" s="90"/>
      <c r="K194" s="278"/>
      <c r="L194" s="48"/>
      <c r="M194" s="7"/>
    </row>
    <row r="195" spans="2:13" ht="15.75">
      <c r="B195" s="24"/>
      <c r="C195" s="129"/>
      <c r="D195" s="129"/>
      <c r="E195" s="129"/>
      <c r="F195" s="130"/>
      <c r="G195" s="107" t="s">
        <v>54</v>
      </c>
      <c r="H195" s="106">
        <v>0</v>
      </c>
      <c r="I195" s="105">
        <v>4</v>
      </c>
      <c r="J195" s="90"/>
      <c r="K195" s="278"/>
      <c r="L195" s="48"/>
      <c r="M195" s="7"/>
    </row>
    <row r="196" spans="2:13" ht="18" customHeight="1">
      <c r="B196" s="24"/>
      <c r="C196" s="129"/>
      <c r="D196" s="129"/>
      <c r="E196" s="129"/>
      <c r="F196" s="130"/>
      <c r="G196" s="108">
        <v>15</v>
      </c>
      <c r="H196" s="106">
        <v>0</v>
      </c>
      <c r="I196" s="106">
        <v>22</v>
      </c>
      <c r="J196" s="92"/>
      <c r="K196" s="268"/>
      <c r="L196" s="48"/>
      <c r="M196" s="7"/>
    </row>
    <row r="197" spans="2:13" ht="18" customHeight="1">
      <c r="B197" s="254"/>
      <c r="C197" s="198"/>
      <c r="D197" s="198"/>
      <c r="E197" s="198"/>
      <c r="F197" s="84"/>
      <c r="G197" s="36" t="s">
        <v>41</v>
      </c>
      <c r="H197" s="69">
        <f>SUM(H164:H196)</f>
        <v>0</v>
      </c>
      <c r="I197" s="69">
        <f>SUM(I164:I196)</f>
        <v>136</v>
      </c>
      <c r="J197" s="335"/>
      <c r="K197" s="266">
        <v>3.4</v>
      </c>
      <c r="L197" s="336" t="s">
        <v>24</v>
      </c>
      <c r="M197" s="7"/>
    </row>
    <row r="198" spans="2:13" ht="15.75">
      <c r="B198" s="34"/>
      <c r="C198" s="39"/>
      <c r="D198" s="39"/>
      <c r="E198" s="39"/>
      <c r="F198" s="39"/>
      <c r="G198" s="261"/>
      <c r="H198" s="251"/>
      <c r="I198" s="251"/>
      <c r="J198" s="262"/>
      <c r="K198" s="263"/>
      <c r="L198" s="39"/>
      <c r="M198" s="7"/>
    </row>
    <row r="199" spans="2:13" ht="20.25" customHeight="1">
      <c r="B199" s="35"/>
      <c r="C199" s="198"/>
      <c r="D199" s="198"/>
      <c r="E199" s="198"/>
      <c r="F199" s="198"/>
      <c r="G199" s="264"/>
      <c r="H199" s="250"/>
      <c r="I199" s="250"/>
      <c r="J199" s="265"/>
      <c r="K199" s="266"/>
      <c r="L199" s="198"/>
      <c r="M199" s="7"/>
    </row>
    <row r="200" spans="2:13" ht="15.75">
      <c r="B200" s="255">
        <v>11</v>
      </c>
      <c r="C200" s="529" t="s">
        <v>310</v>
      </c>
      <c r="D200" s="529"/>
      <c r="E200" s="529"/>
      <c r="F200" s="530"/>
      <c r="G200" s="200" t="s">
        <v>163</v>
      </c>
      <c r="H200" s="219">
        <v>1</v>
      </c>
      <c r="I200" s="170">
        <v>0</v>
      </c>
      <c r="J200" s="300"/>
      <c r="K200" s="280"/>
      <c r="L200" s="329"/>
      <c r="M200" s="7"/>
    </row>
    <row r="201" spans="2:13" ht="15.75">
      <c r="B201" s="24"/>
      <c r="C201" s="518" t="s">
        <v>311</v>
      </c>
      <c r="D201" s="518"/>
      <c r="E201" s="518"/>
      <c r="F201" s="89"/>
      <c r="G201" s="148" t="s">
        <v>164</v>
      </c>
      <c r="H201" s="149">
        <v>3</v>
      </c>
      <c r="I201" s="150">
        <v>6</v>
      </c>
      <c r="J201" s="90"/>
      <c r="K201" s="278"/>
      <c r="L201" s="48"/>
      <c r="M201" s="7"/>
    </row>
    <row r="202" spans="2:13" ht="15.75">
      <c r="B202" s="24"/>
      <c r="C202" s="129"/>
      <c r="D202" s="129"/>
      <c r="E202" s="45"/>
      <c r="F202" s="89"/>
      <c r="G202" s="99" t="s">
        <v>41</v>
      </c>
      <c r="H202" s="112">
        <f>SUM(H200:H201)</f>
        <v>4</v>
      </c>
      <c r="I202" s="69">
        <f>SUM(I200:I201)</f>
        <v>6</v>
      </c>
      <c r="J202" s="92"/>
      <c r="K202" s="296">
        <v>4.1500000000000004</v>
      </c>
      <c r="L202" s="74" t="s">
        <v>24</v>
      </c>
      <c r="M202" s="7"/>
    </row>
    <row r="203" spans="2:13" ht="9" customHeight="1">
      <c r="B203" s="24"/>
      <c r="C203" s="129"/>
      <c r="D203" s="129"/>
      <c r="E203" s="45"/>
      <c r="F203" s="89"/>
      <c r="G203" s="116"/>
      <c r="H203" s="151"/>
      <c r="I203" s="96"/>
      <c r="J203" s="92"/>
      <c r="K203" s="268"/>
      <c r="L203" s="75"/>
      <c r="M203" s="7"/>
    </row>
    <row r="204" spans="2:13" ht="15.75">
      <c r="B204" s="24">
        <v>12</v>
      </c>
      <c r="C204" s="527" t="s">
        <v>335</v>
      </c>
      <c r="D204" s="527"/>
      <c r="E204" s="527"/>
      <c r="F204" s="528"/>
      <c r="G204" s="107" t="s">
        <v>314</v>
      </c>
      <c r="H204" s="123">
        <v>2</v>
      </c>
      <c r="I204" s="105">
        <v>6</v>
      </c>
      <c r="J204" s="90"/>
      <c r="K204" s="278"/>
      <c r="L204" s="152"/>
      <c r="M204" s="7"/>
    </row>
    <row r="205" spans="2:13" ht="15.75">
      <c r="B205" s="24"/>
      <c r="C205" s="518" t="s">
        <v>350</v>
      </c>
      <c r="D205" s="518"/>
      <c r="E205" s="518"/>
      <c r="F205" s="89"/>
      <c r="G205" s="107" t="s">
        <v>312</v>
      </c>
      <c r="H205" s="123">
        <v>2</v>
      </c>
      <c r="I205" s="105">
        <v>6</v>
      </c>
      <c r="J205" s="90"/>
      <c r="K205" s="278"/>
      <c r="L205" s="152"/>
      <c r="M205" s="7"/>
    </row>
    <row r="206" spans="2:13" ht="15.75">
      <c r="B206" s="24"/>
      <c r="C206" s="129"/>
      <c r="D206" s="129"/>
      <c r="E206" s="45"/>
      <c r="F206" s="89"/>
      <c r="G206" s="107" t="s">
        <v>313</v>
      </c>
      <c r="H206" s="123">
        <v>0</v>
      </c>
      <c r="I206" s="106">
        <v>25</v>
      </c>
      <c r="J206" s="92"/>
      <c r="K206" s="268"/>
      <c r="L206" s="153"/>
      <c r="M206" s="7"/>
    </row>
    <row r="207" spans="2:13" ht="15.75">
      <c r="B207" s="24"/>
      <c r="C207" s="129"/>
      <c r="D207" s="129"/>
      <c r="E207" s="45"/>
      <c r="F207" s="89"/>
      <c r="G207" s="107" t="s">
        <v>165</v>
      </c>
      <c r="H207" s="123">
        <v>0</v>
      </c>
      <c r="I207" s="106">
        <v>29</v>
      </c>
      <c r="J207" s="92"/>
      <c r="K207" s="268"/>
      <c r="L207" s="153"/>
      <c r="M207" s="7"/>
    </row>
    <row r="208" spans="2:13" ht="15.75">
      <c r="B208" s="24"/>
      <c r="C208" s="129"/>
      <c r="D208" s="129"/>
      <c r="E208" s="45"/>
      <c r="F208" s="89"/>
      <c r="G208" s="107" t="s">
        <v>166</v>
      </c>
      <c r="H208" s="123">
        <v>0</v>
      </c>
      <c r="I208" s="106">
        <v>29</v>
      </c>
      <c r="J208" s="92"/>
      <c r="K208" s="268"/>
      <c r="L208" s="153"/>
      <c r="M208" s="7"/>
    </row>
    <row r="209" spans="2:13" ht="15.75">
      <c r="B209" s="24"/>
      <c r="C209" s="129"/>
      <c r="D209" s="129"/>
      <c r="E209" s="45"/>
      <c r="F209" s="89"/>
      <c r="G209" s="107" t="s">
        <v>167</v>
      </c>
      <c r="H209" s="123">
        <v>0</v>
      </c>
      <c r="I209" s="105">
        <v>8</v>
      </c>
      <c r="J209" s="90"/>
      <c r="K209" s="278"/>
      <c r="L209" s="152"/>
      <c r="M209" s="7"/>
    </row>
    <row r="210" spans="2:13" ht="15.75">
      <c r="B210" s="24"/>
      <c r="C210" s="129"/>
      <c r="D210" s="129"/>
      <c r="E210" s="45"/>
      <c r="F210" s="89"/>
      <c r="G210" s="107" t="s">
        <v>174</v>
      </c>
      <c r="H210" s="123">
        <v>0</v>
      </c>
      <c r="I210" s="106">
        <v>29</v>
      </c>
      <c r="J210" s="92"/>
      <c r="K210" s="268"/>
      <c r="L210" s="153"/>
      <c r="M210" s="7"/>
    </row>
    <row r="211" spans="2:13" ht="15.75">
      <c r="B211" s="24"/>
      <c r="C211" s="129"/>
      <c r="D211" s="129"/>
      <c r="E211" s="45"/>
      <c r="F211" s="89"/>
      <c r="G211" s="107" t="s">
        <v>168</v>
      </c>
      <c r="H211" s="123">
        <v>0</v>
      </c>
      <c r="I211" s="106">
        <v>29</v>
      </c>
      <c r="J211" s="92"/>
      <c r="K211" s="268"/>
      <c r="L211" s="154"/>
      <c r="M211" s="7"/>
    </row>
    <row r="212" spans="2:13" ht="15.75">
      <c r="B212" s="24"/>
      <c r="C212" s="129"/>
      <c r="D212" s="129"/>
      <c r="E212" s="45"/>
      <c r="F212" s="89"/>
      <c r="G212" s="107" t="s">
        <v>169</v>
      </c>
      <c r="H212" s="123">
        <v>0</v>
      </c>
      <c r="I212" s="105">
        <v>8</v>
      </c>
      <c r="J212" s="90"/>
      <c r="K212" s="278"/>
      <c r="L212" s="152"/>
      <c r="M212" s="7"/>
    </row>
    <row r="213" spans="2:13" ht="15.75">
      <c r="B213" s="24"/>
      <c r="C213" s="129"/>
      <c r="D213" s="129"/>
      <c r="E213" s="45"/>
      <c r="F213" s="89"/>
      <c r="G213" s="107" t="s">
        <v>170</v>
      </c>
      <c r="H213" s="123">
        <v>0</v>
      </c>
      <c r="I213" s="106">
        <v>30</v>
      </c>
      <c r="J213" s="92"/>
      <c r="K213" s="268"/>
      <c r="L213" s="153"/>
      <c r="M213" s="7"/>
    </row>
    <row r="214" spans="2:13" ht="15.75">
      <c r="B214" s="24"/>
      <c r="C214" s="129"/>
      <c r="D214" s="129"/>
      <c r="E214" s="45"/>
      <c r="F214" s="89"/>
      <c r="G214" s="107" t="s">
        <v>175</v>
      </c>
      <c r="H214" s="123">
        <v>0</v>
      </c>
      <c r="I214" s="106">
        <v>28</v>
      </c>
      <c r="J214" s="92"/>
      <c r="K214" s="268"/>
      <c r="L214" s="153"/>
      <c r="M214" s="7"/>
    </row>
    <row r="215" spans="2:13" ht="15.75">
      <c r="B215" s="24"/>
      <c r="C215" s="129"/>
      <c r="D215" s="129"/>
      <c r="E215" s="45"/>
      <c r="F215" s="89"/>
      <c r="G215" s="107" t="s">
        <v>176</v>
      </c>
      <c r="H215" s="123">
        <v>0</v>
      </c>
      <c r="I215" s="105">
        <v>8</v>
      </c>
      <c r="J215" s="90"/>
      <c r="K215" s="278"/>
      <c r="L215" s="152"/>
      <c r="M215" s="7"/>
    </row>
    <row r="216" spans="2:13" ht="15.75">
      <c r="B216" s="24"/>
      <c r="C216" s="129"/>
      <c r="D216" s="129"/>
      <c r="E216" s="45"/>
      <c r="F216" s="89"/>
      <c r="G216" s="107" t="s">
        <v>171</v>
      </c>
      <c r="H216" s="123">
        <v>2</v>
      </c>
      <c r="I216" s="105">
        <v>6</v>
      </c>
      <c r="J216" s="90"/>
      <c r="K216" s="278"/>
      <c r="L216" s="152"/>
      <c r="M216" s="7"/>
    </row>
    <row r="217" spans="2:13" ht="15.75">
      <c r="B217" s="24"/>
      <c r="C217" s="129"/>
      <c r="D217" s="129"/>
      <c r="E217" s="45"/>
      <c r="F217" s="89"/>
      <c r="G217" s="107" t="s">
        <v>177</v>
      </c>
      <c r="H217" s="123">
        <v>1</v>
      </c>
      <c r="I217" s="105">
        <v>3</v>
      </c>
      <c r="J217" s="90"/>
      <c r="K217" s="278"/>
      <c r="L217" s="152"/>
      <c r="M217" s="7"/>
    </row>
    <row r="218" spans="2:13" ht="15.75">
      <c r="B218" s="24"/>
      <c r="C218" s="129"/>
      <c r="D218" s="129"/>
      <c r="E218" s="45"/>
      <c r="F218" s="89"/>
      <c r="G218" s="107" t="s">
        <v>178</v>
      </c>
      <c r="H218" s="123">
        <v>0</v>
      </c>
      <c r="I218" s="106">
        <v>26</v>
      </c>
      <c r="J218" s="92"/>
      <c r="K218" s="268"/>
      <c r="L218" s="153"/>
      <c r="M218" s="7"/>
    </row>
    <row r="219" spans="2:13" ht="15.75">
      <c r="B219" s="24"/>
      <c r="C219" s="129"/>
      <c r="D219" s="129"/>
      <c r="E219" s="45"/>
      <c r="F219" s="89"/>
      <c r="G219" s="107" t="s">
        <v>179</v>
      </c>
      <c r="H219" s="123">
        <v>2</v>
      </c>
      <c r="I219" s="105">
        <v>7</v>
      </c>
      <c r="J219" s="90"/>
      <c r="K219" s="278"/>
      <c r="L219" s="152"/>
      <c r="M219" s="7"/>
    </row>
    <row r="220" spans="2:13" ht="15.75">
      <c r="B220" s="24"/>
      <c r="C220" s="129"/>
      <c r="D220" s="129"/>
      <c r="E220" s="45"/>
      <c r="F220" s="89"/>
      <c r="G220" s="107" t="s">
        <v>180</v>
      </c>
      <c r="H220" s="123">
        <v>2</v>
      </c>
      <c r="I220" s="105">
        <v>6</v>
      </c>
      <c r="J220" s="90"/>
      <c r="K220" s="278"/>
      <c r="L220" s="152"/>
      <c r="M220" s="7"/>
    </row>
    <row r="221" spans="2:13" ht="15.75">
      <c r="B221" s="24"/>
      <c r="C221" s="129"/>
      <c r="D221" s="129"/>
      <c r="E221" s="45"/>
      <c r="F221" s="89"/>
      <c r="G221" s="107" t="s">
        <v>172</v>
      </c>
      <c r="H221" s="123">
        <v>0</v>
      </c>
      <c r="I221" s="106">
        <v>29</v>
      </c>
      <c r="J221" s="92"/>
      <c r="K221" s="268"/>
      <c r="L221" s="153"/>
      <c r="M221" s="7"/>
    </row>
    <row r="222" spans="2:13" ht="15.75">
      <c r="B222" s="24"/>
      <c r="C222" s="129"/>
      <c r="D222" s="129"/>
      <c r="E222" s="45"/>
      <c r="F222" s="89"/>
      <c r="G222" s="155">
        <v>287</v>
      </c>
      <c r="H222" s="123">
        <v>0</v>
      </c>
      <c r="I222" s="106">
        <v>32</v>
      </c>
      <c r="J222" s="92"/>
      <c r="K222" s="268"/>
      <c r="L222" s="153"/>
      <c r="M222" s="7"/>
    </row>
    <row r="223" spans="2:13" ht="15.75">
      <c r="B223" s="24"/>
      <c r="C223" s="129"/>
      <c r="D223" s="129"/>
      <c r="E223" s="45"/>
      <c r="F223" s="89"/>
      <c r="G223" s="107" t="s">
        <v>173</v>
      </c>
      <c r="H223" s="123">
        <v>1</v>
      </c>
      <c r="I223" s="106">
        <v>2</v>
      </c>
      <c r="J223" s="90"/>
      <c r="K223" s="278"/>
      <c r="L223" s="152"/>
      <c r="M223" s="7"/>
    </row>
    <row r="224" spans="2:13" ht="15.75">
      <c r="B224" s="24"/>
      <c r="C224" s="129"/>
      <c r="D224" s="129"/>
      <c r="E224" s="45"/>
      <c r="F224" s="89"/>
      <c r="G224" s="113" t="s">
        <v>41</v>
      </c>
      <c r="H224" s="124">
        <f>SUM(H204:H223)</f>
        <v>12</v>
      </c>
      <c r="I224" s="125">
        <f>SUM(I204:I223)</f>
        <v>346</v>
      </c>
      <c r="J224" s="92"/>
      <c r="K224" s="296">
        <v>20.65</v>
      </c>
      <c r="L224" s="74" t="s">
        <v>24</v>
      </c>
      <c r="M224" s="7"/>
    </row>
    <row r="225" spans="2:13" ht="9.75" customHeight="1">
      <c r="B225" s="24"/>
      <c r="C225" s="129"/>
      <c r="D225" s="129"/>
      <c r="E225" s="45"/>
      <c r="F225" s="89"/>
      <c r="G225" s="117"/>
      <c r="H225" s="151"/>
      <c r="I225" s="96"/>
      <c r="J225" s="92"/>
      <c r="K225" s="268"/>
      <c r="L225" s="75"/>
      <c r="M225" s="7"/>
    </row>
    <row r="226" spans="2:13" ht="15.75">
      <c r="B226" s="24">
        <v>13</v>
      </c>
      <c r="C226" s="518" t="s">
        <v>336</v>
      </c>
      <c r="D226" s="518"/>
      <c r="E226" s="518"/>
      <c r="F226" s="525"/>
      <c r="G226" s="107" t="s">
        <v>181</v>
      </c>
      <c r="H226" s="106">
        <v>0</v>
      </c>
      <c r="I226" s="106">
        <v>32</v>
      </c>
      <c r="J226" s="92"/>
      <c r="K226" s="268"/>
      <c r="L226" s="156"/>
      <c r="M226" s="7"/>
    </row>
    <row r="227" spans="2:13" ht="15.75">
      <c r="B227" s="24"/>
      <c r="C227" s="518" t="s">
        <v>316</v>
      </c>
      <c r="D227" s="518"/>
      <c r="E227" s="518"/>
      <c r="F227" s="89"/>
      <c r="G227" s="107" t="s">
        <v>182</v>
      </c>
      <c r="H227" s="106">
        <v>0</v>
      </c>
      <c r="I227" s="105">
        <v>28</v>
      </c>
      <c r="J227" s="90"/>
      <c r="K227" s="278"/>
      <c r="L227" s="157"/>
      <c r="M227" s="7"/>
    </row>
    <row r="228" spans="2:13" ht="15.75">
      <c r="B228" s="24"/>
      <c r="C228" s="129"/>
      <c r="D228" s="129"/>
      <c r="E228" s="45"/>
      <c r="F228" s="89"/>
      <c r="G228" s="107" t="s">
        <v>315</v>
      </c>
      <c r="H228" s="106">
        <v>0</v>
      </c>
      <c r="I228" s="106">
        <v>17</v>
      </c>
      <c r="J228" s="92"/>
      <c r="K228" s="268"/>
      <c r="L228" s="156"/>
      <c r="M228" s="7"/>
    </row>
    <row r="229" spans="2:13" ht="15.75">
      <c r="B229" s="24"/>
      <c r="C229" s="129"/>
      <c r="D229" s="129"/>
      <c r="E229" s="45"/>
      <c r="F229" s="89"/>
      <c r="G229" s="158" t="s">
        <v>41</v>
      </c>
      <c r="H229" s="125">
        <v>0</v>
      </c>
      <c r="I229" s="125">
        <f>SUM(I226:I228)</f>
        <v>77</v>
      </c>
      <c r="J229" s="92"/>
      <c r="K229" s="296">
        <v>1.92</v>
      </c>
      <c r="L229" s="76" t="s">
        <v>388</v>
      </c>
      <c r="M229" s="7"/>
    </row>
    <row r="230" spans="2:13" ht="12" customHeight="1">
      <c r="B230" s="24"/>
      <c r="C230" s="129"/>
      <c r="D230" s="129"/>
      <c r="E230" s="45"/>
      <c r="F230" s="89"/>
      <c r="G230" s="116"/>
      <c r="H230" s="159"/>
      <c r="I230" s="160"/>
      <c r="J230" s="161"/>
      <c r="K230" s="330"/>
      <c r="L230" s="152"/>
      <c r="M230" s="7"/>
    </row>
    <row r="231" spans="2:13" ht="15.75">
      <c r="B231" s="24">
        <v>14</v>
      </c>
      <c r="C231" s="549" t="s">
        <v>337</v>
      </c>
      <c r="D231" s="549"/>
      <c r="E231" s="549"/>
      <c r="F231" s="550"/>
      <c r="G231" s="162" t="s">
        <v>183</v>
      </c>
      <c r="H231" s="123">
        <v>1</v>
      </c>
      <c r="I231" s="105">
        <v>0</v>
      </c>
      <c r="J231" s="93"/>
      <c r="K231" s="267"/>
      <c r="L231" s="74"/>
      <c r="M231" s="7"/>
    </row>
    <row r="232" spans="2:13" ht="15.75">
      <c r="B232" s="24"/>
      <c r="C232" s="518" t="s">
        <v>334</v>
      </c>
      <c r="D232" s="518"/>
      <c r="E232" s="518"/>
      <c r="F232" s="89"/>
      <c r="G232" s="162" t="s">
        <v>187</v>
      </c>
      <c r="H232" s="123">
        <v>0</v>
      </c>
      <c r="I232" s="105">
        <v>2</v>
      </c>
      <c r="J232" s="93"/>
      <c r="K232" s="267"/>
      <c r="L232" s="74"/>
      <c r="M232" s="7"/>
    </row>
    <row r="233" spans="2:13" ht="15.75">
      <c r="B233" s="24"/>
      <c r="C233" s="129"/>
      <c r="D233" s="129"/>
      <c r="E233" s="45"/>
      <c r="F233" s="89"/>
      <c r="G233" s="162" t="s">
        <v>184</v>
      </c>
      <c r="H233" s="123">
        <v>0</v>
      </c>
      <c r="I233" s="106">
        <v>34</v>
      </c>
      <c r="J233" s="94"/>
      <c r="K233" s="180"/>
      <c r="L233" s="74"/>
      <c r="M233" s="7"/>
    </row>
    <row r="234" spans="2:13" ht="15.75">
      <c r="B234" s="24"/>
      <c r="C234" s="129"/>
      <c r="D234" s="129"/>
      <c r="E234" s="45"/>
      <c r="F234" s="89"/>
      <c r="G234" s="162" t="s">
        <v>333</v>
      </c>
      <c r="H234" s="123">
        <v>0</v>
      </c>
      <c r="I234" s="105">
        <v>9</v>
      </c>
      <c r="J234" s="93"/>
      <c r="K234" s="267"/>
      <c r="L234" s="74"/>
      <c r="M234" s="7"/>
    </row>
    <row r="235" spans="2:13" ht="15.75">
      <c r="B235" s="24"/>
      <c r="C235" s="129"/>
      <c r="D235" s="129"/>
      <c r="E235" s="45"/>
      <c r="F235" s="89"/>
      <c r="G235" s="162" t="s">
        <v>185</v>
      </c>
      <c r="H235" s="123">
        <v>2</v>
      </c>
      <c r="I235" s="105">
        <v>0</v>
      </c>
      <c r="J235" s="93"/>
      <c r="K235" s="267"/>
      <c r="L235" s="74"/>
      <c r="M235" s="7"/>
    </row>
    <row r="236" spans="2:13" ht="15.75">
      <c r="B236" s="24"/>
      <c r="C236" s="129"/>
      <c r="D236" s="129"/>
      <c r="E236" s="45"/>
      <c r="F236" s="89"/>
      <c r="G236" s="162" t="s">
        <v>188</v>
      </c>
      <c r="H236" s="123">
        <v>1</v>
      </c>
      <c r="I236" s="105">
        <v>0</v>
      </c>
      <c r="J236" s="93"/>
      <c r="K236" s="267"/>
      <c r="L236" s="74"/>
      <c r="M236" s="7"/>
    </row>
    <row r="237" spans="2:13" ht="15.75">
      <c r="B237" s="24"/>
      <c r="C237" s="129"/>
      <c r="D237" s="129"/>
      <c r="E237" s="45"/>
      <c r="F237" s="89"/>
      <c r="G237" s="155">
        <v>325</v>
      </c>
      <c r="H237" s="123">
        <v>0</v>
      </c>
      <c r="I237" s="106">
        <v>32</v>
      </c>
      <c r="J237" s="94"/>
      <c r="K237" s="180"/>
      <c r="L237" s="74"/>
      <c r="M237" s="7"/>
    </row>
    <row r="238" spans="2:13" ht="15.75">
      <c r="B238" s="24"/>
      <c r="C238" s="129"/>
      <c r="D238" s="129"/>
      <c r="E238" s="45"/>
      <c r="F238" s="89"/>
      <c r="G238" s="155" t="s">
        <v>186</v>
      </c>
      <c r="H238" s="123">
        <v>0</v>
      </c>
      <c r="I238" s="106">
        <v>18</v>
      </c>
      <c r="J238" s="94"/>
      <c r="K238" s="180"/>
      <c r="L238" s="74"/>
      <c r="M238" s="7"/>
    </row>
    <row r="239" spans="2:13" ht="15.75">
      <c r="B239" s="24"/>
      <c r="C239" s="129"/>
      <c r="D239" s="129"/>
      <c r="E239" s="45"/>
      <c r="F239" s="89"/>
      <c r="G239" s="155" t="s">
        <v>189</v>
      </c>
      <c r="H239" s="123">
        <v>0</v>
      </c>
      <c r="I239" s="106">
        <v>31</v>
      </c>
      <c r="J239" s="94"/>
      <c r="K239" s="180"/>
      <c r="L239" s="74"/>
      <c r="M239" s="7"/>
    </row>
    <row r="240" spans="2:13" ht="15.75">
      <c r="B240" s="24"/>
      <c r="C240" s="129"/>
      <c r="D240" s="129"/>
      <c r="E240" s="45"/>
      <c r="F240" s="89"/>
      <c r="G240" s="163" t="s">
        <v>41</v>
      </c>
      <c r="H240" s="124">
        <f>SUM(H231:H239)</f>
        <v>4</v>
      </c>
      <c r="I240" s="125">
        <f>SUM(I231:I239)</f>
        <v>126</v>
      </c>
      <c r="J240" s="94"/>
      <c r="K240" s="296">
        <v>7.15</v>
      </c>
      <c r="L240" s="74" t="s">
        <v>24</v>
      </c>
      <c r="M240" s="7"/>
    </row>
    <row r="241" spans="2:13" ht="12.75" customHeight="1">
      <c r="B241" s="24"/>
      <c r="C241" s="129"/>
      <c r="D241" s="129"/>
      <c r="E241" s="45"/>
      <c r="F241" s="45"/>
      <c r="G241" s="203"/>
      <c r="H241" s="204"/>
      <c r="I241" s="205"/>
      <c r="J241" s="95"/>
      <c r="K241" s="323"/>
      <c r="L241" s="75"/>
      <c r="M241" s="7"/>
    </row>
    <row r="242" spans="2:13" ht="15.75">
      <c r="B242" s="24">
        <v>15</v>
      </c>
      <c r="C242" s="518" t="s">
        <v>338</v>
      </c>
      <c r="D242" s="518"/>
      <c r="E242" s="518"/>
      <c r="F242" s="525"/>
      <c r="G242" s="107" t="s">
        <v>190</v>
      </c>
      <c r="H242" s="123">
        <v>4</v>
      </c>
      <c r="I242" s="105">
        <v>6</v>
      </c>
      <c r="J242" s="93"/>
      <c r="K242" s="267"/>
      <c r="L242" s="206"/>
      <c r="M242" s="7"/>
    </row>
    <row r="243" spans="2:13" ht="15.75">
      <c r="B243" s="24"/>
      <c r="C243" s="518" t="s">
        <v>340</v>
      </c>
      <c r="D243" s="518"/>
      <c r="E243" s="518"/>
      <c r="F243" s="89"/>
      <c r="G243" s="107" t="s">
        <v>339</v>
      </c>
      <c r="H243" s="123">
        <v>1</v>
      </c>
      <c r="I243" s="105">
        <v>0</v>
      </c>
      <c r="J243" s="93"/>
      <c r="K243" s="267"/>
      <c r="L243" s="206"/>
      <c r="M243" s="7"/>
    </row>
    <row r="244" spans="2:13" ht="15.75">
      <c r="B244" s="24"/>
      <c r="C244" s="129"/>
      <c r="D244" s="129"/>
      <c r="E244" s="45"/>
      <c r="F244" s="89"/>
      <c r="G244" s="163" t="s">
        <v>41</v>
      </c>
      <c r="H244" s="124">
        <f>SUM(H242:H243)</f>
        <v>5</v>
      </c>
      <c r="I244" s="125">
        <f>SUM(I242:I243)</f>
        <v>6</v>
      </c>
      <c r="J244" s="94"/>
      <c r="K244" s="296">
        <v>5.15</v>
      </c>
      <c r="L244" s="74" t="s">
        <v>24</v>
      </c>
      <c r="M244" s="7"/>
    </row>
    <row r="245" spans="2:13" ht="11.25" customHeight="1">
      <c r="B245" s="24"/>
      <c r="C245" s="129"/>
      <c r="D245" s="129"/>
      <c r="E245" s="45"/>
      <c r="F245" s="89"/>
      <c r="G245" s="165"/>
      <c r="H245" s="114"/>
      <c r="I245" s="115"/>
      <c r="J245" s="95"/>
      <c r="K245" s="331"/>
      <c r="L245" s="75"/>
      <c r="M245" s="7"/>
    </row>
    <row r="246" spans="2:13" ht="15.75">
      <c r="B246" s="24">
        <v>16</v>
      </c>
      <c r="C246" s="537" t="s">
        <v>341</v>
      </c>
      <c r="D246" s="537"/>
      <c r="E246" s="537"/>
      <c r="F246" s="538"/>
      <c r="G246" s="218" t="s">
        <v>191</v>
      </c>
      <c r="H246" s="219">
        <v>1</v>
      </c>
      <c r="I246" s="106">
        <v>10</v>
      </c>
      <c r="J246" s="94"/>
      <c r="K246" s="332"/>
      <c r="L246" s="75"/>
      <c r="M246" s="7"/>
    </row>
    <row r="247" spans="2:13" ht="15.75">
      <c r="B247" s="24"/>
      <c r="C247" s="518" t="s">
        <v>343</v>
      </c>
      <c r="D247" s="518"/>
      <c r="E247" s="518"/>
      <c r="F247" s="89"/>
      <c r="G247" s="162" t="s">
        <v>192</v>
      </c>
      <c r="H247" s="123">
        <v>0</v>
      </c>
      <c r="I247" s="106">
        <v>17</v>
      </c>
      <c r="J247" s="94"/>
      <c r="K247" s="332"/>
      <c r="L247" s="75"/>
      <c r="M247" s="7"/>
    </row>
    <row r="248" spans="2:13" ht="15.75">
      <c r="B248" s="254"/>
      <c r="C248" s="198"/>
      <c r="D248" s="198"/>
      <c r="E248" s="272"/>
      <c r="F248" s="311"/>
      <c r="G248" s="163" t="s">
        <v>342</v>
      </c>
      <c r="H248" s="124">
        <f>SUM(H246:H247)</f>
        <v>1</v>
      </c>
      <c r="I248" s="125">
        <f>SUM(I246:I247)</f>
        <v>27</v>
      </c>
      <c r="J248" s="333"/>
      <c r="K248" s="327">
        <v>1.67</v>
      </c>
      <c r="L248" s="334" t="s">
        <v>382</v>
      </c>
      <c r="M248" s="7"/>
    </row>
    <row r="249" spans="2:13" ht="15.75" customHeight="1">
      <c r="B249" s="34"/>
      <c r="C249" s="39"/>
      <c r="D249" s="39"/>
      <c r="E249" s="269"/>
      <c r="F249" s="269"/>
      <c r="G249" s="168"/>
      <c r="H249" s="270"/>
      <c r="I249" s="138"/>
      <c r="J249" s="138"/>
      <c r="K249" s="138"/>
      <c r="L249" s="271"/>
      <c r="M249" s="7"/>
    </row>
    <row r="250" spans="2:13" ht="10.5" customHeight="1">
      <c r="B250" s="40"/>
      <c r="C250" s="129"/>
      <c r="D250" s="129"/>
      <c r="E250" s="45"/>
      <c r="F250" s="45"/>
      <c r="G250" s="164"/>
      <c r="H250" s="267"/>
      <c r="I250" s="268"/>
      <c r="J250" s="268"/>
      <c r="K250" s="268"/>
      <c r="L250" s="49"/>
      <c r="M250" s="7"/>
    </row>
    <row r="251" spans="2:13" ht="14.25" customHeight="1">
      <c r="B251" s="35"/>
      <c r="C251" s="198"/>
      <c r="D251" s="198"/>
      <c r="E251" s="272"/>
      <c r="F251" s="272"/>
      <c r="G251" s="273"/>
      <c r="H251" s="274"/>
      <c r="I251" s="114"/>
      <c r="J251" s="114"/>
      <c r="K251" s="114"/>
      <c r="L251" s="275"/>
      <c r="M251" s="7"/>
    </row>
    <row r="252" spans="2:13" ht="15.75">
      <c r="B252" s="255">
        <v>17</v>
      </c>
      <c r="C252" s="539" t="s">
        <v>344</v>
      </c>
      <c r="D252" s="539"/>
      <c r="E252" s="539"/>
      <c r="F252" s="540"/>
      <c r="G252" s="218" t="s">
        <v>191</v>
      </c>
      <c r="H252" s="139">
        <v>2</v>
      </c>
      <c r="I252" s="139">
        <v>13</v>
      </c>
      <c r="J252" s="321"/>
      <c r="K252" s="138"/>
      <c r="L252" s="322"/>
      <c r="M252" s="7"/>
    </row>
    <row r="253" spans="2:13" ht="15.75">
      <c r="B253" s="24"/>
      <c r="C253" s="518" t="s">
        <v>346</v>
      </c>
      <c r="D253" s="518"/>
      <c r="E253" s="518"/>
      <c r="F253" s="89"/>
      <c r="G253" s="162" t="s">
        <v>192</v>
      </c>
      <c r="H253" s="106">
        <v>2</v>
      </c>
      <c r="I253" s="106">
        <v>13</v>
      </c>
      <c r="J253" s="92"/>
      <c r="K253" s="268"/>
      <c r="L253" s="75"/>
      <c r="M253" s="7"/>
    </row>
    <row r="254" spans="2:13" ht="15.75">
      <c r="B254" s="24"/>
      <c r="C254" s="129"/>
      <c r="D254" s="129"/>
      <c r="E254" s="45"/>
      <c r="F254" s="89"/>
      <c r="G254" s="163" t="s">
        <v>342</v>
      </c>
      <c r="H254" s="124">
        <f>SUM(H252:H253)</f>
        <v>4</v>
      </c>
      <c r="I254" s="125">
        <f>SUM(I252:I253)</f>
        <v>26</v>
      </c>
      <c r="J254" s="92"/>
      <c r="K254" s="296">
        <v>4.6500000000000004</v>
      </c>
      <c r="L254" s="74" t="s">
        <v>24</v>
      </c>
      <c r="M254" s="7"/>
    </row>
    <row r="255" spans="2:13" ht="9.75" customHeight="1">
      <c r="B255" s="24"/>
      <c r="C255" s="129"/>
      <c r="D255" s="129"/>
      <c r="E255" s="45"/>
      <c r="F255" s="89"/>
      <c r="G255" s="167"/>
      <c r="H255" s="204"/>
      <c r="I255" s="217"/>
      <c r="J255" s="95"/>
      <c r="K255" s="323"/>
      <c r="L255" s="75"/>
      <c r="M255" s="7"/>
    </row>
    <row r="256" spans="2:13" ht="15.75">
      <c r="B256" s="24">
        <v>19</v>
      </c>
      <c r="C256" s="517" t="s">
        <v>347</v>
      </c>
      <c r="D256" s="518"/>
      <c r="E256" s="518"/>
      <c r="F256" s="525"/>
      <c r="G256" s="218" t="s">
        <v>192</v>
      </c>
      <c r="H256" s="170">
        <v>0</v>
      </c>
      <c r="I256" s="139">
        <v>38</v>
      </c>
      <c r="J256" s="92"/>
      <c r="K256" s="268"/>
      <c r="L256" s="75"/>
      <c r="M256" s="7"/>
    </row>
    <row r="257" spans="2:13" ht="15.75">
      <c r="B257" s="24"/>
      <c r="C257" s="517" t="s">
        <v>348</v>
      </c>
      <c r="D257" s="518"/>
      <c r="E257" s="518"/>
      <c r="F257" s="89"/>
      <c r="G257" s="162" t="s">
        <v>192</v>
      </c>
      <c r="H257" s="105">
        <v>2</v>
      </c>
      <c r="I257" s="105">
        <v>6</v>
      </c>
      <c r="J257" s="90"/>
      <c r="K257" s="278"/>
      <c r="L257" s="75"/>
      <c r="M257" s="7"/>
    </row>
    <row r="258" spans="2:13" ht="15.75">
      <c r="B258" s="24"/>
      <c r="C258" s="129"/>
      <c r="D258" s="129"/>
      <c r="E258" s="45"/>
      <c r="F258" s="89"/>
      <c r="G258" s="163" t="s">
        <v>342</v>
      </c>
      <c r="H258" s="125">
        <f>SUM(H256:H257)</f>
        <v>2</v>
      </c>
      <c r="I258" s="125">
        <f>SUM(I256:I257)</f>
        <v>44</v>
      </c>
      <c r="J258" s="92"/>
      <c r="K258" s="296">
        <v>3.1</v>
      </c>
      <c r="L258" s="76" t="s">
        <v>24</v>
      </c>
      <c r="M258" s="7"/>
    </row>
    <row r="259" spans="2:13" ht="11.25" customHeight="1">
      <c r="B259" s="24"/>
      <c r="C259" s="129"/>
      <c r="D259" s="129"/>
      <c r="E259" s="304"/>
      <c r="F259" s="89"/>
      <c r="G259" s="164"/>
      <c r="H259" s="268"/>
      <c r="I259" s="95"/>
      <c r="J259" s="95"/>
      <c r="K259" s="323"/>
      <c r="L259" s="75"/>
      <c r="M259" s="7"/>
    </row>
    <row r="260" spans="2:13" ht="15.75">
      <c r="B260" s="29">
        <v>20</v>
      </c>
      <c r="C260" s="514" t="s">
        <v>349</v>
      </c>
      <c r="D260" s="515"/>
      <c r="E260" s="515"/>
      <c r="F260" s="516"/>
      <c r="G260" s="200" t="s">
        <v>193</v>
      </c>
      <c r="H260" s="139">
        <v>0</v>
      </c>
      <c r="I260" s="139">
        <v>20</v>
      </c>
      <c r="J260" s="92"/>
      <c r="K260" s="268"/>
      <c r="L260" s="75"/>
      <c r="M260" s="7"/>
    </row>
    <row r="261" spans="2:13" ht="15.75">
      <c r="B261" s="24"/>
      <c r="C261" s="517" t="s">
        <v>348</v>
      </c>
      <c r="D261" s="518"/>
      <c r="E261" s="518"/>
      <c r="F261" s="89"/>
      <c r="G261" s="107" t="s">
        <v>200</v>
      </c>
      <c r="H261" s="106">
        <v>0</v>
      </c>
      <c r="I261" s="106">
        <v>12</v>
      </c>
      <c r="J261" s="92"/>
      <c r="K261" s="268"/>
      <c r="L261" s="75"/>
      <c r="M261" s="7"/>
    </row>
    <row r="262" spans="2:13" ht="15.75">
      <c r="B262" s="24"/>
      <c r="C262" s="129"/>
      <c r="D262" s="129"/>
      <c r="E262" s="45"/>
      <c r="F262" s="89"/>
      <c r="G262" s="107" t="s">
        <v>65</v>
      </c>
      <c r="H262" s="106">
        <v>0</v>
      </c>
      <c r="I262" s="106">
        <v>10</v>
      </c>
      <c r="J262" s="92"/>
      <c r="K262" s="268"/>
      <c r="L262" s="75"/>
      <c r="M262" s="7"/>
    </row>
    <row r="263" spans="2:13" ht="15.75">
      <c r="B263" s="24"/>
      <c r="C263" s="129"/>
      <c r="D263" s="129"/>
      <c r="E263" s="45"/>
      <c r="F263" s="89"/>
      <c r="G263" s="107" t="s">
        <v>194</v>
      </c>
      <c r="H263" s="106">
        <v>0</v>
      </c>
      <c r="I263" s="106">
        <v>10</v>
      </c>
      <c r="J263" s="92"/>
      <c r="K263" s="268"/>
      <c r="L263" s="75"/>
      <c r="M263" s="7"/>
    </row>
    <row r="264" spans="2:13" ht="15.75">
      <c r="B264" s="24"/>
      <c r="C264" s="129"/>
      <c r="D264" s="129"/>
      <c r="E264" s="45"/>
      <c r="F264" s="89"/>
      <c r="G264" s="107" t="s">
        <v>195</v>
      </c>
      <c r="H264" s="106">
        <v>0</v>
      </c>
      <c r="I264" s="106">
        <v>10</v>
      </c>
      <c r="J264" s="92"/>
      <c r="K264" s="268"/>
      <c r="L264" s="75"/>
      <c r="M264" s="7"/>
    </row>
    <row r="265" spans="2:13" ht="15.75">
      <c r="B265" s="24"/>
      <c r="C265" s="129"/>
      <c r="D265" s="129"/>
      <c r="E265" s="45"/>
      <c r="F265" s="89"/>
      <c r="G265" s="107" t="s">
        <v>196</v>
      </c>
      <c r="H265" s="106">
        <v>0</v>
      </c>
      <c r="I265" s="106">
        <v>23</v>
      </c>
      <c r="J265" s="92"/>
      <c r="K265" s="268"/>
      <c r="L265" s="75"/>
      <c r="M265" s="7"/>
    </row>
    <row r="266" spans="2:13" ht="15.75">
      <c r="B266" s="24"/>
      <c r="C266" s="129"/>
      <c r="D266" s="129"/>
      <c r="E266" s="45"/>
      <c r="F266" s="89"/>
      <c r="G266" s="107" t="s">
        <v>197</v>
      </c>
      <c r="H266" s="106">
        <v>0</v>
      </c>
      <c r="I266" s="106">
        <v>12</v>
      </c>
      <c r="J266" s="92"/>
      <c r="K266" s="268"/>
      <c r="L266" s="75"/>
      <c r="M266" s="7"/>
    </row>
    <row r="267" spans="2:13" ht="15.75">
      <c r="B267" s="24"/>
      <c r="C267" s="129"/>
      <c r="D267" s="129"/>
      <c r="E267" s="45"/>
      <c r="F267" s="89"/>
      <c r="G267" s="107" t="s">
        <v>198</v>
      </c>
      <c r="H267" s="106">
        <v>0</v>
      </c>
      <c r="I267" s="106">
        <v>16</v>
      </c>
      <c r="J267" s="92"/>
      <c r="K267" s="268"/>
      <c r="L267" s="75"/>
      <c r="M267" s="7"/>
    </row>
    <row r="268" spans="2:13" ht="15.75">
      <c r="B268" s="24"/>
      <c r="C268" s="129"/>
      <c r="D268" s="129"/>
      <c r="E268" s="45"/>
      <c r="F268" s="89"/>
      <c r="G268" s="201" t="s">
        <v>199</v>
      </c>
      <c r="H268" s="106">
        <v>0</v>
      </c>
      <c r="I268" s="106">
        <v>11</v>
      </c>
      <c r="J268" s="92"/>
      <c r="K268" s="268"/>
      <c r="L268" s="75"/>
      <c r="M268" s="7"/>
    </row>
    <row r="269" spans="2:13" ht="15.75">
      <c r="B269" s="24"/>
      <c r="C269" s="129"/>
      <c r="D269" s="129"/>
      <c r="E269" s="45"/>
      <c r="F269" s="89"/>
      <c r="G269" s="83" t="s">
        <v>342</v>
      </c>
      <c r="H269" s="126">
        <f>SUM(H260:H268)</f>
        <v>0</v>
      </c>
      <c r="I269" s="125">
        <f>SUM(I260:I268)</f>
        <v>124</v>
      </c>
      <c r="J269" s="92"/>
      <c r="K269" s="296">
        <v>3.1</v>
      </c>
      <c r="L269" s="74" t="s">
        <v>24</v>
      </c>
      <c r="M269" s="7"/>
    </row>
    <row r="270" spans="2:13" ht="11.25" customHeight="1">
      <c r="B270" s="24"/>
      <c r="C270" s="129"/>
      <c r="D270" s="129"/>
      <c r="E270" s="45"/>
      <c r="F270" s="89"/>
      <c r="G270" s="164"/>
      <c r="H270" s="138"/>
      <c r="I270" s="78"/>
      <c r="J270" s="169"/>
      <c r="K270" s="324"/>
      <c r="L270" s="75"/>
      <c r="M270" s="7"/>
    </row>
    <row r="271" spans="2:13" ht="15.75">
      <c r="B271" s="24">
        <v>21</v>
      </c>
      <c r="C271" s="534" t="s">
        <v>351</v>
      </c>
      <c r="D271" s="535"/>
      <c r="E271" s="535"/>
      <c r="F271" s="536"/>
      <c r="G271" s="200" t="s">
        <v>201</v>
      </c>
      <c r="H271" s="139">
        <v>1</v>
      </c>
      <c r="I271" s="170">
        <v>1</v>
      </c>
      <c r="J271" s="93"/>
      <c r="K271" s="267"/>
      <c r="L271" s="22"/>
      <c r="M271" s="7"/>
    </row>
    <row r="272" spans="2:13" ht="15.75">
      <c r="B272" s="24"/>
      <c r="C272" s="517" t="s">
        <v>394</v>
      </c>
      <c r="D272" s="518"/>
      <c r="E272" s="518"/>
      <c r="F272" s="130"/>
      <c r="G272" s="107" t="s">
        <v>202</v>
      </c>
      <c r="H272" s="106">
        <v>0</v>
      </c>
      <c r="I272" s="106">
        <v>22</v>
      </c>
      <c r="J272" s="94"/>
      <c r="K272" s="180"/>
      <c r="L272" s="22"/>
      <c r="M272" s="7"/>
    </row>
    <row r="273" spans="2:13" ht="15.75">
      <c r="B273" s="24"/>
      <c r="C273" s="129"/>
      <c r="D273" s="129"/>
      <c r="E273" s="129"/>
      <c r="F273" s="130"/>
      <c r="G273" s="107" t="s">
        <v>208</v>
      </c>
      <c r="H273" s="106">
        <v>0</v>
      </c>
      <c r="I273" s="106">
        <v>21</v>
      </c>
      <c r="J273" s="94"/>
      <c r="K273" s="180"/>
      <c r="L273" s="22"/>
      <c r="M273" s="7"/>
    </row>
    <row r="274" spans="2:13" ht="15.75">
      <c r="B274" s="24"/>
      <c r="C274" s="129"/>
      <c r="D274" s="129"/>
      <c r="E274" s="129"/>
      <c r="F274" s="130"/>
      <c r="G274" s="107" t="s">
        <v>203</v>
      </c>
      <c r="H274" s="106">
        <v>0</v>
      </c>
      <c r="I274" s="106">
        <v>23</v>
      </c>
      <c r="J274" s="94"/>
      <c r="K274" s="180"/>
      <c r="L274" s="22"/>
      <c r="M274" s="7"/>
    </row>
    <row r="275" spans="2:13" ht="15.75">
      <c r="B275" s="24"/>
      <c r="C275" s="129"/>
      <c r="D275" s="129"/>
      <c r="E275" s="129"/>
      <c r="F275" s="130"/>
      <c r="G275" s="107" t="s">
        <v>209</v>
      </c>
      <c r="H275" s="106">
        <v>0</v>
      </c>
      <c r="I275" s="106">
        <v>24</v>
      </c>
      <c r="J275" s="94"/>
      <c r="K275" s="180"/>
      <c r="L275" s="22"/>
      <c r="M275" s="7"/>
    </row>
    <row r="276" spans="2:13" ht="15.75">
      <c r="B276" s="24"/>
      <c r="C276" s="129"/>
      <c r="D276" s="129"/>
      <c r="E276" s="129"/>
      <c r="F276" s="130"/>
      <c r="G276" s="107" t="s">
        <v>204</v>
      </c>
      <c r="H276" s="106">
        <v>0</v>
      </c>
      <c r="I276" s="106">
        <v>30</v>
      </c>
      <c r="J276" s="94"/>
      <c r="K276" s="180"/>
      <c r="L276" s="22"/>
      <c r="M276" s="7"/>
    </row>
    <row r="277" spans="2:13" ht="15.75">
      <c r="B277" s="24"/>
      <c r="C277" s="129"/>
      <c r="D277" s="129"/>
      <c r="E277" s="129"/>
      <c r="F277" s="130"/>
      <c r="G277" s="107" t="s">
        <v>199</v>
      </c>
      <c r="H277" s="106">
        <v>0.06</v>
      </c>
      <c r="I277" s="106">
        <v>6</v>
      </c>
      <c r="J277" s="94"/>
      <c r="K277" s="180"/>
      <c r="L277" s="22"/>
      <c r="M277" s="7"/>
    </row>
    <row r="278" spans="2:13" ht="15.75">
      <c r="B278" s="24"/>
      <c r="C278" s="129"/>
      <c r="D278" s="129"/>
      <c r="E278" s="129"/>
      <c r="F278" s="130"/>
      <c r="G278" s="107" t="s">
        <v>205</v>
      </c>
      <c r="H278" s="106">
        <v>1</v>
      </c>
      <c r="I278" s="105">
        <v>4</v>
      </c>
      <c r="J278" s="93"/>
      <c r="K278" s="267"/>
      <c r="L278" s="22"/>
      <c r="M278" s="7"/>
    </row>
    <row r="279" spans="2:13" ht="15.75">
      <c r="B279" s="24"/>
      <c r="C279" s="129"/>
      <c r="D279" s="129"/>
      <c r="E279" s="129"/>
      <c r="F279" s="130"/>
      <c r="G279" s="107" t="s">
        <v>206</v>
      </c>
      <c r="H279" s="106">
        <v>0</v>
      </c>
      <c r="I279" s="105">
        <v>8</v>
      </c>
      <c r="J279" s="93"/>
      <c r="K279" s="267"/>
      <c r="L279" s="22"/>
      <c r="M279" s="7"/>
    </row>
    <row r="280" spans="2:13" ht="15.75">
      <c r="B280" s="24"/>
      <c r="C280" s="129"/>
      <c r="D280" s="129"/>
      <c r="E280" s="129"/>
      <c r="F280" s="130"/>
      <c r="G280" s="201" t="s">
        <v>207</v>
      </c>
      <c r="H280" s="199">
        <v>0</v>
      </c>
      <c r="I280" s="106">
        <v>19</v>
      </c>
      <c r="J280" s="94"/>
      <c r="K280" s="180"/>
      <c r="L280" s="22"/>
      <c r="M280" s="7"/>
    </row>
    <row r="281" spans="2:13" ht="15.75">
      <c r="B281" s="24"/>
      <c r="C281" s="129"/>
      <c r="D281" s="129"/>
      <c r="E281" s="129"/>
      <c r="F281" s="130"/>
      <c r="G281" s="202" t="s">
        <v>342</v>
      </c>
      <c r="H281" s="124">
        <v>2</v>
      </c>
      <c r="I281" s="125">
        <f>SUM(I271:I280)</f>
        <v>158</v>
      </c>
      <c r="J281" s="187"/>
      <c r="K281" s="295">
        <v>5.95</v>
      </c>
      <c r="L281" s="206" t="s">
        <v>24</v>
      </c>
      <c r="M281" s="186"/>
    </row>
    <row r="282" spans="2:13" ht="10.5" customHeight="1">
      <c r="B282" s="24"/>
      <c r="C282" s="129"/>
      <c r="D282" s="129"/>
      <c r="E282" s="45"/>
      <c r="F282" s="89"/>
      <c r="G282" s="164"/>
      <c r="H282" s="304"/>
      <c r="I282" s="95"/>
      <c r="J282" s="92"/>
      <c r="K282" s="268"/>
      <c r="L282" s="75"/>
      <c r="M282" s="7"/>
    </row>
    <row r="283" spans="2:13" ht="15.75">
      <c r="B283" s="24">
        <v>22</v>
      </c>
      <c r="C283" s="517" t="s">
        <v>353</v>
      </c>
      <c r="D283" s="518"/>
      <c r="E283" s="518"/>
      <c r="F283" s="525"/>
      <c r="G283" s="200" t="s">
        <v>230</v>
      </c>
      <c r="H283" s="139">
        <v>3</v>
      </c>
      <c r="I283" s="170">
        <v>0</v>
      </c>
      <c r="J283" s="90"/>
      <c r="K283" s="278"/>
      <c r="L283" s="157"/>
      <c r="M283" s="50"/>
    </row>
    <row r="284" spans="2:13" ht="18.75" customHeight="1">
      <c r="B284" s="24"/>
      <c r="C284" s="517" t="s">
        <v>352</v>
      </c>
      <c r="D284" s="518"/>
      <c r="E284" s="518"/>
      <c r="F284" s="89"/>
      <c r="G284" s="107" t="s">
        <v>225</v>
      </c>
      <c r="H284" s="106">
        <v>1</v>
      </c>
      <c r="I284" s="106">
        <v>16</v>
      </c>
      <c r="J284" s="92"/>
      <c r="K284" s="268"/>
      <c r="L284" s="156"/>
      <c r="M284" s="50"/>
    </row>
    <row r="285" spans="2:13" ht="15.75" customHeight="1">
      <c r="B285" s="24"/>
      <c r="C285" s="129"/>
      <c r="D285" s="129"/>
      <c r="E285" s="45"/>
      <c r="F285" s="89"/>
      <c r="G285" s="107" t="s">
        <v>210</v>
      </c>
      <c r="H285" s="106">
        <v>3</v>
      </c>
      <c r="I285" s="105">
        <v>0</v>
      </c>
      <c r="J285" s="90"/>
      <c r="K285" s="278"/>
      <c r="L285" s="157"/>
      <c r="M285" s="50"/>
    </row>
    <row r="286" spans="2:13" ht="15.75" customHeight="1">
      <c r="B286" s="24"/>
      <c r="C286" s="129"/>
      <c r="D286" s="129"/>
      <c r="E286" s="45"/>
      <c r="F286" s="89"/>
      <c r="G286" s="201" t="s">
        <v>226</v>
      </c>
      <c r="H286" s="199">
        <v>1</v>
      </c>
      <c r="I286" s="106">
        <v>16</v>
      </c>
      <c r="J286" s="92"/>
      <c r="K286" s="268"/>
      <c r="L286" s="156"/>
      <c r="M286" s="50"/>
    </row>
    <row r="287" spans="2:13" ht="15.75">
      <c r="B287" s="24"/>
      <c r="C287" s="129"/>
      <c r="D287" s="129"/>
      <c r="E287" s="45"/>
      <c r="F287" s="89"/>
      <c r="G287" s="172" t="s">
        <v>342</v>
      </c>
      <c r="H287" s="126">
        <f>SUM(H283:H286)</f>
        <v>8</v>
      </c>
      <c r="I287" s="125">
        <f>SUM(I283:I286)</f>
        <v>32</v>
      </c>
      <c r="J287" s="92"/>
      <c r="K287" s="296">
        <v>8.8000000000000007</v>
      </c>
      <c r="L287" s="76" t="s">
        <v>24</v>
      </c>
      <c r="M287" s="135"/>
    </row>
    <row r="288" spans="2:13" ht="9.75" customHeight="1">
      <c r="B288" s="24"/>
      <c r="C288" s="129"/>
      <c r="D288" s="129"/>
      <c r="E288" s="45"/>
      <c r="F288" s="89"/>
      <c r="G288" s="164"/>
      <c r="H288" s="33"/>
      <c r="I288" s="166"/>
      <c r="J288" s="78"/>
      <c r="K288" s="33"/>
      <c r="L288" s="79"/>
      <c r="M288" s="7"/>
    </row>
    <row r="289" spans="2:13" ht="15.75">
      <c r="B289" s="24">
        <v>23</v>
      </c>
      <c r="C289" s="517" t="s">
        <v>354</v>
      </c>
      <c r="D289" s="518"/>
      <c r="E289" s="518"/>
      <c r="F289" s="525"/>
      <c r="G289" s="221" t="s">
        <v>227</v>
      </c>
      <c r="H289" s="222">
        <v>0</v>
      </c>
      <c r="I289" s="230">
        <v>3</v>
      </c>
      <c r="J289" s="90"/>
      <c r="K289" s="278"/>
      <c r="L289" s="157"/>
      <c r="M289" s="50"/>
    </row>
    <row r="290" spans="2:13" ht="18.75" customHeight="1">
      <c r="B290" s="24"/>
      <c r="C290" s="517" t="s">
        <v>355</v>
      </c>
      <c r="D290" s="518"/>
      <c r="E290" s="518"/>
      <c r="F290" s="89"/>
      <c r="G290" s="148" t="s">
        <v>228</v>
      </c>
      <c r="H290" s="149">
        <v>0</v>
      </c>
      <c r="I290" s="150">
        <v>3</v>
      </c>
      <c r="J290" s="90"/>
      <c r="K290" s="278"/>
      <c r="L290" s="157"/>
      <c r="M290" s="50"/>
    </row>
    <row r="291" spans="2:13" ht="19.5" customHeight="1">
      <c r="B291" s="24"/>
      <c r="C291" s="129"/>
      <c r="D291" s="129"/>
      <c r="E291" s="45"/>
      <c r="F291" s="89"/>
      <c r="G291" s="148" t="s">
        <v>229</v>
      </c>
      <c r="H291" s="149">
        <v>0</v>
      </c>
      <c r="I291" s="231">
        <v>11</v>
      </c>
      <c r="J291" s="92"/>
      <c r="K291" s="268"/>
      <c r="L291" s="156"/>
      <c r="M291" s="50"/>
    </row>
    <row r="292" spans="2:13" ht="16.5" customHeight="1">
      <c r="B292" s="24"/>
      <c r="C292" s="129"/>
      <c r="D292" s="129"/>
      <c r="E292" s="45"/>
      <c r="F292" s="89"/>
      <c r="G292" s="163" t="s">
        <v>342</v>
      </c>
      <c r="H292" s="124">
        <f>SUM(H289:H291)</f>
        <v>0</v>
      </c>
      <c r="I292" s="125">
        <f>SUM(I289:I291)</f>
        <v>17</v>
      </c>
      <c r="J292" s="90"/>
      <c r="K292" s="279">
        <v>0.42</v>
      </c>
      <c r="L292" s="76" t="s">
        <v>383</v>
      </c>
      <c r="M292" s="135"/>
    </row>
    <row r="293" spans="2:13" ht="9.75" customHeight="1">
      <c r="B293" s="24"/>
      <c r="C293" s="129"/>
      <c r="D293" s="129"/>
      <c r="E293" s="45"/>
      <c r="F293" s="89"/>
      <c r="G293" s="164"/>
      <c r="H293" s="9"/>
      <c r="I293" s="78"/>
      <c r="J293" s="166"/>
      <c r="K293" s="9"/>
      <c r="L293" s="79"/>
      <c r="M293" s="9"/>
    </row>
    <row r="294" spans="2:13" ht="19.5" customHeight="1">
      <c r="B294" s="29">
        <v>24</v>
      </c>
      <c r="C294" s="514" t="s">
        <v>356</v>
      </c>
      <c r="D294" s="515"/>
      <c r="E294" s="515"/>
      <c r="F294" s="516"/>
      <c r="G294" s="200" t="s">
        <v>231</v>
      </c>
      <c r="H294" s="219">
        <v>0</v>
      </c>
      <c r="I294" s="139">
        <v>32</v>
      </c>
      <c r="J294" s="92"/>
      <c r="K294" s="268"/>
      <c r="L294" s="156"/>
      <c r="M294" s="7"/>
    </row>
    <row r="295" spans="2:13" ht="18" customHeight="1">
      <c r="B295" s="24"/>
      <c r="C295" s="517" t="s">
        <v>357</v>
      </c>
      <c r="D295" s="518"/>
      <c r="E295" s="518"/>
      <c r="F295" s="89"/>
      <c r="G295" s="107" t="s">
        <v>211</v>
      </c>
      <c r="H295" s="123">
        <v>0</v>
      </c>
      <c r="I295" s="106">
        <v>28</v>
      </c>
      <c r="J295" s="92"/>
      <c r="K295" s="268"/>
      <c r="L295" s="156"/>
      <c r="M295" s="7"/>
    </row>
    <row r="296" spans="2:13" ht="18.75" customHeight="1">
      <c r="B296" s="24"/>
      <c r="C296" s="129"/>
      <c r="D296" s="129"/>
      <c r="E296" s="45"/>
      <c r="F296" s="89"/>
      <c r="G296" s="107" t="s">
        <v>232</v>
      </c>
      <c r="H296" s="123">
        <v>0</v>
      </c>
      <c r="I296" s="232">
        <v>28.5</v>
      </c>
      <c r="J296" s="91"/>
      <c r="K296" s="325"/>
      <c r="L296" s="207"/>
      <c r="M296" s="7"/>
    </row>
    <row r="297" spans="2:13" ht="15.75">
      <c r="B297" s="254"/>
      <c r="C297" s="198"/>
      <c r="D297" s="198"/>
      <c r="E297" s="272"/>
      <c r="F297" s="311"/>
      <c r="G297" s="163" t="s">
        <v>342</v>
      </c>
      <c r="H297" s="124">
        <f>SUM(H294:H296)</f>
        <v>0</v>
      </c>
      <c r="I297" s="228">
        <f>SUM(I294:I296)</f>
        <v>88.5</v>
      </c>
      <c r="J297" s="326"/>
      <c r="K297" s="327">
        <v>2.21</v>
      </c>
      <c r="L297" s="328" t="s">
        <v>389</v>
      </c>
      <c r="M297" s="7"/>
    </row>
    <row r="298" spans="2:13" ht="15" customHeight="1">
      <c r="B298" s="34"/>
      <c r="C298" s="39"/>
      <c r="D298" s="39"/>
      <c r="E298" s="269"/>
      <c r="F298" s="269"/>
      <c r="G298" s="168"/>
      <c r="H298" s="10"/>
      <c r="I298" s="179"/>
      <c r="J298" s="179"/>
      <c r="K298" s="179"/>
      <c r="L298" s="179"/>
      <c r="M298" s="7"/>
    </row>
    <row r="299" spans="2:13" ht="15" customHeight="1">
      <c r="B299" s="40"/>
      <c r="C299" s="129"/>
      <c r="D299" s="129"/>
      <c r="E299" s="45"/>
      <c r="F299" s="45"/>
      <c r="G299" s="164"/>
      <c r="H299" s="9"/>
      <c r="I299" s="33"/>
      <c r="J299" s="33"/>
      <c r="K299" s="33"/>
      <c r="L299" s="33"/>
      <c r="M299" s="7"/>
    </row>
    <row r="300" spans="2:13" ht="15" customHeight="1">
      <c r="B300" s="35"/>
      <c r="C300" s="198"/>
      <c r="D300" s="198"/>
      <c r="E300" s="272"/>
      <c r="F300" s="272"/>
      <c r="G300" s="273"/>
      <c r="H300" s="276"/>
      <c r="I300" s="80"/>
      <c r="J300" s="80"/>
      <c r="K300" s="80"/>
      <c r="L300" s="80"/>
      <c r="M300" s="7"/>
    </row>
    <row r="301" spans="2:13" ht="15.75">
      <c r="B301" s="315">
        <v>25</v>
      </c>
      <c r="C301" s="546" t="s">
        <v>358</v>
      </c>
      <c r="D301" s="547"/>
      <c r="E301" s="547"/>
      <c r="F301" s="548"/>
      <c r="G301" s="225" t="s">
        <v>233</v>
      </c>
      <c r="H301" s="227">
        <v>0</v>
      </c>
      <c r="I301" s="227">
        <v>12</v>
      </c>
      <c r="J301" s="316"/>
      <c r="K301" s="317"/>
      <c r="L301" s="318"/>
      <c r="M301" s="7"/>
    </row>
    <row r="302" spans="2:13" ht="15.75">
      <c r="B302" s="24"/>
      <c r="C302" s="517" t="s">
        <v>359</v>
      </c>
      <c r="D302" s="518"/>
      <c r="E302" s="518"/>
      <c r="F302" s="127"/>
      <c r="G302" s="226" t="s">
        <v>212</v>
      </c>
      <c r="H302" s="223">
        <v>0</v>
      </c>
      <c r="I302" s="223">
        <v>22</v>
      </c>
      <c r="J302" s="188"/>
      <c r="K302" s="301"/>
      <c r="L302" s="208"/>
      <c r="M302" s="7"/>
    </row>
    <row r="303" spans="2:13" ht="15.75">
      <c r="B303" s="24"/>
      <c r="C303" s="129"/>
      <c r="D303" s="129"/>
      <c r="E303" s="51"/>
      <c r="F303" s="127"/>
      <c r="G303" s="226" t="s">
        <v>213</v>
      </c>
      <c r="H303" s="223">
        <v>0</v>
      </c>
      <c r="I303" s="229">
        <v>31</v>
      </c>
      <c r="J303" s="161"/>
      <c r="K303" s="302"/>
      <c r="L303" s="208"/>
      <c r="M303" s="7"/>
    </row>
    <row r="304" spans="2:13" ht="15.75">
      <c r="B304" s="24"/>
      <c r="C304" s="129"/>
      <c r="D304" s="129"/>
      <c r="E304" s="51"/>
      <c r="F304" s="127"/>
      <c r="G304" s="163" t="s">
        <v>342</v>
      </c>
      <c r="H304" s="224">
        <f>SUM(H301:H303)</f>
        <v>0</v>
      </c>
      <c r="I304" s="224">
        <f>SUM(I301:I303)</f>
        <v>65</v>
      </c>
      <c r="J304" s="188"/>
      <c r="K304" s="296">
        <v>1.62</v>
      </c>
      <c r="L304" s="76" t="s">
        <v>382</v>
      </c>
      <c r="M304" s="7"/>
    </row>
    <row r="305" spans="2:13" ht="11.25" customHeight="1">
      <c r="B305" s="24"/>
      <c r="C305" s="129"/>
      <c r="D305" s="129"/>
      <c r="E305" s="45"/>
      <c r="F305" s="89"/>
      <c r="G305" s="164"/>
      <c r="H305" s="33"/>
      <c r="I305" s="166"/>
      <c r="J305" s="78"/>
      <c r="K305" s="33"/>
      <c r="L305" s="79"/>
      <c r="M305" s="7"/>
    </row>
    <row r="306" spans="2:13" ht="15.75">
      <c r="B306" s="24">
        <v>26</v>
      </c>
      <c r="C306" s="541" t="s">
        <v>363</v>
      </c>
      <c r="D306" s="542"/>
      <c r="E306" s="542"/>
      <c r="F306" s="543"/>
      <c r="G306" s="200" t="s">
        <v>214</v>
      </c>
      <c r="H306" s="139">
        <v>0</v>
      </c>
      <c r="I306" s="139">
        <v>12</v>
      </c>
      <c r="J306" s="92"/>
      <c r="K306" s="268"/>
      <c r="L306" s="157"/>
      <c r="M306" s="7"/>
    </row>
    <row r="307" spans="2:13" ht="15.75">
      <c r="B307" s="24"/>
      <c r="C307" s="517" t="s">
        <v>359</v>
      </c>
      <c r="D307" s="518"/>
      <c r="E307" s="518"/>
      <c r="F307" s="89"/>
      <c r="G307" s="107" t="s">
        <v>215</v>
      </c>
      <c r="H307" s="106">
        <v>0</v>
      </c>
      <c r="I307" s="106">
        <v>22</v>
      </c>
      <c r="J307" s="92"/>
      <c r="K307" s="268"/>
      <c r="L307" s="157"/>
      <c r="M307" s="7"/>
    </row>
    <row r="308" spans="2:13" ht="15.75">
      <c r="B308" s="24"/>
      <c r="C308" s="129"/>
      <c r="D308" s="129"/>
      <c r="E308" s="45"/>
      <c r="F308" s="89"/>
      <c r="G308" s="107" t="s">
        <v>216</v>
      </c>
      <c r="H308" s="199">
        <v>0</v>
      </c>
      <c r="I308" s="106">
        <v>31</v>
      </c>
      <c r="J308" s="92"/>
      <c r="K308" s="268"/>
      <c r="L308" s="157"/>
      <c r="M308" s="7"/>
    </row>
    <row r="309" spans="2:13" ht="15.75">
      <c r="B309" s="24"/>
      <c r="C309" s="129"/>
      <c r="D309" s="129"/>
      <c r="E309" s="45"/>
      <c r="F309" s="89"/>
      <c r="G309" s="163" t="s">
        <v>342</v>
      </c>
      <c r="H309" s="124">
        <f>SUM(H306:H308)</f>
        <v>0</v>
      </c>
      <c r="I309" s="125">
        <f>SUM(I306:I308)</f>
        <v>65</v>
      </c>
      <c r="J309" s="92"/>
      <c r="K309" s="296">
        <v>1.62</v>
      </c>
      <c r="L309" s="76" t="s">
        <v>382</v>
      </c>
      <c r="M309" s="7"/>
    </row>
    <row r="310" spans="2:13" ht="11.25" customHeight="1">
      <c r="B310" s="24"/>
      <c r="C310" s="129"/>
      <c r="D310" s="129"/>
      <c r="E310" s="45"/>
      <c r="F310" s="89"/>
      <c r="G310" s="164"/>
      <c r="H310" s="33"/>
      <c r="I310" s="166"/>
      <c r="J310" s="78"/>
      <c r="K310" s="33"/>
      <c r="L310" s="79"/>
      <c r="M310" s="7"/>
    </row>
    <row r="311" spans="2:13" ht="15.75">
      <c r="B311" s="29">
        <v>27</v>
      </c>
      <c r="C311" s="541" t="s">
        <v>362</v>
      </c>
      <c r="D311" s="542"/>
      <c r="E311" s="542"/>
      <c r="F311" s="543"/>
      <c r="G311" s="200" t="s">
        <v>234</v>
      </c>
      <c r="H311" s="219">
        <v>0</v>
      </c>
      <c r="I311" s="139">
        <v>12</v>
      </c>
      <c r="J311" s="92"/>
      <c r="K311" s="268"/>
      <c r="L311" s="157"/>
      <c r="M311" s="7"/>
    </row>
    <row r="312" spans="2:13" ht="15.75">
      <c r="B312" s="24"/>
      <c r="C312" s="517" t="s">
        <v>360</v>
      </c>
      <c r="D312" s="518"/>
      <c r="E312" s="518"/>
      <c r="F312" s="89"/>
      <c r="G312" s="107" t="s">
        <v>217</v>
      </c>
      <c r="H312" s="123">
        <v>0</v>
      </c>
      <c r="I312" s="106">
        <v>22</v>
      </c>
      <c r="J312" s="92"/>
      <c r="K312" s="268"/>
      <c r="L312" s="157"/>
      <c r="M312" s="7"/>
    </row>
    <row r="313" spans="2:13" ht="15.75">
      <c r="B313" s="24"/>
      <c r="C313" s="129"/>
      <c r="D313" s="129"/>
      <c r="E313" s="45"/>
      <c r="F313" s="89"/>
      <c r="G313" s="107" t="s">
        <v>218</v>
      </c>
      <c r="H313" s="123">
        <v>0</v>
      </c>
      <c r="I313" s="106">
        <v>32</v>
      </c>
      <c r="J313" s="92"/>
      <c r="K313" s="268"/>
      <c r="L313" s="157"/>
      <c r="M313" s="7"/>
    </row>
    <row r="314" spans="2:13" ht="15.75">
      <c r="B314" s="24"/>
      <c r="C314" s="129"/>
      <c r="D314" s="129"/>
      <c r="E314" s="45"/>
      <c r="F314" s="89"/>
      <c r="G314" s="163" t="s">
        <v>342</v>
      </c>
      <c r="H314" s="124">
        <f>SUM(H311:H313)</f>
        <v>0</v>
      </c>
      <c r="I314" s="125">
        <f>SUM(I311:I313)</f>
        <v>66</v>
      </c>
      <c r="J314" s="92"/>
      <c r="K314" s="296">
        <v>1.65</v>
      </c>
      <c r="L314" s="76" t="s">
        <v>24</v>
      </c>
      <c r="M314" s="7"/>
    </row>
    <row r="315" spans="2:13" ht="9" customHeight="1">
      <c r="B315" s="24"/>
      <c r="C315" s="129"/>
      <c r="D315" s="129"/>
      <c r="E315" s="45"/>
      <c r="F315" s="89"/>
      <c r="G315" s="164"/>
      <c r="H315" s="33"/>
      <c r="I315" s="166"/>
      <c r="J315" s="78"/>
      <c r="K315" s="33"/>
      <c r="L315" s="79"/>
      <c r="M315" s="7"/>
    </row>
    <row r="316" spans="2:13" ht="15.75">
      <c r="B316" s="29">
        <v>28</v>
      </c>
      <c r="C316" s="514" t="s">
        <v>361</v>
      </c>
      <c r="D316" s="515"/>
      <c r="E316" s="515"/>
      <c r="F316" s="516"/>
      <c r="G316" s="218" t="s">
        <v>219</v>
      </c>
      <c r="H316" s="139">
        <v>0</v>
      </c>
      <c r="I316" s="139">
        <v>24</v>
      </c>
      <c r="J316" s="92"/>
      <c r="K316" s="268"/>
      <c r="L316" s="157"/>
      <c r="M316" s="7"/>
    </row>
    <row r="317" spans="2:13" ht="15.75">
      <c r="B317" s="24"/>
      <c r="C317" s="517" t="s">
        <v>364</v>
      </c>
      <c r="D317" s="518"/>
      <c r="E317" s="518"/>
      <c r="F317" s="89"/>
      <c r="G317" s="155">
        <v>202</v>
      </c>
      <c r="H317" s="106">
        <v>2</v>
      </c>
      <c r="I317" s="106">
        <v>35</v>
      </c>
      <c r="J317" s="92"/>
      <c r="K317" s="268"/>
      <c r="L317" s="157"/>
      <c r="M317" s="7"/>
    </row>
    <row r="318" spans="2:13" ht="15.75">
      <c r="B318" s="24"/>
      <c r="C318" s="129"/>
      <c r="D318" s="129"/>
      <c r="E318" s="45"/>
      <c r="F318" s="89"/>
      <c r="G318" s="162" t="s">
        <v>220</v>
      </c>
      <c r="H318" s="106">
        <v>0</v>
      </c>
      <c r="I318" s="106">
        <v>39</v>
      </c>
      <c r="J318" s="92"/>
      <c r="K318" s="268"/>
      <c r="L318" s="157"/>
      <c r="M318" s="7"/>
    </row>
    <row r="319" spans="2:13" ht="15.75">
      <c r="B319" s="24"/>
      <c r="C319" s="129"/>
      <c r="D319" s="129"/>
      <c r="E319" s="45"/>
      <c r="F319" s="89"/>
      <c r="G319" s="162" t="s">
        <v>235</v>
      </c>
      <c r="H319" s="106">
        <v>6</v>
      </c>
      <c r="I319" s="106">
        <v>35</v>
      </c>
      <c r="J319" s="92"/>
      <c r="K319" s="268"/>
      <c r="L319" s="157"/>
      <c r="M319" s="7"/>
    </row>
    <row r="320" spans="2:13" ht="15.75">
      <c r="B320" s="24"/>
      <c r="C320" s="129"/>
      <c r="D320" s="129"/>
      <c r="E320" s="45"/>
      <c r="F320" s="89"/>
      <c r="G320" s="162" t="s">
        <v>118</v>
      </c>
      <c r="H320" s="106">
        <v>0</v>
      </c>
      <c r="I320" s="106">
        <v>20</v>
      </c>
      <c r="J320" s="92"/>
      <c r="K320" s="268"/>
      <c r="L320" s="157"/>
      <c r="M320" s="7"/>
    </row>
    <row r="321" spans="2:13" ht="15.75">
      <c r="B321" s="24"/>
      <c r="C321" s="129"/>
      <c r="D321" s="129"/>
      <c r="E321" s="45"/>
      <c r="F321" s="89"/>
      <c r="G321" s="162" t="s">
        <v>236</v>
      </c>
      <c r="H321" s="106">
        <v>0</v>
      </c>
      <c r="I321" s="106">
        <v>27</v>
      </c>
      <c r="J321" s="92"/>
      <c r="K321" s="268"/>
      <c r="L321" s="157"/>
      <c r="M321" s="7"/>
    </row>
    <row r="322" spans="2:13" ht="15.75">
      <c r="B322" s="24"/>
      <c r="C322" s="129"/>
      <c r="D322" s="129"/>
      <c r="E322" s="45"/>
      <c r="F322" s="89"/>
      <c r="G322" s="155" t="s">
        <v>119</v>
      </c>
      <c r="H322" s="106">
        <v>0</v>
      </c>
      <c r="I322" s="106">
        <v>12</v>
      </c>
      <c r="J322" s="92"/>
      <c r="K322" s="268"/>
      <c r="L322" s="157"/>
      <c r="M322" s="7"/>
    </row>
    <row r="323" spans="2:13" ht="15.75">
      <c r="B323" s="24"/>
      <c r="C323" s="129"/>
      <c r="D323" s="129"/>
      <c r="E323" s="45"/>
      <c r="F323" s="89"/>
      <c r="G323" s="162" t="s">
        <v>119</v>
      </c>
      <c r="H323" s="106">
        <v>0</v>
      </c>
      <c r="I323" s="106">
        <v>15</v>
      </c>
      <c r="J323" s="92"/>
      <c r="K323" s="268"/>
      <c r="L323" s="157"/>
      <c r="M323" s="7"/>
    </row>
    <row r="324" spans="2:13" ht="15.75">
      <c r="B324" s="24"/>
      <c r="C324" s="129"/>
      <c r="D324" s="129"/>
      <c r="E324" s="45"/>
      <c r="F324" s="89"/>
      <c r="G324" s="162" t="s">
        <v>120</v>
      </c>
      <c r="H324" s="106">
        <v>0</v>
      </c>
      <c r="I324" s="106">
        <v>21</v>
      </c>
      <c r="J324" s="92"/>
      <c r="K324" s="268"/>
      <c r="L324" s="157"/>
      <c r="M324" s="7"/>
    </row>
    <row r="325" spans="2:13" ht="15.75">
      <c r="B325" s="24"/>
      <c r="C325" s="129"/>
      <c r="D325" s="129"/>
      <c r="E325" s="45"/>
      <c r="F325" s="89"/>
      <c r="G325" s="162" t="s">
        <v>221</v>
      </c>
      <c r="H325" s="106">
        <v>0</v>
      </c>
      <c r="I325" s="106">
        <v>30</v>
      </c>
      <c r="J325" s="92"/>
      <c r="K325" s="268"/>
      <c r="L325" s="157"/>
      <c r="M325" s="7"/>
    </row>
    <row r="326" spans="2:13" ht="15.75">
      <c r="B326" s="24"/>
      <c r="C326" s="129"/>
      <c r="D326" s="129"/>
      <c r="E326" s="45"/>
      <c r="F326" s="89"/>
      <c r="G326" s="155">
        <v>222</v>
      </c>
      <c r="H326" s="106">
        <v>2</v>
      </c>
      <c r="I326" s="105">
        <v>21</v>
      </c>
      <c r="J326" s="90"/>
      <c r="K326" s="278"/>
      <c r="L326" s="157"/>
      <c r="M326" s="7"/>
    </row>
    <row r="327" spans="2:13" ht="15.75">
      <c r="B327" s="24"/>
      <c r="C327" s="129"/>
      <c r="D327" s="129"/>
      <c r="E327" s="45"/>
      <c r="F327" s="89"/>
      <c r="G327" s="155">
        <v>223</v>
      </c>
      <c r="H327" s="106">
        <v>3</v>
      </c>
      <c r="I327" s="105">
        <v>1</v>
      </c>
      <c r="J327" s="90"/>
      <c r="K327" s="278"/>
      <c r="L327" s="157"/>
      <c r="M327" s="7"/>
    </row>
    <row r="328" spans="2:13" ht="15.75">
      <c r="B328" s="24"/>
      <c r="C328" s="129"/>
      <c r="D328" s="129"/>
      <c r="E328" s="45"/>
      <c r="F328" s="89"/>
      <c r="G328" s="162" t="s">
        <v>222</v>
      </c>
      <c r="H328" s="106">
        <v>10</v>
      </c>
      <c r="I328" s="106">
        <v>20</v>
      </c>
      <c r="J328" s="92"/>
      <c r="K328" s="268"/>
      <c r="L328" s="157"/>
      <c r="M328" s="7"/>
    </row>
    <row r="329" spans="2:13" ht="15.75">
      <c r="B329" s="24"/>
      <c r="C329" s="129"/>
      <c r="D329" s="129"/>
      <c r="E329" s="45"/>
      <c r="F329" s="89"/>
      <c r="G329" s="155">
        <v>201</v>
      </c>
      <c r="H329" s="106">
        <v>2</v>
      </c>
      <c r="I329" s="105">
        <v>8</v>
      </c>
      <c r="J329" s="90"/>
      <c r="K329" s="278"/>
      <c r="L329" s="157"/>
      <c r="M329" s="7"/>
    </row>
    <row r="330" spans="2:13" ht="15.75">
      <c r="B330" s="24"/>
      <c r="C330" s="129"/>
      <c r="D330" s="129"/>
      <c r="E330" s="45"/>
      <c r="F330" s="89"/>
      <c r="G330" s="162" t="s">
        <v>223</v>
      </c>
      <c r="H330" s="106">
        <v>1</v>
      </c>
      <c r="I330" s="106">
        <v>10</v>
      </c>
      <c r="J330" s="92"/>
      <c r="K330" s="268"/>
      <c r="L330" s="157"/>
      <c r="M330" s="7"/>
    </row>
    <row r="331" spans="2:13" ht="15.75">
      <c r="B331" s="24"/>
      <c r="C331" s="129"/>
      <c r="D331" s="129"/>
      <c r="E331" s="45"/>
      <c r="F331" s="89"/>
      <c r="G331" s="162" t="s">
        <v>224</v>
      </c>
      <c r="H331" s="106">
        <v>1</v>
      </c>
      <c r="I331" s="106">
        <v>10</v>
      </c>
      <c r="J331" s="92"/>
      <c r="K331" s="268"/>
      <c r="L331" s="157"/>
      <c r="M331" s="7"/>
    </row>
    <row r="332" spans="2:13" ht="15.75">
      <c r="B332" s="24"/>
      <c r="C332" s="129"/>
      <c r="D332" s="129"/>
      <c r="E332" s="45"/>
      <c r="F332" s="89"/>
      <c r="G332" s="163" t="s">
        <v>342</v>
      </c>
      <c r="H332" s="125">
        <f>SUM(H316:H331)</f>
        <v>27</v>
      </c>
      <c r="I332" s="125">
        <f>SUM(I316:I331)</f>
        <v>328</v>
      </c>
      <c r="J332" s="92"/>
      <c r="K332" s="296">
        <v>35.200000000000003</v>
      </c>
      <c r="L332" s="76" t="s">
        <v>24</v>
      </c>
      <c r="M332" s="7"/>
    </row>
    <row r="333" spans="2:13" ht="9.75" customHeight="1">
      <c r="B333" s="24"/>
      <c r="C333" s="129"/>
      <c r="D333" s="129"/>
      <c r="E333" s="45"/>
      <c r="F333" s="45"/>
      <c r="G333" s="173"/>
      <c r="H333" s="171"/>
      <c r="I333" s="139"/>
      <c r="J333" s="92"/>
      <c r="K333" s="268"/>
      <c r="L333" s="157"/>
      <c r="M333" s="7"/>
    </row>
    <row r="334" spans="2:13" ht="15.75">
      <c r="B334" s="29">
        <v>29</v>
      </c>
      <c r="C334" s="514" t="s">
        <v>393</v>
      </c>
      <c r="D334" s="515"/>
      <c r="E334" s="515"/>
      <c r="F334" s="516"/>
      <c r="G334" s="158" t="s">
        <v>237</v>
      </c>
      <c r="H334" s="125">
        <v>1</v>
      </c>
      <c r="I334" s="125">
        <v>24</v>
      </c>
      <c r="J334" s="189"/>
      <c r="K334" s="304"/>
      <c r="L334" s="157"/>
      <c r="M334" s="7"/>
    </row>
    <row r="335" spans="2:13" ht="15.75">
      <c r="B335" s="24"/>
      <c r="C335" s="517" t="s">
        <v>294</v>
      </c>
      <c r="D335" s="518"/>
      <c r="E335" s="518"/>
      <c r="F335" s="89"/>
      <c r="G335" s="163" t="s">
        <v>342</v>
      </c>
      <c r="H335" s="125">
        <v>1</v>
      </c>
      <c r="I335" s="125">
        <v>24</v>
      </c>
      <c r="J335" s="92"/>
      <c r="K335" s="296">
        <v>1.6</v>
      </c>
      <c r="L335" s="76" t="s">
        <v>24</v>
      </c>
      <c r="M335" s="7"/>
    </row>
    <row r="336" spans="2:13" ht="10.5" customHeight="1">
      <c r="B336" s="24"/>
      <c r="C336" s="129"/>
      <c r="D336" s="129"/>
      <c r="E336" s="45"/>
      <c r="F336" s="89"/>
      <c r="G336" s="268"/>
      <c r="H336" s="235"/>
      <c r="I336" s="95"/>
      <c r="J336" s="92"/>
      <c r="K336" s="268"/>
      <c r="L336" s="157"/>
      <c r="M336" s="7"/>
    </row>
    <row r="337" spans="2:13" ht="15.75">
      <c r="B337" s="29">
        <v>30</v>
      </c>
      <c r="C337" s="514" t="s">
        <v>365</v>
      </c>
      <c r="D337" s="515"/>
      <c r="E337" s="515"/>
      <c r="F337" s="516"/>
      <c r="G337" s="200" t="s">
        <v>240</v>
      </c>
      <c r="H337" s="139">
        <v>0</v>
      </c>
      <c r="I337" s="139">
        <v>14</v>
      </c>
      <c r="J337" s="92"/>
      <c r="K337" s="268"/>
      <c r="L337" s="157"/>
    </row>
    <row r="338" spans="2:13" ht="15.75">
      <c r="B338" s="24"/>
      <c r="C338" s="517" t="s">
        <v>366</v>
      </c>
      <c r="D338" s="518"/>
      <c r="E338" s="518"/>
      <c r="F338" s="89"/>
      <c r="G338" s="236" t="s">
        <v>241</v>
      </c>
      <c r="H338" s="106">
        <v>0</v>
      </c>
      <c r="I338" s="106">
        <v>12</v>
      </c>
      <c r="J338" s="92"/>
      <c r="K338" s="268"/>
      <c r="L338" s="157"/>
      <c r="M338" s="7"/>
    </row>
    <row r="339" spans="2:13" ht="15.75">
      <c r="B339" s="24"/>
      <c r="C339" s="129"/>
      <c r="D339" s="129"/>
      <c r="E339" s="45"/>
      <c r="F339" s="89"/>
      <c r="G339" s="107" t="s">
        <v>242</v>
      </c>
      <c r="H339" s="106">
        <v>0</v>
      </c>
      <c r="I339" s="106">
        <v>9</v>
      </c>
      <c r="J339" s="90"/>
      <c r="K339" s="278"/>
      <c r="L339" s="157"/>
      <c r="M339" s="7"/>
    </row>
    <row r="340" spans="2:13" ht="15.75">
      <c r="B340" s="24"/>
      <c r="C340" s="129"/>
      <c r="D340" s="129"/>
      <c r="E340" s="45"/>
      <c r="F340" s="89"/>
      <c r="G340" s="107" t="s">
        <v>238</v>
      </c>
      <c r="H340" s="106">
        <v>0</v>
      </c>
      <c r="I340" s="106">
        <v>10</v>
      </c>
      <c r="J340" s="92"/>
      <c r="K340" s="268"/>
      <c r="L340" s="157"/>
      <c r="M340" s="7"/>
    </row>
    <row r="341" spans="2:13" ht="15.75">
      <c r="B341" s="24"/>
      <c r="C341" s="129"/>
      <c r="D341" s="129"/>
      <c r="E341" s="45"/>
      <c r="F341" s="89"/>
      <c r="G341" s="163" t="s">
        <v>342</v>
      </c>
      <c r="H341" s="125">
        <f>SUM(H337:H340)</f>
        <v>0</v>
      </c>
      <c r="I341" s="125">
        <f>SUM(I337:I340)</f>
        <v>45</v>
      </c>
      <c r="J341" s="94"/>
      <c r="K341" s="296">
        <v>1.1200000000000001</v>
      </c>
      <c r="L341" s="76" t="s">
        <v>382</v>
      </c>
      <c r="M341" s="7"/>
    </row>
    <row r="342" spans="2:13" ht="11.25" customHeight="1">
      <c r="B342" s="24"/>
      <c r="C342" s="129"/>
      <c r="D342" s="129"/>
      <c r="E342" s="45"/>
      <c r="F342" s="89"/>
      <c r="G342" s="268"/>
      <c r="H342" s="27"/>
      <c r="I342" s="28"/>
      <c r="J342" s="78"/>
      <c r="K342" s="33"/>
      <c r="L342" s="79"/>
      <c r="M342" s="7"/>
    </row>
    <row r="343" spans="2:13" ht="15.75">
      <c r="B343" s="24">
        <v>31</v>
      </c>
      <c r="C343" s="517" t="s">
        <v>368</v>
      </c>
      <c r="D343" s="518"/>
      <c r="E343" s="518"/>
      <c r="F343" s="525"/>
      <c r="G343" s="200" t="s">
        <v>243</v>
      </c>
      <c r="H343" s="139">
        <v>0</v>
      </c>
      <c r="I343" s="139">
        <v>10</v>
      </c>
      <c r="J343" s="188"/>
      <c r="K343" s="301"/>
      <c r="L343" s="208"/>
      <c r="M343" s="7"/>
    </row>
    <row r="344" spans="2:13" ht="15.75">
      <c r="B344" s="24"/>
      <c r="C344" s="517" t="s">
        <v>296</v>
      </c>
      <c r="D344" s="518"/>
      <c r="E344" s="518"/>
      <c r="F344" s="89"/>
      <c r="G344" s="107" t="s">
        <v>239</v>
      </c>
      <c r="H344" s="105">
        <v>0</v>
      </c>
      <c r="I344" s="105">
        <v>9</v>
      </c>
      <c r="J344" s="161"/>
      <c r="K344" s="302"/>
      <c r="L344" s="208"/>
      <c r="M344" s="7"/>
    </row>
    <row r="345" spans="2:13" ht="15.75">
      <c r="B345" s="24"/>
      <c r="C345" s="129"/>
      <c r="D345" s="129"/>
      <c r="E345" s="45"/>
      <c r="F345" s="89"/>
      <c r="G345" s="236" t="s">
        <v>244</v>
      </c>
      <c r="H345" s="106">
        <v>0</v>
      </c>
      <c r="I345" s="106">
        <v>17</v>
      </c>
      <c r="J345" s="188"/>
      <c r="K345" s="301"/>
      <c r="L345" s="208"/>
      <c r="M345" s="7"/>
    </row>
    <row r="346" spans="2:13" ht="15.75">
      <c r="B346" s="24"/>
      <c r="C346" s="129"/>
      <c r="D346" s="129"/>
      <c r="E346" s="45"/>
      <c r="F346" s="89"/>
      <c r="G346" s="236" t="s">
        <v>245</v>
      </c>
      <c r="H346" s="105">
        <v>0</v>
      </c>
      <c r="I346" s="105">
        <v>9</v>
      </c>
      <c r="J346" s="161"/>
      <c r="K346" s="302"/>
      <c r="L346" s="208"/>
      <c r="M346" s="7"/>
    </row>
    <row r="347" spans="2:13" ht="15.75">
      <c r="B347" s="24"/>
      <c r="C347" s="129"/>
      <c r="D347" s="129"/>
      <c r="E347" s="45"/>
      <c r="F347" s="89"/>
      <c r="G347" s="237" t="s">
        <v>246</v>
      </c>
      <c r="H347" s="105">
        <v>1</v>
      </c>
      <c r="I347" s="105">
        <v>9</v>
      </c>
      <c r="J347" s="161"/>
      <c r="K347" s="302"/>
      <c r="L347" s="208"/>
      <c r="M347" s="7"/>
    </row>
    <row r="348" spans="2:13" ht="15.75">
      <c r="B348" s="24"/>
      <c r="C348" s="129"/>
      <c r="D348" s="129"/>
      <c r="E348" s="45"/>
      <c r="F348" s="89"/>
      <c r="G348" s="163" t="s">
        <v>342</v>
      </c>
      <c r="H348" s="125">
        <f>SUM(H343:H347)</f>
        <v>1</v>
      </c>
      <c r="I348" s="125">
        <f>SUM(I343:I347)</f>
        <v>54</v>
      </c>
      <c r="J348" s="188"/>
      <c r="K348" s="303">
        <v>2.35</v>
      </c>
      <c r="L348" s="209" t="s">
        <v>24</v>
      </c>
      <c r="M348" s="7"/>
    </row>
    <row r="349" spans="2:13" ht="11.25" customHeight="1">
      <c r="B349" s="24"/>
      <c r="C349" s="129"/>
      <c r="D349" s="129"/>
      <c r="E349" s="45"/>
      <c r="F349" s="89"/>
      <c r="G349" s="216"/>
      <c r="H349" s="182"/>
      <c r="I349" s="233"/>
      <c r="J349" s="78"/>
      <c r="K349" s="33"/>
      <c r="L349" s="79"/>
      <c r="M349" s="7"/>
    </row>
    <row r="350" spans="2:13" ht="15.75">
      <c r="B350" s="29">
        <v>32</v>
      </c>
      <c r="C350" s="514" t="s">
        <v>367</v>
      </c>
      <c r="D350" s="515"/>
      <c r="E350" s="515"/>
      <c r="F350" s="516"/>
      <c r="G350" s="200" t="s">
        <v>247</v>
      </c>
      <c r="H350" s="219">
        <v>2</v>
      </c>
      <c r="I350" s="105">
        <v>23</v>
      </c>
      <c r="J350" s="90"/>
      <c r="K350" s="278"/>
      <c r="L350" s="157"/>
      <c r="M350" s="7"/>
    </row>
    <row r="351" spans="2:13" ht="15.75">
      <c r="B351" s="254"/>
      <c r="C351" s="544" t="s">
        <v>369</v>
      </c>
      <c r="D351" s="545"/>
      <c r="E351" s="545"/>
      <c r="F351" s="311"/>
      <c r="G351" s="163" t="s">
        <v>342</v>
      </c>
      <c r="H351" s="124">
        <v>2</v>
      </c>
      <c r="I351" s="234">
        <v>23</v>
      </c>
      <c r="J351" s="319"/>
      <c r="K351" s="287">
        <v>2.57</v>
      </c>
      <c r="L351" s="320" t="s">
        <v>383</v>
      </c>
      <c r="M351" s="7"/>
    </row>
    <row r="352" spans="2:13" ht="15.75">
      <c r="B352" s="34"/>
      <c r="C352" s="39"/>
      <c r="D352" s="39"/>
      <c r="E352" s="39"/>
      <c r="F352" s="269"/>
      <c r="G352" s="173"/>
      <c r="H352" s="140"/>
      <c r="I352" s="141"/>
      <c r="J352" s="280"/>
      <c r="K352" s="281"/>
      <c r="L352" s="282"/>
      <c r="M352" s="7"/>
    </row>
    <row r="353" spans="2:13" ht="15.75">
      <c r="B353" s="35"/>
      <c r="C353" s="198"/>
      <c r="D353" s="198"/>
      <c r="E353" s="198"/>
      <c r="F353" s="272"/>
      <c r="G353" s="283"/>
      <c r="H353" s="284"/>
      <c r="I353" s="285"/>
      <c r="J353" s="286"/>
      <c r="K353" s="287"/>
      <c r="L353" s="37"/>
      <c r="M353" s="7"/>
    </row>
    <row r="354" spans="2:13" ht="15.75">
      <c r="B354" s="24">
        <v>33</v>
      </c>
      <c r="C354" s="517" t="s">
        <v>407</v>
      </c>
      <c r="D354" s="518"/>
      <c r="E354" s="518"/>
      <c r="F354" s="525"/>
      <c r="G354" s="200" t="s">
        <v>411</v>
      </c>
      <c r="H354" s="139">
        <v>0</v>
      </c>
      <c r="I354" s="139">
        <v>29</v>
      </c>
      <c r="J354" s="188"/>
      <c r="K354" s="301"/>
      <c r="L354" s="208"/>
      <c r="M354" s="7"/>
    </row>
    <row r="355" spans="2:13" ht="15.75">
      <c r="B355" s="24"/>
      <c r="C355" s="517" t="s">
        <v>408</v>
      </c>
      <c r="D355" s="518"/>
      <c r="E355" s="518"/>
      <c r="F355" s="89"/>
      <c r="G355" s="107" t="s">
        <v>409</v>
      </c>
      <c r="H355" s="105">
        <v>1</v>
      </c>
      <c r="I355" s="105">
        <v>20</v>
      </c>
      <c r="J355" s="161"/>
      <c r="K355" s="302"/>
      <c r="L355" s="208"/>
      <c r="M355" s="7"/>
    </row>
    <row r="356" spans="2:13" ht="15.75">
      <c r="B356" s="24"/>
      <c r="C356" s="129"/>
      <c r="D356" s="129"/>
      <c r="E356" s="45"/>
      <c r="F356" s="89"/>
      <c r="G356" s="236" t="s">
        <v>412</v>
      </c>
      <c r="H356" s="106">
        <v>0</v>
      </c>
      <c r="I356" s="106">
        <v>30</v>
      </c>
      <c r="J356" s="188"/>
      <c r="K356" s="301"/>
      <c r="L356" s="208"/>
      <c r="M356" s="7"/>
    </row>
    <row r="357" spans="2:13" ht="15.75">
      <c r="B357" s="24"/>
      <c r="C357" s="129"/>
      <c r="D357" s="129"/>
      <c r="E357" s="45"/>
      <c r="F357" s="89"/>
      <c r="G357" s="236" t="s">
        <v>409</v>
      </c>
      <c r="H357" s="105">
        <v>1</v>
      </c>
      <c r="I357" s="105">
        <v>20</v>
      </c>
      <c r="J357" s="161"/>
      <c r="K357" s="302"/>
      <c r="L357" s="208"/>
      <c r="M357" s="7"/>
    </row>
    <row r="358" spans="2:13" ht="15.75">
      <c r="B358" s="24"/>
      <c r="C358" s="129"/>
      <c r="D358" s="129"/>
      <c r="E358" s="45"/>
      <c r="F358" s="89"/>
      <c r="G358" s="236" t="s">
        <v>410</v>
      </c>
      <c r="H358" s="105">
        <v>0</v>
      </c>
      <c r="I358" s="105">
        <v>38</v>
      </c>
      <c r="J358" s="161"/>
      <c r="K358" s="302"/>
      <c r="L358" s="208"/>
      <c r="M358" s="7"/>
    </row>
    <row r="359" spans="2:13" ht="15.75">
      <c r="B359" s="24"/>
      <c r="C359" s="129"/>
      <c r="D359" s="129"/>
      <c r="E359" s="45"/>
      <c r="F359" s="89"/>
      <c r="G359" s="162">
        <v>190</v>
      </c>
      <c r="H359" s="105">
        <v>1</v>
      </c>
      <c r="I359" s="105">
        <v>18</v>
      </c>
      <c r="J359" s="161"/>
      <c r="K359" s="302"/>
      <c r="L359" s="208"/>
      <c r="M359" s="7"/>
    </row>
    <row r="360" spans="2:13" ht="15.75">
      <c r="B360" s="24"/>
      <c r="C360" s="129"/>
      <c r="D360" s="129"/>
      <c r="E360" s="45"/>
      <c r="F360" s="89"/>
      <c r="G360" s="155">
        <v>323</v>
      </c>
      <c r="H360" s="105">
        <v>0</v>
      </c>
      <c r="I360" s="105">
        <v>19</v>
      </c>
      <c r="J360" s="161"/>
      <c r="K360" s="302"/>
      <c r="L360" s="208"/>
      <c r="M360" s="7"/>
    </row>
    <row r="361" spans="2:13" ht="15.75">
      <c r="B361" s="24"/>
      <c r="C361" s="129"/>
      <c r="D361" s="129"/>
      <c r="E361" s="45"/>
      <c r="F361" s="89"/>
      <c r="G361" s="163" t="s">
        <v>342</v>
      </c>
      <c r="H361" s="125">
        <f>SUM(H354:H360)</f>
        <v>3</v>
      </c>
      <c r="I361" s="125">
        <f>SUM(I354:I360)</f>
        <v>174</v>
      </c>
      <c r="J361" s="188"/>
      <c r="K361" s="303">
        <v>7.35</v>
      </c>
      <c r="L361" s="209" t="s">
        <v>24</v>
      </c>
      <c r="M361" s="7"/>
    </row>
    <row r="362" spans="2:13" ht="10.5" customHeight="1">
      <c r="B362" s="24"/>
      <c r="C362" s="129"/>
      <c r="D362" s="129"/>
      <c r="E362" s="45"/>
      <c r="F362" s="89"/>
      <c r="G362" s="268"/>
      <c r="H362" s="304"/>
      <c r="I362" s="235"/>
      <c r="J362" s="90"/>
      <c r="K362" s="279"/>
      <c r="L362" s="76"/>
      <c r="M362" s="7"/>
    </row>
    <row r="363" spans="2:13" ht="18.75">
      <c r="B363" s="24"/>
      <c r="C363" s="575" t="s">
        <v>746</v>
      </c>
      <c r="D363" s="576"/>
      <c r="E363" s="576"/>
      <c r="F363" s="184"/>
      <c r="G363" s="151"/>
      <c r="H363" s="151"/>
      <c r="I363" s="185" t="s">
        <v>3</v>
      </c>
      <c r="J363" s="190"/>
      <c r="K363" s="249">
        <f>SUM(K16:K362)+0.06</f>
        <v>190.05000000000004</v>
      </c>
      <c r="L363" s="210" t="s">
        <v>24</v>
      </c>
      <c r="M363" s="7"/>
    </row>
    <row r="364" spans="2:13" ht="12" customHeight="1">
      <c r="B364" s="24"/>
      <c r="C364" s="129"/>
      <c r="D364" s="129"/>
      <c r="E364" s="45"/>
      <c r="F364" s="89"/>
      <c r="G364" s="268"/>
      <c r="H364" s="27"/>
      <c r="I364" s="238"/>
      <c r="J364" s="78"/>
      <c r="K364" s="33"/>
      <c r="L364" s="211"/>
      <c r="M364" s="7"/>
    </row>
    <row r="365" spans="2:13" ht="12" customHeight="1">
      <c r="B365" s="24"/>
      <c r="C365" s="129"/>
      <c r="D365" s="129"/>
      <c r="E365" s="45"/>
      <c r="F365" s="89"/>
      <c r="G365" s="268"/>
      <c r="H365" s="27"/>
      <c r="I365" s="78"/>
      <c r="J365" s="78"/>
      <c r="K365" s="33"/>
      <c r="L365" s="79"/>
      <c r="M365" s="7"/>
    </row>
    <row r="366" spans="2:13" ht="38.25" customHeight="1">
      <c r="B366" s="24"/>
      <c r="C366" s="575" t="s">
        <v>413</v>
      </c>
      <c r="D366" s="576"/>
      <c r="E366" s="576"/>
      <c r="F366" s="38"/>
      <c r="G366" s="577" t="s">
        <v>283</v>
      </c>
      <c r="H366" s="578"/>
      <c r="I366" s="245" t="s">
        <v>25</v>
      </c>
      <c r="J366" s="246"/>
      <c r="K366" s="247"/>
      <c r="L366" s="248"/>
      <c r="M366" s="7"/>
    </row>
    <row r="367" spans="2:13" ht="12" customHeight="1">
      <c r="B367" s="24"/>
      <c r="C367" s="129"/>
      <c r="D367" s="129"/>
      <c r="E367" s="45"/>
      <c r="F367" s="89"/>
      <c r="G367" s="268"/>
      <c r="H367" s="27"/>
      <c r="I367" s="78"/>
      <c r="J367" s="78"/>
      <c r="K367" s="33"/>
      <c r="L367" s="79"/>
      <c r="M367" s="7"/>
    </row>
    <row r="368" spans="2:13" ht="15.75">
      <c r="B368" s="24">
        <v>1</v>
      </c>
      <c r="C368" s="517" t="s">
        <v>370</v>
      </c>
      <c r="D368" s="518"/>
      <c r="E368" s="518"/>
      <c r="F368" s="525"/>
      <c r="G368" s="200" t="s">
        <v>110</v>
      </c>
      <c r="H368" s="139">
        <v>0</v>
      </c>
      <c r="I368" s="139">
        <v>11</v>
      </c>
      <c r="J368" s="147"/>
      <c r="K368" s="288"/>
      <c r="L368" s="176"/>
      <c r="M368" s="7"/>
    </row>
    <row r="369" spans="2:13" ht="15.75">
      <c r="B369" s="24"/>
      <c r="C369" s="517" t="s">
        <v>371</v>
      </c>
      <c r="D369" s="518"/>
      <c r="E369" s="518"/>
      <c r="F369" s="89"/>
      <c r="G369" s="107" t="s">
        <v>111</v>
      </c>
      <c r="H369" s="106">
        <v>0</v>
      </c>
      <c r="I369" s="106">
        <v>14</v>
      </c>
      <c r="J369" s="147"/>
      <c r="K369" s="288"/>
      <c r="L369" s="176"/>
      <c r="M369" s="7"/>
    </row>
    <row r="370" spans="2:13" ht="15.75">
      <c r="B370" s="24"/>
      <c r="C370" s="129"/>
      <c r="D370" s="129"/>
      <c r="E370" s="45"/>
      <c r="F370" s="89"/>
      <c r="G370" s="163" t="s">
        <v>342</v>
      </c>
      <c r="H370" s="125">
        <f>SUM(H368:H369)</f>
        <v>0</v>
      </c>
      <c r="I370" s="125">
        <f>SUM(I368:I369)</f>
        <v>25</v>
      </c>
      <c r="J370" s="191"/>
      <c r="K370" s="296">
        <v>0.62</v>
      </c>
      <c r="L370" s="212" t="s">
        <v>382</v>
      </c>
      <c r="M370" s="7"/>
    </row>
    <row r="371" spans="2:13" ht="15.75">
      <c r="B371" s="24"/>
      <c r="C371" s="129"/>
      <c r="D371" s="129"/>
      <c r="E371" s="45"/>
      <c r="F371" s="89"/>
      <c r="G371" s="268"/>
      <c r="H371" s="33"/>
      <c r="I371" s="166"/>
      <c r="J371" s="192"/>
      <c r="K371" s="305"/>
      <c r="L371" s="79"/>
      <c r="M371" s="7"/>
    </row>
    <row r="372" spans="2:13" ht="15.75">
      <c r="B372" s="24">
        <v>2</v>
      </c>
      <c r="C372" s="517" t="s">
        <v>373</v>
      </c>
      <c r="D372" s="518"/>
      <c r="E372" s="518"/>
      <c r="F372" s="525"/>
      <c r="G372" s="200" t="s">
        <v>255</v>
      </c>
      <c r="H372" s="219">
        <v>0</v>
      </c>
      <c r="I372" s="139">
        <v>11</v>
      </c>
      <c r="J372" s="21"/>
      <c r="K372" s="171"/>
      <c r="L372" s="22"/>
      <c r="M372" s="7"/>
    </row>
    <row r="373" spans="2:13" ht="15.75">
      <c r="B373" s="24"/>
      <c r="C373" s="517" t="s">
        <v>372</v>
      </c>
      <c r="D373" s="518"/>
      <c r="E373" s="518"/>
      <c r="F373" s="89"/>
      <c r="G373" s="107" t="s">
        <v>66</v>
      </c>
      <c r="H373" s="123">
        <v>1</v>
      </c>
      <c r="I373" s="105">
        <v>3</v>
      </c>
      <c r="J373" s="21"/>
      <c r="K373" s="277"/>
      <c r="L373" s="22"/>
      <c r="M373" s="7"/>
    </row>
    <row r="374" spans="2:13" ht="15.75">
      <c r="B374" s="24"/>
      <c r="C374" s="129"/>
      <c r="D374" s="129"/>
      <c r="E374" s="45"/>
      <c r="F374" s="89"/>
      <c r="G374" s="163" t="s">
        <v>342</v>
      </c>
      <c r="H374" s="124">
        <f>SUM(H372:H373)</f>
        <v>1</v>
      </c>
      <c r="I374" s="125">
        <f>SUM(I372:I373)</f>
        <v>14</v>
      </c>
      <c r="J374" s="106"/>
      <c r="K374" s="296">
        <v>1.35</v>
      </c>
      <c r="L374" s="22" t="s">
        <v>24</v>
      </c>
      <c r="M374" s="7"/>
    </row>
    <row r="375" spans="2:13" ht="15.75">
      <c r="B375" s="24"/>
      <c r="C375" s="129"/>
      <c r="D375" s="129"/>
      <c r="E375" s="45"/>
      <c r="F375" s="89"/>
      <c r="G375" s="268"/>
      <c r="H375" s="33"/>
      <c r="I375" s="166"/>
      <c r="J375" s="193"/>
      <c r="K375" s="306"/>
      <c r="L375" s="176"/>
      <c r="M375" s="7"/>
    </row>
    <row r="376" spans="2:13" ht="15.75">
      <c r="B376" s="24">
        <v>3</v>
      </c>
      <c r="C376" s="517" t="s">
        <v>374</v>
      </c>
      <c r="D376" s="518"/>
      <c r="E376" s="518"/>
      <c r="F376" s="525"/>
      <c r="G376" s="200" t="s">
        <v>248</v>
      </c>
      <c r="H376" s="139">
        <v>1</v>
      </c>
      <c r="I376" s="139">
        <v>37</v>
      </c>
      <c r="J376" s="21"/>
      <c r="K376" s="171"/>
      <c r="L376" s="22"/>
      <c r="M376" s="7"/>
    </row>
    <row r="377" spans="2:13" ht="15.75">
      <c r="B377" s="24"/>
      <c r="C377" s="517" t="s">
        <v>375</v>
      </c>
      <c r="D377" s="518"/>
      <c r="E377" s="518"/>
      <c r="F377" s="89"/>
      <c r="G377" s="107" t="s">
        <v>256</v>
      </c>
      <c r="H377" s="106">
        <v>0</v>
      </c>
      <c r="I377" s="106">
        <v>13</v>
      </c>
      <c r="J377" s="21"/>
      <c r="K377" s="171"/>
      <c r="L377" s="22"/>
      <c r="M377" s="7"/>
    </row>
    <row r="378" spans="2:13" ht="15.75">
      <c r="B378" s="24"/>
      <c r="C378" s="129"/>
      <c r="D378" s="129"/>
      <c r="E378" s="45"/>
      <c r="F378" s="89"/>
      <c r="G378" s="107" t="s">
        <v>257</v>
      </c>
      <c r="H378" s="106">
        <v>0</v>
      </c>
      <c r="I378" s="106">
        <v>26</v>
      </c>
      <c r="J378" s="21"/>
      <c r="K378" s="171"/>
      <c r="L378" s="22"/>
      <c r="M378" s="7"/>
    </row>
    <row r="379" spans="2:13" ht="15.75">
      <c r="B379" s="24"/>
      <c r="C379" s="129"/>
      <c r="D379" s="129"/>
      <c r="E379" s="45"/>
      <c r="F379" s="89"/>
      <c r="G379" s="107" t="s">
        <v>249</v>
      </c>
      <c r="H379" s="106">
        <v>0</v>
      </c>
      <c r="I379" s="106">
        <v>13</v>
      </c>
      <c r="J379" s="21"/>
      <c r="K379" s="171"/>
      <c r="L379" s="22">
        <f>119*0.025</f>
        <v>2.9750000000000001</v>
      </c>
      <c r="M379" s="7"/>
    </row>
    <row r="380" spans="2:13" ht="15.75">
      <c r="B380" s="24"/>
      <c r="C380" s="129"/>
      <c r="D380" s="129"/>
      <c r="E380" s="45"/>
      <c r="F380" s="89"/>
      <c r="G380" s="107" t="s">
        <v>258</v>
      </c>
      <c r="H380" s="106">
        <v>0</v>
      </c>
      <c r="I380" s="106">
        <v>26</v>
      </c>
      <c r="J380" s="21"/>
      <c r="K380" s="171"/>
      <c r="L380" s="22"/>
      <c r="M380" s="7"/>
    </row>
    <row r="381" spans="2:13" ht="15.75">
      <c r="B381" s="24"/>
      <c r="C381" s="129"/>
      <c r="D381" s="129"/>
      <c r="E381" s="45"/>
      <c r="F381" s="89"/>
      <c r="G381" s="107" t="s">
        <v>222</v>
      </c>
      <c r="H381" s="106">
        <v>1</v>
      </c>
      <c r="I381" s="106">
        <v>4</v>
      </c>
      <c r="J381" s="21"/>
      <c r="K381" s="171"/>
      <c r="L381" s="22"/>
      <c r="M381" s="7"/>
    </row>
    <row r="382" spans="2:13" ht="15.75">
      <c r="B382" s="24"/>
      <c r="C382" s="129"/>
      <c r="D382" s="129"/>
      <c r="E382" s="45"/>
      <c r="F382" s="89"/>
      <c r="G382" s="163" t="s">
        <v>342</v>
      </c>
      <c r="H382" s="125">
        <f>SUM(H376:H381)</f>
        <v>2</v>
      </c>
      <c r="I382" s="125">
        <f>SUM(I376:I381)</f>
        <v>119</v>
      </c>
      <c r="J382" s="106"/>
      <c r="K382" s="296">
        <v>4.97</v>
      </c>
      <c r="L382" s="213" t="s">
        <v>382</v>
      </c>
      <c r="M382" s="7"/>
    </row>
    <row r="383" spans="2:13" ht="12" customHeight="1">
      <c r="B383" s="24"/>
      <c r="C383" s="129"/>
      <c r="D383" s="129"/>
      <c r="E383" s="45"/>
      <c r="F383" s="89"/>
      <c r="G383" s="164"/>
      <c r="H383" s="33"/>
      <c r="I383" s="166"/>
      <c r="J383" s="193"/>
      <c r="K383" s="306"/>
      <c r="L383" s="176"/>
      <c r="M383" s="7"/>
    </row>
    <row r="384" spans="2:13" ht="15.75">
      <c r="B384" s="24">
        <v>4</v>
      </c>
      <c r="C384" s="514" t="s">
        <v>377</v>
      </c>
      <c r="D384" s="515"/>
      <c r="E384" s="515"/>
      <c r="F384" s="516"/>
      <c r="G384" s="163">
        <v>154</v>
      </c>
      <c r="H384" s="234">
        <v>1</v>
      </c>
      <c r="I384" s="125">
        <v>3</v>
      </c>
      <c r="J384" s="147"/>
      <c r="K384" s="288"/>
      <c r="L384" s="176"/>
      <c r="M384" s="7"/>
    </row>
    <row r="385" spans="2:13" ht="15.75">
      <c r="B385" s="24"/>
      <c r="C385" s="517" t="s">
        <v>381</v>
      </c>
      <c r="D385" s="518"/>
      <c r="E385" s="518"/>
      <c r="F385" s="89"/>
      <c r="G385" s="163" t="s">
        <v>342</v>
      </c>
      <c r="H385" s="125">
        <v>1</v>
      </c>
      <c r="I385" s="125">
        <v>3</v>
      </c>
      <c r="J385" s="193"/>
      <c r="K385" s="307">
        <v>1.07</v>
      </c>
      <c r="L385" s="213" t="s">
        <v>382</v>
      </c>
      <c r="M385" s="7"/>
    </row>
    <row r="386" spans="2:13" ht="12.75" customHeight="1">
      <c r="B386" s="24"/>
      <c r="C386" s="129"/>
      <c r="D386" s="129"/>
      <c r="E386" s="129"/>
      <c r="F386" s="89"/>
      <c r="G386" s="172"/>
      <c r="H386" s="126"/>
      <c r="I386" s="125"/>
      <c r="J386" s="193"/>
      <c r="K386" s="307"/>
      <c r="L386" s="176"/>
      <c r="M386" s="7"/>
    </row>
    <row r="387" spans="2:13" ht="15.75">
      <c r="B387" s="24">
        <v>5</v>
      </c>
      <c r="C387" s="514" t="s">
        <v>378</v>
      </c>
      <c r="D387" s="515"/>
      <c r="E387" s="515"/>
      <c r="F387" s="516"/>
      <c r="G387" s="200" t="s">
        <v>259</v>
      </c>
      <c r="H387" s="139">
        <v>0</v>
      </c>
      <c r="I387" s="139">
        <v>1</v>
      </c>
      <c r="J387" s="147"/>
      <c r="K387" s="288"/>
      <c r="L387" s="176"/>
      <c r="M387" s="7"/>
    </row>
    <row r="388" spans="2:13" ht="15.75">
      <c r="B388" s="24"/>
      <c r="C388" s="517" t="s">
        <v>384</v>
      </c>
      <c r="D388" s="518"/>
      <c r="E388" s="518"/>
      <c r="F388" s="89"/>
      <c r="G388" s="107" t="s">
        <v>260</v>
      </c>
      <c r="H388" s="106">
        <v>0</v>
      </c>
      <c r="I388" s="104">
        <v>0.5</v>
      </c>
      <c r="J388" s="147"/>
      <c r="K388" s="308"/>
      <c r="L388" s="176"/>
      <c r="M388" s="7"/>
    </row>
    <row r="389" spans="2:13" ht="15.75">
      <c r="B389" s="24"/>
      <c r="C389" s="129"/>
      <c r="D389" s="129"/>
      <c r="E389" s="45"/>
      <c r="F389" s="89"/>
      <c r="G389" s="107" t="s">
        <v>261</v>
      </c>
      <c r="H389" s="106">
        <v>0</v>
      </c>
      <c r="I389" s="105">
        <v>7</v>
      </c>
      <c r="J389" s="147"/>
      <c r="K389" s="309"/>
      <c r="L389" s="176"/>
      <c r="M389" s="7"/>
    </row>
    <row r="390" spans="2:13" ht="15.75">
      <c r="B390" s="24"/>
      <c r="C390" s="129"/>
      <c r="D390" s="129"/>
      <c r="E390" s="45"/>
      <c r="F390" s="89"/>
      <c r="G390" s="107" t="s">
        <v>262</v>
      </c>
      <c r="H390" s="106">
        <v>0</v>
      </c>
      <c r="I390" s="104">
        <v>0.5</v>
      </c>
      <c r="J390" s="147"/>
      <c r="K390" s="308"/>
      <c r="L390" s="176"/>
      <c r="M390" s="7"/>
    </row>
    <row r="391" spans="2:13" ht="15.75">
      <c r="B391" s="24"/>
      <c r="C391" s="129"/>
      <c r="D391" s="129"/>
      <c r="E391" s="45"/>
      <c r="F391" s="89"/>
      <c r="G391" s="107" t="s">
        <v>250</v>
      </c>
      <c r="H391" s="106">
        <v>0</v>
      </c>
      <c r="I391" s="106">
        <v>1</v>
      </c>
      <c r="J391" s="147"/>
      <c r="K391" s="288"/>
      <c r="L391" s="176"/>
      <c r="M391" s="7"/>
    </row>
    <row r="392" spans="2:13" ht="15.75">
      <c r="B392" s="24"/>
      <c r="C392" s="129"/>
      <c r="D392" s="129"/>
      <c r="E392" s="45"/>
      <c r="F392" s="89"/>
      <c r="G392" s="107" t="s">
        <v>251</v>
      </c>
      <c r="H392" s="106">
        <v>0</v>
      </c>
      <c r="I392" s="105">
        <v>7</v>
      </c>
      <c r="J392" s="147"/>
      <c r="K392" s="309"/>
      <c r="L392" s="176"/>
      <c r="M392" s="7"/>
    </row>
    <row r="393" spans="2:13" ht="15.75">
      <c r="B393" s="24"/>
      <c r="C393" s="129"/>
      <c r="D393" s="129"/>
      <c r="E393" s="45"/>
      <c r="F393" s="89"/>
      <c r="G393" s="107" t="s">
        <v>263</v>
      </c>
      <c r="H393" s="106">
        <v>0</v>
      </c>
      <c r="I393" s="104">
        <v>0.5</v>
      </c>
      <c r="J393" s="147"/>
      <c r="K393" s="310"/>
      <c r="L393" s="176"/>
      <c r="M393" s="7"/>
    </row>
    <row r="394" spans="2:13" ht="15.75">
      <c r="B394" s="24"/>
      <c r="C394" s="129"/>
      <c r="D394" s="129"/>
      <c r="E394" s="45"/>
      <c r="F394" s="89"/>
      <c r="G394" s="107" t="s">
        <v>252</v>
      </c>
      <c r="H394" s="106">
        <v>0</v>
      </c>
      <c r="I394" s="106">
        <v>1</v>
      </c>
      <c r="J394" s="147"/>
      <c r="K394" s="288"/>
      <c r="L394" s="176"/>
      <c r="M394" s="7"/>
    </row>
    <row r="395" spans="2:13" ht="15.75">
      <c r="B395" s="24"/>
      <c r="C395" s="129"/>
      <c r="D395" s="129"/>
      <c r="E395" s="45"/>
      <c r="F395" s="89"/>
      <c r="G395" s="107" t="s">
        <v>253</v>
      </c>
      <c r="H395" s="106">
        <v>0</v>
      </c>
      <c r="I395" s="106">
        <v>7</v>
      </c>
      <c r="J395" s="147"/>
      <c r="K395" s="288"/>
      <c r="L395" s="176"/>
      <c r="M395" s="7"/>
    </row>
    <row r="396" spans="2:13" ht="15.75">
      <c r="B396" s="24"/>
      <c r="C396" s="129"/>
      <c r="D396" s="129"/>
      <c r="E396" s="45"/>
      <c r="F396" s="89"/>
      <c r="G396" s="107" t="s">
        <v>264</v>
      </c>
      <c r="H396" s="123">
        <v>0</v>
      </c>
      <c r="I396" s="106">
        <v>22</v>
      </c>
      <c r="J396" s="147"/>
      <c r="K396" s="288"/>
      <c r="L396" s="176"/>
      <c r="M396" s="7"/>
    </row>
    <row r="397" spans="2:13" ht="15.75">
      <c r="B397" s="254"/>
      <c r="C397" s="198"/>
      <c r="D397" s="198"/>
      <c r="E397" s="272"/>
      <c r="F397" s="311"/>
      <c r="G397" s="201" t="s">
        <v>265</v>
      </c>
      <c r="H397" s="312">
        <v>0</v>
      </c>
      <c r="I397" s="312">
        <v>24</v>
      </c>
      <c r="J397" s="313"/>
      <c r="K397" s="290"/>
      <c r="L397" s="314"/>
      <c r="M397" s="7"/>
    </row>
    <row r="398" spans="2:13" ht="15.75">
      <c r="B398" s="34"/>
      <c r="C398" s="39"/>
      <c r="D398" s="39"/>
      <c r="E398" s="269"/>
      <c r="F398" s="269"/>
      <c r="G398" s="282"/>
      <c r="H398" s="140"/>
      <c r="I398" s="140"/>
      <c r="J398" s="177"/>
      <c r="K398" s="289"/>
      <c r="L398" s="177"/>
      <c r="M398" s="7"/>
    </row>
    <row r="399" spans="2:13" ht="15.75">
      <c r="B399" s="35"/>
      <c r="C399" s="198"/>
      <c r="D399" s="198"/>
      <c r="E399" s="272"/>
      <c r="F399" s="272"/>
      <c r="G399" s="37"/>
      <c r="H399" s="284"/>
      <c r="I399" s="284"/>
      <c r="J399" s="178"/>
      <c r="K399" s="290"/>
      <c r="L399" s="178"/>
      <c r="M399" s="7"/>
    </row>
    <row r="400" spans="2:13" ht="15.75">
      <c r="B400" s="255">
        <v>5</v>
      </c>
      <c r="C400" s="519" t="s">
        <v>378</v>
      </c>
      <c r="D400" s="520"/>
      <c r="E400" s="520"/>
      <c r="F400" s="521"/>
      <c r="G400" s="200" t="s">
        <v>254</v>
      </c>
      <c r="H400" s="219">
        <v>0</v>
      </c>
      <c r="I400" s="219">
        <v>36</v>
      </c>
      <c r="J400" s="292"/>
      <c r="K400" s="289"/>
      <c r="L400" s="293"/>
      <c r="M400" s="7"/>
    </row>
    <row r="401" spans="2:13" ht="15.75">
      <c r="B401" s="24"/>
      <c r="C401" s="517"/>
      <c r="D401" s="518"/>
      <c r="E401" s="518"/>
      <c r="F401" s="89"/>
      <c r="G401" s="107" t="s">
        <v>266</v>
      </c>
      <c r="H401" s="123">
        <v>1</v>
      </c>
      <c r="I401" s="123">
        <v>2</v>
      </c>
      <c r="J401" s="147"/>
      <c r="K401" s="288"/>
      <c r="L401" s="176"/>
      <c r="M401" s="7"/>
    </row>
    <row r="402" spans="2:13" ht="15.75">
      <c r="B402" s="24"/>
      <c r="C402" s="129"/>
      <c r="D402" s="129"/>
      <c r="E402" s="45"/>
      <c r="F402" s="89"/>
      <c r="G402" s="107" t="s">
        <v>269</v>
      </c>
      <c r="H402" s="123">
        <v>0</v>
      </c>
      <c r="I402" s="123">
        <v>36</v>
      </c>
      <c r="J402" s="147"/>
      <c r="K402" s="288"/>
      <c r="L402" s="176">
        <f>0.025*213.5</f>
        <v>5.3375000000000004</v>
      </c>
      <c r="M402" s="7"/>
    </row>
    <row r="403" spans="2:13" ht="15.75">
      <c r="B403" s="24"/>
      <c r="C403" s="129"/>
      <c r="D403" s="129"/>
      <c r="E403" s="45"/>
      <c r="F403" s="89"/>
      <c r="G403" s="107" t="s">
        <v>270</v>
      </c>
      <c r="H403" s="123">
        <v>1</v>
      </c>
      <c r="I403" s="123">
        <v>2</v>
      </c>
      <c r="J403" s="147"/>
      <c r="K403" s="294"/>
      <c r="L403" s="75"/>
      <c r="M403" s="7"/>
    </row>
    <row r="404" spans="2:13" ht="15.75">
      <c r="B404" s="24"/>
      <c r="C404" s="129"/>
      <c r="D404" s="129"/>
      <c r="E404" s="45"/>
      <c r="F404" s="89"/>
      <c r="G404" s="107" t="s">
        <v>271</v>
      </c>
      <c r="H404" s="123">
        <v>0</v>
      </c>
      <c r="I404" s="123">
        <v>13</v>
      </c>
      <c r="J404" s="147"/>
      <c r="K404" s="288"/>
      <c r="L404" s="75"/>
      <c r="M404" s="7"/>
    </row>
    <row r="405" spans="2:13" ht="15.75">
      <c r="B405" s="24"/>
      <c r="C405" s="129"/>
      <c r="D405" s="129"/>
      <c r="E405" s="45"/>
      <c r="F405" s="89"/>
      <c r="G405" s="107" t="s">
        <v>267</v>
      </c>
      <c r="H405" s="123">
        <v>0</v>
      </c>
      <c r="I405" s="123">
        <v>22</v>
      </c>
      <c r="J405" s="147"/>
      <c r="K405" s="288"/>
      <c r="L405" s="75"/>
      <c r="M405" s="7"/>
    </row>
    <row r="406" spans="2:13" ht="15.75">
      <c r="B406" s="24"/>
      <c r="C406" s="129"/>
      <c r="D406" s="129"/>
      <c r="E406" s="45"/>
      <c r="F406" s="89"/>
      <c r="G406" s="107" t="s">
        <v>268</v>
      </c>
      <c r="H406" s="123">
        <v>0</v>
      </c>
      <c r="I406" s="123">
        <v>31</v>
      </c>
      <c r="J406" s="147"/>
      <c r="K406" s="288"/>
      <c r="L406" s="75"/>
      <c r="M406" s="7"/>
    </row>
    <row r="407" spans="2:13" ht="15.75">
      <c r="B407" s="24"/>
      <c r="C407" s="129"/>
      <c r="D407" s="129"/>
      <c r="E407" s="45"/>
      <c r="F407" s="89"/>
      <c r="G407" s="163" t="s">
        <v>342</v>
      </c>
      <c r="H407" s="124">
        <f>SUM(H387:H406)</f>
        <v>2</v>
      </c>
      <c r="I407" s="239">
        <f>SUM(I387:I406)</f>
        <v>213.5</v>
      </c>
      <c r="J407" s="194"/>
      <c r="K407" s="295">
        <v>7.34</v>
      </c>
      <c r="L407" s="214" t="s">
        <v>24</v>
      </c>
      <c r="M407" s="7"/>
    </row>
    <row r="408" spans="2:13" ht="10.5" customHeight="1">
      <c r="B408" s="24"/>
      <c r="C408" s="129"/>
      <c r="D408" s="129"/>
      <c r="E408" s="45"/>
      <c r="F408" s="89"/>
      <c r="G408" s="167"/>
      <c r="H408" s="77"/>
      <c r="I408" s="240"/>
      <c r="J408" s="78"/>
      <c r="K408" s="33"/>
      <c r="L408" s="79"/>
      <c r="M408" s="7"/>
    </row>
    <row r="409" spans="2:13" ht="15.75">
      <c r="B409" s="24">
        <v>6</v>
      </c>
      <c r="C409" s="514" t="s">
        <v>379</v>
      </c>
      <c r="D409" s="515"/>
      <c r="E409" s="515"/>
      <c r="F409" s="516"/>
      <c r="G409" s="200" t="s">
        <v>274</v>
      </c>
      <c r="H409" s="219">
        <v>0</v>
      </c>
      <c r="I409" s="139">
        <v>4</v>
      </c>
      <c r="J409" s="21"/>
      <c r="K409" s="171"/>
      <c r="L409" s="42"/>
      <c r="M409" s="7"/>
    </row>
    <row r="410" spans="2:13" ht="15.75">
      <c r="B410" s="24"/>
      <c r="C410" s="517" t="s">
        <v>380</v>
      </c>
      <c r="D410" s="518"/>
      <c r="E410" s="518"/>
      <c r="F410" s="89"/>
      <c r="G410" s="107" t="s">
        <v>275</v>
      </c>
      <c r="H410" s="123">
        <v>0</v>
      </c>
      <c r="I410" s="106">
        <v>4</v>
      </c>
      <c r="J410" s="21"/>
      <c r="K410" s="171"/>
      <c r="L410" s="42"/>
      <c r="M410" s="7"/>
    </row>
    <row r="411" spans="2:13" ht="15.75">
      <c r="B411" s="24"/>
      <c r="C411" s="129"/>
      <c r="D411" s="129"/>
      <c r="E411" s="45"/>
      <c r="F411" s="89"/>
      <c r="G411" s="107" t="s">
        <v>272</v>
      </c>
      <c r="H411" s="123">
        <v>0</v>
      </c>
      <c r="I411" s="106">
        <v>3</v>
      </c>
      <c r="J411" s="21"/>
      <c r="K411" s="171"/>
      <c r="L411" s="42"/>
      <c r="M411" s="7"/>
    </row>
    <row r="412" spans="2:13" ht="15.75">
      <c r="B412" s="24"/>
      <c r="C412" s="129"/>
      <c r="D412" s="129"/>
      <c r="E412" s="45"/>
      <c r="F412" s="89"/>
      <c r="G412" s="107" t="s">
        <v>273</v>
      </c>
      <c r="H412" s="123">
        <v>0</v>
      </c>
      <c r="I412" s="106">
        <v>4</v>
      </c>
      <c r="J412" s="21"/>
      <c r="K412" s="171"/>
      <c r="L412" s="42"/>
      <c r="M412" s="7"/>
    </row>
    <row r="413" spans="2:13" ht="15.75">
      <c r="B413" s="24"/>
      <c r="C413" s="129"/>
      <c r="D413" s="129"/>
      <c r="E413" s="45"/>
      <c r="F413" s="89"/>
      <c r="G413" s="107" t="s">
        <v>276</v>
      </c>
      <c r="H413" s="123">
        <v>0</v>
      </c>
      <c r="I413" s="106">
        <v>4</v>
      </c>
      <c r="J413" s="21"/>
      <c r="K413" s="171"/>
      <c r="L413" s="42"/>
      <c r="M413" s="7"/>
    </row>
    <row r="414" spans="2:13" ht="15.75">
      <c r="B414" s="24"/>
      <c r="C414" s="129"/>
      <c r="D414" s="129"/>
      <c r="E414" s="45"/>
      <c r="F414" s="89"/>
      <c r="G414" s="107" t="s">
        <v>277</v>
      </c>
      <c r="H414" s="123">
        <v>0</v>
      </c>
      <c r="I414" s="106">
        <v>3</v>
      </c>
      <c r="J414" s="21"/>
      <c r="K414" s="171"/>
      <c r="L414" s="42"/>
      <c r="M414" s="7"/>
    </row>
    <row r="415" spans="2:13" ht="15.75">
      <c r="B415" s="24"/>
      <c r="C415" s="129"/>
      <c r="D415" s="129"/>
      <c r="E415" s="45"/>
      <c r="F415" s="89"/>
      <c r="G415" s="107" t="s">
        <v>278</v>
      </c>
      <c r="H415" s="123">
        <v>0</v>
      </c>
      <c r="I415" s="104">
        <v>0.5</v>
      </c>
      <c r="J415" s="21"/>
      <c r="K415" s="243"/>
      <c r="L415" s="42">
        <f>23*0.025</f>
        <v>0.57500000000000007</v>
      </c>
      <c r="M415" s="7"/>
    </row>
    <row r="416" spans="2:13" ht="15.75">
      <c r="B416" s="24"/>
      <c r="C416" s="129"/>
      <c r="D416" s="129"/>
      <c r="E416" s="45"/>
      <c r="F416" s="89"/>
      <c r="G416" s="107" t="s">
        <v>279</v>
      </c>
      <c r="H416" s="123">
        <v>0</v>
      </c>
      <c r="I416" s="104">
        <v>0.5</v>
      </c>
      <c r="J416" s="21"/>
      <c r="K416" s="243"/>
      <c r="L416" s="42"/>
      <c r="M416" s="7"/>
    </row>
    <row r="417" spans="2:13" ht="15.75">
      <c r="B417" s="24"/>
      <c r="C417" s="129"/>
      <c r="D417" s="129"/>
      <c r="E417" s="45"/>
      <c r="F417" s="89"/>
      <c r="G417" s="163" t="s">
        <v>342</v>
      </c>
      <c r="H417" s="124">
        <f>SUM(H409:H416)</f>
        <v>0</v>
      </c>
      <c r="I417" s="125">
        <f>SUM(I409:I416)</f>
        <v>23</v>
      </c>
      <c r="J417" s="106"/>
      <c r="K417" s="296">
        <v>0.56999999999999995</v>
      </c>
      <c r="L417" s="76" t="s">
        <v>383</v>
      </c>
      <c r="M417" s="7"/>
    </row>
    <row r="418" spans="2:13" ht="11.25" customHeight="1">
      <c r="B418" s="24"/>
      <c r="C418" s="129"/>
      <c r="D418" s="129"/>
      <c r="E418" s="45"/>
      <c r="F418" s="89"/>
      <c r="G418" s="180"/>
      <c r="H418" s="171"/>
      <c r="I418" s="171"/>
      <c r="J418" s="106"/>
      <c r="K418" s="296"/>
      <c r="L418" s="76"/>
      <c r="M418" s="7"/>
    </row>
    <row r="419" spans="2:13" ht="15.75">
      <c r="B419" s="24">
        <v>7</v>
      </c>
      <c r="C419" s="514" t="s">
        <v>395</v>
      </c>
      <c r="D419" s="515"/>
      <c r="E419" s="515"/>
      <c r="F419" s="516"/>
      <c r="G419" s="200" t="s">
        <v>397</v>
      </c>
      <c r="H419" s="139">
        <v>0</v>
      </c>
      <c r="I419" s="139">
        <v>3</v>
      </c>
      <c r="J419" s="147"/>
      <c r="K419" s="296"/>
      <c r="L419" s="76"/>
      <c r="M419" s="7"/>
    </row>
    <row r="420" spans="2:13" ht="15.75">
      <c r="B420" s="24"/>
      <c r="C420" s="517" t="s">
        <v>396</v>
      </c>
      <c r="D420" s="518"/>
      <c r="E420" s="518"/>
      <c r="F420" s="89"/>
      <c r="G420" s="107" t="s">
        <v>398</v>
      </c>
      <c r="H420" s="106">
        <v>0</v>
      </c>
      <c r="I420" s="106">
        <v>4</v>
      </c>
      <c r="J420" s="147"/>
      <c r="K420" s="296"/>
      <c r="L420" s="76"/>
      <c r="M420" s="7"/>
    </row>
    <row r="421" spans="2:13" ht="15.75">
      <c r="B421" s="24"/>
      <c r="C421" s="129"/>
      <c r="D421" s="129"/>
      <c r="E421" s="45"/>
      <c r="F421" s="89"/>
      <c r="G421" s="172" t="s">
        <v>41</v>
      </c>
      <c r="H421" s="126">
        <f>SUM(H419:H420)</f>
        <v>0</v>
      </c>
      <c r="I421" s="126">
        <f>SUM(I419:I420)</f>
        <v>7</v>
      </c>
      <c r="J421" s="106"/>
      <c r="K421" s="296">
        <v>0.17</v>
      </c>
      <c r="L421" s="76" t="s">
        <v>383</v>
      </c>
      <c r="M421" s="7"/>
    </row>
    <row r="422" spans="2:13" ht="13.5" customHeight="1">
      <c r="B422" s="24"/>
      <c r="C422" s="129"/>
      <c r="D422" s="129"/>
      <c r="E422" s="45"/>
      <c r="F422" s="89"/>
      <c r="G422" s="180"/>
      <c r="H422" s="171"/>
      <c r="I422" s="171"/>
      <c r="J422" s="106"/>
      <c r="K422" s="296"/>
      <c r="L422" s="76"/>
      <c r="M422" s="7"/>
    </row>
    <row r="423" spans="2:13" ht="15.75">
      <c r="B423" s="24">
        <v>8</v>
      </c>
      <c r="C423" s="514" t="s">
        <v>399</v>
      </c>
      <c r="D423" s="515"/>
      <c r="E423" s="515"/>
      <c r="F423" s="516"/>
      <c r="G423" s="200" t="s">
        <v>263</v>
      </c>
      <c r="H423" s="139">
        <v>0</v>
      </c>
      <c r="I423" s="242" t="s">
        <v>403</v>
      </c>
      <c r="J423" s="147"/>
      <c r="K423" s="296"/>
      <c r="L423" s="76"/>
      <c r="M423" s="7"/>
    </row>
    <row r="424" spans="2:13" ht="15.75">
      <c r="B424" s="24"/>
      <c r="C424" s="517" t="s">
        <v>400</v>
      </c>
      <c r="D424" s="518"/>
      <c r="E424" s="518"/>
      <c r="F424" s="89"/>
      <c r="G424" s="107" t="s">
        <v>252</v>
      </c>
      <c r="H424" s="106">
        <v>0</v>
      </c>
      <c r="I424" s="104" t="s">
        <v>403</v>
      </c>
      <c r="J424" s="147"/>
      <c r="K424" s="296"/>
      <c r="L424" s="76">
        <f>0.025*7.5</f>
        <v>0.1875</v>
      </c>
      <c r="M424" s="7"/>
    </row>
    <row r="425" spans="2:13" ht="15.75">
      <c r="B425" s="24"/>
      <c r="C425" s="129"/>
      <c r="D425" s="129"/>
      <c r="E425" s="129"/>
      <c r="F425" s="89"/>
      <c r="G425" s="241" t="s">
        <v>401</v>
      </c>
      <c r="H425" s="171">
        <v>0</v>
      </c>
      <c r="I425" s="244">
        <v>0.01</v>
      </c>
      <c r="J425" s="147"/>
      <c r="K425" s="296"/>
      <c r="L425" s="76"/>
      <c r="M425" s="7"/>
    </row>
    <row r="426" spans="2:13" ht="15.75">
      <c r="B426" s="24"/>
      <c r="C426" s="129"/>
      <c r="D426" s="129"/>
      <c r="E426" s="129"/>
      <c r="F426" s="89"/>
      <c r="G426" s="241" t="s">
        <v>402</v>
      </c>
      <c r="H426" s="171">
        <v>0</v>
      </c>
      <c r="I426" s="243" t="s">
        <v>404</v>
      </c>
      <c r="J426" s="147"/>
      <c r="K426" s="296"/>
      <c r="L426" s="76"/>
      <c r="M426" s="7"/>
    </row>
    <row r="427" spans="2:13" ht="15.75">
      <c r="B427" s="24"/>
      <c r="C427" s="129"/>
      <c r="D427" s="129"/>
      <c r="E427" s="45"/>
      <c r="F427" s="89"/>
      <c r="G427" s="172" t="s">
        <v>41</v>
      </c>
      <c r="H427" s="126">
        <f>SUM(H423:H424)</f>
        <v>0</v>
      </c>
      <c r="I427" s="126" t="s">
        <v>405</v>
      </c>
      <c r="J427" s="106"/>
      <c r="K427" s="296">
        <v>0.18</v>
      </c>
      <c r="L427" s="76" t="s">
        <v>406</v>
      </c>
      <c r="M427" s="7"/>
    </row>
    <row r="428" spans="2:13" ht="14.25" customHeight="1">
      <c r="B428" s="24"/>
      <c r="C428" s="129"/>
      <c r="D428" s="129"/>
      <c r="E428" s="45"/>
      <c r="F428" s="89"/>
      <c r="G428" s="164"/>
      <c r="H428" s="27"/>
      <c r="I428" s="33"/>
      <c r="J428" s="195"/>
      <c r="K428" s="27"/>
      <c r="L428" s="79"/>
      <c r="M428" s="7"/>
    </row>
    <row r="429" spans="2:13" ht="15.75">
      <c r="B429" s="24"/>
      <c r="C429" s="579" t="s">
        <v>416</v>
      </c>
      <c r="D429" s="580"/>
      <c r="E429" s="580"/>
      <c r="F429" s="580"/>
      <c r="G429" s="181"/>
      <c r="H429" s="151"/>
      <c r="I429" s="151"/>
      <c r="J429" s="182"/>
      <c r="K429" s="183">
        <f>SUM(K370:K428) + 0.03</f>
        <v>16.3</v>
      </c>
      <c r="L429" s="215" t="s">
        <v>24</v>
      </c>
      <c r="M429" s="7"/>
    </row>
    <row r="430" spans="2:13" ht="15.75">
      <c r="B430" s="24"/>
      <c r="C430" s="129"/>
      <c r="D430" s="129"/>
      <c r="E430" s="45"/>
      <c r="F430" s="45"/>
      <c r="G430" s="164"/>
      <c r="H430" s="297"/>
      <c r="I430" s="297"/>
      <c r="J430" s="27"/>
      <c r="K430" s="27"/>
      <c r="L430" s="79"/>
      <c r="M430" s="7"/>
    </row>
    <row r="431" spans="2:13" ht="15.75">
      <c r="B431" s="253"/>
      <c r="C431" s="572" t="s">
        <v>748</v>
      </c>
      <c r="D431" s="573"/>
      <c r="E431" s="573"/>
      <c r="F431" s="573"/>
      <c r="G431" s="573"/>
      <c r="H431" s="573"/>
      <c r="I431" s="573"/>
      <c r="J431" s="573"/>
      <c r="K431" s="573"/>
      <c r="L431" s="574"/>
      <c r="M431" s="9"/>
    </row>
    <row r="432" spans="2:13" ht="15.75">
      <c r="B432" s="253"/>
      <c r="C432" s="129"/>
      <c r="D432" s="129"/>
      <c r="E432" s="45"/>
      <c r="F432" s="45"/>
      <c r="G432" s="164"/>
      <c r="H432" s="33"/>
      <c r="I432" s="33"/>
      <c r="J432" s="33"/>
      <c r="K432" s="33"/>
      <c r="L432" s="79"/>
      <c r="M432" s="9"/>
    </row>
    <row r="433" spans="2:13" ht="21" customHeight="1">
      <c r="B433" s="253"/>
      <c r="C433" s="129"/>
      <c r="D433" s="129"/>
      <c r="E433" s="45"/>
      <c r="F433" s="45"/>
      <c r="G433" s="164"/>
      <c r="H433" s="33"/>
      <c r="I433" s="33"/>
      <c r="J433" s="33"/>
      <c r="K433" s="33"/>
      <c r="L433" s="79"/>
      <c r="M433" s="9"/>
    </row>
    <row r="434" spans="2:13" ht="21" customHeight="1">
      <c r="B434" s="253"/>
      <c r="C434" s="129"/>
      <c r="D434" s="129"/>
      <c r="E434" s="45"/>
      <c r="F434" s="45"/>
      <c r="G434" s="164"/>
      <c r="H434" s="33"/>
      <c r="I434" s="33"/>
      <c r="J434" s="33"/>
      <c r="K434" s="33"/>
      <c r="L434" s="79"/>
      <c r="M434" s="9"/>
    </row>
    <row r="435" spans="2:13" ht="21" customHeight="1">
      <c r="B435" s="253"/>
      <c r="C435" s="129"/>
      <c r="D435" s="129"/>
      <c r="E435" s="45"/>
      <c r="F435" s="45"/>
      <c r="G435" s="164"/>
      <c r="H435" s="33"/>
      <c r="I435" s="33"/>
      <c r="J435" s="33"/>
      <c r="K435" s="33"/>
      <c r="L435" s="79"/>
      <c r="M435" s="9"/>
    </row>
    <row r="436" spans="2:13" ht="21" customHeight="1">
      <c r="B436" s="253"/>
      <c r="C436" s="129"/>
      <c r="D436" s="129"/>
      <c r="E436" s="45"/>
      <c r="F436" s="45"/>
      <c r="G436" s="164"/>
      <c r="H436" s="33"/>
      <c r="I436" s="33"/>
      <c r="J436" s="33"/>
      <c r="K436" s="33"/>
      <c r="L436" s="79"/>
      <c r="M436" s="9"/>
    </row>
    <row r="437" spans="2:13" ht="21" customHeight="1">
      <c r="B437" s="253"/>
      <c r="C437" s="129"/>
      <c r="D437" s="129"/>
      <c r="E437" s="45"/>
      <c r="F437" s="45"/>
      <c r="G437" s="164"/>
      <c r="H437" s="33"/>
      <c r="I437" s="33"/>
      <c r="J437" s="33"/>
      <c r="K437" s="33"/>
      <c r="L437" s="79"/>
      <c r="M437" s="9"/>
    </row>
    <row r="438" spans="2:13" ht="21" customHeight="1">
      <c r="B438" s="253"/>
      <c r="C438" s="129" t="s">
        <v>17</v>
      </c>
      <c r="D438" s="518" t="s">
        <v>1</v>
      </c>
      <c r="E438" s="518"/>
      <c r="F438" s="45"/>
      <c r="G438" s="570" t="s">
        <v>11</v>
      </c>
      <c r="H438" s="570"/>
      <c r="I438" s="570"/>
      <c r="J438" s="570"/>
      <c r="K438" s="570"/>
      <c r="L438" s="571"/>
      <c r="M438" s="9"/>
    </row>
    <row r="439" spans="2:13" ht="18.75" customHeight="1">
      <c r="B439" s="253"/>
      <c r="C439" s="129" t="s">
        <v>18</v>
      </c>
      <c r="D439" s="518" t="s">
        <v>415</v>
      </c>
      <c r="E439" s="518"/>
      <c r="F439" s="45"/>
      <c r="G439" s="180" t="s">
        <v>23</v>
      </c>
      <c r="H439" s="291"/>
      <c r="I439" s="291"/>
      <c r="J439" s="291"/>
      <c r="K439" s="291"/>
      <c r="L439" s="42"/>
      <c r="M439" s="9"/>
    </row>
    <row r="440" spans="2:13" ht="21" customHeight="1">
      <c r="B440" s="253"/>
      <c r="C440" s="129"/>
      <c r="D440" s="129"/>
      <c r="E440" s="45"/>
      <c r="F440" s="45"/>
      <c r="G440" s="164"/>
      <c r="H440" s="33"/>
      <c r="I440" s="33"/>
      <c r="J440" s="33"/>
      <c r="K440" s="33"/>
      <c r="L440" s="79"/>
      <c r="M440" s="9"/>
    </row>
    <row r="441" spans="2:13" ht="21" customHeight="1">
      <c r="B441" s="253"/>
      <c r="C441" s="129"/>
      <c r="D441" s="129"/>
      <c r="E441" s="45"/>
      <c r="F441" s="45"/>
      <c r="G441" s="164"/>
      <c r="H441" s="33"/>
      <c r="I441" s="33"/>
      <c r="J441" s="33"/>
      <c r="K441" s="33"/>
      <c r="L441" s="79"/>
      <c r="M441" s="9"/>
    </row>
    <row r="442" spans="2:13" ht="21" customHeight="1">
      <c r="B442" s="253"/>
      <c r="C442" s="129"/>
      <c r="D442" s="129"/>
      <c r="E442" s="45"/>
      <c r="F442" s="45"/>
      <c r="G442" s="164"/>
      <c r="H442" s="33"/>
      <c r="I442" s="33"/>
      <c r="J442" s="33"/>
      <c r="K442" s="33"/>
      <c r="L442" s="79"/>
      <c r="M442" s="9"/>
    </row>
    <row r="443" spans="2:13" ht="21" customHeight="1">
      <c r="B443" s="253"/>
      <c r="C443" s="129"/>
      <c r="D443" s="129"/>
      <c r="E443" s="45"/>
      <c r="F443" s="45"/>
      <c r="G443" s="164"/>
      <c r="H443" s="33"/>
      <c r="I443" s="33"/>
      <c r="J443" s="33"/>
      <c r="K443" s="33"/>
      <c r="L443" s="79"/>
      <c r="M443" s="9"/>
    </row>
    <row r="444" spans="2:13" ht="21" customHeight="1">
      <c r="B444" s="298"/>
      <c r="C444" s="198"/>
      <c r="D444" s="198"/>
      <c r="E444" s="272"/>
      <c r="F444" s="272"/>
      <c r="G444" s="273"/>
      <c r="H444" s="80"/>
      <c r="I444" s="80"/>
      <c r="J444" s="80"/>
      <c r="K444" s="80"/>
      <c r="L444" s="81"/>
      <c r="M444" s="9"/>
    </row>
    <row r="445" spans="2:13" ht="21" customHeight="1">
      <c r="B445" s="40"/>
      <c r="C445" s="129"/>
      <c r="D445" s="129"/>
      <c r="E445" s="45"/>
      <c r="F445" s="45"/>
      <c r="G445" s="164"/>
      <c r="H445" s="33"/>
      <c r="I445" s="33"/>
      <c r="J445" s="33"/>
      <c r="K445" s="33"/>
      <c r="L445" s="33"/>
      <c r="M445" s="9"/>
    </row>
    <row r="446" spans="2:13" ht="21" customHeight="1">
      <c r="B446" s="40"/>
      <c r="C446" s="129"/>
      <c r="D446" s="129"/>
      <c r="E446" s="45"/>
      <c r="F446" s="45"/>
      <c r="G446" s="164"/>
      <c r="H446" s="33"/>
      <c r="I446" s="33"/>
      <c r="J446" s="33"/>
      <c r="K446" s="33"/>
      <c r="L446" s="33"/>
      <c r="M446" s="9"/>
    </row>
    <row r="447" spans="2:13" ht="21" customHeight="1">
      <c r="B447" s="40"/>
      <c r="C447" s="129"/>
      <c r="D447" s="129"/>
      <c r="E447" s="45"/>
      <c r="F447" s="45"/>
      <c r="G447" s="164"/>
      <c r="H447" s="33"/>
      <c r="I447" s="33"/>
      <c r="J447" s="33"/>
      <c r="K447" s="33"/>
      <c r="L447" s="33"/>
      <c r="M447" s="9"/>
    </row>
    <row r="448" spans="2:13" ht="21" customHeight="1">
      <c r="B448" s="40"/>
      <c r="C448" s="129"/>
      <c r="D448" s="129"/>
      <c r="E448" s="45"/>
      <c r="F448" s="45"/>
      <c r="G448" s="164"/>
      <c r="H448" s="33"/>
      <c r="I448" s="33"/>
      <c r="J448" s="33"/>
      <c r="K448" s="33"/>
      <c r="L448" s="33"/>
      <c r="M448" s="9"/>
    </row>
    <row r="449" spans="2:13" ht="21" customHeight="1">
      <c r="B449" s="40"/>
      <c r="C449" s="129"/>
      <c r="D449" s="129"/>
      <c r="E449" s="45"/>
      <c r="F449" s="45"/>
      <c r="G449" s="164"/>
      <c r="H449" s="33"/>
      <c r="I449" s="33"/>
      <c r="J449" s="33"/>
      <c r="K449" s="33"/>
      <c r="L449" s="33"/>
      <c r="M449" s="9"/>
    </row>
    <row r="450" spans="2:13" ht="21" customHeight="1">
      <c r="B450" s="40"/>
      <c r="C450" s="129"/>
      <c r="D450" s="129"/>
      <c r="E450" s="45"/>
      <c r="F450" s="45"/>
      <c r="G450" s="164"/>
      <c r="H450" s="33"/>
      <c r="I450" s="33"/>
      <c r="J450" s="33"/>
      <c r="K450" s="33"/>
      <c r="L450" s="33"/>
      <c r="M450" s="9"/>
    </row>
    <row r="451" spans="2:13" ht="21" customHeight="1">
      <c r="B451" s="40"/>
      <c r="C451" s="129"/>
      <c r="D451" s="129"/>
      <c r="E451" s="45"/>
      <c r="F451" s="45"/>
      <c r="G451" s="164"/>
      <c r="I451" s="33"/>
      <c r="J451" s="33"/>
      <c r="K451" s="33"/>
      <c r="L451" s="33"/>
      <c r="M451" s="9"/>
    </row>
    <row r="452" spans="2:13" ht="21" customHeight="1">
      <c r="B452" s="40"/>
      <c r="C452" s="129"/>
      <c r="D452" s="129"/>
      <c r="E452" s="45"/>
      <c r="F452" s="45"/>
      <c r="G452" s="164"/>
      <c r="I452" s="33"/>
      <c r="J452" s="33"/>
      <c r="K452" s="33"/>
      <c r="L452" s="33"/>
      <c r="M452" s="9"/>
    </row>
    <row r="453" spans="2:13" ht="21" customHeight="1">
      <c r="B453" s="40"/>
      <c r="C453" s="129"/>
      <c r="D453" s="129"/>
      <c r="E453" s="45"/>
      <c r="F453" s="45"/>
      <c r="G453" s="164"/>
      <c r="I453" s="33"/>
      <c r="J453" s="33"/>
      <c r="K453" s="33"/>
      <c r="L453" s="33"/>
      <c r="M453" s="9"/>
    </row>
    <row r="454" spans="2:13" ht="21" customHeight="1">
      <c r="B454" s="40"/>
      <c r="C454" s="129"/>
      <c r="D454" s="129"/>
      <c r="E454" s="45"/>
      <c r="F454" s="45"/>
      <c r="G454" s="164"/>
      <c r="H454" s="33"/>
      <c r="I454" s="33"/>
      <c r="J454" s="33"/>
      <c r="K454" s="33"/>
      <c r="L454" s="33"/>
      <c r="M454" s="9"/>
    </row>
    <row r="455" spans="2:13" ht="21" customHeight="1">
      <c r="B455" s="40"/>
      <c r="C455" s="129"/>
      <c r="D455" s="129"/>
      <c r="E455" s="45"/>
      <c r="F455" s="45"/>
      <c r="G455" s="164"/>
      <c r="H455" s="33"/>
      <c r="I455" s="33"/>
      <c r="J455" s="33"/>
      <c r="K455" s="33"/>
      <c r="L455" s="33"/>
      <c r="M455" s="9"/>
    </row>
    <row r="456" spans="2:13" ht="21" customHeight="1">
      <c r="B456" s="40"/>
      <c r="C456" s="129"/>
      <c r="D456" s="129"/>
      <c r="E456" s="45"/>
      <c r="F456" s="45"/>
      <c r="G456" s="164"/>
      <c r="H456" s="33"/>
      <c r="I456" s="33"/>
      <c r="J456" s="33"/>
      <c r="K456" s="33"/>
      <c r="L456" s="33"/>
      <c r="M456" s="9"/>
    </row>
    <row r="457" spans="2:13" ht="21" customHeight="1">
      <c r="B457" s="40"/>
      <c r="C457" s="129"/>
      <c r="D457" s="129"/>
      <c r="E457" s="45"/>
      <c r="F457" s="45"/>
      <c r="G457" s="164"/>
      <c r="H457" s="175"/>
      <c r="I457" s="33"/>
      <c r="J457" s="33"/>
      <c r="K457" s="33"/>
      <c r="L457" s="33"/>
      <c r="M457" s="9"/>
    </row>
    <row r="458" spans="2:13" ht="21" customHeight="1">
      <c r="B458" s="40"/>
      <c r="C458" s="129"/>
      <c r="D458" s="129"/>
      <c r="E458" s="45"/>
      <c r="F458" s="45"/>
      <c r="G458" s="164"/>
      <c r="H458" s="9"/>
      <c r="I458" s="174"/>
      <c r="J458" s="33"/>
      <c r="K458" s="33"/>
      <c r="L458" s="9"/>
      <c r="M458" s="9"/>
    </row>
    <row r="459" spans="2:13" ht="21" customHeight="1">
      <c r="B459" s="40"/>
      <c r="C459" s="129"/>
      <c r="D459" s="129"/>
      <c r="E459" s="45"/>
      <c r="F459" s="45"/>
      <c r="G459" s="164"/>
      <c r="H459" s="9"/>
      <c r="I459" s="174"/>
      <c r="J459" s="33"/>
      <c r="K459" s="33"/>
      <c r="L459" s="9"/>
      <c r="M459" s="9"/>
    </row>
    <row r="460" spans="2:13" ht="21" customHeight="1">
      <c r="B460" s="40"/>
      <c r="C460" s="129"/>
      <c r="D460" s="129"/>
      <c r="E460" s="45"/>
      <c r="F460" s="45"/>
      <c r="G460" s="164"/>
      <c r="H460" s="9"/>
      <c r="I460" s="174"/>
      <c r="J460" s="33"/>
      <c r="K460" s="33"/>
      <c r="L460" s="9"/>
      <c r="M460" s="9"/>
    </row>
    <row r="461" spans="2:13" ht="21" customHeight="1">
      <c r="B461" s="40"/>
      <c r="C461" s="129"/>
      <c r="D461" s="129"/>
      <c r="E461" s="45"/>
      <c r="F461" s="45"/>
      <c r="G461" s="164"/>
      <c r="H461" s="9"/>
      <c r="I461" s="174"/>
      <c r="J461" s="33"/>
      <c r="K461" s="33"/>
      <c r="L461" s="9"/>
      <c r="M461" s="9"/>
    </row>
    <row r="462" spans="2:13" ht="21" customHeight="1">
      <c r="B462" s="40"/>
      <c r="C462" s="129"/>
      <c r="D462" s="129"/>
      <c r="E462" s="45"/>
      <c r="F462" s="45"/>
      <c r="G462" s="164"/>
      <c r="H462" s="9"/>
      <c r="I462" s="174"/>
      <c r="J462" s="33"/>
      <c r="K462" s="33"/>
      <c r="L462" s="9"/>
      <c r="M462" s="9"/>
    </row>
    <row r="463" spans="2:13" ht="21" customHeight="1">
      <c r="B463" s="40"/>
      <c r="C463" s="129"/>
      <c r="D463" s="129"/>
      <c r="E463" s="45"/>
      <c r="F463" s="45"/>
      <c r="G463" s="164"/>
      <c r="H463" s="9"/>
      <c r="I463" s="174"/>
      <c r="J463" s="33"/>
      <c r="K463" s="33"/>
      <c r="L463" s="9"/>
      <c r="M463" s="9"/>
    </row>
    <row r="464" spans="2:13" ht="21" customHeight="1">
      <c r="B464" s="40"/>
      <c r="C464" s="129"/>
      <c r="D464" s="129"/>
      <c r="E464" s="45"/>
      <c r="F464" s="45"/>
      <c r="G464" s="164"/>
      <c r="H464" s="9"/>
      <c r="I464" s="174"/>
      <c r="J464" s="33"/>
      <c r="K464" s="33"/>
      <c r="L464" s="9"/>
      <c r="M464" s="9"/>
    </row>
    <row r="465" spans="2:13" ht="21" customHeight="1">
      <c r="B465" s="40"/>
      <c r="C465" s="129"/>
      <c r="D465" s="129"/>
      <c r="E465" s="45"/>
      <c r="F465" s="45"/>
      <c r="G465" s="164"/>
      <c r="H465" s="9"/>
      <c r="I465" s="174"/>
      <c r="J465" s="33"/>
      <c r="K465" s="33"/>
      <c r="L465" s="9"/>
      <c r="M465" s="9"/>
    </row>
    <row r="466" spans="2:13" ht="21" customHeight="1">
      <c r="B466" s="40"/>
      <c r="C466" s="129"/>
      <c r="D466" s="129"/>
      <c r="E466" s="45"/>
      <c r="F466" s="45"/>
      <c r="G466" s="164"/>
      <c r="H466" s="9"/>
      <c r="I466" s="174"/>
      <c r="J466" s="33"/>
      <c r="K466" s="33"/>
      <c r="L466" s="9"/>
      <c r="M466" s="9"/>
    </row>
    <row r="467" spans="2:13" ht="21" customHeight="1">
      <c r="B467" s="40"/>
      <c r="C467" s="129"/>
      <c r="D467" s="129"/>
      <c r="E467" s="45"/>
      <c r="F467" s="45"/>
      <c r="G467" s="164"/>
      <c r="H467" s="9"/>
      <c r="I467" s="174"/>
      <c r="J467" s="33"/>
      <c r="K467" s="33"/>
      <c r="L467" s="9"/>
      <c r="M467" s="9"/>
    </row>
    <row r="468" spans="2:13" ht="21" customHeight="1">
      <c r="B468" s="40"/>
      <c r="C468" s="129"/>
      <c r="D468" s="129"/>
      <c r="E468" s="45"/>
      <c r="F468" s="45"/>
      <c r="G468" s="164"/>
      <c r="H468" s="9"/>
      <c r="I468" s="174"/>
      <c r="J468" s="33"/>
      <c r="K468" s="33"/>
      <c r="L468" s="9"/>
      <c r="M468" s="9"/>
    </row>
    <row r="469" spans="2:13" ht="21" customHeight="1">
      <c r="B469" s="40"/>
      <c r="C469" s="129"/>
      <c r="D469" s="129"/>
      <c r="E469" s="45"/>
      <c r="F469" s="45"/>
      <c r="G469" s="164"/>
      <c r="H469" s="9"/>
      <c r="I469" s="174"/>
      <c r="J469" s="33"/>
      <c r="K469" s="33"/>
      <c r="L469" s="9"/>
      <c r="M469" s="9"/>
    </row>
    <row r="470" spans="2:13" ht="21" customHeight="1">
      <c r="B470" s="40"/>
      <c r="C470" s="129"/>
      <c r="D470" s="129"/>
      <c r="E470" s="45"/>
      <c r="F470" s="45"/>
      <c r="G470" s="164"/>
      <c r="H470" s="9"/>
      <c r="I470" s="174"/>
      <c r="J470" s="33"/>
      <c r="K470" s="33"/>
      <c r="L470" s="9"/>
      <c r="M470" s="9"/>
    </row>
    <row r="471" spans="2:13" ht="21" customHeight="1">
      <c r="B471" s="40"/>
      <c r="C471" s="129"/>
      <c r="D471" s="129"/>
      <c r="E471" s="45"/>
      <c r="F471" s="45"/>
      <c r="G471" s="164"/>
      <c r="H471" s="9"/>
      <c r="I471" s="174"/>
      <c r="J471" s="33"/>
      <c r="K471" s="33"/>
      <c r="L471" s="9"/>
      <c r="M471" s="9"/>
    </row>
    <row r="472" spans="2:13" ht="21" customHeight="1">
      <c r="B472" s="40"/>
      <c r="C472" s="129"/>
      <c r="D472" s="129"/>
      <c r="E472" s="45"/>
      <c r="F472" s="45"/>
      <c r="G472" s="164"/>
      <c r="H472" s="9"/>
      <c r="I472" s="174"/>
      <c r="J472" s="33"/>
      <c r="K472" s="33"/>
      <c r="L472" s="9"/>
      <c r="M472" s="9"/>
    </row>
    <row r="473" spans="2:13" ht="21" customHeight="1">
      <c r="B473" s="40"/>
      <c r="C473" s="129"/>
      <c r="D473" s="129"/>
      <c r="E473" s="45"/>
      <c r="F473" s="45"/>
      <c r="G473" s="164"/>
      <c r="H473" s="9"/>
      <c r="I473" s="174"/>
      <c r="J473" s="33"/>
      <c r="K473" s="33"/>
      <c r="L473" s="9"/>
      <c r="M473" s="9"/>
    </row>
    <row r="474" spans="2:13" ht="21" customHeight="1">
      <c r="B474" s="40"/>
      <c r="C474" s="129"/>
      <c r="D474" s="129"/>
      <c r="E474" s="45"/>
      <c r="F474" s="45"/>
      <c r="G474" s="164"/>
      <c r="H474" s="9"/>
      <c r="I474" s="174"/>
      <c r="J474" s="33"/>
      <c r="K474" s="33"/>
      <c r="L474" s="9"/>
      <c r="M474" s="9"/>
    </row>
    <row r="475" spans="2:13" ht="21" customHeight="1">
      <c r="B475" s="40"/>
      <c r="C475" s="129"/>
      <c r="D475" s="129"/>
      <c r="E475" s="45"/>
      <c r="F475" s="45"/>
      <c r="G475" s="164"/>
      <c r="H475" s="9"/>
      <c r="I475" s="174"/>
      <c r="J475" s="33"/>
      <c r="K475" s="33"/>
      <c r="L475" s="9"/>
      <c r="M475" s="9"/>
    </row>
    <row r="476" spans="2:13" ht="21" customHeight="1">
      <c r="B476" s="40"/>
      <c r="C476" s="129"/>
      <c r="D476" s="129"/>
      <c r="E476" s="45"/>
      <c r="F476" s="45"/>
      <c r="G476" s="164"/>
      <c r="H476" s="9"/>
      <c r="I476" s="174"/>
      <c r="J476" s="33"/>
      <c r="K476" s="33"/>
      <c r="L476" s="9"/>
      <c r="M476" s="9"/>
    </row>
    <row r="477" spans="2:13" ht="21" customHeight="1">
      <c r="B477" s="40"/>
      <c r="C477" s="129"/>
      <c r="D477" s="129"/>
      <c r="E477" s="45"/>
      <c r="F477" s="45"/>
      <c r="G477" s="164"/>
      <c r="H477" s="9"/>
      <c r="I477" s="174"/>
      <c r="J477" s="33"/>
      <c r="K477" s="33"/>
      <c r="L477" s="9"/>
      <c r="M477" s="9"/>
    </row>
    <row r="478" spans="2:13" ht="21" customHeight="1">
      <c r="B478" s="40"/>
      <c r="C478" s="129"/>
      <c r="D478" s="129"/>
      <c r="E478" s="45"/>
      <c r="F478" s="45"/>
      <c r="G478" s="164"/>
      <c r="H478" s="9"/>
      <c r="I478" s="174"/>
      <c r="J478" s="33"/>
      <c r="K478" s="33"/>
      <c r="L478" s="9"/>
      <c r="M478" s="9"/>
    </row>
    <row r="479" spans="2:13" ht="21" customHeight="1">
      <c r="B479" s="40"/>
      <c r="C479" s="129"/>
      <c r="D479" s="129"/>
      <c r="E479" s="45"/>
      <c r="F479" s="45"/>
      <c r="G479" s="164"/>
      <c r="H479" s="9"/>
      <c r="I479" s="174"/>
      <c r="J479" s="33"/>
      <c r="K479" s="33"/>
      <c r="L479" s="9"/>
      <c r="M479" s="9"/>
    </row>
    <row r="480" spans="2:13" ht="21" customHeight="1">
      <c r="B480" s="40"/>
      <c r="C480" s="129"/>
      <c r="D480" s="129"/>
      <c r="E480" s="45"/>
      <c r="F480" s="45"/>
      <c r="G480" s="164"/>
      <c r="H480" s="9"/>
      <c r="I480" s="174"/>
      <c r="J480" s="33"/>
      <c r="K480" s="33"/>
      <c r="L480" s="9"/>
      <c r="M480" s="9"/>
    </row>
    <row r="481" spans="2:13" ht="21" customHeight="1">
      <c r="B481" s="40"/>
      <c r="C481" s="129"/>
      <c r="D481" s="129"/>
      <c r="E481" s="45"/>
      <c r="F481" s="45"/>
      <c r="G481" s="164"/>
      <c r="H481" s="9"/>
      <c r="I481" s="174"/>
      <c r="J481" s="33"/>
      <c r="K481" s="33"/>
      <c r="L481" s="9"/>
      <c r="M481" s="9"/>
    </row>
    <row r="482" spans="2:13" ht="21" customHeight="1">
      <c r="B482" s="40"/>
      <c r="C482" s="129"/>
      <c r="D482" s="129"/>
      <c r="E482" s="45"/>
      <c r="F482" s="45"/>
      <c r="G482" s="164"/>
      <c r="H482" s="9"/>
      <c r="I482" s="174"/>
      <c r="J482" s="33"/>
      <c r="K482" s="33"/>
      <c r="L482" s="9"/>
      <c r="M482" s="9"/>
    </row>
    <row r="483" spans="2:13" ht="21" customHeight="1">
      <c r="B483" s="40"/>
      <c r="C483" s="129"/>
      <c r="D483" s="129"/>
      <c r="E483" s="45"/>
      <c r="F483" s="45"/>
      <c r="G483" s="164"/>
      <c r="H483" s="9"/>
      <c r="I483" s="174"/>
      <c r="J483" s="33"/>
      <c r="K483" s="33"/>
      <c r="L483" s="9"/>
      <c r="M483" s="9"/>
    </row>
    <row r="484" spans="2:13" ht="21" customHeight="1">
      <c r="B484" s="40"/>
      <c r="C484" s="129"/>
      <c r="D484" s="129"/>
      <c r="E484" s="45"/>
      <c r="F484" s="45"/>
      <c r="G484" s="164"/>
      <c r="H484" s="9"/>
      <c r="I484" s="174"/>
      <c r="J484" s="33"/>
      <c r="K484" s="33"/>
      <c r="L484" s="9"/>
      <c r="M484" s="9"/>
    </row>
    <row r="485" spans="2:13" ht="21" customHeight="1">
      <c r="B485" s="40"/>
      <c r="C485" s="129"/>
      <c r="D485" s="129"/>
      <c r="E485" s="45"/>
      <c r="F485" s="45"/>
      <c r="G485" s="164"/>
      <c r="H485" s="9"/>
      <c r="I485" s="174"/>
      <c r="J485" s="33"/>
      <c r="K485" s="33"/>
      <c r="L485" s="9"/>
      <c r="M485" s="9"/>
    </row>
    <row r="486" spans="2:13" ht="21" customHeight="1">
      <c r="B486" s="40"/>
      <c r="C486" s="129"/>
      <c r="D486" s="129"/>
      <c r="E486" s="45"/>
      <c r="F486" s="45"/>
      <c r="G486" s="164"/>
      <c r="H486" s="9"/>
      <c r="I486" s="174"/>
      <c r="J486" s="33"/>
      <c r="K486" s="33"/>
      <c r="L486" s="9"/>
      <c r="M486" s="9"/>
    </row>
    <row r="487" spans="2:13" ht="15.75">
      <c r="H487" s="7"/>
    </row>
  </sheetData>
  <mergeCells count="110">
    <mergeCell ref="D438:E438"/>
    <mergeCell ref="G438:L438"/>
    <mergeCell ref="D439:E439"/>
    <mergeCell ref="C431:L431"/>
    <mergeCell ref="C419:F419"/>
    <mergeCell ref="C420:E420"/>
    <mergeCell ref="C423:F423"/>
    <mergeCell ref="C424:E424"/>
    <mergeCell ref="C354:F354"/>
    <mergeCell ref="C355:E355"/>
    <mergeCell ref="C366:E366"/>
    <mergeCell ref="G366:H366"/>
    <mergeCell ref="C363:E363"/>
    <mergeCell ref="C376:F376"/>
    <mergeCell ref="C377:E377"/>
    <mergeCell ref="C384:F384"/>
    <mergeCell ref="C429:F429"/>
    <mergeCell ref="C388:E388"/>
    <mergeCell ref="C409:F409"/>
    <mergeCell ref="C410:E410"/>
    <mergeCell ref="C385:E385"/>
    <mergeCell ref="C372:F372"/>
    <mergeCell ref="C368:F368"/>
    <mergeCell ref="C369:E369"/>
    <mergeCell ref="B1:L1"/>
    <mergeCell ref="C42:F42"/>
    <mergeCell ref="C49:E49"/>
    <mergeCell ref="C25:F25"/>
    <mergeCell ref="C29:F29"/>
    <mergeCell ref="C14:E14"/>
    <mergeCell ref="G14:H14"/>
    <mergeCell ref="C13:F13"/>
    <mergeCell ref="C37:F37"/>
    <mergeCell ref="C41:F41"/>
    <mergeCell ref="C48:F48"/>
    <mergeCell ref="K15:L15"/>
    <mergeCell ref="C24:F24"/>
    <mergeCell ref="G8:L8"/>
    <mergeCell ref="G7:L7"/>
    <mergeCell ref="G6:L6"/>
    <mergeCell ref="G5:L5"/>
    <mergeCell ref="G4:L4"/>
    <mergeCell ref="B2:L2"/>
    <mergeCell ref="C11:F11"/>
    <mergeCell ref="G13:L13"/>
    <mergeCell ref="C12:L12"/>
    <mergeCell ref="C16:F16"/>
    <mergeCell ref="C17:F17"/>
    <mergeCell ref="C351:E351"/>
    <mergeCell ref="C343:F343"/>
    <mergeCell ref="C344:E344"/>
    <mergeCell ref="C227:E227"/>
    <mergeCell ref="C335:E335"/>
    <mergeCell ref="C337:F337"/>
    <mergeCell ref="C338:E338"/>
    <mergeCell ref="C283:F283"/>
    <mergeCell ref="C204:F204"/>
    <mergeCell ref="C205:E205"/>
    <mergeCell ref="C226:F226"/>
    <mergeCell ref="C253:E253"/>
    <mergeCell ref="C295:E295"/>
    <mergeCell ref="C290:E290"/>
    <mergeCell ref="C301:F301"/>
    <mergeCell ref="C302:E302"/>
    <mergeCell ref="C231:F231"/>
    <mergeCell ref="C232:E232"/>
    <mergeCell ref="C66:E66"/>
    <mergeCell ref="C157:F157"/>
    <mergeCell ref="C159:F159"/>
    <mergeCell ref="C350:F350"/>
    <mergeCell ref="C256:F256"/>
    <mergeCell ref="C257:E257"/>
    <mergeCell ref="C246:F246"/>
    <mergeCell ref="C247:E247"/>
    <mergeCell ref="C252:F252"/>
    <mergeCell ref="C294:F294"/>
    <mergeCell ref="C243:E243"/>
    <mergeCell ref="C242:F242"/>
    <mergeCell ref="C260:F260"/>
    <mergeCell ref="C261:E261"/>
    <mergeCell ref="C289:F289"/>
    <mergeCell ref="C306:F306"/>
    <mergeCell ref="C307:E307"/>
    <mergeCell ref="C311:F311"/>
    <mergeCell ref="C312:E312"/>
    <mergeCell ref="C316:F316"/>
    <mergeCell ref="C387:F387"/>
    <mergeCell ref="C373:E373"/>
    <mergeCell ref="C400:F400"/>
    <mergeCell ref="C401:E401"/>
    <mergeCell ref="C65:F65"/>
    <mergeCell ref="C30:F30"/>
    <mergeCell ref="C38:F38"/>
    <mergeCell ref="C158:E158"/>
    <mergeCell ref="C165:E165"/>
    <mergeCell ref="C164:F164"/>
    <mergeCell ref="C200:F200"/>
    <mergeCell ref="C201:E201"/>
    <mergeCell ref="C161:E161"/>
    <mergeCell ref="C160:F160"/>
    <mergeCell ref="C186:E186"/>
    <mergeCell ref="C99:F99"/>
    <mergeCell ref="C100:E100"/>
    <mergeCell ref="C149:F149"/>
    <mergeCell ref="C150:E150"/>
    <mergeCell ref="C271:F271"/>
    <mergeCell ref="C272:E272"/>
    <mergeCell ref="C284:E284"/>
    <mergeCell ref="C317:E317"/>
    <mergeCell ref="C334:F334"/>
  </mergeCells>
  <hyperlinks>
    <hyperlink ref="G8" r:id="rId1" xr:uid="{00000000-0004-0000-0100-000000000000}"/>
  </hyperlinks>
  <pageMargins left="0.74803149606299202" right="0.511811023622047" top="0.511811023622047" bottom="0.511811023622047" header="0.511811023622047" footer="0.511811023622047"/>
  <pageSetup paperSize="9" orientation="portrait" horizontalDpi="4294967294" r:id="rId2"/>
  <headerFooter alignWithMargins="0">
    <oddFooter xml:space="preserve">&amp;CPage &amp;P of &amp;[9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O130"/>
  <sheetViews>
    <sheetView zoomScaleSheetLayoutView="100" workbookViewId="0">
      <selection activeCell="R12" sqref="R12"/>
    </sheetView>
  </sheetViews>
  <sheetFormatPr defaultColWidth="9.140625" defaultRowHeight="12.75"/>
  <cols>
    <col min="1" max="1" width="9.140625" style="2"/>
    <col min="2" max="2" width="3.85546875" style="2" customWidth="1"/>
    <col min="3" max="3" width="7.42578125" style="2" customWidth="1"/>
    <col min="4" max="4" width="10" style="2" customWidth="1"/>
    <col min="5" max="5" width="14.28515625" style="2" customWidth="1"/>
    <col min="6" max="6" width="9.140625" style="2" customWidth="1"/>
    <col min="7" max="7" width="11.85546875" style="2" customWidth="1"/>
    <col min="8" max="8" width="6.5703125" style="2" customWidth="1"/>
    <col min="9" max="9" width="7" style="2" customWidth="1"/>
    <col min="10" max="10" width="6.42578125" style="2" customWidth="1"/>
    <col min="11" max="12" width="7.140625" style="2" customWidth="1"/>
    <col min="13" max="13" width="8.42578125" style="2" customWidth="1"/>
    <col min="14" max="14" width="10" style="2" customWidth="1"/>
    <col min="15" max="15" width="5.140625" style="2" customWidth="1"/>
    <col min="16" max="16" width="8.7109375" style="2" customWidth="1"/>
    <col min="17" max="17" width="3.85546875" style="2" customWidth="1"/>
    <col min="18" max="16384" width="9.140625" style="2"/>
  </cols>
  <sheetData>
    <row r="1" spans="2:15" ht="31.5">
      <c r="B1" s="581" t="s">
        <v>528</v>
      </c>
      <c r="C1" s="581"/>
      <c r="D1" s="581"/>
      <c r="E1" s="581"/>
      <c r="F1" s="581"/>
      <c r="G1" s="581"/>
      <c r="H1" s="581"/>
      <c r="I1" s="581"/>
      <c r="J1" s="581"/>
      <c r="K1" s="581"/>
      <c r="L1" s="581"/>
    </row>
    <row r="2" spans="2:15" ht="15.75">
      <c r="B2" s="562" t="s">
        <v>6</v>
      </c>
      <c r="C2" s="562"/>
      <c r="D2" s="562"/>
      <c r="E2" s="562"/>
      <c r="F2" s="562"/>
      <c r="G2" s="562"/>
      <c r="H2" s="562"/>
      <c r="I2" s="562"/>
      <c r="J2" s="562"/>
      <c r="K2" s="562"/>
      <c r="L2" s="562"/>
    </row>
    <row r="3" spans="2:15" ht="9.75" customHeight="1">
      <c r="B3" s="142"/>
      <c r="C3" s="142"/>
      <c r="D3" s="142"/>
      <c r="E3" s="142"/>
      <c r="F3" s="142"/>
      <c r="G3" s="142"/>
      <c r="H3" s="142"/>
      <c r="I3" s="143"/>
      <c r="J3" s="30"/>
      <c r="K3" s="30"/>
      <c r="L3" s="30"/>
    </row>
    <row r="4" spans="2:15" ht="15.75" customHeight="1">
      <c r="B4" s="20" t="s">
        <v>9</v>
      </c>
      <c r="C4" s="19"/>
      <c r="D4" s="134"/>
      <c r="E4" s="142"/>
      <c r="F4" s="142"/>
      <c r="G4" s="561" t="s">
        <v>21</v>
      </c>
      <c r="H4" s="561"/>
      <c r="I4" s="561"/>
      <c r="J4" s="561"/>
      <c r="K4" s="561"/>
      <c r="L4" s="561"/>
    </row>
    <row r="5" spans="2:15" ht="15" customHeight="1">
      <c r="B5" s="31" t="s">
        <v>5</v>
      </c>
      <c r="C5" s="31"/>
      <c r="D5" s="32"/>
      <c r="E5" s="16"/>
      <c r="F5" s="16"/>
      <c r="G5" s="561" t="s">
        <v>13</v>
      </c>
      <c r="H5" s="561"/>
      <c r="I5" s="561"/>
      <c r="J5" s="561"/>
      <c r="K5" s="561"/>
      <c r="L5" s="561"/>
    </row>
    <row r="6" spans="2:15" ht="15" customHeight="1">
      <c r="B6" s="5" t="s">
        <v>8</v>
      </c>
      <c r="C6" s="4"/>
      <c r="D6" s="4"/>
      <c r="E6" s="4"/>
      <c r="F6" s="142"/>
      <c r="G6" s="560" t="s">
        <v>14</v>
      </c>
      <c r="H6" s="560"/>
      <c r="I6" s="560"/>
      <c r="J6" s="560"/>
      <c r="K6" s="560"/>
      <c r="L6" s="560"/>
    </row>
    <row r="7" spans="2:15" ht="15" customHeight="1">
      <c r="B7" s="5" t="s">
        <v>15</v>
      </c>
      <c r="C7" s="4"/>
      <c r="D7" s="4"/>
      <c r="E7" s="4"/>
      <c r="F7" s="142"/>
      <c r="G7" s="559" t="s">
        <v>20</v>
      </c>
      <c r="H7" s="559"/>
      <c r="I7" s="559"/>
      <c r="J7" s="559"/>
      <c r="K7" s="559"/>
      <c r="L7" s="559"/>
    </row>
    <row r="8" spans="2:15" ht="15" customHeight="1">
      <c r="B8" s="144" t="s">
        <v>4</v>
      </c>
      <c r="C8" s="145"/>
      <c r="D8" s="145"/>
      <c r="E8" s="145"/>
      <c r="F8" s="145"/>
      <c r="G8" s="558" t="s">
        <v>16</v>
      </c>
      <c r="H8" s="558"/>
      <c r="I8" s="558"/>
      <c r="J8" s="558"/>
      <c r="K8" s="558"/>
      <c r="L8" s="558"/>
    </row>
    <row r="9" spans="2:15" ht="16.5" customHeight="1"/>
    <row r="10" spans="2:15" ht="17.25" customHeight="1">
      <c r="C10" s="178"/>
      <c r="D10" s="178"/>
      <c r="K10" s="473" t="s">
        <v>736</v>
      </c>
      <c r="L10" s="136"/>
    </row>
    <row r="11" spans="2:15" ht="18" customHeight="1">
      <c r="B11" s="58"/>
      <c r="C11" s="584" t="s">
        <v>288</v>
      </c>
      <c r="D11" s="585"/>
      <c r="E11" s="585"/>
      <c r="F11" s="586"/>
      <c r="G11" s="59"/>
      <c r="H11" s="60"/>
      <c r="I11" s="59"/>
      <c r="J11" s="59"/>
      <c r="K11" s="59"/>
      <c r="L11" s="61"/>
      <c r="M11" s="7"/>
      <c r="N11" s="7"/>
      <c r="O11" s="7"/>
    </row>
    <row r="12" spans="2:15" ht="67.5" customHeight="1">
      <c r="B12" s="23"/>
      <c r="C12" s="567" t="s">
        <v>744</v>
      </c>
      <c r="D12" s="568"/>
      <c r="E12" s="568"/>
      <c r="F12" s="568"/>
      <c r="G12" s="568"/>
      <c r="H12" s="568"/>
      <c r="I12" s="568"/>
      <c r="J12" s="568"/>
      <c r="K12" s="568"/>
      <c r="L12" s="569"/>
      <c r="M12" s="7"/>
      <c r="N12" s="7"/>
      <c r="O12" s="7"/>
    </row>
    <row r="13" spans="2:15" ht="18" customHeight="1">
      <c r="B13" s="24"/>
      <c r="C13" s="579" t="s">
        <v>289</v>
      </c>
      <c r="D13" s="580"/>
      <c r="E13" s="580"/>
      <c r="F13" s="582"/>
      <c r="G13" s="580"/>
      <c r="H13" s="580"/>
      <c r="I13" s="580"/>
      <c r="J13" s="580"/>
      <c r="K13" s="580"/>
      <c r="L13" s="587"/>
      <c r="M13" s="7"/>
      <c r="N13" s="7"/>
      <c r="O13" s="7"/>
    </row>
    <row r="14" spans="2:15" ht="37.5" customHeight="1">
      <c r="B14" s="24"/>
      <c r="C14" s="552" t="s">
        <v>414</v>
      </c>
      <c r="D14" s="553"/>
      <c r="E14" s="553"/>
      <c r="F14" s="84"/>
      <c r="G14" s="554" t="s">
        <v>589</v>
      </c>
      <c r="H14" s="555"/>
      <c r="I14" s="62" t="s">
        <v>25</v>
      </c>
      <c r="J14" s="54"/>
      <c r="K14" s="406"/>
      <c r="L14" s="26"/>
      <c r="M14" s="7"/>
      <c r="N14" s="7"/>
      <c r="O14" s="7"/>
    </row>
    <row r="15" spans="2:15" ht="19.5" customHeight="1">
      <c r="B15" s="24"/>
      <c r="C15" s="128"/>
      <c r="D15" s="129"/>
      <c r="E15" s="129"/>
      <c r="F15" s="130"/>
      <c r="G15" s="38" t="s">
        <v>295</v>
      </c>
      <c r="H15" s="64" t="s">
        <v>24</v>
      </c>
      <c r="I15" s="64" t="s">
        <v>27</v>
      </c>
      <c r="J15" s="64" t="s">
        <v>280</v>
      </c>
      <c r="K15" s="580" t="s">
        <v>282</v>
      </c>
      <c r="L15" s="587"/>
      <c r="M15" s="7"/>
      <c r="N15" s="7" t="s">
        <v>653</v>
      </c>
      <c r="O15" s="7"/>
    </row>
    <row r="16" spans="2:15" ht="21" customHeight="1">
      <c r="B16" s="29">
        <v>1</v>
      </c>
      <c r="C16" s="514" t="s">
        <v>652</v>
      </c>
      <c r="D16" s="515"/>
      <c r="E16" s="515"/>
      <c r="F16" s="516"/>
      <c r="G16" s="362" t="s">
        <v>651</v>
      </c>
      <c r="H16" s="124">
        <v>2</v>
      </c>
      <c r="I16" s="124">
        <v>20</v>
      </c>
      <c r="J16" s="124" t="s">
        <v>426</v>
      </c>
      <c r="K16" s="360"/>
      <c r="L16" s="76"/>
      <c r="M16" s="27"/>
      <c r="N16" s="7"/>
      <c r="O16" s="7"/>
    </row>
    <row r="17" spans="2:15" ht="17.25" customHeight="1">
      <c r="B17" s="29"/>
      <c r="C17" s="514" t="s">
        <v>650</v>
      </c>
      <c r="D17" s="515"/>
      <c r="E17" s="515"/>
      <c r="F17" s="516"/>
      <c r="G17" s="369" t="s">
        <v>342</v>
      </c>
      <c r="H17" s="124">
        <v>2</v>
      </c>
      <c r="I17" s="124">
        <v>20</v>
      </c>
      <c r="J17" s="401" t="s">
        <v>426</v>
      </c>
      <c r="K17" s="295">
        <v>2.5</v>
      </c>
      <c r="L17" s="42" t="s">
        <v>24</v>
      </c>
      <c r="M17" s="33"/>
      <c r="N17" s="7"/>
      <c r="O17" s="7"/>
    </row>
    <row r="18" spans="2:15" ht="13.5" customHeight="1">
      <c r="B18" s="29"/>
      <c r="C18" s="129"/>
      <c r="D18" s="129"/>
      <c r="E18" s="45"/>
      <c r="F18" s="89"/>
      <c r="G18" s="180"/>
      <c r="H18" s="291"/>
      <c r="I18" s="135"/>
      <c r="J18" s="462"/>
      <c r="K18" s="291"/>
      <c r="L18" s="42"/>
      <c r="M18" s="33"/>
      <c r="N18" s="7"/>
      <c r="O18" s="7"/>
    </row>
    <row r="19" spans="2:15" ht="16.5" customHeight="1">
      <c r="B19" s="29">
        <v>2</v>
      </c>
      <c r="C19" s="514" t="s">
        <v>649</v>
      </c>
      <c r="D19" s="515"/>
      <c r="E19" s="515"/>
      <c r="F19" s="516"/>
      <c r="G19" s="379" t="s">
        <v>648</v>
      </c>
      <c r="H19" s="139">
        <v>0</v>
      </c>
      <c r="I19" s="170" t="s">
        <v>426</v>
      </c>
      <c r="J19" s="139">
        <v>65</v>
      </c>
      <c r="K19" s="171"/>
      <c r="L19" s="22"/>
      <c r="M19" s="294"/>
      <c r="N19" s="7"/>
      <c r="O19" s="7"/>
    </row>
    <row r="20" spans="2:15" ht="18.75" customHeight="1">
      <c r="B20" s="29"/>
      <c r="C20" s="517" t="s">
        <v>647</v>
      </c>
      <c r="D20" s="518"/>
      <c r="E20" s="518"/>
      <c r="F20" s="525"/>
      <c r="G20" s="368" t="s">
        <v>646</v>
      </c>
      <c r="H20" s="199">
        <v>1</v>
      </c>
      <c r="I20" s="105" t="s">
        <v>426</v>
      </c>
      <c r="J20" s="106">
        <v>35</v>
      </c>
      <c r="K20" s="171"/>
      <c r="L20" s="22"/>
      <c r="M20" s="294"/>
      <c r="N20" s="7"/>
      <c r="O20" s="7"/>
    </row>
    <row r="21" spans="2:15" ht="17.25" customHeight="1">
      <c r="B21" s="29"/>
      <c r="C21" s="129"/>
      <c r="D21" s="129"/>
      <c r="E21" s="45"/>
      <c r="F21" s="89"/>
      <c r="G21" s="369" t="s">
        <v>342</v>
      </c>
      <c r="H21" s="393">
        <f>SUM(H19:H20)</f>
        <v>1</v>
      </c>
      <c r="I21" s="461"/>
      <c r="J21" s="125">
        <f>SUM(J19:J20)</f>
        <v>100</v>
      </c>
      <c r="K21" s="295">
        <v>2</v>
      </c>
      <c r="L21" s="42" t="s">
        <v>24</v>
      </c>
      <c r="M21" s="9"/>
      <c r="N21" s="7"/>
      <c r="O21" s="7"/>
    </row>
    <row r="22" spans="2:15" ht="13.5" customHeight="1">
      <c r="B22" s="29"/>
      <c r="C22" s="129"/>
      <c r="D22" s="129"/>
      <c r="E22" s="45"/>
      <c r="F22" s="89"/>
      <c r="G22" s="172"/>
      <c r="H22" s="460"/>
      <c r="I22" s="459"/>
      <c r="J22" s="362"/>
      <c r="K22" s="345"/>
      <c r="L22" s="344"/>
      <c r="M22" s="27"/>
      <c r="N22" s="7"/>
      <c r="O22" s="7"/>
    </row>
    <row r="23" spans="2:15" ht="21" customHeight="1">
      <c r="B23" s="29">
        <v>3</v>
      </c>
      <c r="C23" s="514" t="s">
        <v>645</v>
      </c>
      <c r="D23" s="515"/>
      <c r="E23" s="515"/>
      <c r="F23" s="516"/>
      <c r="G23" s="107" t="s">
        <v>644</v>
      </c>
      <c r="H23" s="402">
        <v>0</v>
      </c>
      <c r="I23" s="123" t="s">
        <v>426</v>
      </c>
      <c r="J23" s="105">
        <v>32</v>
      </c>
      <c r="K23" s="135"/>
      <c r="L23" s="390"/>
      <c r="M23" s="174"/>
      <c r="N23" s="7"/>
      <c r="O23" s="7"/>
    </row>
    <row r="24" spans="2:15" ht="21" customHeight="1">
      <c r="B24" s="29"/>
      <c r="C24" s="517" t="s">
        <v>643</v>
      </c>
      <c r="D24" s="518"/>
      <c r="E24" s="518"/>
      <c r="F24" s="525"/>
      <c r="G24" s="163" t="s">
        <v>342</v>
      </c>
      <c r="H24" s="393">
        <f>SUM(H22:H23)</f>
        <v>0</v>
      </c>
      <c r="I24" s="124" t="s">
        <v>426</v>
      </c>
      <c r="J24" s="125">
        <f>SUM(J23:J23)</f>
        <v>32</v>
      </c>
      <c r="K24" s="445">
        <v>0.32</v>
      </c>
      <c r="L24" s="76" t="s">
        <v>24</v>
      </c>
      <c r="M24" s="9"/>
      <c r="N24" s="7"/>
      <c r="O24" s="7"/>
    </row>
    <row r="25" spans="2:15" ht="15" customHeight="1">
      <c r="B25" s="29"/>
      <c r="C25" s="129"/>
      <c r="D25" s="129"/>
      <c r="E25" s="45"/>
      <c r="F25" s="89"/>
      <c r="G25" s="180"/>
      <c r="H25" s="135"/>
      <c r="I25" s="291"/>
      <c r="J25" s="420"/>
      <c r="K25" s="291"/>
      <c r="L25" s="76"/>
      <c r="M25" s="33"/>
      <c r="N25" s="7"/>
      <c r="O25" s="7"/>
    </row>
    <row r="26" spans="2:15" ht="21" customHeight="1">
      <c r="B26" s="29">
        <v>4</v>
      </c>
      <c r="C26" s="514" t="s">
        <v>642</v>
      </c>
      <c r="D26" s="515"/>
      <c r="E26" s="515"/>
      <c r="F26" s="516"/>
      <c r="G26" s="200" t="s">
        <v>641</v>
      </c>
      <c r="H26" s="139">
        <v>1</v>
      </c>
      <c r="I26" s="400" t="s">
        <v>426</v>
      </c>
      <c r="J26" s="400">
        <v>98</v>
      </c>
      <c r="K26" s="375"/>
      <c r="L26" s="359"/>
      <c r="M26" s="33"/>
      <c r="N26" s="7"/>
      <c r="O26" s="7"/>
    </row>
    <row r="27" spans="2:15" ht="17.25" customHeight="1">
      <c r="B27" s="29"/>
      <c r="C27" s="517" t="s">
        <v>640</v>
      </c>
      <c r="D27" s="518"/>
      <c r="E27" s="518"/>
      <c r="F27" s="525"/>
      <c r="G27" s="107" t="s">
        <v>639</v>
      </c>
      <c r="H27" s="105" t="s">
        <v>426</v>
      </c>
      <c r="I27" s="442" t="s">
        <v>426</v>
      </c>
      <c r="J27" s="105">
        <v>98</v>
      </c>
      <c r="K27" s="277"/>
      <c r="L27" s="390"/>
      <c r="M27" s="33"/>
      <c r="N27" s="7"/>
      <c r="O27" s="7"/>
    </row>
    <row r="28" spans="2:15" ht="17.25" customHeight="1">
      <c r="B28" s="29"/>
      <c r="C28" s="129"/>
      <c r="D28" s="129"/>
      <c r="E28" s="45"/>
      <c r="F28" s="89"/>
      <c r="G28" s="201" t="s">
        <v>638</v>
      </c>
      <c r="H28" s="448" t="s">
        <v>426</v>
      </c>
      <c r="I28" s="457" t="s">
        <v>426</v>
      </c>
      <c r="J28" s="448">
        <v>98</v>
      </c>
      <c r="K28" s="277"/>
      <c r="L28" s="390"/>
      <c r="M28" s="33"/>
      <c r="N28" s="7"/>
      <c r="O28" s="7"/>
    </row>
    <row r="29" spans="2:15" ht="18" customHeight="1">
      <c r="B29" s="29"/>
      <c r="C29" s="129"/>
      <c r="D29" s="129"/>
      <c r="E29" s="45"/>
      <c r="F29" s="89"/>
      <c r="G29" s="163" t="s">
        <v>342</v>
      </c>
      <c r="H29" s="125">
        <f>SUM(H26:H28)</f>
        <v>1</v>
      </c>
      <c r="I29" s="125" t="s">
        <v>426</v>
      </c>
      <c r="J29" s="411">
        <f>SUM(J26:J28)</f>
        <v>294</v>
      </c>
      <c r="K29" s="307">
        <v>3.94</v>
      </c>
      <c r="L29" s="458" t="s">
        <v>24</v>
      </c>
      <c r="M29" s="33"/>
      <c r="N29" s="7"/>
      <c r="O29" s="7"/>
    </row>
    <row r="30" spans="2:15" ht="13.5" customHeight="1">
      <c r="B30" s="29"/>
      <c r="C30" s="129"/>
      <c r="D30" s="129"/>
      <c r="E30" s="45"/>
      <c r="F30" s="89"/>
      <c r="G30" s="180"/>
      <c r="H30" s="135"/>
      <c r="I30" s="291"/>
      <c r="J30" s="420"/>
      <c r="K30" s="291"/>
      <c r="L30" s="76"/>
      <c r="M30" s="33"/>
      <c r="N30" s="7"/>
      <c r="O30" s="7"/>
    </row>
    <row r="31" spans="2:15" ht="20.25" customHeight="1">
      <c r="B31" s="29">
        <v>5</v>
      </c>
      <c r="C31" s="514" t="s">
        <v>637</v>
      </c>
      <c r="D31" s="515"/>
      <c r="E31" s="515"/>
      <c r="F31" s="516"/>
      <c r="G31" s="158" t="s">
        <v>636</v>
      </c>
      <c r="H31" s="401">
        <v>8</v>
      </c>
      <c r="I31" s="124" t="s">
        <v>426</v>
      </c>
      <c r="J31" s="443">
        <v>48</v>
      </c>
      <c r="K31" s="395"/>
      <c r="L31" s="390"/>
      <c r="M31" s="33"/>
      <c r="N31" s="7"/>
      <c r="O31" s="7"/>
    </row>
    <row r="32" spans="2:15" ht="16.5" customHeight="1">
      <c r="B32" s="29"/>
      <c r="C32" s="517" t="s">
        <v>635</v>
      </c>
      <c r="D32" s="518"/>
      <c r="E32" s="518"/>
      <c r="F32" s="525"/>
      <c r="G32" s="163" t="s">
        <v>342</v>
      </c>
      <c r="H32" s="124">
        <f>SUM(H31:H31)</f>
        <v>8</v>
      </c>
      <c r="I32" s="124" t="s">
        <v>426</v>
      </c>
      <c r="J32" s="411">
        <f>SUM(J31:J31)</f>
        <v>48</v>
      </c>
      <c r="K32" s="445">
        <v>8.48</v>
      </c>
      <c r="L32" s="76" t="s">
        <v>24</v>
      </c>
      <c r="M32" s="33"/>
      <c r="N32" s="7"/>
      <c r="O32" s="7"/>
    </row>
    <row r="33" spans="2:15" ht="13.5" customHeight="1">
      <c r="B33" s="29"/>
      <c r="C33" s="129"/>
      <c r="D33" s="129"/>
      <c r="E33" s="45"/>
      <c r="F33" s="89"/>
      <c r="G33" s="108"/>
      <c r="H33" s="291"/>
      <c r="I33" s="291"/>
      <c r="J33" s="21"/>
      <c r="K33" s="7"/>
      <c r="L33" s="42"/>
      <c r="M33" s="33"/>
      <c r="N33" s="7"/>
      <c r="O33" s="7"/>
    </row>
    <row r="34" spans="2:15" ht="21" customHeight="1">
      <c r="B34" s="29">
        <v>6</v>
      </c>
      <c r="C34" s="514" t="s">
        <v>634</v>
      </c>
      <c r="D34" s="515"/>
      <c r="E34" s="515"/>
      <c r="F34" s="516"/>
      <c r="G34" s="200" t="s">
        <v>633</v>
      </c>
      <c r="H34" s="139">
        <v>5</v>
      </c>
      <c r="I34" s="440" t="s">
        <v>426</v>
      </c>
      <c r="J34" s="400" t="s">
        <v>426</v>
      </c>
      <c r="K34" s="291"/>
      <c r="L34" s="359"/>
      <c r="M34" s="305"/>
      <c r="N34" s="7"/>
      <c r="O34" s="7"/>
    </row>
    <row r="35" spans="2:15" ht="16.5" customHeight="1">
      <c r="B35" s="29"/>
      <c r="C35" s="517" t="s">
        <v>632</v>
      </c>
      <c r="D35" s="518"/>
      <c r="E35" s="518"/>
      <c r="F35" s="525"/>
      <c r="G35" s="201" t="s">
        <v>631</v>
      </c>
      <c r="H35" s="199">
        <v>5</v>
      </c>
      <c r="I35" s="439" t="s">
        <v>426</v>
      </c>
      <c r="J35" s="457" t="s">
        <v>426</v>
      </c>
      <c r="K35" s="291"/>
      <c r="L35" s="390"/>
      <c r="M35" s="309"/>
      <c r="N35" s="7"/>
      <c r="O35" s="7"/>
    </row>
    <row r="36" spans="2:15" ht="21" customHeight="1">
      <c r="B36" s="29"/>
      <c r="C36" s="129"/>
      <c r="D36" s="129"/>
      <c r="E36" s="45"/>
      <c r="F36" s="89"/>
      <c r="G36" s="163" t="s">
        <v>342</v>
      </c>
      <c r="H36" s="125">
        <f>SUM(H34:H35)</f>
        <v>10</v>
      </c>
      <c r="I36" s="411" t="s">
        <v>426</v>
      </c>
      <c r="J36" s="411" t="s">
        <v>426</v>
      </c>
      <c r="K36" s="391">
        <v>10</v>
      </c>
      <c r="L36" s="390" t="s">
        <v>24</v>
      </c>
      <c r="M36" s="305"/>
      <c r="N36" s="7"/>
      <c r="O36" s="7"/>
    </row>
    <row r="37" spans="2:15" ht="13.5" customHeight="1">
      <c r="B37" s="29"/>
      <c r="C37" s="129"/>
      <c r="D37" s="129"/>
      <c r="E37" s="45"/>
      <c r="F37" s="89"/>
      <c r="G37" s="180"/>
      <c r="H37" s="291"/>
      <c r="I37" s="291"/>
      <c r="J37" s="21"/>
      <c r="K37" s="7"/>
      <c r="L37" s="42"/>
      <c r="M37" s="33"/>
      <c r="N37" s="7"/>
      <c r="O37" s="7"/>
    </row>
    <row r="38" spans="2:15" ht="21" customHeight="1">
      <c r="B38" s="29">
        <v>7</v>
      </c>
      <c r="C38" s="514" t="s">
        <v>630</v>
      </c>
      <c r="D38" s="515"/>
      <c r="E38" s="515"/>
      <c r="F38" s="516"/>
      <c r="G38" s="200" t="s">
        <v>629</v>
      </c>
      <c r="H38" s="219">
        <v>2</v>
      </c>
      <c r="I38" s="444" t="s">
        <v>426</v>
      </c>
      <c r="J38" s="170">
        <v>83</v>
      </c>
      <c r="K38" s="277"/>
      <c r="L38" s="176"/>
      <c r="M38" s="33"/>
      <c r="N38" s="7"/>
      <c r="O38" s="7"/>
    </row>
    <row r="39" spans="2:15" ht="17.25" customHeight="1">
      <c r="B39" s="29"/>
      <c r="C39" s="518" t="s">
        <v>628</v>
      </c>
      <c r="D39" s="518"/>
      <c r="E39" s="518"/>
      <c r="F39" s="525"/>
      <c r="G39" s="107" t="s">
        <v>627</v>
      </c>
      <c r="H39" s="123">
        <v>2</v>
      </c>
      <c r="I39" s="456" t="s">
        <v>426</v>
      </c>
      <c r="J39" s="105">
        <v>83</v>
      </c>
      <c r="K39" s="277"/>
      <c r="L39" s="176"/>
      <c r="M39" s="33"/>
      <c r="N39" s="7"/>
      <c r="O39" s="7"/>
    </row>
    <row r="40" spans="2:15" ht="16.5" customHeight="1">
      <c r="B40" s="29"/>
      <c r="C40" s="129"/>
      <c r="D40" s="129"/>
      <c r="E40" s="45"/>
      <c r="F40" s="89"/>
      <c r="G40" s="201" t="s">
        <v>626</v>
      </c>
      <c r="H40" s="312">
        <v>2</v>
      </c>
      <c r="I40" s="455" t="s">
        <v>426</v>
      </c>
      <c r="J40" s="448">
        <v>80</v>
      </c>
      <c r="K40" s="277"/>
      <c r="L40" s="176"/>
      <c r="M40" s="33"/>
      <c r="N40" s="7"/>
      <c r="O40" s="7"/>
    </row>
    <row r="41" spans="2:15" ht="16.5" customHeight="1">
      <c r="B41" s="454"/>
      <c r="C41" s="198"/>
      <c r="D41" s="198"/>
      <c r="E41" s="272"/>
      <c r="F41" s="311"/>
      <c r="G41" s="163" t="s">
        <v>342</v>
      </c>
      <c r="H41" s="124">
        <f>SUM(H38:H40)</f>
        <v>6</v>
      </c>
      <c r="I41" s="124" t="s">
        <v>426</v>
      </c>
      <c r="J41" s="411">
        <f>SUM(J38:J40)</f>
        <v>246</v>
      </c>
      <c r="K41" s="453">
        <v>8.4600000000000009</v>
      </c>
      <c r="L41" s="452" t="s">
        <v>24</v>
      </c>
      <c r="M41" s="9"/>
      <c r="N41" s="7"/>
      <c r="O41" s="7"/>
    </row>
    <row r="42" spans="2:15" ht="16.5" customHeight="1">
      <c r="B42" s="34"/>
      <c r="C42" s="39"/>
      <c r="D42" s="39"/>
      <c r="E42" s="269"/>
      <c r="F42" s="269"/>
      <c r="G42" s="173"/>
      <c r="H42" s="140"/>
      <c r="I42" s="140"/>
      <c r="J42" s="376"/>
      <c r="K42" s="451"/>
      <c r="L42" s="141"/>
      <c r="M42" s="9"/>
      <c r="N42" s="7"/>
      <c r="O42" s="7"/>
    </row>
    <row r="43" spans="2:15" ht="21" customHeight="1">
      <c r="B43" s="35"/>
      <c r="C43" s="198"/>
      <c r="D43" s="198"/>
      <c r="E43" s="272"/>
      <c r="F43" s="272"/>
      <c r="G43" s="283"/>
      <c r="H43" s="343"/>
      <c r="I43" s="343"/>
      <c r="J43" s="389"/>
      <c r="K43" s="389"/>
      <c r="L43" s="343"/>
      <c r="M43" s="33"/>
      <c r="N43" s="7"/>
      <c r="O43" s="7"/>
    </row>
    <row r="44" spans="2:15" ht="21" customHeight="1">
      <c r="B44" s="430">
        <v>8</v>
      </c>
      <c r="C44" s="520" t="s">
        <v>625</v>
      </c>
      <c r="D44" s="520"/>
      <c r="E44" s="520"/>
      <c r="F44" s="521"/>
      <c r="G44" s="220">
        <v>27</v>
      </c>
      <c r="H44" s="139">
        <v>9</v>
      </c>
      <c r="I44" s="139">
        <v>20</v>
      </c>
      <c r="J44" s="440" t="s">
        <v>426</v>
      </c>
      <c r="K44" s="450"/>
      <c r="L44" s="449"/>
      <c r="M44" s="9"/>
      <c r="N44" s="7"/>
      <c r="O44" s="7"/>
    </row>
    <row r="45" spans="2:15" ht="17.25" customHeight="1">
      <c r="B45" s="29"/>
      <c r="C45" s="518" t="s">
        <v>624</v>
      </c>
      <c r="D45" s="518"/>
      <c r="E45" s="518"/>
      <c r="F45" s="525"/>
      <c r="G45" s="163" t="s">
        <v>342</v>
      </c>
      <c r="H45" s="125">
        <v>9</v>
      </c>
      <c r="I45" s="125">
        <v>20</v>
      </c>
      <c r="J45" s="411" t="s">
        <v>426</v>
      </c>
      <c r="K45" s="391">
        <v>9.5</v>
      </c>
      <c r="L45" s="22" t="s">
        <v>24</v>
      </c>
      <c r="M45" s="9"/>
      <c r="N45" s="7"/>
      <c r="O45" s="7"/>
    </row>
    <row r="46" spans="2:15" ht="14.25" customHeight="1">
      <c r="B46" s="29"/>
      <c r="C46" s="129"/>
      <c r="D46" s="129"/>
      <c r="E46" s="45"/>
      <c r="F46" s="89"/>
      <c r="G46" s="180"/>
      <c r="H46" s="291"/>
      <c r="I46" s="291"/>
      <c r="J46" s="21"/>
      <c r="K46" s="7"/>
      <c r="L46" s="42"/>
      <c r="M46" s="33"/>
      <c r="N46" s="7"/>
      <c r="O46" s="7"/>
    </row>
    <row r="47" spans="2:15" ht="21" customHeight="1">
      <c r="B47" s="447">
        <v>9</v>
      </c>
      <c r="C47" s="514" t="s">
        <v>623</v>
      </c>
      <c r="D47" s="515"/>
      <c r="E47" s="515"/>
      <c r="F47" s="516"/>
      <c r="G47" s="200" t="s">
        <v>622</v>
      </c>
      <c r="H47" s="219">
        <v>10</v>
      </c>
      <c r="I47" s="299" t="s">
        <v>426</v>
      </c>
      <c r="J47" s="363">
        <v>20</v>
      </c>
      <c r="K47" s="277"/>
      <c r="L47" s="176"/>
      <c r="M47" s="33"/>
      <c r="N47" s="7"/>
      <c r="O47" s="7"/>
    </row>
    <row r="48" spans="2:15" ht="16.5" customHeight="1">
      <c r="B48" s="447"/>
      <c r="C48" s="517" t="s">
        <v>621</v>
      </c>
      <c r="D48" s="518"/>
      <c r="E48" s="518"/>
      <c r="F48" s="525"/>
      <c r="G48" s="201" t="s">
        <v>620</v>
      </c>
      <c r="H48" s="312">
        <v>3</v>
      </c>
      <c r="I48" s="446" t="s">
        <v>426</v>
      </c>
      <c r="J48" s="358">
        <v>38</v>
      </c>
      <c r="K48" s="277"/>
      <c r="L48" s="176"/>
      <c r="M48" s="33"/>
      <c r="N48" s="7"/>
      <c r="O48" s="7"/>
    </row>
    <row r="49" spans="2:15" ht="17.25" customHeight="1">
      <c r="B49" s="29"/>
      <c r="C49" s="129"/>
      <c r="D49" s="129"/>
      <c r="E49" s="45"/>
      <c r="F49" s="89"/>
      <c r="G49" s="163" t="s">
        <v>342</v>
      </c>
      <c r="H49" s="124">
        <f>SUM(H47:H48)</f>
        <v>13</v>
      </c>
      <c r="I49" s="124" t="s">
        <v>426</v>
      </c>
      <c r="J49" s="125">
        <f>SUM(J47:J48)</f>
        <v>58</v>
      </c>
      <c r="K49" s="295">
        <v>13.58</v>
      </c>
      <c r="L49" s="42" t="s">
        <v>24</v>
      </c>
      <c r="M49" s="9"/>
      <c r="N49" s="7"/>
      <c r="O49" s="7"/>
    </row>
    <row r="50" spans="2:15" ht="14.25" customHeight="1">
      <c r="B50" s="29"/>
      <c r="C50" s="129"/>
      <c r="D50" s="129"/>
      <c r="E50" s="45"/>
      <c r="F50" s="89"/>
      <c r="G50" s="180"/>
      <c r="H50" s="291"/>
      <c r="I50" s="291"/>
      <c r="J50" s="21"/>
      <c r="K50" s="7"/>
      <c r="L50" s="42"/>
      <c r="M50" s="33"/>
      <c r="N50" s="7"/>
      <c r="O50" s="7"/>
    </row>
    <row r="51" spans="2:15" ht="21" customHeight="1">
      <c r="B51" s="29">
        <v>10</v>
      </c>
      <c r="C51" s="515" t="s">
        <v>619</v>
      </c>
      <c r="D51" s="515"/>
      <c r="E51" s="515"/>
      <c r="F51" s="516"/>
      <c r="G51" s="200" t="s">
        <v>618</v>
      </c>
      <c r="H51" s="139">
        <v>1</v>
      </c>
      <c r="I51" s="170" t="s">
        <v>426</v>
      </c>
      <c r="J51" s="400">
        <v>13</v>
      </c>
      <c r="K51" s="277"/>
      <c r="L51" s="176"/>
      <c r="M51" s="33"/>
      <c r="N51" s="7"/>
      <c r="O51" s="7"/>
    </row>
    <row r="52" spans="2:15" ht="21" customHeight="1">
      <c r="B52" s="29"/>
      <c r="C52" s="518" t="s">
        <v>617</v>
      </c>
      <c r="D52" s="518"/>
      <c r="E52" s="518"/>
      <c r="F52" s="525"/>
      <c r="G52" s="107" t="s">
        <v>616</v>
      </c>
      <c r="H52" s="106">
        <v>1</v>
      </c>
      <c r="I52" s="105" t="s">
        <v>426</v>
      </c>
      <c r="J52" s="105">
        <v>42</v>
      </c>
      <c r="K52" s="277"/>
      <c r="L52" s="176"/>
      <c r="M52" s="33"/>
      <c r="N52" s="7"/>
      <c r="O52" s="7"/>
    </row>
    <row r="53" spans="2:15" ht="18" customHeight="1">
      <c r="B53" s="29"/>
      <c r="C53" s="129"/>
      <c r="D53" s="129"/>
      <c r="E53" s="45"/>
      <c r="F53" s="89"/>
      <c r="G53" s="201" t="s">
        <v>615</v>
      </c>
      <c r="H53" s="199">
        <v>2</v>
      </c>
      <c r="I53" s="448" t="s">
        <v>426</v>
      </c>
      <c r="J53" s="448">
        <v>58</v>
      </c>
      <c r="K53" s="277"/>
      <c r="L53" s="176"/>
      <c r="M53" s="33"/>
      <c r="N53" s="7"/>
      <c r="O53" s="7"/>
    </row>
    <row r="54" spans="2:15" ht="18.75" customHeight="1">
      <c r="B54" s="29"/>
      <c r="C54" s="129"/>
      <c r="D54" s="129"/>
      <c r="E54" s="45"/>
      <c r="F54" s="89"/>
      <c r="G54" s="163" t="s">
        <v>342</v>
      </c>
      <c r="H54" s="125">
        <f>SUM(H51:H53)</f>
        <v>4</v>
      </c>
      <c r="I54" s="125" t="s">
        <v>426</v>
      </c>
      <c r="J54" s="411">
        <f>SUM(J51:J53)</f>
        <v>113</v>
      </c>
      <c r="K54" s="445">
        <v>5.13</v>
      </c>
      <c r="L54" s="390" t="s">
        <v>24</v>
      </c>
      <c r="M54" s="9"/>
      <c r="N54" s="7"/>
      <c r="O54" s="7"/>
    </row>
    <row r="55" spans="2:15" ht="10.5" customHeight="1">
      <c r="B55" s="29"/>
      <c r="C55" s="129"/>
      <c r="D55" s="129"/>
      <c r="E55" s="45"/>
      <c r="F55" s="89"/>
      <c r="G55" s="180"/>
      <c r="H55" s="135"/>
      <c r="I55" s="395"/>
      <c r="J55" s="420"/>
      <c r="K55" s="291"/>
      <c r="L55" s="76"/>
      <c r="M55" s="9"/>
      <c r="N55" s="7"/>
      <c r="O55" s="7"/>
    </row>
    <row r="56" spans="2:15" ht="20.25" customHeight="1">
      <c r="B56" s="447">
        <v>11</v>
      </c>
      <c r="C56" s="514" t="s">
        <v>614</v>
      </c>
      <c r="D56" s="515"/>
      <c r="E56" s="515"/>
      <c r="F56" s="516"/>
      <c r="G56" s="200" t="s">
        <v>613</v>
      </c>
      <c r="H56" s="219">
        <v>4</v>
      </c>
      <c r="I56" s="299" t="s">
        <v>426</v>
      </c>
      <c r="J56" s="170">
        <v>13</v>
      </c>
      <c r="K56" s="277"/>
      <c r="L56" s="394"/>
      <c r="N56" s="174"/>
      <c r="O56" s="7"/>
    </row>
    <row r="57" spans="2:15" ht="18" customHeight="1">
      <c r="B57" s="29"/>
      <c r="C57" s="518" t="s">
        <v>612</v>
      </c>
      <c r="D57" s="518"/>
      <c r="E57" s="518"/>
      <c r="F57" s="525"/>
      <c r="G57" s="201" t="s">
        <v>611</v>
      </c>
      <c r="H57" s="312">
        <v>3</v>
      </c>
      <c r="I57" s="446" t="s">
        <v>426</v>
      </c>
      <c r="J57" s="199">
        <v>0</v>
      </c>
      <c r="K57" s="277"/>
      <c r="L57" s="390"/>
      <c r="N57" s="9"/>
      <c r="O57" s="7"/>
    </row>
    <row r="58" spans="2:15" ht="18.75" customHeight="1">
      <c r="B58" s="29"/>
      <c r="C58" s="129"/>
      <c r="D58" s="129"/>
      <c r="E58" s="45"/>
      <c r="F58" s="89"/>
      <c r="G58" s="163" t="s">
        <v>342</v>
      </c>
      <c r="H58" s="393">
        <f>SUM(H56:H57)</f>
        <v>7</v>
      </c>
      <c r="I58" s="124" t="s">
        <v>426</v>
      </c>
      <c r="J58" s="234">
        <f>SUM(J56:J57)</f>
        <v>13</v>
      </c>
      <c r="K58" s="279">
        <v>7.13</v>
      </c>
      <c r="L58" s="394" t="s">
        <v>24</v>
      </c>
      <c r="M58" s="9"/>
      <c r="N58" s="174"/>
      <c r="O58" s="7"/>
    </row>
    <row r="59" spans="2:15" ht="12.75" customHeight="1">
      <c r="B59" s="29"/>
      <c r="C59" s="129"/>
      <c r="D59" s="129"/>
      <c r="E59" s="45"/>
      <c r="F59" s="89"/>
      <c r="G59" s="180"/>
      <c r="H59" s="135"/>
      <c r="I59" s="291"/>
      <c r="J59" s="420"/>
      <c r="K59" s="291"/>
      <c r="L59" s="22"/>
      <c r="M59" s="33"/>
      <c r="N59" s="33"/>
      <c r="O59" s="7"/>
    </row>
    <row r="60" spans="2:15" ht="21" customHeight="1">
      <c r="B60" s="29">
        <v>12</v>
      </c>
      <c r="C60" s="515" t="s">
        <v>610</v>
      </c>
      <c r="D60" s="515"/>
      <c r="E60" s="515"/>
      <c r="F60" s="516"/>
      <c r="G60" s="163">
        <v>32</v>
      </c>
      <c r="H60" s="125">
        <v>11</v>
      </c>
      <c r="I60" s="411">
        <v>3</v>
      </c>
      <c r="J60" s="411" t="s">
        <v>426</v>
      </c>
      <c r="K60" s="375"/>
      <c r="L60" s="206"/>
      <c r="M60" s="9"/>
      <c r="N60" s="9"/>
      <c r="O60" s="7"/>
    </row>
    <row r="61" spans="2:15" ht="21" customHeight="1">
      <c r="B61" s="29"/>
      <c r="C61" s="518" t="s">
        <v>609</v>
      </c>
      <c r="D61" s="518"/>
      <c r="E61" s="518"/>
      <c r="F61" s="525"/>
      <c r="G61" s="163" t="s">
        <v>342</v>
      </c>
      <c r="H61" s="125">
        <f>SUM(H60)</f>
        <v>11</v>
      </c>
      <c r="I61" s="411">
        <f>SUM(I60)</f>
        <v>3</v>
      </c>
      <c r="J61" s="411" t="s">
        <v>426</v>
      </c>
      <c r="K61" s="445">
        <v>11.074999999999999</v>
      </c>
      <c r="L61" s="22" t="s">
        <v>24</v>
      </c>
      <c r="M61" s="33"/>
      <c r="N61" s="33"/>
      <c r="O61" s="7"/>
    </row>
    <row r="62" spans="2:15" ht="12.75" customHeight="1">
      <c r="B62" s="29"/>
      <c r="C62" s="129"/>
      <c r="D62" s="129"/>
      <c r="E62" s="45"/>
      <c r="F62" s="89"/>
      <c r="G62" s="180"/>
      <c r="H62" s="291"/>
      <c r="I62" s="291"/>
      <c r="J62" s="21"/>
      <c r="K62" s="7"/>
      <c r="L62" s="42"/>
      <c r="M62" s="33"/>
      <c r="N62" s="33"/>
      <c r="O62" s="7"/>
    </row>
    <row r="63" spans="2:15" ht="21" customHeight="1">
      <c r="B63" s="29">
        <v>13</v>
      </c>
      <c r="C63" s="515" t="s">
        <v>608</v>
      </c>
      <c r="D63" s="515"/>
      <c r="E63" s="515"/>
      <c r="F63" s="516"/>
      <c r="G63" s="200" t="s">
        <v>607</v>
      </c>
      <c r="H63" s="219">
        <v>7</v>
      </c>
      <c r="I63" s="444" t="s">
        <v>426</v>
      </c>
      <c r="J63" s="363">
        <v>26</v>
      </c>
      <c r="K63" s="375"/>
      <c r="L63" s="76"/>
      <c r="M63" s="9"/>
      <c r="N63" s="174"/>
      <c r="O63" s="7"/>
    </row>
    <row r="64" spans="2:15" ht="17.25" customHeight="1">
      <c r="B64" s="29"/>
      <c r="C64" s="518" t="s">
        <v>606</v>
      </c>
      <c r="D64" s="518"/>
      <c r="E64" s="518"/>
      <c r="F64" s="525"/>
      <c r="G64" s="163" t="s">
        <v>342</v>
      </c>
      <c r="H64" s="124">
        <f>SUM(H63)</f>
        <v>7</v>
      </c>
      <c r="I64" s="410" t="s">
        <v>426</v>
      </c>
      <c r="J64" s="411">
        <f>SUM(J63)</f>
        <v>26</v>
      </c>
      <c r="K64" s="307">
        <v>7.26</v>
      </c>
      <c r="L64" s="22" t="s">
        <v>24</v>
      </c>
      <c r="M64" s="9"/>
      <c r="N64" s="33"/>
      <c r="O64" s="7"/>
    </row>
    <row r="65" spans="2:15" ht="12.75" customHeight="1">
      <c r="B65" s="29"/>
      <c r="C65" s="129"/>
      <c r="D65" s="129"/>
      <c r="E65" s="45"/>
      <c r="F65" s="89"/>
      <c r="G65" s="180"/>
      <c r="H65" s="291"/>
      <c r="I65" s="291"/>
      <c r="J65" s="367"/>
      <c r="K65" s="341"/>
      <c r="L65" s="42"/>
      <c r="M65" s="33"/>
      <c r="N65" s="33"/>
      <c r="O65" s="7"/>
    </row>
    <row r="66" spans="2:15" ht="18" customHeight="1">
      <c r="B66" s="29">
        <v>14</v>
      </c>
      <c r="C66" s="515" t="s">
        <v>605</v>
      </c>
      <c r="D66" s="515"/>
      <c r="E66" s="515"/>
      <c r="F66" s="516"/>
      <c r="G66" s="158" t="s">
        <v>604</v>
      </c>
      <c r="H66" s="125">
        <v>8</v>
      </c>
      <c r="I66" s="125">
        <v>19</v>
      </c>
      <c r="J66" s="443" t="s">
        <v>426</v>
      </c>
      <c r="K66" s="171"/>
      <c r="L66" s="441"/>
      <c r="M66" s="174"/>
      <c r="N66" s="9"/>
      <c r="O66" s="7"/>
    </row>
    <row r="67" spans="2:15" ht="18.75" customHeight="1">
      <c r="B67" s="29"/>
      <c r="C67" s="518" t="s">
        <v>603</v>
      </c>
      <c r="D67" s="518"/>
      <c r="E67" s="518"/>
      <c r="F67" s="525"/>
      <c r="G67" s="163" t="s">
        <v>602</v>
      </c>
      <c r="H67" s="125">
        <f>SUM(H66)</f>
        <v>8</v>
      </c>
      <c r="I67" s="392">
        <f>SUM(I66)</f>
        <v>19</v>
      </c>
      <c r="J67" s="411" t="s">
        <v>426</v>
      </c>
      <c r="K67" s="307">
        <v>8.4700000000000006</v>
      </c>
      <c r="L67" s="441" t="s">
        <v>24</v>
      </c>
      <c r="M67" s="9"/>
      <c r="N67" s="33"/>
      <c r="O67" s="7"/>
    </row>
    <row r="68" spans="2:15" ht="12" customHeight="1">
      <c r="B68" s="29"/>
      <c r="C68" s="129"/>
      <c r="D68" s="129"/>
      <c r="E68" s="45"/>
      <c r="F68" s="89"/>
      <c r="G68" s="180"/>
      <c r="H68" s="135"/>
      <c r="I68" s="291"/>
      <c r="J68" s="442"/>
      <c r="K68" s="375"/>
      <c r="L68" s="441"/>
      <c r="M68" s="9"/>
      <c r="N68" s="33"/>
      <c r="O68" s="7"/>
    </row>
    <row r="69" spans="2:15" ht="16.5" customHeight="1">
      <c r="B69" s="29">
        <v>15</v>
      </c>
      <c r="C69" s="515" t="s">
        <v>601</v>
      </c>
      <c r="D69" s="515"/>
      <c r="E69" s="515"/>
      <c r="F69" s="516"/>
      <c r="G69" s="200" t="s">
        <v>600</v>
      </c>
      <c r="H69" s="219">
        <v>2</v>
      </c>
      <c r="I69" s="219">
        <v>0</v>
      </c>
      <c r="J69" s="440" t="s">
        <v>426</v>
      </c>
      <c r="K69" s="171"/>
      <c r="L69" s="390"/>
      <c r="M69" s="33"/>
      <c r="N69" s="33"/>
      <c r="O69" s="7"/>
    </row>
    <row r="70" spans="2:15" ht="19.5" customHeight="1">
      <c r="B70" s="29"/>
      <c r="C70" s="518" t="s">
        <v>599</v>
      </c>
      <c r="D70" s="518"/>
      <c r="E70" s="518"/>
      <c r="F70" s="525"/>
      <c r="G70" s="201" t="s">
        <v>598</v>
      </c>
      <c r="H70" s="312">
        <v>3</v>
      </c>
      <c r="I70" s="312">
        <v>0</v>
      </c>
      <c r="J70" s="439" t="s">
        <v>426</v>
      </c>
      <c r="K70" s="171"/>
      <c r="L70" s="390"/>
      <c r="M70" s="33"/>
      <c r="N70" s="33"/>
      <c r="O70" s="7"/>
    </row>
    <row r="71" spans="2:15" ht="19.5" customHeight="1">
      <c r="B71" s="29"/>
      <c r="C71" s="129"/>
      <c r="D71" s="129"/>
      <c r="E71" s="45"/>
      <c r="F71" s="89"/>
      <c r="G71" s="163" t="s">
        <v>41</v>
      </c>
      <c r="H71" s="124">
        <f>SUM(H69:H70)</f>
        <v>5</v>
      </c>
      <c r="I71" s="393">
        <f>SUM(I70)</f>
        <v>0</v>
      </c>
      <c r="J71" s="234" t="s">
        <v>426</v>
      </c>
      <c r="K71" s="295">
        <v>5</v>
      </c>
      <c r="L71" s="42" t="s">
        <v>24</v>
      </c>
      <c r="M71" s="33"/>
      <c r="N71" s="33"/>
      <c r="O71" s="7"/>
    </row>
    <row r="72" spans="2:15" ht="13.5" customHeight="1">
      <c r="B72" s="29"/>
      <c r="C72" s="129"/>
      <c r="D72" s="129"/>
      <c r="E72" s="45"/>
      <c r="F72" s="89"/>
      <c r="G72" s="180"/>
      <c r="H72" s="135"/>
      <c r="I72" s="291"/>
      <c r="J72" s="368"/>
      <c r="K72" s="135"/>
      <c r="L72" s="42"/>
      <c r="M72" s="33"/>
      <c r="N72" s="33"/>
      <c r="O72" s="7"/>
    </row>
    <row r="73" spans="2:15" ht="21" customHeight="1">
      <c r="B73" s="29">
        <v>16</v>
      </c>
      <c r="C73" s="515" t="s">
        <v>597</v>
      </c>
      <c r="D73" s="515"/>
      <c r="E73" s="515"/>
      <c r="F73" s="516"/>
      <c r="G73" s="200" t="s">
        <v>596</v>
      </c>
      <c r="H73" s="139">
        <v>0</v>
      </c>
      <c r="I73" s="170" t="s">
        <v>426</v>
      </c>
      <c r="J73" s="139">
        <v>83</v>
      </c>
      <c r="K73" s="277"/>
      <c r="L73" s="394"/>
      <c r="M73" s="33"/>
      <c r="N73" s="33"/>
      <c r="O73" s="7"/>
    </row>
    <row r="74" spans="2:15" ht="19.5" customHeight="1">
      <c r="B74" s="29"/>
      <c r="C74" s="518" t="s">
        <v>595</v>
      </c>
      <c r="D74" s="518"/>
      <c r="E74" s="518"/>
      <c r="F74" s="525"/>
      <c r="G74" s="107" t="s">
        <v>594</v>
      </c>
      <c r="H74" s="106">
        <v>4</v>
      </c>
      <c r="I74" s="105" t="s">
        <v>426</v>
      </c>
      <c r="J74" s="106">
        <v>18</v>
      </c>
      <c r="K74" s="277"/>
      <c r="L74" s="394"/>
      <c r="M74" s="33"/>
      <c r="N74" s="33"/>
      <c r="O74" s="7"/>
    </row>
    <row r="75" spans="2:15" ht="21" customHeight="1">
      <c r="B75" s="29"/>
      <c r="C75" s="129"/>
      <c r="D75" s="129"/>
      <c r="E75" s="45"/>
      <c r="F75" s="89"/>
      <c r="G75" s="107" t="s">
        <v>593</v>
      </c>
      <c r="H75" s="106">
        <v>2</v>
      </c>
      <c r="I75" s="105" t="s">
        <v>426</v>
      </c>
      <c r="J75" s="106">
        <v>10</v>
      </c>
      <c r="K75" s="277"/>
      <c r="L75" s="394"/>
      <c r="M75" s="33"/>
      <c r="N75" s="33"/>
      <c r="O75" s="7"/>
    </row>
    <row r="76" spans="2:15" ht="18" customHeight="1">
      <c r="B76" s="29"/>
      <c r="C76" s="129"/>
      <c r="D76" s="129"/>
      <c r="E76" s="45"/>
      <c r="F76" s="89"/>
      <c r="G76" s="107" t="s">
        <v>592</v>
      </c>
      <c r="H76" s="106">
        <v>4</v>
      </c>
      <c r="I76" s="105" t="s">
        <v>426</v>
      </c>
      <c r="J76" s="106">
        <v>14</v>
      </c>
      <c r="K76" s="277"/>
      <c r="L76" s="394"/>
      <c r="M76" s="33"/>
      <c r="N76" s="33"/>
      <c r="O76" s="7"/>
    </row>
    <row r="77" spans="2:15" ht="21" customHeight="1">
      <c r="B77" s="29"/>
      <c r="C77" s="129"/>
      <c r="D77" s="129"/>
      <c r="E77" s="45"/>
      <c r="F77" s="89"/>
      <c r="G77" s="107" t="s">
        <v>591</v>
      </c>
      <c r="H77" s="106">
        <v>3</v>
      </c>
      <c r="I77" s="105" t="s">
        <v>426</v>
      </c>
      <c r="J77" s="106">
        <v>0</v>
      </c>
      <c r="K77" s="277"/>
      <c r="L77" s="394"/>
      <c r="M77" s="33"/>
      <c r="N77" s="33"/>
      <c r="O77" s="7"/>
    </row>
    <row r="78" spans="2:15" ht="19.5" customHeight="1">
      <c r="B78" s="29"/>
      <c r="C78" s="129"/>
      <c r="D78" s="129"/>
      <c r="E78" s="45"/>
      <c r="F78" s="89"/>
      <c r="G78" s="163" t="s">
        <v>41</v>
      </c>
      <c r="H78" s="125">
        <f>SUM(H73:H77)</f>
        <v>13</v>
      </c>
      <c r="I78" s="125" t="s">
        <v>426</v>
      </c>
      <c r="J78" s="125">
        <f>SUM(J73:J77)</f>
        <v>125</v>
      </c>
      <c r="K78" s="279">
        <v>14.25</v>
      </c>
      <c r="L78" s="394" t="s">
        <v>24</v>
      </c>
      <c r="M78" s="9"/>
      <c r="N78" s="33"/>
      <c r="O78" s="7"/>
    </row>
    <row r="79" spans="2:15" ht="21" customHeight="1">
      <c r="B79" s="24"/>
      <c r="C79" s="539" t="s">
        <v>590</v>
      </c>
      <c r="D79" s="539"/>
      <c r="E79" s="539"/>
      <c r="F79" s="540"/>
      <c r="G79" s="436"/>
      <c r="H79" s="282"/>
      <c r="I79" s="436"/>
      <c r="J79" s="379"/>
      <c r="K79" s="438">
        <f>SUM(K16:K78)</f>
        <v>117.09500000000001</v>
      </c>
      <c r="L79" s="437" t="s">
        <v>24</v>
      </c>
      <c r="M79" s="33"/>
      <c r="N79" s="33"/>
      <c r="O79" s="7"/>
    </row>
    <row r="80" spans="2:15" ht="12.75" customHeight="1">
      <c r="B80" s="34"/>
      <c r="C80" s="39"/>
      <c r="D80" s="39"/>
      <c r="E80" s="269"/>
      <c r="F80" s="269"/>
      <c r="G80" s="436"/>
      <c r="H80" s="382"/>
      <c r="I80" s="436"/>
      <c r="J80" s="382"/>
      <c r="K80" s="435"/>
      <c r="L80" s="382"/>
      <c r="M80" s="33"/>
      <c r="N80" s="33"/>
      <c r="O80" s="7"/>
    </row>
    <row r="81" spans="2:15" ht="20.25" customHeight="1">
      <c r="B81" s="298"/>
      <c r="C81" s="552" t="s">
        <v>413</v>
      </c>
      <c r="D81" s="553"/>
      <c r="E81" s="553"/>
      <c r="F81" s="583" t="s">
        <v>589</v>
      </c>
      <c r="G81" s="583"/>
      <c r="H81" s="583"/>
      <c r="I81" s="434" t="s">
        <v>25</v>
      </c>
      <c r="J81" s="433"/>
      <c r="K81" s="432"/>
      <c r="L81" s="431"/>
      <c r="M81" s="33"/>
      <c r="N81" s="33"/>
      <c r="O81" s="7"/>
    </row>
    <row r="82" spans="2:15" ht="21" customHeight="1">
      <c r="B82" s="430">
        <v>1</v>
      </c>
      <c r="C82" s="520" t="s">
        <v>588</v>
      </c>
      <c r="D82" s="520"/>
      <c r="E82" s="520"/>
      <c r="F82" s="521"/>
      <c r="G82" s="200" t="s">
        <v>587</v>
      </c>
      <c r="H82" s="219">
        <v>4</v>
      </c>
      <c r="I82" s="429" t="s">
        <v>426</v>
      </c>
      <c r="J82" s="139">
        <v>86</v>
      </c>
      <c r="K82" s="378"/>
      <c r="L82" s="293"/>
      <c r="M82" s="33"/>
      <c r="N82" s="33"/>
      <c r="O82" s="7"/>
    </row>
    <row r="83" spans="2:15" ht="18" customHeight="1">
      <c r="B83" s="29"/>
      <c r="C83" s="518" t="s">
        <v>586</v>
      </c>
      <c r="D83" s="518"/>
      <c r="E83" s="518"/>
      <c r="F83" s="525"/>
      <c r="G83" s="201" t="s">
        <v>585</v>
      </c>
      <c r="H83" s="312">
        <v>6</v>
      </c>
      <c r="I83" s="428" t="s">
        <v>426</v>
      </c>
      <c r="J83" s="199">
        <v>17</v>
      </c>
      <c r="K83" s="341"/>
      <c r="L83" s="176"/>
      <c r="M83" s="9"/>
      <c r="N83" s="7"/>
      <c r="O83" s="7"/>
    </row>
    <row r="84" spans="2:15" ht="21" customHeight="1">
      <c r="B84" s="29"/>
      <c r="C84" s="129"/>
      <c r="D84" s="129"/>
      <c r="E84" s="45"/>
      <c r="F84" s="89"/>
      <c r="G84" s="200" t="s">
        <v>41</v>
      </c>
      <c r="H84" s="219">
        <v>10</v>
      </c>
      <c r="I84" s="429" t="s">
        <v>426</v>
      </c>
      <c r="J84" s="139">
        <v>103</v>
      </c>
      <c r="K84" s="427">
        <v>11.03</v>
      </c>
      <c r="L84" s="22" t="s">
        <v>24</v>
      </c>
      <c r="M84" s="9"/>
      <c r="N84" s="7"/>
      <c r="O84" s="7"/>
    </row>
    <row r="85" spans="2:15" ht="21" customHeight="1">
      <c r="B85" s="378"/>
      <c r="C85" s="39"/>
      <c r="D85" s="39"/>
      <c r="E85" s="269"/>
      <c r="F85" s="269"/>
      <c r="G85" s="282"/>
      <c r="H85" s="140"/>
      <c r="I85" s="378"/>
      <c r="J85" s="140"/>
      <c r="K85" s="474"/>
      <c r="L85" s="436"/>
      <c r="M85" s="9"/>
      <c r="N85" s="7"/>
      <c r="O85" s="7"/>
    </row>
    <row r="86" spans="2:15" ht="21" customHeight="1">
      <c r="B86" s="373"/>
      <c r="C86" s="198"/>
      <c r="D86" s="198"/>
      <c r="E86" s="272"/>
      <c r="F86" s="272"/>
      <c r="G86" s="37"/>
      <c r="H86" s="284"/>
      <c r="I86" s="373"/>
      <c r="J86" s="284"/>
      <c r="K86" s="475"/>
      <c r="L86" s="389"/>
      <c r="M86" s="9"/>
      <c r="N86" s="7"/>
      <c r="O86" s="7"/>
    </row>
    <row r="87" spans="2:15" ht="21" customHeight="1">
      <c r="B87" s="29">
        <v>2</v>
      </c>
      <c r="C87" s="515" t="s">
        <v>584</v>
      </c>
      <c r="D87" s="515"/>
      <c r="E87" s="515"/>
      <c r="F87" s="516"/>
      <c r="G87" s="107" t="s">
        <v>583</v>
      </c>
      <c r="H87" s="106">
        <v>1</v>
      </c>
      <c r="I87" s="21" t="s">
        <v>579</v>
      </c>
      <c r="J87" s="106">
        <v>50</v>
      </c>
      <c r="K87" s="7"/>
      <c r="L87" s="176"/>
      <c r="M87" s="9"/>
      <c r="N87" s="7"/>
      <c r="O87" s="7"/>
    </row>
    <row r="88" spans="2:15" ht="15.75" customHeight="1">
      <c r="B88" s="29"/>
      <c r="C88" s="518" t="s">
        <v>582</v>
      </c>
      <c r="D88" s="518"/>
      <c r="E88" s="518"/>
      <c r="F88" s="525"/>
      <c r="G88" s="107" t="s">
        <v>536</v>
      </c>
      <c r="H88" s="106">
        <v>2</v>
      </c>
      <c r="I88" s="21" t="s">
        <v>579</v>
      </c>
      <c r="J88" s="106">
        <v>50</v>
      </c>
      <c r="K88" s="7"/>
      <c r="L88" s="176"/>
      <c r="M88" s="9"/>
      <c r="N88" s="7"/>
      <c r="O88" s="7"/>
    </row>
    <row r="89" spans="2:15" ht="17.25" customHeight="1">
      <c r="B89" s="29"/>
      <c r="C89" s="129"/>
      <c r="D89" s="129"/>
      <c r="E89" s="45"/>
      <c r="F89" s="89"/>
      <c r="G89" s="107" t="s">
        <v>581</v>
      </c>
      <c r="H89" s="106">
        <v>2</v>
      </c>
      <c r="I89" s="21" t="s">
        <v>579</v>
      </c>
      <c r="J89" s="106">
        <v>50</v>
      </c>
      <c r="K89" s="7"/>
      <c r="L89" s="176"/>
      <c r="M89" s="9"/>
      <c r="N89" s="7"/>
      <c r="O89" s="7"/>
    </row>
    <row r="90" spans="2:15" ht="16.5" customHeight="1">
      <c r="B90" s="29"/>
      <c r="C90" s="129"/>
      <c r="D90" s="129"/>
      <c r="E90" s="45"/>
      <c r="F90" s="89"/>
      <c r="G90" s="107" t="s">
        <v>580</v>
      </c>
      <c r="H90" s="106">
        <v>2</v>
      </c>
      <c r="I90" s="21" t="s">
        <v>579</v>
      </c>
      <c r="J90" s="106">
        <v>50</v>
      </c>
      <c r="K90" s="7"/>
      <c r="L90" s="176"/>
      <c r="M90" s="9"/>
      <c r="N90" s="7"/>
      <c r="O90" s="7"/>
    </row>
    <row r="91" spans="2:15" ht="21" customHeight="1">
      <c r="B91" s="29"/>
      <c r="C91" s="129"/>
      <c r="D91" s="129"/>
      <c r="E91" s="45"/>
      <c r="F91" s="89"/>
      <c r="G91" s="158" t="s">
        <v>41</v>
      </c>
      <c r="H91" s="125">
        <v>7</v>
      </c>
      <c r="I91" s="426" t="s">
        <v>579</v>
      </c>
      <c r="J91" s="125">
        <v>200</v>
      </c>
      <c r="K91" s="360">
        <v>9</v>
      </c>
      <c r="L91" s="22" t="s">
        <v>24</v>
      </c>
      <c r="M91" s="9"/>
      <c r="N91" s="7"/>
      <c r="O91" s="7"/>
    </row>
    <row r="92" spans="2:15" ht="15" customHeight="1">
      <c r="B92" s="29"/>
      <c r="C92" s="129"/>
      <c r="D92" s="129"/>
      <c r="E92" s="45"/>
      <c r="F92" s="89"/>
      <c r="G92" s="180"/>
      <c r="H92" s="135"/>
      <c r="I92" s="291"/>
      <c r="J92" s="420"/>
      <c r="K92" s="291"/>
      <c r="L92" s="42"/>
      <c r="M92" s="9"/>
      <c r="N92" s="7"/>
      <c r="O92" s="7"/>
    </row>
    <row r="93" spans="2:15" ht="21" customHeight="1">
      <c r="B93" s="29">
        <v>3</v>
      </c>
      <c r="C93" s="515" t="s">
        <v>578</v>
      </c>
      <c r="D93" s="515"/>
      <c r="E93" s="515"/>
      <c r="F93" s="516"/>
      <c r="G93" s="200" t="s">
        <v>577</v>
      </c>
      <c r="H93" s="219">
        <v>1</v>
      </c>
      <c r="I93" s="219">
        <v>3</v>
      </c>
      <c r="J93" s="363" t="s">
        <v>426</v>
      </c>
      <c r="K93" s="425"/>
      <c r="L93" s="176"/>
      <c r="M93" s="9"/>
      <c r="N93" s="7"/>
      <c r="O93" s="7"/>
    </row>
    <row r="94" spans="2:15" ht="21" customHeight="1">
      <c r="B94" s="29"/>
      <c r="C94" s="518" t="s">
        <v>576</v>
      </c>
      <c r="D94" s="518"/>
      <c r="E94" s="518"/>
      <c r="F94" s="525"/>
      <c r="G94" s="107" t="s">
        <v>575</v>
      </c>
      <c r="H94" s="123">
        <v>0</v>
      </c>
      <c r="I94" s="123">
        <v>20</v>
      </c>
      <c r="J94" s="367" t="s">
        <v>426</v>
      </c>
      <c r="K94" s="425"/>
      <c r="L94" s="176"/>
      <c r="M94" s="9"/>
      <c r="N94" s="7"/>
      <c r="O94" s="7"/>
    </row>
    <row r="95" spans="2:15" ht="21" customHeight="1">
      <c r="B95" s="29"/>
      <c r="C95" s="129"/>
      <c r="D95" s="129"/>
      <c r="E95" s="45"/>
      <c r="F95" s="89"/>
      <c r="G95" s="107" t="s">
        <v>574</v>
      </c>
      <c r="H95" s="123">
        <v>4</v>
      </c>
      <c r="I95" s="424" t="s">
        <v>426</v>
      </c>
      <c r="J95" s="106">
        <v>70</v>
      </c>
      <c r="K95" s="395"/>
      <c r="L95" s="42"/>
      <c r="M95" s="9"/>
      <c r="N95" s="7"/>
      <c r="O95" s="7"/>
    </row>
    <row r="96" spans="2:15" ht="18.75" customHeight="1">
      <c r="B96" s="29"/>
      <c r="C96" s="129"/>
      <c r="D96" s="129"/>
      <c r="E96" s="45"/>
      <c r="F96" s="89"/>
      <c r="G96" s="107" t="s">
        <v>573</v>
      </c>
      <c r="H96" s="123">
        <v>6</v>
      </c>
      <c r="I96" s="424" t="s">
        <v>426</v>
      </c>
      <c r="J96" s="106">
        <v>30</v>
      </c>
      <c r="K96" s="395"/>
      <c r="L96" s="42"/>
      <c r="M96" s="9"/>
      <c r="N96" s="7"/>
      <c r="O96" s="7"/>
    </row>
    <row r="97" spans="2:15" ht="19.5" customHeight="1">
      <c r="B97" s="29"/>
      <c r="C97" s="129"/>
      <c r="D97" s="129"/>
      <c r="E97" s="45"/>
      <c r="F97" s="89"/>
      <c r="G97" s="107" t="s">
        <v>572</v>
      </c>
      <c r="H97" s="123">
        <v>4</v>
      </c>
      <c r="I97" s="424" t="s">
        <v>426</v>
      </c>
      <c r="J97" s="106">
        <v>75</v>
      </c>
      <c r="K97" s="395"/>
      <c r="L97" s="42"/>
      <c r="M97" s="9"/>
      <c r="N97" s="7"/>
      <c r="O97" s="7"/>
    </row>
    <row r="98" spans="2:15" ht="18" customHeight="1">
      <c r="B98" s="29"/>
      <c r="C98" s="129"/>
      <c r="D98" s="129"/>
      <c r="E98" s="45"/>
      <c r="F98" s="89"/>
      <c r="G98" s="107" t="s">
        <v>571</v>
      </c>
      <c r="H98" s="123">
        <v>4</v>
      </c>
      <c r="I98" s="424" t="s">
        <v>426</v>
      </c>
      <c r="J98" s="106">
        <v>75</v>
      </c>
      <c r="K98" s="395"/>
      <c r="L98" s="42"/>
      <c r="M98" s="9"/>
      <c r="N98" s="7"/>
      <c r="O98" s="7"/>
    </row>
    <row r="99" spans="2:15" ht="17.25" customHeight="1">
      <c r="B99" s="29"/>
      <c r="C99" s="129"/>
      <c r="D99" s="129"/>
      <c r="E99" s="45"/>
      <c r="F99" s="89"/>
      <c r="G99" s="163" t="s">
        <v>342</v>
      </c>
      <c r="H99" s="124">
        <f>SUM(H93:H98)</f>
        <v>19</v>
      </c>
      <c r="I99" s="398">
        <f>SUM(I93:I98)</f>
        <v>23</v>
      </c>
      <c r="J99" s="125">
        <f>SUM(J93:J98)</f>
        <v>250</v>
      </c>
      <c r="K99" s="295">
        <v>22.07</v>
      </c>
      <c r="L99" s="206" t="s">
        <v>559</v>
      </c>
      <c r="M99" s="9"/>
      <c r="N99" s="7"/>
      <c r="O99" s="7"/>
    </row>
    <row r="100" spans="2:15" ht="9.75" customHeight="1">
      <c r="B100" s="29"/>
      <c r="C100" s="129"/>
      <c r="D100" s="129"/>
      <c r="E100" s="45"/>
      <c r="F100" s="89"/>
      <c r="G100" s="180"/>
      <c r="H100" s="291"/>
      <c r="I100" s="395"/>
      <c r="J100" s="423"/>
      <c r="K100" s="395"/>
      <c r="L100" s="422"/>
      <c r="M100" s="9"/>
      <c r="N100" s="7"/>
      <c r="O100" s="7"/>
    </row>
    <row r="101" spans="2:15" ht="21" customHeight="1">
      <c r="B101" s="29">
        <v>4</v>
      </c>
      <c r="C101" s="515" t="s">
        <v>570</v>
      </c>
      <c r="D101" s="515"/>
      <c r="E101" s="515"/>
      <c r="F101" s="516"/>
      <c r="G101" s="163">
        <v>66</v>
      </c>
      <c r="H101" s="124">
        <v>5</v>
      </c>
      <c r="I101" s="401">
        <v>35</v>
      </c>
      <c r="J101" s="401" t="s">
        <v>426</v>
      </c>
      <c r="K101" s="421"/>
      <c r="L101" s="206"/>
      <c r="M101" s="9"/>
      <c r="N101" s="7"/>
      <c r="O101" s="7"/>
    </row>
    <row r="102" spans="2:15" ht="16.5" customHeight="1">
      <c r="B102" s="29"/>
      <c r="C102" s="518" t="s">
        <v>569</v>
      </c>
      <c r="D102" s="518"/>
      <c r="E102" s="518"/>
      <c r="F102" s="525"/>
      <c r="G102" s="163" t="s">
        <v>342</v>
      </c>
      <c r="H102" s="124">
        <f>SUM(H101)</f>
        <v>5</v>
      </c>
      <c r="I102" s="410">
        <f>SUM(I101)</f>
        <v>35</v>
      </c>
      <c r="J102" s="401" t="s">
        <v>426</v>
      </c>
      <c r="K102" s="345">
        <v>5.88</v>
      </c>
      <c r="L102" s="42" t="s">
        <v>24</v>
      </c>
      <c r="M102" s="175"/>
      <c r="N102" s="7"/>
      <c r="O102" s="7"/>
    </row>
    <row r="103" spans="2:15" ht="12.75" customHeight="1">
      <c r="B103" s="29"/>
      <c r="C103" s="129"/>
      <c r="D103" s="129"/>
      <c r="E103" s="45"/>
      <c r="F103" s="89"/>
      <c r="G103" s="180"/>
      <c r="H103" s="291"/>
      <c r="I103" s="7"/>
      <c r="J103" s="420"/>
      <c r="K103" s="291"/>
      <c r="L103" s="42"/>
      <c r="M103" s="9"/>
      <c r="N103" s="7"/>
      <c r="O103" s="7"/>
    </row>
    <row r="104" spans="2:15" ht="21" customHeight="1">
      <c r="B104" s="29">
        <v>5</v>
      </c>
      <c r="C104" s="515" t="s">
        <v>568</v>
      </c>
      <c r="D104" s="515"/>
      <c r="E104" s="515"/>
      <c r="F104" s="516"/>
      <c r="G104" s="200" t="s">
        <v>567</v>
      </c>
      <c r="H104" s="139">
        <v>1</v>
      </c>
      <c r="I104" s="219" t="s">
        <v>426</v>
      </c>
      <c r="J104" s="139">
        <v>50</v>
      </c>
      <c r="K104" s="7"/>
      <c r="L104" s="206"/>
      <c r="M104" s="9"/>
      <c r="N104" s="7"/>
      <c r="O104" s="7"/>
    </row>
    <row r="105" spans="2:15" ht="18.75" customHeight="1">
      <c r="B105" s="29"/>
      <c r="C105" s="518" t="s">
        <v>566</v>
      </c>
      <c r="D105" s="518"/>
      <c r="E105" s="518"/>
      <c r="F105" s="525"/>
      <c r="G105" s="201" t="s">
        <v>565</v>
      </c>
      <c r="H105" s="199">
        <v>0</v>
      </c>
      <c r="I105" s="312" t="s">
        <v>426</v>
      </c>
      <c r="J105" s="199">
        <v>18</v>
      </c>
      <c r="K105" s="7"/>
      <c r="L105" s="206"/>
      <c r="M105" s="9"/>
      <c r="N105" s="7"/>
      <c r="O105" s="7"/>
    </row>
    <row r="106" spans="2:15" ht="19.5" customHeight="1">
      <c r="B106" s="24"/>
      <c r="C106" s="129"/>
      <c r="D106" s="129"/>
      <c r="E106" s="45"/>
      <c r="F106" s="89"/>
      <c r="G106" s="163" t="s">
        <v>41</v>
      </c>
      <c r="H106" s="125">
        <f>SUM(H104:H105)</f>
        <v>1</v>
      </c>
      <c r="I106" s="124"/>
      <c r="J106" s="125">
        <v>68</v>
      </c>
      <c r="K106" s="357">
        <v>1.68</v>
      </c>
      <c r="L106" s="206" t="s">
        <v>24</v>
      </c>
      <c r="M106" s="175"/>
      <c r="N106" s="7"/>
      <c r="O106" s="7"/>
    </row>
    <row r="107" spans="2:15" ht="12.75" customHeight="1">
      <c r="B107" s="24"/>
      <c r="C107" s="129"/>
      <c r="D107" s="129"/>
      <c r="E107" s="45"/>
      <c r="F107" s="89"/>
      <c r="G107" s="180"/>
      <c r="H107" s="171"/>
      <c r="I107" s="171"/>
      <c r="J107" s="139"/>
      <c r="K107" s="357"/>
      <c r="L107" s="206"/>
      <c r="M107" s="175"/>
      <c r="N107" s="7"/>
      <c r="O107" s="7"/>
    </row>
    <row r="108" spans="2:15" ht="19.5" customHeight="1">
      <c r="B108" s="24"/>
      <c r="C108" s="515" t="s">
        <v>564</v>
      </c>
      <c r="D108" s="515"/>
      <c r="E108" s="515"/>
      <c r="F108" s="516"/>
      <c r="G108" s="200" t="s">
        <v>563</v>
      </c>
      <c r="H108" s="139">
        <v>4</v>
      </c>
      <c r="I108" s="219">
        <v>32</v>
      </c>
      <c r="J108" s="139"/>
      <c r="K108" s="7"/>
      <c r="L108" s="206"/>
      <c r="M108" s="175"/>
      <c r="N108" s="7"/>
      <c r="O108" s="7"/>
    </row>
    <row r="109" spans="2:15" ht="19.5" customHeight="1">
      <c r="B109" s="24"/>
      <c r="C109" s="518" t="s">
        <v>562</v>
      </c>
      <c r="D109" s="518"/>
      <c r="E109" s="518"/>
      <c r="F109" s="525"/>
      <c r="G109" s="201" t="s">
        <v>561</v>
      </c>
      <c r="H109" s="199" t="s">
        <v>426</v>
      </c>
      <c r="I109" s="312" t="s">
        <v>426</v>
      </c>
      <c r="J109" s="199"/>
      <c r="K109" s="7"/>
      <c r="L109" s="206"/>
      <c r="M109" s="175"/>
      <c r="N109" s="7"/>
      <c r="O109" s="7"/>
    </row>
    <row r="110" spans="2:15" ht="19.5" customHeight="1">
      <c r="B110" s="24"/>
      <c r="C110" s="129"/>
      <c r="D110" s="129"/>
      <c r="E110" s="45"/>
      <c r="F110" s="89"/>
      <c r="G110" s="163" t="s">
        <v>41</v>
      </c>
      <c r="H110" s="125">
        <f>SUM(H108:H109)</f>
        <v>4</v>
      </c>
      <c r="I110" s="124">
        <v>32</v>
      </c>
      <c r="J110" s="125"/>
      <c r="K110" s="360">
        <v>4.8</v>
      </c>
      <c r="L110" s="206" t="s">
        <v>24</v>
      </c>
      <c r="M110" s="175"/>
      <c r="N110" s="7"/>
      <c r="O110" s="7"/>
    </row>
    <row r="111" spans="2:15" ht="19.5" customHeight="1">
      <c r="B111" s="24"/>
      <c r="C111" s="129"/>
      <c r="D111" s="129"/>
      <c r="E111" s="45"/>
      <c r="F111" s="89"/>
      <c r="G111" s="180"/>
      <c r="H111" s="171"/>
      <c r="I111" s="171"/>
      <c r="J111" s="106"/>
      <c r="K111" s="360"/>
      <c r="L111" s="206"/>
      <c r="M111" s="175"/>
      <c r="N111" s="7"/>
      <c r="O111" s="7"/>
    </row>
    <row r="112" spans="2:15" ht="19.5" customHeight="1">
      <c r="B112" s="24"/>
      <c r="C112" s="515" t="s">
        <v>741</v>
      </c>
      <c r="D112" s="515"/>
      <c r="E112" s="515"/>
      <c r="F112" s="516"/>
      <c r="G112" s="163" t="s">
        <v>742</v>
      </c>
      <c r="H112" s="124">
        <v>2</v>
      </c>
      <c r="I112" s="401">
        <v>8</v>
      </c>
      <c r="J112" s="401" t="s">
        <v>426</v>
      </c>
      <c r="K112" s="421"/>
      <c r="L112" s="206"/>
      <c r="M112" s="175"/>
      <c r="N112" s="7"/>
      <c r="O112" s="7"/>
    </row>
    <row r="113" spans="2:15" ht="19.5" customHeight="1">
      <c r="B113" s="24"/>
      <c r="C113" s="518" t="s">
        <v>743</v>
      </c>
      <c r="D113" s="518"/>
      <c r="E113" s="518"/>
      <c r="F113" s="525"/>
      <c r="G113" s="163" t="s">
        <v>342</v>
      </c>
      <c r="H113" s="124">
        <f>SUM(H112)</f>
        <v>2</v>
      </c>
      <c r="I113" s="410">
        <f>SUM(I112)</f>
        <v>8</v>
      </c>
      <c r="J113" s="401" t="s">
        <v>426</v>
      </c>
      <c r="K113" s="295">
        <v>2.2000000000000002</v>
      </c>
      <c r="L113" s="42" t="s">
        <v>24</v>
      </c>
      <c r="M113" s="175"/>
      <c r="N113" s="7"/>
      <c r="O113" s="7"/>
    </row>
    <row r="114" spans="2:15" ht="10.5" customHeight="1">
      <c r="B114" s="24"/>
      <c r="C114" s="129"/>
      <c r="D114" s="129"/>
      <c r="E114" s="45"/>
      <c r="F114" s="89"/>
      <c r="G114" s="180"/>
      <c r="H114" s="7"/>
      <c r="I114" s="291"/>
      <c r="J114" s="21"/>
      <c r="K114" s="7"/>
      <c r="L114" s="42"/>
      <c r="M114" s="9"/>
      <c r="N114" s="7"/>
      <c r="O114" s="7"/>
    </row>
    <row r="115" spans="2:15" ht="21" customHeight="1">
      <c r="B115" s="254"/>
      <c r="C115" s="588" t="s">
        <v>560</v>
      </c>
      <c r="D115" s="588"/>
      <c r="E115" s="588"/>
      <c r="F115" s="589"/>
      <c r="G115" s="419"/>
      <c r="H115" s="418"/>
      <c r="I115" s="418"/>
      <c r="J115" s="417"/>
      <c r="K115" s="416">
        <f>SUM(K82:K114)</f>
        <v>56.660000000000004</v>
      </c>
      <c r="L115" s="415" t="s">
        <v>559</v>
      </c>
      <c r="M115" s="9"/>
      <c r="N115" s="7"/>
      <c r="O115" s="7"/>
    </row>
    <row r="116" spans="2:15" ht="9.75" customHeight="1">
      <c r="B116" s="255"/>
      <c r="C116" s="39"/>
      <c r="D116" s="39"/>
      <c r="E116" s="269"/>
      <c r="F116" s="269"/>
      <c r="G116" s="173"/>
      <c r="H116" s="382"/>
      <c r="I116" s="382"/>
      <c r="J116" s="382"/>
      <c r="K116" s="382"/>
      <c r="L116" s="414"/>
      <c r="M116" s="9"/>
      <c r="N116" s="7"/>
      <c r="O116" s="7"/>
    </row>
    <row r="117" spans="2:15" ht="21" customHeight="1">
      <c r="B117" s="24"/>
      <c r="C117" s="590" t="s">
        <v>745</v>
      </c>
      <c r="D117" s="591"/>
      <c r="E117" s="591"/>
      <c r="F117" s="591"/>
      <c r="G117" s="591"/>
      <c r="H117" s="591"/>
      <c r="I117" s="591"/>
      <c r="J117" s="591"/>
      <c r="K117" s="591"/>
      <c r="L117" s="592"/>
      <c r="M117" s="9"/>
      <c r="N117" s="7"/>
      <c r="O117" s="7"/>
    </row>
    <row r="118" spans="2:15" ht="12" customHeight="1">
      <c r="B118" s="24"/>
      <c r="C118" s="129"/>
      <c r="D118" s="129"/>
      <c r="E118" s="129"/>
      <c r="F118" s="129"/>
      <c r="G118" s="129"/>
      <c r="H118" s="129"/>
      <c r="I118" s="129"/>
      <c r="J118" s="129"/>
      <c r="K118" s="129"/>
      <c r="L118" s="133"/>
      <c r="M118" s="9"/>
      <c r="N118" s="7"/>
      <c r="O118" s="7"/>
    </row>
    <row r="119" spans="2:15" ht="12.75" customHeight="1">
      <c r="B119" s="24"/>
      <c r="C119" s="129"/>
      <c r="D119" s="129"/>
      <c r="E119" s="129"/>
      <c r="F119" s="129"/>
      <c r="G119" s="129"/>
      <c r="H119" s="129"/>
      <c r="I119" s="129"/>
      <c r="J119" s="129"/>
      <c r="K119" s="129"/>
      <c r="L119" s="133"/>
      <c r="M119" s="9"/>
      <c r="N119" s="7"/>
      <c r="O119" s="7"/>
    </row>
    <row r="120" spans="2:15" ht="15" customHeight="1">
      <c r="B120" s="24"/>
      <c r="C120" s="129"/>
      <c r="D120" s="129"/>
      <c r="E120" s="129"/>
      <c r="F120" s="129"/>
      <c r="G120" s="129"/>
      <c r="H120" s="129"/>
      <c r="I120" s="129"/>
      <c r="J120" s="129"/>
      <c r="K120" s="129"/>
      <c r="L120" s="133"/>
      <c r="M120" s="9"/>
      <c r="N120" s="7"/>
      <c r="O120" s="7"/>
    </row>
    <row r="121" spans="2:15" ht="21" customHeight="1">
      <c r="B121" s="24"/>
      <c r="C121" s="129"/>
      <c r="D121" s="129"/>
      <c r="E121" s="45"/>
      <c r="F121" s="45"/>
      <c r="G121" s="180"/>
      <c r="H121" s="291"/>
      <c r="I121" s="291"/>
      <c r="J121" s="291"/>
      <c r="K121" s="291"/>
      <c r="L121" s="42"/>
      <c r="M121" s="9"/>
      <c r="N121" s="7"/>
      <c r="O121" s="7"/>
    </row>
    <row r="122" spans="2:15" ht="21" customHeight="1">
      <c r="B122" s="24"/>
      <c r="C122" s="129"/>
      <c r="D122" s="129"/>
      <c r="E122" s="45"/>
      <c r="F122" s="45"/>
      <c r="G122" s="180"/>
      <c r="H122" s="291"/>
      <c r="I122" s="291"/>
      <c r="J122" s="291"/>
      <c r="K122" s="291"/>
      <c r="L122" s="42"/>
      <c r="M122" s="9"/>
      <c r="N122" s="7"/>
      <c r="O122" s="7"/>
    </row>
    <row r="123" spans="2:15" ht="21" customHeight="1">
      <c r="B123" s="24"/>
      <c r="C123" s="129"/>
      <c r="D123" s="129"/>
      <c r="E123" s="45"/>
      <c r="F123" s="45"/>
      <c r="G123" s="180"/>
      <c r="H123" s="291"/>
      <c r="I123" s="291"/>
      <c r="J123" s="291"/>
      <c r="K123" s="291"/>
      <c r="L123" s="42"/>
      <c r="M123" s="9"/>
      <c r="N123" s="7"/>
      <c r="O123" s="7"/>
    </row>
    <row r="124" spans="2:15" ht="21" customHeight="1">
      <c r="B124" s="24"/>
      <c r="C124" s="129" t="s">
        <v>17</v>
      </c>
      <c r="D124" s="518" t="s">
        <v>1</v>
      </c>
      <c r="E124" s="518"/>
      <c r="F124" s="45"/>
      <c r="G124" s="570" t="s">
        <v>11</v>
      </c>
      <c r="H124" s="570"/>
      <c r="I124" s="570"/>
      <c r="J124" s="570"/>
      <c r="K124" s="570"/>
      <c r="L124" s="571"/>
      <c r="M124" s="9"/>
      <c r="N124" s="7"/>
      <c r="O124" s="7"/>
    </row>
    <row r="125" spans="2:15" ht="21" customHeight="1">
      <c r="B125" s="24"/>
      <c r="C125" s="129" t="s">
        <v>18</v>
      </c>
      <c r="D125" s="518" t="s">
        <v>415</v>
      </c>
      <c r="E125" s="518"/>
      <c r="F125" s="45"/>
      <c r="G125" s="180" t="s">
        <v>23</v>
      </c>
      <c r="H125" s="291"/>
      <c r="I125" s="291"/>
      <c r="J125" s="291"/>
      <c r="K125" s="291"/>
      <c r="L125" s="42"/>
      <c r="M125" s="9"/>
      <c r="N125" s="7"/>
      <c r="O125" s="7"/>
    </row>
    <row r="126" spans="2:15" ht="21" customHeight="1">
      <c r="B126" s="24"/>
      <c r="C126" s="129"/>
      <c r="D126" s="129"/>
      <c r="E126" s="129"/>
      <c r="F126" s="45"/>
      <c r="G126" s="180"/>
      <c r="H126" s="291"/>
      <c r="I126" s="291"/>
      <c r="J126" s="291"/>
      <c r="K126" s="291"/>
      <c r="L126" s="42"/>
      <c r="M126" s="9"/>
      <c r="N126" s="7"/>
      <c r="O126" s="7"/>
    </row>
    <row r="127" spans="2:15" ht="21" customHeight="1">
      <c r="B127" s="24"/>
      <c r="C127" s="129"/>
      <c r="D127" s="129"/>
      <c r="E127" s="129"/>
      <c r="F127" s="45"/>
      <c r="G127" s="180"/>
      <c r="H127" s="291"/>
      <c r="I127" s="291"/>
      <c r="J127" s="291"/>
      <c r="K127" s="291"/>
      <c r="L127" s="42"/>
      <c r="M127" s="9"/>
      <c r="N127" s="7"/>
      <c r="O127" s="7"/>
    </row>
    <row r="128" spans="2:15" ht="15" customHeight="1">
      <c r="B128" s="254"/>
      <c r="C128" s="198"/>
      <c r="D128" s="198"/>
      <c r="E128" s="272"/>
      <c r="F128" s="272"/>
      <c r="G128" s="283"/>
      <c r="H128" s="343"/>
      <c r="I128" s="343"/>
      <c r="J128" s="343"/>
      <c r="K128" s="343"/>
      <c r="L128" s="342"/>
      <c r="M128" s="9"/>
      <c r="N128" s="7"/>
      <c r="O128" s="7"/>
    </row>
    <row r="129" spans="2:15" ht="13.5" customHeight="1">
      <c r="B129" s="40"/>
      <c r="C129" s="129"/>
      <c r="D129" s="129"/>
      <c r="E129" s="45"/>
      <c r="F129" s="45"/>
      <c r="G129" s="180"/>
      <c r="H129" s="291"/>
      <c r="I129" s="291"/>
      <c r="J129" s="291"/>
      <c r="K129" s="291"/>
      <c r="L129" s="291"/>
      <c r="M129" s="9"/>
      <c r="N129" s="7"/>
      <c r="O129" s="7"/>
    </row>
    <row r="130" spans="2:15" ht="21" customHeight="1">
      <c r="B130" s="40"/>
      <c r="C130" s="129"/>
      <c r="D130" s="129"/>
      <c r="E130" s="45"/>
      <c r="F130" s="45"/>
      <c r="G130" s="180"/>
      <c r="H130" s="291"/>
      <c r="I130" s="291"/>
      <c r="J130" s="291"/>
      <c r="K130" s="291"/>
      <c r="L130" s="291"/>
      <c r="M130" s="9"/>
      <c r="N130" s="7"/>
      <c r="O130" s="7"/>
    </row>
  </sheetData>
  <mergeCells count="68">
    <mergeCell ref="C104:F104"/>
    <mergeCell ref="C74:F74"/>
    <mergeCell ref="C117:L117"/>
    <mergeCell ref="G124:L124"/>
    <mergeCell ref="C87:F87"/>
    <mergeCell ref="C88:F88"/>
    <mergeCell ref="C108:F108"/>
    <mergeCell ref="C109:F109"/>
    <mergeCell ref="C79:F79"/>
    <mergeCell ref="C63:F63"/>
    <mergeCell ref="C64:F64"/>
    <mergeCell ref="C66:F66"/>
    <mergeCell ref="C102:F102"/>
    <mergeCell ref="C83:F83"/>
    <mergeCell ref="C73:F73"/>
    <mergeCell ref="C47:F47"/>
    <mergeCell ref="C81:E81"/>
    <mergeCell ref="D124:E124"/>
    <mergeCell ref="C93:F93"/>
    <mergeCell ref="C94:F94"/>
    <mergeCell ref="C101:F101"/>
    <mergeCell ref="C105:F105"/>
    <mergeCell ref="C57:F57"/>
    <mergeCell ref="C60:F60"/>
    <mergeCell ref="C56:F56"/>
    <mergeCell ref="C115:F115"/>
    <mergeCell ref="C67:F67"/>
    <mergeCell ref="C69:F69"/>
    <mergeCell ref="C70:F70"/>
    <mergeCell ref="C82:F82"/>
    <mergeCell ref="C61:F61"/>
    <mergeCell ref="C34:F34"/>
    <mergeCell ref="C35:F35"/>
    <mergeCell ref="C38:F38"/>
    <mergeCell ref="C39:F39"/>
    <mergeCell ref="C44:F44"/>
    <mergeCell ref="C51:F51"/>
    <mergeCell ref="C52:F52"/>
    <mergeCell ref="C11:F11"/>
    <mergeCell ref="C17:F17"/>
    <mergeCell ref="C19:F19"/>
    <mergeCell ref="C20:F20"/>
    <mergeCell ref="C23:F23"/>
    <mergeCell ref="C12:L12"/>
    <mergeCell ref="G13:L13"/>
    <mergeCell ref="K15:L15"/>
    <mergeCell ref="C27:F27"/>
    <mergeCell ref="C26:F26"/>
    <mergeCell ref="C24:F24"/>
    <mergeCell ref="C16:F16"/>
    <mergeCell ref="C31:F31"/>
    <mergeCell ref="C45:F45"/>
    <mergeCell ref="D125:E125"/>
    <mergeCell ref="B1:L1"/>
    <mergeCell ref="C14:E14"/>
    <mergeCell ref="G14:H14"/>
    <mergeCell ref="C13:F13"/>
    <mergeCell ref="B2:L2"/>
    <mergeCell ref="G7:L7"/>
    <mergeCell ref="G6:L6"/>
    <mergeCell ref="G5:L5"/>
    <mergeCell ref="G4:L4"/>
    <mergeCell ref="F81:H81"/>
    <mergeCell ref="C112:F112"/>
    <mergeCell ref="C113:F113"/>
    <mergeCell ref="C32:F32"/>
    <mergeCell ref="G8:L8"/>
    <mergeCell ref="C48:F48"/>
  </mergeCells>
  <hyperlinks>
    <hyperlink ref="G8" r:id="rId1" xr:uid="{00000000-0004-0000-0200-000000000000}"/>
  </hyperlinks>
  <pageMargins left="0.74803149606299202" right="0.511811023622047" top="0.511811023622047" bottom="0.511811023622047" header="0.511811023622047" footer="0.511811023622047"/>
  <pageSetup paperSize="9" orientation="portrait" horizontalDpi="4294967294" r:id="rId2"/>
  <headerFooter alignWithMargins="0">
    <oddFooter>&amp;CPage &amp;P of &amp;[3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B2:O180"/>
  <sheetViews>
    <sheetView zoomScaleSheetLayoutView="100" workbookViewId="0">
      <selection activeCell="P31" sqref="P31"/>
    </sheetView>
  </sheetViews>
  <sheetFormatPr defaultColWidth="9.140625" defaultRowHeight="12.75"/>
  <cols>
    <col min="1" max="1" width="9.140625" style="2"/>
    <col min="2" max="2" width="3.85546875" style="2" customWidth="1"/>
    <col min="3" max="3" width="7.42578125" style="2" customWidth="1"/>
    <col min="4" max="4" width="10" style="2" customWidth="1"/>
    <col min="5" max="5" width="14.28515625" style="2" customWidth="1"/>
    <col min="6" max="6" width="9.140625" style="2" customWidth="1"/>
    <col min="7" max="7" width="10.5703125" style="2" customWidth="1"/>
    <col min="8" max="8" width="6.5703125" style="2" customWidth="1"/>
    <col min="9" max="9" width="7" style="2" customWidth="1"/>
    <col min="10" max="10" width="6.42578125" style="2" customWidth="1"/>
    <col min="11" max="11" width="6.7109375" style="2" customWidth="1"/>
    <col min="12" max="12" width="8.7109375" style="2" customWidth="1"/>
    <col min="13" max="13" width="8.42578125" style="2" customWidth="1"/>
    <col min="14" max="14" width="10" style="2" customWidth="1"/>
    <col min="15" max="15" width="5.140625" style="2" customWidth="1"/>
    <col min="16" max="16" width="8.7109375" style="2" customWidth="1"/>
    <col min="17" max="17" width="3.85546875" style="2" customWidth="1"/>
    <col min="18" max="16384" width="9.140625" style="2"/>
  </cols>
  <sheetData>
    <row r="2" spans="2:15" ht="31.5">
      <c r="B2" s="598" t="s">
        <v>528</v>
      </c>
      <c r="C2" s="598"/>
      <c r="D2" s="598"/>
      <c r="E2" s="598"/>
      <c r="F2" s="598"/>
      <c r="G2" s="598"/>
      <c r="H2" s="598"/>
      <c r="I2" s="598"/>
      <c r="J2" s="598"/>
      <c r="K2" s="598"/>
      <c r="L2" s="598"/>
    </row>
    <row r="3" spans="2:15" ht="15.75">
      <c r="B3" s="593" t="s">
        <v>6</v>
      </c>
      <c r="C3" s="593"/>
      <c r="D3" s="593"/>
      <c r="E3" s="593"/>
      <c r="F3" s="593"/>
      <c r="G3" s="593"/>
      <c r="H3" s="593"/>
      <c r="I3" s="593"/>
      <c r="J3" s="593"/>
      <c r="K3" s="593"/>
      <c r="L3" s="593"/>
    </row>
    <row r="4" spans="2:15" ht="15.75" customHeight="1">
      <c r="B4" s="477" t="s">
        <v>9</v>
      </c>
      <c r="C4" s="478"/>
      <c r="D4" s="479"/>
      <c r="E4" s="476"/>
      <c r="F4" s="476"/>
      <c r="G4" s="597" t="s">
        <v>21</v>
      </c>
      <c r="H4" s="597"/>
      <c r="I4" s="597"/>
      <c r="J4" s="597"/>
      <c r="K4" s="597"/>
      <c r="L4" s="597"/>
    </row>
    <row r="5" spans="2:15" ht="15" customHeight="1">
      <c r="B5" s="480" t="s">
        <v>5</v>
      </c>
      <c r="C5" s="480"/>
      <c r="D5" s="481"/>
      <c r="E5" s="482"/>
      <c r="F5" s="482"/>
      <c r="G5" s="597" t="s">
        <v>13</v>
      </c>
      <c r="H5" s="597"/>
      <c r="I5" s="597"/>
      <c r="J5" s="597"/>
      <c r="K5" s="597"/>
      <c r="L5" s="597"/>
    </row>
    <row r="6" spans="2:15" ht="15" customHeight="1">
      <c r="B6" s="483" t="s">
        <v>8</v>
      </c>
      <c r="C6" s="484"/>
      <c r="D6" s="484"/>
      <c r="E6" s="484"/>
      <c r="F6" s="476"/>
      <c r="G6" s="596" t="s">
        <v>14</v>
      </c>
      <c r="H6" s="596"/>
      <c r="I6" s="596"/>
      <c r="J6" s="596"/>
      <c r="K6" s="596"/>
      <c r="L6" s="596"/>
    </row>
    <row r="7" spans="2:15" ht="15" customHeight="1">
      <c r="B7" s="483" t="s">
        <v>15</v>
      </c>
      <c r="C7" s="484"/>
      <c r="D7" s="484"/>
      <c r="E7" s="484"/>
      <c r="F7" s="476"/>
      <c r="G7" s="595" t="s">
        <v>20</v>
      </c>
      <c r="H7" s="595"/>
      <c r="I7" s="595"/>
      <c r="J7" s="595"/>
      <c r="K7" s="595"/>
      <c r="L7" s="595"/>
    </row>
    <row r="8" spans="2:15" ht="15" customHeight="1">
      <c r="B8" s="485" t="s">
        <v>4</v>
      </c>
      <c r="C8" s="486"/>
      <c r="D8" s="486"/>
      <c r="E8" s="486"/>
      <c r="F8" s="486"/>
      <c r="G8" s="594" t="s">
        <v>16</v>
      </c>
      <c r="H8" s="594"/>
      <c r="I8" s="594"/>
      <c r="J8" s="594"/>
      <c r="K8" s="594"/>
      <c r="L8" s="594"/>
    </row>
    <row r="9" spans="2:15" ht="20.25" customHeight="1"/>
    <row r="10" spans="2:15" ht="17.25" customHeight="1">
      <c r="C10" s="178"/>
      <c r="D10" s="178"/>
      <c r="K10" s="473" t="s">
        <v>737</v>
      </c>
      <c r="L10" s="136"/>
    </row>
    <row r="11" spans="2:15" ht="18" customHeight="1">
      <c r="B11" s="58"/>
      <c r="C11" s="599" t="s">
        <v>288</v>
      </c>
      <c r="D11" s="600"/>
      <c r="E11" s="600"/>
      <c r="F11" s="601"/>
      <c r="G11" s="59"/>
      <c r="H11" s="60"/>
      <c r="I11" s="59"/>
      <c r="J11" s="59"/>
      <c r="K11" s="59"/>
      <c r="L11" s="61"/>
      <c r="M11" s="7"/>
      <c r="N11" s="7"/>
      <c r="O11" s="7"/>
    </row>
    <row r="12" spans="2:15" ht="67.5" customHeight="1">
      <c r="B12" s="23"/>
      <c r="C12" s="567" t="s">
        <v>527</v>
      </c>
      <c r="D12" s="568"/>
      <c r="E12" s="568"/>
      <c r="F12" s="568"/>
      <c r="G12" s="568"/>
      <c r="H12" s="568"/>
      <c r="I12" s="568"/>
      <c r="J12" s="568"/>
      <c r="K12" s="568"/>
      <c r="L12" s="569"/>
      <c r="M12" s="7"/>
      <c r="N12" s="7"/>
      <c r="O12" s="7"/>
    </row>
    <row r="13" spans="2:15" ht="18" customHeight="1">
      <c r="B13" s="24"/>
      <c r="C13" s="579" t="s">
        <v>289</v>
      </c>
      <c r="D13" s="580"/>
      <c r="E13" s="580"/>
      <c r="F13" s="582"/>
      <c r="G13" s="580"/>
      <c r="H13" s="580"/>
      <c r="I13" s="580"/>
      <c r="J13" s="580"/>
      <c r="K13" s="580"/>
      <c r="L13" s="587"/>
      <c r="M13" s="7"/>
      <c r="N13" s="7"/>
      <c r="O13" s="7"/>
    </row>
    <row r="14" spans="2:15" ht="17.25" customHeight="1">
      <c r="B14" s="24"/>
      <c r="C14" s="552" t="s">
        <v>526</v>
      </c>
      <c r="D14" s="553"/>
      <c r="E14" s="553"/>
      <c r="F14" s="84"/>
      <c r="G14" s="554" t="s">
        <v>525</v>
      </c>
      <c r="H14" s="555"/>
      <c r="I14" s="62" t="s">
        <v>25</v>
      </c>
      <c r="J14" s="54"/>
      <c r="K14" s="406"/>
      <c r="L14" s="26"/>
      <c r="M14" s="7"/>
      <c r="N14" s="7"/>
      <c r="O14" s="7"/>
    </row>
    <row r="15" spans="2:15" ht="15.75" customHeight="1">
      <c r="B15" s="24"/>
      <c r="C15" s="129"/>
      <c r="D15" s="129"/>
      <c r="E15" s="129"/>
      <c r="F15" s="130"/>
      <c r="G15" s="405" t="s">
        <v>295</v>
      </c>
      <c r="H15" s="404" t="s">
        <v>24</v>
      </c>
      <c r="I15" s="404" t="s">
        <v>27</v>
      </c>
      <c r="J15" s="403" t="s">
        <v>280</v>
      </c>
      <c r="K15" s="602" t="s">
        <v>282</v>
      </c>
      <c r="L15" s="603"/>
      <c r="M15" s="7"/>
      <c r="N15" s="7"/>
      <c r="O15" s="7"/>
    </row>
    <row r="16" spans="2:15" ht="16.5" customHeight="1">
      <c r="B16" s="29">
        <v>1</v>
      </c>
      <c r="C16" s="515" t="s">
        <v>524</v>
      </c>
      <c r="D16" s="515"/>
      <c r="E16" s="515"/>
      <c r="F16" s="516"/>
      <c r="G16" s="200" t="s">
        <v>77</v>
      </c>
      <c r="H16" s="170">
        <v>0</v>
      </c>
      <c r="I16" s="140">
        <v>12</v>
      </c>
      <c r="J16" s="219" t="s">
        <v>426</v>
      </c>
      <c r="K16" s="360"/>
      <c r="L16" s="76"/>
      <c r="M16" s="27"/>
      <c r="N16" s="7"/>
      <c r="O16" s="7"/>
    </row>
    <row r="17" spans="2:15" ht="17.25" customHeight="1">
      <c r="B17" s="29"/>
      <c r="C17" s="515" t="s">
        <v>523</v>
      </c>
      <c r="D17" s="515"/>
      <c r="E17" s="515"/>
      <c r="F17" s="516"/>
      <c r="G17" s="107" t="s">
        <v>81</v>
      </c>
      <c r="H17" s="105">
        <v>0</v>
      </c>
      <c r="I17" s="106">
        <v>22</v>
      </c>
      <c r="J17" s="105" t="s">
        <v>426</v>
      </c>
      <c r="K17" s="295"/>
      <c r="L17" s="42"/>
      <c r="M17" s="33"/>
      <c r="N17" s="7"/>
      <c r="O17" s="7"/>
    </row>
    <row r="18" spans="2:15" ht="17.25" customHeight="1">
      <c r="B18" s="29"/>
      <c r="C18" s="338"/>
      <c r="D18" s="338"/>
      <c r="E18" s="338"/>
      <c r="F18" s="339"/>
      <c r="G18" s="107" t="s">
        <v>80</v>
      </c>
      <c r="H18" s="105">
        <v>0</v>
      </c>
      <c r="I18" s="106">
        <v>10</v>
      </c>
      <c r="J18" s="105" t="s">
        <v>426</v>
      </c>
      <c r="K18" s="295"/>
      <c r="L18" s="42"/>
      <c r="M18" s="33"/>
      <c r="N18" s="7"/>
      <c r="O18" s="7"/>
    </row>
    <row r="19" spans="2:15" ht="17.25" customHeight="1">
      <c r="B19" s="29"/>
      <c r="C19" s="338"/>
      <c r="D19" s="338"/>
      <c r="E19" s="338"/>
      <c r="F19" s="339"/>
      <c r="G19" s="107" t="s">
        <v>78</v>
      </c>
      <c r="H19" s="105">
        <v>0</v>
      </c>
      <c r="I19" s="106">
        <v>23</v>
      </c>
      <c r="J19" s="105" t="s">
        <v>426</v>
      </c>
      <c r="K19" s="295"/>
      <c r="L19" s="42"/>
      <c r="M19" s="33"/>
      <c r="N19" s="7"/>
      <c r="O19" s="7"/>
    </row>
    <row r="20" spans="2:15" ht="17.25" customHeight="1">
      <c r="B20" s="29"/>
      <c r="C20" s="338"/>
      <c r="D20" s="338"/>
      <c r="E20" s="338"/>
      <c r="F20" s="339"/>
      <c r="G20" s="107" t="s">
        <v>79</v>
      </c>
      <c r="H20" s="402">
        <v>0</v>
      </c>
      <c r="I20" s="106">
        <v>24</v>
      </c>
      <c r="J20" s="105" t="s">
        <v>426</v>
      </c>
      <c r="K20" s="295"/>
      <c r="L20" s="42"/>
      <c r="M20" s="33"/>
      <c r="N20" s="7"/>
      <c r="O20" s="7"/>
    </row>
    <row r="21" spans="2:15" ht="17.25" customHeight="1">
      <c r="B21" s="29"/>
      <c r="C21" s="338"/>
      <c r="D21" s="338"/>
      <c r="E21" s="338"/>
      <c r="F21" s="339"/>
      <c r="G21" s="107" t="s">
        <v>82</v>
      </c>
      <c r="H21" s="402">
        <v>1</v>
      </c>
      <c r="I21" s="106">
        <v>24</v>
      </c>
      <c r="J21" s="105" t="s">
        <v>426</v>
      </c>
      <c r="K21" s="295"/>
      <c r="L21" s="42"/>
      <c r="M21" s="33"/>
      <c r="N21" s="7"/>
      <c r="O21" s="7"/>
    </row>
    <row r="22" spans="2:15" ht="17.25" customHeight="1">
      <c r="B22" s="29"/>
      <c r="C22" s="338"/>
      <c r="D22" s="338"/>
      <c r="E22" s="338"/>
      <c r="F22" s="339"/>
      <c r="G22" s="158" t="s">
        <v>342</v>
      </c>
      <c r="H22" s="401">
        <f>SUM(H16:H21)</f>
        <v>1</v>
      </c>
      <c r="I22" s="125">
        <f>SUM(I16:I21)</f>
        <v>115</v>
      </c>
      <c r="J22" s="401" t="s">
        <v>426</v>
      </c>
      <c r="K22" s="295">
        <v>3.87</v>
      </c>
      <c r="L22" s="42" t="s">
        <v>382</v>
      </c>
      <c r="M22" s="33"/>
      <c r="N22" s="7"/>
      <c r="O22" s="7"/>
    </row>
    <row r="23" spans="2:15" ht="15" customHeight="1">
      <c r="B23" s="29"/>
      <c r="C23" s="129"/>
      <c r="D23" s="129"/>
      <c r="E23" s="135"/>
      <c r="F23" s="89"/>
      <c r="G23" s="180"/>
      <c r="J23" s="147"/>
      <c r="K23" s="395"/>
      <c r="L23" s="206"/>
      <c r="M23" s="9"/>
      <c r="N23" s="7"/>
      <c r="O23" s="7"/>
    </row>
    <row r="24" spans="2:15" ht="21" customHeight="1">
      <c r="B24" s="29">
        <v>2</v>
      </c>
      <c r="C24" s="515" t="s">
        <v>522</v>
      </c>
      <c r="D24" s="515"/>
      <c r="E24" s="515"/>
      <c r="F24" s="516"/>
      <c r="G24" s="218">
        <v>366</v>
      </c>
      <c r="H24" s="219">
        <v>1</v>
      </c>
      <c r="I24" s="400">
        <v>32</v>
      </c>
      <c r="J24" s="363" t="s">
        <v>426</v>
      </c>
      <c r="K24" s="395"/>
      <c r="L24" s="206"/>
      <c r="M24" s="27"/>
      <c r="N24" s="7"/>
      <c r="O24" s="7"/>
    </row>
    <row r="25" spans="2:15" ht="18" customHeight="1">
      <c r="B25" s="29"/>
      <c r="C25" s="515" t="s">
        <v>521</v>
      </c>
      <c r="D25" s="515"/>
      <c r="E25" s="515"/>
      <c r="F25" s="516"/>
      <c r="G25" s="108">
        <v>365</v>
      </c>
      <c r="H25" s="399">
        <v>2</v>
      </c>
      <c r="I25" s="358">
        <v>1</v>
      </c>
      <c r="J25" s="358" t="s">
        <v>426</v>
      </c>
      <c r="K25" s="295"/>
      <c r="L25" s="206"/>
      <c r="M25" s="9"/>
      <c r="N25" s="7"/>
      <c r="O25" s="7"/>
    </row>
    <row r="26" spans="2:15" ht="18" customHeight="1">
      <c r="B26" s="29"/>
      <c r="C26" s="338"/>
      <c r="D26" s="338"/>
      <c r="E26" s="338"/>
      <c r="F26" s="339"/>
      <c r="G26" s="163" t="s">
        <v>342</v>
      </c>
      <c r="H26" s="398">
        <f>SUM(H24:H25)</f>
        <v>3</v>
      </c>
      <c r="I26" s="361">
        <f>SUM(I24:I25)</f>
        <v>33</v>
      </c>
      <c r="J26" s="361" t="s">
        <v>426</v>
      </c>
      <c r="K26" s="295">
        <v>3.82</v>
      </c>
      <c r="L26" s="42" t="s">
        <v>382</v>
      </c>
      <c r="M26" s="9"/>
      <c r="N26" s="7"/>
      <c r="O26" s="7"/>
    </row>
    <row r="27" spans="2:15" ht="12" customHeight="1">
      <c r="B27" s="29"/>
      <c r="C27" s="129"/>
      <c r="D27" s="129"/>
      <c r="E27" s="45"/>
      <c r="F27" s="89"/>
      <c r="G27" s="180"/>
      <c r="J27" s="147"/>
      <c r="K27" s="395"/>
      <c r="L27" s="206"/>
      <c r="M27" s="9"/>
      <c r="N27" s="7"/>
      <c r="O27" s="7"/>
    </row>
    <row r="28" spans="2:15" ht="21" customHeight="1">
      <c r="B28" s="29">
        <v>3</v>
      </c>
      <c r="C28" s="515" t="s">
        <v>520</v>
      </c>
      <c r="D28" s="515"/>
      <c r="E28" s="515"/>
      <c r="F28" s="516"/>
      <c r="G28" s="218">
        <v>353</v>
      </c>
      <c r="H28" s="219">
        <v>1</v>
      </c>
      <c r="I28" s="219">
        <v>14</v>
      </c>
      <c r="J28" s="139" t="s">
        <v>426</v>
      </c>
      <c r="K28" s="395"/>
      <c r="L28" s="206"/>
      <c r="M28" s="9"/>
      <c r="N28" s="7"/>
      <c r="O28" s="7"/>
    </row>
    <row r="29" spans="2:15" ht="17.25" customHeight="1">
      <c r="B29" s="29"/>
      <c r="C29" s="515" t="s">
        <v>519</v>
      </c>
      <c r="D29" s="515"/>
      <c r="E29" s="515"/>
      <c r="F29" s="516"/>
      <c r="G29" s="108" t="s">
        <v>518</v>
      </c>
      <c r="H29" s="312">
        <v>0</v>
      </c>
      <c r="I29" s="397">
        <v>18</v>
      </c>
      <c r="J29" s="396" t="s">
        <v>426</v>
      </c>
      <c r="K29" s="391">
        <v>1.8</v>
      </c>
      <c r="L29" s="390" t="s">
        <v>24</v>
      </c>
      <c r="M29" s="33"/>
      <c r="N29" s="7"/>
      <c r="O29" s="7"/>
    </row>
    <row r="30" spans="2:15" ht="17.25" customHeight="1">
      <c r="B30" s="29"/>
      <c r="C30" s="338"/>
      <c r="D30" s="338"/>
      <c r="E30" s="338"/>
      <c r="F30" s="338"/>
      <c r="G30" s="369" t="s">
        <v>342</v>
      </c>
      <c r="H30" s="125">
        <f>SUM(H28:H29)</f>
        <v>1</v>
      </c>
      <c r="I30" s="393">
        <f>SUM(I28:I29)</f>
        <v>32</v>
      </c>
      <c r="J30" s="392"/>
      <c r="K30" s="391"/>
      <c r="L30" s="390"/>
      <c r="M30" s="33"/>
      <c r="N30" s="7"/>
      <c r="O30" s="7"/>
    </row>
    <row r="31" spans="2:15" ht="12" customHeight="1">
      <c r="B31" s="29"/>
      <c r="C31" s="129"/>
      <c r="D31" s="129"/>
      <c r="E31" s="45"/>
      <c r="F31" s="45"/>
      <c r="G31" s="180"/>
      <c r="H31" s="135"/>
      <c r="I31" s="291"/>
      <c r="J31" s="21"/>
      <c r="K31" s="7"/>
      <c r="L31" s="359"/>
      <c r="M31" s="33"/>
      <c r="N31" s="7"/>
      <c r="O31" s="7"/>
    </row>
    <row r="32" spans="2:15" ht="15.75" customHeight="1">
      <c r="B32" s="29">
        <v>4</v>
      </c>
      <c r="C32" s="515" t="s">
        <v>517</v>
      </c>
      <c r="D32" s="515"/>
      <c r="E32" s="515"/>
      <c r="F32" s="516"/>
      <c r="G32" s="218" t="s">
        <v>516</v>
      </c>
      <c r="H32" s="219">
        <v>3</v>
      </c>
      <c r="I32" s="219">
        <v>28</v>
      </c>
      <c r="J32" s="139" t="s">
        <v>426</v>
      </c>
      <c r="K32" s="395"/>
      <c r="L32" s="394"/>
      <c r="M32" s="33"/>
      <c r="N32" s="7"/>
      <c r="O32" s="7"/>
    </row>
    <row r="33" spans="2:15" ht="17.25" customHeight="1">
      <c r="B33" s="29"/>
      <c r="C33" s="515" t="s">
        <v>515</v>
      </c>
      <c r="D33" s="515"/>
      <c r="E33" s="515"/>
      <c r="F33" s="516"/>
      <c r="G33" s="163" t="s">
        <v>342</v>
      </c>
      <c r="H33" s="124">
        <f>SUM(H32)</f>
        <v>3</v>
      </c>
      <c r="I33" s="393">
        <f>SUM(I32)</f>
        <v>28</v>
      </c>
      <c r="J33" s="392" t="s">
        <v>426</v>
      </c>
      <c r="K33" s="391">
        <v>3.7</v>
      </c>
      <c r="L33" s="390" t="s">
        <v>24</v>
      </c>
      <c r="M33" s="33"/>
      <c r="N33" s="7"/>
      <c r="O33" s="7"/>
    </row>
    <row r="34" spans="2:15" ht="12" customHeight="1">
      <c r="B34" s="29"/>
      <c r="C34" s="129"/>
      <c r="D34" s="129"/>
      <c r="E34" s="45"/>
      <c r="F34" s="45"/>
      <c r="G34" s="180"/>
      <c r="H34" s="135"/>
      <c r="I34" s="291"/>
      <c r="J34" s="21"/>
      <c r="K34" s="7"/>
      <c r="L34" s="42"/>
      <c r="M34" s="33"/>
      <c r="N34" s="7"/>
      <c r="O34" s="7"/>
    </row>
    <row r="35" spans="2:15" ht="15.75" customHeight="1">
      <c r="B35" s="29">
        <v>5</v>
      </c>
      <c r="C35" s="515" t="s">
        <v>514</v>
      </c>
      <c r="D35" s="515"/>
      <c r="E35" s="515"/>
      <c r="F35" s="516"/>
      <c r="G35" s="200" t="s">
        <v>513</v>
      </c>
      <c r="H35" s="139">
        <v>1</v>
      </c>
      <c r="I35" s="139">
        <v>16</v>
      </c>
      <c r="J35" s="139" t="s">
        <v>426</v>
      </c>
      <c r="K35" s="7"/>
      <c r="L35" s="42"/>
      <c r="M35" s="33"/>
      <c r="N35" s="7"/>
      <c r="O35" s="7"/>
    </row>
    <row r="36" spans="2:15" ht="17.25" customHeight="1">
      <c r="B36" s="29"/>
      <c r="C36" s="515" t="s">
        <v>512</v>
      </c>
      <c r="D36" s="515"/>
      <c r="E36" s="515"/>
      <c r="F36" s="516"/>
      <c r="G36" s="368" t="s">
        <v>511</v>
      </c>
      <c r="H36" s="106">
        <v>0</v>
      </c>
      <c r="I36" s="106">
        <v>17</v>
      </c>
      <c r="J36" s="106" t="s">
        <v>426</v>
      </c>
      <c r="K36" s="357"/>
      <c r="L36" s="42"/>
      <c r="M36" s="33"/>
      <c r="N36" s="7"/>
      <c r="O36" s="7"/>
    </row>
    <row r="37" spans="2:15" ht="17.25" customHeight="1">
      <c r="B37" s="29"/>
      <c r="C37" s="366"/>
      <c r="D37" s="366"/>
      <c r="E37" s="366"/>
      <c r="F37" s="365"/>
      <c r="G37" s="94" t="s">
        <v>510</v>
      </c>
      <c r="H37" s="106">
        <v>0</v>
      </c>
      <c r="I37" s="106">
        <v>16</v>
      </c>
      <c r="J37" s="106" t="s">
        <v>426</v>
      </c>
      <c r="K37" s="357"/>
      <c r="L37" s="42"/>
      <c r="M37" s="33"/>
      <c r="N37" s="7"/>
      <c r="O37" s="7"/>
    </row>
    <row r="38" spans="2:15" ht="18" customHeight="1">
      <c r="B38" s="29"/>
      <c r="C38" s="129"/>
      <c r="D38" s="129"/>
      <c r="E38" s="45"/>
      <c r="F38" s="89"/>
      <c r="G38" s="93">
        <v>392</v>
      </c>
      <c r="H38" s="106">
        <v>2</v>
      </c>
      <c r="I38" s="106">
        <v>39</v>
      </c>
      <c r="J38" s="106" t="s">
        <v>426</v>
      </c>
      <c r="K38" s="7"/>
      <c r="L38" s="42"/>
      <c r="M38" s="33"/>
      <c r="N38" s="7"/>
      <c r="O38" s="7"/>
    </row>
    <row r="39" spans="2:15" ht="18" customHeight="1">
      <c r="B39" s="29"/>
      <c r="C39" s="129"/>
      <c r="D39" s="129"/>
      <c r="E39" s="45"/>
      <c r="F39" s="89"/>
      <c r="G39" s="379" t="s">
        <v>342</v>
      </c>
      <c r="H39" s="139">
        <f>SUM(H35:H38)</f>
        <v>3</v>
      </c>
      <c r="I39" s="139">
        <f>SUM(I35:I38)</f>
        <v>88</v>
      </c>
      <c r="J39" s="139" t="s">
        <v>426</v>
      </c>
      <c r="K39" s="360">
        <v>5.2</v>
      </c>
      <c r="L39" s="359" t="s">
        <v>24</v>
      </c>
      <c r="M39" s="33"/>
      <c r="N39" s="7"/>
      <c r="O39" s="7"/>
    </row>
    <row r="40" spans="2:15" ht="18" customHeight="1">
      <c r="B40" s="378"/>
      <c r="C40" s="39"/>
      <c r="D40" s="39"/>
      <c r="E40" s="269"/>
      <c r="F40" s="269"/>
      <c r="G40" s="282"/>
      <c r="H40" s="140"/>
      <c r="I40" s="140"/>
      <c r="J40" s="140"/>
      <c r="K40" s="377"/>
      <c r="L40" s="376"/>
      <c r="M40" s="33"/>
      <c r="N40" s="7"/>
      <c r="O40" s="7"/>
    </row>
    <row r="41" spans="2:15" ht="18" customHeight="1">
      <c r="B41" s="341"/>
      <c r="C41" s="129"/>
      <c r="D41" s="129"/>
      <c r="E41" s="45"/>
      <c r="F41" s="45"/>
      <c r="G41" s="135"/>
      <c r="H41" s="171"/>
      <c r="I41" s="171"/>
      <c r="J41" s="171"/>
      <c r="K41" s="360"/>
      <c r="L41" s="375"/>
      <c r="M41" s="33"/>
      <c r="N41" s="7"/>
      <c r="O41" s="7"/>
    </row>
    <row r="42" spans="2:15" ht="18" customHeight="1">
      <c r="B42" s="341"/>
      <c r="C42" s="129"/>
      <c r="D42" s="129"/>
      <c r="E42" s="45"/>
      <c r="F42" s="45"/>
      <c r="G42" s="135"/>
      <c r="H42" s="171"/>
      <c r="I42" s="171"/>
      <c r="J42" s="171"/>
      <c r="K42" s="360"/>
      <c r="L42" s="375"/>
      <c r="M42" s="33"/>
      <c r="N42" s="7"/>
      <c r="O42" s="7"/>
    </row>
    <row r="43" spans="2:15" ht="18" customHeight="1">
      <c r="B43" s="341"/>
      <c r="C43" s="129"/>
      <c r="D43" s="129"/>
      <c r="E43" s="45"/>
      <c r="F43" s="45"/>
      <c r="G43" s="135"/>
      <c r="H43" s="171"/>
      <c r="I43" s="171"/>
      <c r="J43" s="171"/>
      <c r="K43" s="360"/>
      <c r="L43" s="375"/>
      <c r="M43" s="33"/>
      <c r="N43" s="7"/>
      <c r="O43" s="7"/>
    </row>
    <row r="44" spans="2:15" ht="11.25" customHeight="1">
      <c r="B44" s="341"/>
      <c r="C44" s="129"/>
      <c r="D44" s="129"/>
      <c r="E44" s="45"/>
      <c r="F44" s="45"/>
      <c r="G44" s="135"/>
      <c r="H44" s="171"/>
      <c r="I44" s="171"/>
      <c r="J44" s="171"/>
      <c r="K44" s="360"/>
      <c r="L44" s="375"/>
      <c r="M44" s="33"/>
      <c r="N44" s="7"/>
      <c r="O44" s="7"/>
    </row>
    <row r="45" spans="2:15" ht="16.5" customHeight="1">
      <c r="B45" s="373"/>
      <c r="C45" s="198"/>
      <c r="D45" s="198"/>
      <c r="E45" s="272"/>
      <c r="F45" s="272"/>
      <c r="G45" s="37"/>
      <c r="H45" s="284"/>
      <c r="I45" s="284"/>
      <c r="J45" s="284"/>
      <c r="K45" s="389"/>
      <c r="L45" s="371"/>
      <c r="M45" s="33"/>
      <c r="N45" s="7"/>
      <c r="O45" s="7"/>
    </row>
    <row r="46" spans="2:15" ht="17.25" customHeight="1">
      <c r="B46" s="29">
        <v>6</v>
      </c>
      <c r="C46" s="515" t="s">
        <v>509</v>
      </c>
      <c r="D46" s="515"/>
      <c r="E46" s="515"/>
      <c r="F46" s="516"/>
      <c r="G46" s="368" t="s">
        <v>508</v>
      </c>
      <c r="H46" s="106">
        <v>0</v>
      </c>
      <c r="I46" s="123">
        <v>25</v>
      </c>
      <c r="J46" s="106"/>
      <c r="K46" s="7"/>
      <c r="L46" s="359"/>
      <c r="M46" s="9"/>
      <c r="N46" s="7"/>
      <c r="O46" s="7"/>
    </row>
    <row r="47" spans="2:15" ht="20.25" customHeight="1">
      <c r="B47" s="29"/>
      <c r="C47" s="515" t="s">
        <v>479</v>
      </c>
      <c r="D47" s="515"/>
      <c r="E47" s="515"/>
      <c r="F47" s="516"/>
      <c r="G47" s="94" t="s">
        <v>507</v>
      </c>
      <c r="H47" s="106">
        <v>0</v>
      </c>
      <c r="I47" s="123">
        <v>14</v>
      </c>
      <c r="J47" s="106"/>
      <c r="K47" s="357"/>
      <c r="L47" s="359"/>
      <c r="M47" s="9"/>
      <c r="N47" s="7"/>
      <c r="O47" s="7"/>
    </row>
    <row r="48" spans="2:15" ht="20.25" customHeight="1">
      <c r="B48" s="29"/>
      <c r="C48" s="338"/>
      <c r="D48" s="338"/>
      <c r="E48" s="338"/>
      <c r="F48" s="339"/>
      <c r="G48" s="94" t="s">
        <v>506</v>
      </c>
      <c r="H48" s="106">
        <v>0</v>
      </c>
      <c r="I48" s="123">
        <v>11</v>
      </c>
      <c r="J48" s="106"/>
      <c r="K48" s="357"/>
      <c r="L48" s="359"/>
      <c r="M48" s="9"/>
      <c r="N48" s="7"/>
      <c r="O48" s="7"/>
    </row>
    <row r="49" spans="2:15" ht="18.75" customHeight="1">
      <c r="B49" s="29"/>
      <c r="C49" s="338"/>
      <c r="D49" s="338"/>
      <c r="E49" s="338"/>
      <c r="F49" s="339"/>
      <c r="G49" s="94" t="s">
        <v>505</v>
      </c>
      <c r="H49" s="106">
        <v>0</v>
      </c>
      <c r="I49" s="123">
        <v>11</v>
      </c>
      <c r="J49" s="106"/>
      <c r="K49" s="357"/>
      <c r="L49" s="359"/>
      <c r="M49" s="9"/>
      <c r="N49" s="7"/>
      <c r="O49" s="7"/>
    </row>
    <row r="50" spans="2:15" ht="21" customHeight="1">
      <c r="B50" s="29"/>
      <c r="C50" s="338"/>
      <c r="D50" s="338"/>
      <c r="E50" s="338"/>
      <c r="F50" s="339"/>
      <c r="G50" s="94" t="s">
        <v>504</v>
      </c>
      <c r="H50" s="106">
        <v>0</v>
      </c>
      <c r="I50" s="123">
        <v>15</v>
      </c>
      <c r="J50" s="106"/>
      <c r="K50" s="357"/>
      <c r="L50" s="359"/>
      <c r="M50" s="9"/>
      <c r="N50" s="7"/>
      <c r="O50" s="7"/>
    </row>
    <row r="51" spans="2:15" ht="20.25" customHeight="1">
      <c r="B51" s="29"/>
      <c r="C51" s="338"/>
      <c r="D51" s="338"/>
      <c r="E51" s="338"/>
      <c r="F51" s="339"/>
      <c r="G51" s="94" t="s">
        <v>503</v>
      </c>
      <c r="H51" s="106">
        <v>0</v>
      </c>
      <c r="I51" s="123">
        <v>15</v>
      </c>
      <c r="J51" s="106"/>
      <c r="K51" s="357"/>
      <c r="L51" s="42"/>
      <c r="M51" s="9"/>
      <c r="N51" s="7"/>
      <c r="O51" s="7"/>
    </row>
    <row r="52" spans="2:15" ht="18.75" customHeight="1">
      <c r="B52" s="29"/>
      <c r="C52" s="338"/>
      <c r="D52" s="338"/>
      <c r="E52" s="338"/>
      <c r="F52" s="339"/>
      <c r="G52" s="94" t="s">
        <v>502</v>
      </c>
      <c r="H52" s="106">
        <v>0</v>
      </c>
      <c r="I52" s="123">
        <v>28</v>
      </c>
      <c r="J52" s="106"/>
      <c r="K52" s="357"/>
      <c r="L52" s="42"/>
      <c r="M52" s="9"/>
      <c r="N52" s="7"/>
      <c r="O52" s="7"/>
    </row>
    <row r="53" spans="2:15" ht="18" customHeight="1">
      <c r="B53" s="29"/>
      <c r="C53" s="338"/>
      <c r="D53" s="338"/>
      <c r="E53" s="338"/>
      <c r="F53" s="339"/>
      <c r="G53" s="94" t="s">
        <v>501</v>
      </c>
      <c r="H53" s="106">
        <v>0</v>
      </c>
      <c r="I53" s="123">
        <v>16</v>
      </c>
      <c r="J53" s="106"/>
      <c r="K53" s="357"/>
      <c r="L53" s="42"/>
      <c r="M53" s="9"/>
      <c r="N53" s="7"/>
      <c r="O53" s="7"/>
    </row>
    <row r="54" spans="2:15" ht="19.5" customHeight="1">
      <c r="B54" s="29"/>
      <c r="C54" s="338"/>
      <c r="D54" s="338"/>
      <c r="E54" s="338"/>
      <c r="F54" s="339"/>
      <c r="G54" s="369" t="s">
        <v>342</v>
      </c>
      <c r="H54" s="125">
        <f>SUM(H46:H53)</f>
        <v>0</v>
      </c>
      <c r="I54" s="124">
        <f>SUM(I46:I53)</f>
        <v>135</v>
      </c>
      <c r="J54" s="388" t="s">
        <v>426</v>
      </c>
      <c r="K54" s="357">
        <v>3.37</v>
      </c>
      <c r="L54" s="42" t="s">
        <v>382</v>
      </c>
      <c r="M54" s="9"/>
      <c r="N54" s="7"/>
      <c r="O54" s="7"/>
    </row>
    <row r="55" spans="2:15" ht="15.75" customHeight="1">
      <c r="B55" s="29"/>
      <c r="C55" s="338"/>
      <c r="D55" s="338"/>
      <c r="E55" s="338"/>
      <c r="F55" s="339"/>
      <c r="G55" s="180"/>
      <c r="H55" s="171"/>
      <c r="I55" s="171"/>
      <c r="J55" s="387"/>
      <c r="K55" s="357"/>
      <c r="L55" s="42"/>
      <c r="M55" s="9"/>
      <c r="N55" s="7"/>
      <c r="O55" s="7"/>
    </row>
    <row r="56" spans="2:15" ht="17.25" customHeight="1">
      <c r="B56" s="29">
        <v>7</v>
      </c>
      <c r="C56" s="515" t="s">
        <v>500</v>
      </c>
      <c r="D56" s="515"/>
      <c r="E56" s="515"/>
      <c r="F56" s="516"/>
      <c r="G56" s="218" t="s">
        <v>499</v>
      </c>
      <c r="H56" s="139">
        <v>0</v>
      </c>
      <c r="I56" s="139">
        <v>9</v>
      </c>
      <c r="J56" s="363" t="s">
        <v>426</v>
      </c>
      <c r="K56" s="7"/>
      <c r="L56" s="42"/>
      <c r="M56" s="33"/>
      <c r="N56" s="7"/>
      <c r="O56" s="7"/>
    </row>
    <row r="57" spans="2:15" ht="17.25" customHeight="1">
      <c r="B57" s="29"/>
      <c r="C57" s="514" t="s">
        <v>461</v>
      </c>
      <c r="D57" s="515"/>
      <c r="E57" s="515"/>
      <c r="F57" s="516"/>
      <c r="G57" s="155" t="s">
        <v>498</v>
      </c>
      <c r="H57" s="123">
        <v>0</v>
      </c>
      <c r="I57" s="123">
        <v>5</v>
      </c>
      <c r="J57" s="367" t="s">
        <v>426</v>
      </c>
      <c r="K57" s="360"/>
      <c r="L57" s="42"/>
      <c r="M57" s="33"/>
      <c r="N57" s="7"/>
      <c r="O57" s="7"/>
    </row>
    <row r="58" spans="2:15" ht="18" customHeight="1">
      <c r="B58" s="29"/>
      <c r="C58" s="338"/>
      <c r="D58" s="338"/>
      <c r="E58" s="338"/>
      <c r="F58" s="339"/>
      <c r="G58" s="155" t="s">
        <v>497</v>
      </c>
      <c r="H58" s="106">
        <v>0</v>
      </c>
      <c r="I58" s="123">
        <v>4</v>
      </c>
      <c r="J58" s="367" t="s">
        <v>426</v>
      </c>
      <c r="K58" s="360"/>
      <c r="L58" s="42"/>
      <c r="M58" s="33"/>
      <c r="N58" s="7"/>
      <c r="O58" s="7"/>
    </row>
    <row r="59" spans="2:15" ht="18" customHeight="1">
      <c r="B59" s="29"/>
      <c r="C59" s="338"/>
      <c r="D59" s="338"/>
      <c r="E59" s="338"/>
      <c r="F59" s="339"/>
      <c r="G59" s="155" t="s">
        <v>496</v>
      </c>
      <c r="H59" s="106">
        <v>0</v>
      </c>
      <c r="I59" s="123">
        <v>4</v>
      </c>
      <c r="J59" s="367" t="s">
        <v>426</v>
      </c>
      <c r="K59" s="360"/>
      <c r="L59" s="42"/>
      <c r="M59" s="33"/>
      <c r="N59" s="7"/>
      <c r="O59" s="7"/>
    </row>
    <row r="60" spans="2:15" ht="18" customHeight="1">
      <c r="B60" s="29"/>
      <c r="C60" s="338"/>
      <c r="D60" s="338"/>
      <c r="E60" s="338"/>
      <c r="F60" s="339"/>
      <c r="G60" s="162" t="s">
        <v>495</v>
      </c>
      <c r="H60" s="106">
        <v>0</v>
      </c>
      <c r="I60" s="123">
        <v>5</v>
      </c>
      <c r="J60" s="367" t="s">
        <v>426</v>
      </c>
      <c r="K60" s="360"/>
      <c r="L60" s="42"/>
      <c r="M60" s="33"/>
      <c r="N60" s="7"/>
      <c r="O60" s="7"/>
    </row>
    <row r="61" spans="2:15" ht="18" customHeight="1">
      <c r="B61" s="29"/>
      <c r="C61" s="338"/>
      <c r="D61" s="338"/>
      <c r="E61" s="338"/>
      <c r="F61" s="339"/>
      <c r="G61" s="155" t="s">
        <v>494</v>
      </c>
      <c r="H61" s="106">
        <v>0</v>
      </c>
      <c r="I61" s="123">
        <v>5</v>
      </c>
      <c r="J61" s="367" t="s">
        <v>426</v>
      </c>
      <c r="K61" s="360"/>
      <c r="L61" s="42"/>
      <c r="M61" s="33"/>
      <c r="N61" s="7"/>
      <c r="O61" s="7"/>
    </row>
    <row r="62" spans="2:15" ht="18" customHeight="1">
      <c r="B62" s="29"/>
      <c r="C62" s="338"/>
      <c r="D62" s="338"/>
      <c r="E62" s="338"/>
      <c r="F62" s="339"/>
      <c r="G62" s="162" t="s">
        <v>493</v>
      </c>
      <c r="H62" s="106">
        <v>0</v>
      </c>
      <c r="I62" s="123">
        <v>10</v>
      </c>
      <c r="J62" s="367" t="s">
        <v>426</v>
      </c>
      <c r="K62" s="360"/>
      <c r="L62" s="42"/>
      <c r="M62" s="33"/>
      <c r="N62" s="7"/>
      <c r="O62" s="7"/>
    </row>
    <row r="63" spans="2:15" ht="18" customHeight="1">
      <c r="B63" s="29"/>
      <c r="C63" s="338"/>
      <c r="D63" s="338"/>
      <c r="E63" s="338"/>
      <c r="F63" s="339"/>
      <c r="G63" s="370" t="s">
        <v>492</v>
      </c>
      <c r="H63" s="199">
        <v>0</v>
      </c>
      <c r="I63" s="312">
        <v>5</v>
      </c>
      <c r="J63" s="367" t="s">
        <v>426</v>
      </c>
      <c r="K63" s="360"/>
      <c r="L63" s="42"/>
      <c r="M63" s="33"/>
      <c r="N63" s="7"/>
      <c r="O63" s="7"/>
    </row>
    <row r="64" spans="2:15" ht="20.25" customHeight="1">
      <c r="B64" s="29"/>
      <c r="C64" s="338"/>
      <c r="D64" s="338"/>
      <c r="E64" s="338"/>
      <c r="F64" s="339"/>
      <c r="G64" s="163" t="s">
        <v>342</v>
      </c>
      <c r="H64" s="125">
        <f>SUM(H56:H63)</f>
        <v>0</v>
      </c>
      <c r="I64" s="125">
        <f>SUM(I56:I63)</f>
        <v>47</v>
      </c>
      <c r="J64" s="361" t="s">
        <v>426</v>
      </c>
      <c r="K64" s="357">
        <v>1.17</v>
      </c>
      <c r="L64" s="42" t="s">
        <v>382</v>
      </c>
      <c r="M64" s="33"/>
      <c r="N64" s="7"/>
      <c r="O64" s="7"/>
    </row>
    <row r="65" spans="2:15" ht="18.75" customHeight="1">
      <c r="B65" s="29"/>
      <c r="C65" s="338"/>
      <c r="D65" s="338"/>
      <c r="E65" s="338"/>
      <c r="F65" s="339"/>
      <c r="G65" s="386"/>
      <c r="H65" s="140"/>
      <c r="I65" s="140"/>
      <c r="J65" s="363"/>
      <c r="K65" s="357"/>
      <c r="L65" s="42"/>
      <c r="M65" s="33"/>
      <c r="N65" s="7"/>
      <c r="O65" s="7"/>
    </row>
    <row r="66" spans="2:15" ht="18" customHeight="1">
      <c r="B66" s="29">
        <v>8</v>
      </c>
      <c r="C66" s="515" t="s">
        <v>491</v>
      </c>
      <c r="D66" s="515"/>
      <c r="E66" s="515"/>
      <c r="F66" s="516"/>
      <c r="G66" s="218" t="s">
        <v>490</v>
      </c>
      <c r="H66" s="219">
        <v>0</v>
      </c>
      <c r="I66" s="139">
        <v>9</v>
      </c>
      <c r="J66" s="363"/>
      <c r="K66" s="357"/>
      <c r="L66" s="42"/>
      <c r="M66" s="33"/>
      <c r="N66" s="7"/>
      <c r="O66" s="7"/>
    </row>
    <row r="67" spans="2:15" ht="18" customHeight="1">
      <c r="B67" s="29"/>
      <c r="C67" s="515" t="s">
        <v>489</v>
      </c>
      <c r="D67" s="515"/>
      <c r="E67" s="515"/>
      <c r="F67" s="516"/>
      <c r="G67" s="155" t="s">
        <v>488</v>
      </c>
      <c r="H67" s="123">
        <v>0</v>
      </c>
      <c r="I67" s="123">
        <v>5</v>
      </c>
      <c r="J67" s="367"/>
      <c r="K67" s="357"/>
      <c r="L67" s="42"/>
      <c r="M67" s="33"/>
      <c r="N67" s="7"/>
      <c r="O67" s="7"/>
    </row>
    <row r="68" spans="2:15" ht="19.5" customHeight="1">
      <c r="B68" s="29"/>
      <c r="C68" s="338"/>
      <c r="D68" s="338"/>
      <c r="E68" s="338"/>
      <c r="F68" s="339"/>
      <c r="G68" s="155" t="s">
        <v>487</v>
      </c>
      <c r="H68" s="123">
        <v>0</v>
      </c>
      <c r="I68" s="123">
        <v>3</v>
      </c>
      <c r="J68" s="367"/>
      <c r="K68" s="357"/>
      <c r="L68" s="42"/>
      <c r="M68" s="33"/>
      <c r="N68" s="7"/>
      <c r="O68" s="7"/>
    </row>
    <row r="69" spans="2:15" ht="20.25" customHeight="1">
      <c r="B69" s="29"/>
      <c r="C69" s="338"/>
      <c r="D69" s="338"/>
      <c r="E69" s="338"/>
      <c r="F69" s="339"/>
      <c r="G69" s="155" t="s">
        <v>486</v>
      </c>
      <c r="H69" s="123">
        <v>0</v>
      </c>
      <c r="I69" s="123">
        <v>4</v>
      </c>
      <c r="J69" s="367"/>
      <c r="K69" s="357"/>
      <c r="L69" s="42"/>
      <c r="M69" s="33"/>
      <c r="N69" s="7"/>
      <c r="O69" s="7"/>
    </row>
    <row r="70" spans="2:15" ht="20.25" customHeight="1">
      <c r="B70" s="29"/>
      <c r="C70" s="338"/>
      <c r="D70" s="338"/>
      <c r="E70" s="338"/>
      <c r="F70" s="339"/>
      <c r="G70" s="162" t="s">
        <v>485</v>
      </c>
      <c r="H70" s="123">
        <v>0</v>
      </c>
      <c r="I70" s="123">
        <v>5</v>
      </c>
      <c r="J70" s="367"/>
      <c r="K70" s="357"/>
      <c r="L70" s="42"/>
      <c r="M70" s="33"/>
      <c r="N70" s="7"/>
      <c r="O70" s="7"/>
    </row>
    <row r="71" spans="2:15" ht="16.5" customHeight="1">
      <c r="B71" s="29"/>
      <c r="C71" s="338"/>
      <c r="D71" s="338"/>
      <c r="E71" s="338"/>
      <c r="F71" s="339"/>
      <c r="G71" s="155" t="s">
        <v>484</v>
      </c>
      <c r="H71" s="123">
        <v>0</v>
      </c>
      <c r="I71" s="123">
        <v>5</v>
      </c>
      <c r="J71" s="367"/>
      <c r="K71" s="357"/>
      <c r="L71" s="42"/>
      <c r="M71" s="33"/>
      <c r="N71" s="7"/>
      <c r="O71" s="7"/>
    </row>
    <row r="72" spans="2:15" ht="17.25" customHeight="1">
      <c r="B72" s="29"/>
      <c r="C72" s="338"/>
      <c r="D72" s="338"/>
      <c r="E72" s="338"/>
      <c r="F72" s="339"/>
      <c r="G72" s="162" t="s">
        <v>483</v>
      </c>
      <c r="H72" s="123">
        <v>0</v>
      </c>
      <c r="I72" s="123">
        <v>10</v>
      </c>
      <c r="J72" s="367"/>
      <c r="K72" s="357"/>
      <c r="L72" s="42"/>
      <c r="M72" s="33"/>
      <c r="N72" s="7"/>
      <c r="O72" s="7"/>
    </row>
    <row r="73" spans="2:15" ht="18" customHeight="1">
      <c r="B73" s="29"/>
      <c r="C73" s="338"/>
      <c r="D73" s="338"/>
      <c r="E73" s="338"/>
      <c r="F73" s="339"/>
      <c r="G73" s="370" t="s">
        <v>482</v>
      </c>
      <c r="H73" s="312">
        <v>0</v>
      </c>
      <c r="I73" s="312">
        <v>5</v>
      </c>
      <c r="J73" s="358"/>
      <c r="K73" s="357"/>
      <c r="L73" s="42"/>
      <c r="M73" s="33"/>
      <c r="N73" s="7"/>
      <c r="O73" s="7"/>
    </row>
    <row r="74" spans="2:15" ht="18.75" customHeight="1">
      <c r="B74" s="29"/>
      <c r="C74" s="338"/>
      <c r="D74" s="338"/>
      <c r="E74" s="338"/>
      <c r="F74" s="339"/>
      <c r="G74" s="172" t="s">
        <v>342</v>
      </c>
      <c r="H74" s="125">
        <f>SUM(H66:H73)</f>
        <v>0</v>
      </c>
      <c r="I74" s="125">
        <f>SUM(I66:I73)</f>
        <v>46</v>
      </c>
      <c r="J74" s="361"/>
      <c r="K74" s="357">
        <v>1.1499999999999999</v>
      </c>
      <c r="L74" s="359" t="s">
        <v>24</v>
      </c>
      <c r="M74" s="33"/>
      <c r="N74" s="7"/>
      <c r="O74" s="7"/>
    </row>
    <row r="75" spans="2:15" ht="16.5" customHeight="1">
      <c r="B75" s="29"/>
      <c r="C75" s="338"/>
      <c r="D75" s="338"/>
      <c r="E75" s="338"/>
      <c r="F75" s="339"/>
      <c r="G75" s="385"/>
      <c r="H75" s="171"/>
      <c r="I75" s="171"/>
      <c r="J75" s="367"/>
      <c r="K75" s="357"/>
      <c r="L75" s="42"/>
      <c r="M75" s="33"/>
      <c r="N75" s="7"/>
      <c r="O75" s="7"/>
    </row>
    <row r="76" spans="2:15" ht="21.75" customHeight="1">
      <c r="B76" s="29">
        <v>9</v>
      </c>
      <c r="C76" s="515" t="s">
        <v>481</v>
      </c>
      <c r="D76" s="515"/>
      <c r="E76" s="515"/>
      <c r="F76" s="516"/>
      <c r="G76" s="218" t="s">
        <v>480</v>
      </c>
      <c r="H76" s="219">
        <v>0</v>
      </c>
      <c r="I76" s="219">
        <v>25</v>
      </c>
      <c r="J76" s="363" t="s">
        <v>426</v>
      </c>
      <c r="K76" s="357"/>
      <c r="L76" s="42"/>
      <c r="M76" s="33"/>
      <c r="N76" s="7"/>
      <c r="O76" s="7"/>
    </row>
    <row r="77" spans="2:15" ht="20.25" customHeight="1">
      <c r="B77" s="29"/>
      <c r="C77" s="515" t="s">
        <v>479</v>
      </c>
      <c r="D77" s="515"/>
      <c r="E77" s="515"/>
      <c r="F77" s="516"/>
      <c r="G77" s="155" t="s">
        <v>478</v>
      </c>
      <c r="H77" s="123">
        <v>0</v>
      </c>
      <c r="I77" s="123">
        <v>14</v>
      </c>
      <c r="J77" s="367" t="s">
        <v>426</v>
      </c>
      <c r="K77" s="357"/>
      <c r="L77" s="42"/>
      <c r="M77" s="33"/>
      <c r="N77" s="7"/>
      <c r="O77" s="7"/>
    </row>
    <row r="78" spans="2:15" ht="21" customHeight="1">
      <c r="B78" s="29"/>
      <c r="C78" s="338"/>
      <c r="D78" s="338"/>
      <c r="E78" s="338"/>
      <c r="F78" s="339"/>
      <c r="G78" s="155" t="s">
        <v>477</v>
      </c>
      <c r="H78" s="123">
        <v>0</v>
      </c>
      <c r="I78" s="123">
        <v>11</v>
      </c>
      <c r="J78" s="367" t="s">
        <v>426</v>
      </c>
      <c r="K78" s="357"/>
      <c r="L78" s="42"/>
      <c r="M78" s="33"/>
      <c r="N78" s="7"/>
      <c r="O78" s="7"/>
    </row>
    <row r="79" spans="2:15" ht="20.25" customHeight="1">
      <c r="B79" s="29"/>
      <c r="C79" s="338"/>
      <c r="D79" s="338"/>
      <c r="E79" s="338"/>
      <c r="F79" s="339"/>
      <c r="G79" s="155" t="s">
        <v>476</v>
      </c>
      <c r="H79" s="123">
        <v>0</v>
      </c>
      <c r="I79" s="123">
        <v>11</v>
      </c>
      <c r="J79" s="367" t="s">
        <v>426</v>
      </c>
      <c r="K79" s="357"/>
      <c r="L79" s="42"/>
      <c r="M79" s="33"/>
      <c r="N79" s="7"/>
      <c r="O79" s="7"/>
    </row>
    <row r="80" spans="2:15" ht="18.75" customHeight="1">
      <c r="B80" s="29"/>
      <c r="C80" s="338"/>
      <c r="D80" s="338"/>
      <c r="E80" s="338"/>
      <c r="F80" s="339"/>
      <c r="G80" s="162" t="s">
        <v>475</v>
      </c>
      <c r="H80" s="123">
        <v>0</v>
      </c>
      <c r="I80" s="123">
        <v>16</v>
      </c>
      <c r="J80" s="367" t="s">
        <v>426</v>
      </c>
      <c r="K80" s="357"/>
      <c r="L80" s="42"/>
      <c r="M80" s="33"/>
      <c r="N80" s="7"/>
      <c r="O80" s="7"/>
    </row>
    <row r="81" spans="2:15" ht="18" customHeight="1">
      <c r="B81" s="29"/>
      <c r="C81" s="338"/>
      <c r="D81" s="338"/>
      <c r="E81" s="338"/>
      <c r="F81" s="339"/>
      <c r="G81" s="155" t="s">
        <v>474</v>
      </c>
      <c r="H81" s="123">
        <v>0</v>
      </c>
      <c r="I81" s="123">
        <v>14</v>
      </c>
      <c r="J81" s="367" t="s">
        <v>426</v>
      </c>
      <c r="K81" s="357"/>
      <c r="L81" s="42"/>
      <c r="M81" s="33"/>
      <c r="N81" s="7"/>
      <c r="O81" s="7"/>
    </row>
    <row r="82" spans="2:15" ht="18" customHeight="1">
      <c r="B82" s="29"/>
      <c r="C82" s="338"/>
      <c r="D82" s="338"/>
      <c r="E82" s="338"/>
      <c r="F82" s="339"/>
      <c r="G82" s="162" t="s">
        <v>473</v>
      </c>
      <c r="H82" s="123">
        <v>0</v>
      </c>
      <c r="I82" s="123">
        <v>28</v>
      </c>
      <c r="J82" s="367" t="s">
        <v>426</v>
      </c>
      <c r="K82" s="357"/>
      <c r="L82" s="42"/>
      <c r="M82" s="33"/>
      <c r="N82" s="7"/>
      <c r="O82" s="7"/>
    </row>
    <row r="83" spans="2:15" ht="19.5" customHeight="1">
      <c r="B83" s="29"/>
      <c r="C83" s="338"/>
      <c r="D83" s="338"/>
      <c r="E83" s="338"/>
      <c r="F83" s="339"/>
      <c r="G83" s="370" t="s">
        <v>472</v>
      </c>
      <c r="H83" s="123">
        <v>0</v>
      </c>
      <c r="I83" s="123">
        <v>16</v>
      </c>
      <c r="J83" s="367" t="s">
        <v>426</v>
      </c>
      <c r="K83" s="357"/>
      <c r="L83" s="42"/>
      <c r="M83" s="33"/>
      <c r="N83" s="7"/>
      <c r="O83" s="7"/>
    </row>
    <row r="84" spans="2:15" ht="19.5" customHeight="1">
      <c r="B84" s="29"/>
      <c r="C84" s="338"/>
      <c r="D84" s="338"/>
      <c r="E84" s="338"/>
      <c r="F84" s="339"/>
      <c r="G84" s="384" t="s">
        <v>342</v>
      </c>
      <c r="H84" s="219">
        <f>SUM(H76:H83)</f>
        <v>0</v>
      </c>
      <c r="I84" s="219">
        <f>SUM(I76:I83)</f>
        <v>135</v>
      </c>
      <c r="J84" s="363" t="s">
        <v>426</v>
      </c>
      <c r="K84" s="357">
        <v>3.37</v>
      </c>
      <c r="L84" s="42" t="s">
        <v>382</v>
      </c>
      <c r="M84" s="33"/>
      <c r="N84" s="7"/>
      <c r="O84" s="7"/>
    </row>
    <row r="85" spans="2:15" ht="19.5" customHeight="1">
      <c r="B85" s="378"/>
      <c r="C85" s="337"/>
      <c r="D85" s="337"/>
      <c r="E85" s="337"/>
      <c r="F85" s="337"/>
      <c r="G85" s="173"/>
      <c r="H85" s="140"/>
      <c r="I85" s="140"/>
      <c r="J85" s="378"/>
      <c r="K85" s="383"/>
      <c r="L85" s="382"/>
      <c r="M85" s="33"/>
      <c r="N85" s="7"/>
      <c r="O85" s="7"/>
    </row>
    <row r="86" spans="2:15" ht="19.5" customHeight="1">
      <c r="B86" s="341"/>
      <c r="C86" s="338"/>
      <c r="D86" s="338"/>
      <c r="E86" s="338"/>
      <c r="F86" s="338"/>
      <c r="G86" s="180"/>
      <c r="H86" s="171"/>
      <c r="I86" s="171"/>
      <c r="J86" s="341"/>
      <c r="K86" s="357"/>
      <c r="L86" s="291"/>
      <c r="M86" s="33"/>
      <c r="N86" s="7"/>
      <c r="O86" s="7"/>
    </row>
    <row r="87" spans="2:15" ht="17.25" customHeight="1">
      <c r="B87" s="373"/>
      <c r="C87" s="374"/>
      <c r="D87" s="374"/>
      <c r="E87" s="374"/>
      <c r="F87" s="374"/>
      <c r="G87" s="283"/>
      <c r="H87" s="284"/>
      <c r="I87" s="284"/>
      <c r="J87" s="373"/>
      <c r="K87" s="372"/>
      <c r="L87" s="343"/>
      <c r="M87" s="33"/>
      <c r="N87" s="7"/>
      <c r="O87" s="7"/>
    </row>
    <row r="88" spans="2:15" ht="21" customHeight="1">
      <c r="B88" s="29">
        <v>10</v>
      </c>
      <c r="C88" s="515" t="s">
        <v>471</v>
      </c>
      <c r="D88" s="515"/>
      <c r="E88" s="515"/>
      <c r="F88" s="516"/>
      <c r="G88" s="162" t="s">
        <v>470</v>
      </c>
      <c r="H88" s="123">
        <v>0</v>
      </c>
      <c r="I88" s="123">
        <v>8</v>
      </c>
      <c r="J88" s="367" t="s">
        <v>426</v>
      </c>
      <c r="K88" s="357"/>
      <c r="L88" s="42"/>
      <c r="M88" s="33"/>
      <c r="N88" s="7"/>
      <c r="O88" s="7"/>
    </row>
    <row r="89" spans="2:15" ht="18" customHeight="1">
      <c r="B89" s="29"/>
      <c r="C89" s="515" t="s">
        <v>366</v>
      </c>
      <c r="D89" s="515"/>
      <c r="E89" s="515"/>
      <c r="F89" s="516"/>
      <c r="G89" s="155" t="s">
        <v>469</v>
      </c>
      <c r="H89" s="123">
        <v>0</v>
      </c>
      <c r="I89" s="123">
        <v>5</v>
      </c>
      <c r="J89" s="367" t="s">
        <v>426</v>
      </c>
      <c r="K89" s="357"/>
      <c r="L89" s="42"/>
      <c r="M89" s="33"/>
      <c r="N89" s="7"/>
      <c r="O89" s="7"/>
    </row>
    <row r="90" spans="2:15" ht="18" customHeight="1">
      <c r="B90" s="29"/>
      <c r="C90" s="338"/>
      <c r="D90" s="338"/>
      <c r="E90" s="338"/>
      <c r="F90" s="339"/>
      <c r="G90" s="155" t="s">
        <v>468</v>
      </c>
      <c r="H90" s="123">
        <v>0</v>
      </c>
      <c r="I90" s="123">
        <v>3</v>
      </c>
      <c r="J90" s="367" t="s">
        <v>426</v>
      </c>
      <c r="K90" s="357"/>
      <c r="L90" s="42"/>
      <c r="M90" s="33"/>
      <c r="N90" s="7"/>
      <c r="O90" s="7"/>
    </row>
    <row r="91" spans="2:15" ht="18" customHeight="1">
      <c r="B91" s="29"/>
      <c r="C91" s="338"/>
      <c r="D91" s="338"/>
      <c r="E91" s="338"/>
      <c r="F91" s="339"/>
      <c r="G91" s="155" t="s">
        <v>467</v>
      </c>
      <c r="H91" s="123">
        <v>0</v>
      </c>
      <c r="I91" s="123">
        <v>4</v>
      </c>
      <c r="J91" s="367" t="s">
        <v>426</v>
      </c>
      <c r="K91" s="357"/>
      <c r="L91" s="42"/>
      <c r="M91" s="33"/>
      <c r="N91" s="7"/>
      <c r="O91" s="7"/>
    </row>
    <row r="92" spans="2:15" ht="18" customHeight="1">
      <c r="B92" s="29"/>
      <c r="C92" s="338"/>
      <c r="D92" s="338"/>
      <c r="E92" s="338"/>
      <c r="F92" s="339"/>
      <c r="G92" s="162" t="s">
        <v>466</v>
      </c>
      <c r="H92" s="123">
        <v>0</v>
      </c>
      <c r="I92" s="123">
        <v>5</v>
      </c>
      <c r="J92" s="367" t="s">
        <v>426</v>
      </c>
      <c r="K92" s="357"/>
      <c r="L92" s="42"/>
      <c r="M92" s="33"/>
      <c r="N92" s="7"/>
      <c r="O92" s="7"/>
    </row>
    <row r="93" spans="2:15" ht="18" customHeight="1">
      <c r="B93" s="29"/>
      <c r="C93" s="338"/>
      <c r="D93" s="338"/>
      <c r="E93" s="338"/>
      <c r="F93" s="339"/>
      <c r="G93" s="162" t="s">
        <v>465</v>
      </c>
      <c r="H93" s="123">
        <v>0</v>
      </c>
      <c r="I93" s="123">
        <v>5</v>
      </c>
      <c r="J93" s="367" t="s">
        <v>426</v>
      </c>
      <c r="K93" s="357"/>
      <c r="L93" s="42"/>
      <c r="M93" s="33"/>
      <c r="N93" s="7"/>
      <c r="O93" s="7"/>
    </row>
    <row r="94" spans="2:15" ht="18" customHeight="1">
      <c r="B94" s="29"/>
      <c r="C94" s="338"/>
      <c r="D94" s="338"/>
      <c r="E94" s="338"/>
      <c r="F94" s="339"/>
      <c r="G94" s="162" t="s">
        <v>464</v>
      </c>
      <c r="H94" s="123">
        <v>0</v>
      </c>
      <c r="I94" s="123">
        <v>9</v>
      </c>
      <c r="J94" s="367" t="s">
        <v>426</v>
      </c>
      <c r="K94" s="357"/>
      <c r="L94" s="42"/>
      <c r="M94" s="33"/>
      <c r="N94" s="7"/>
      <c r="O94" s="7"/>
    </row>
    <row r="95" spans="2:15" ht="18" customHeight="1">
      <c r="B95" s="29"/>
      <c r="C95" s="338"/>
      <c r="D95" s="338"/>
      <c r="E95" s="338"/>
      <c r="F95" s="339"/>
      <c r="G95" s="370" t="s">
        <v>463</v>
      </c>
      <c r="H95" s="123">
        <v>0</v>
      </c>
      <c r="I95" s="123">
        <v>6</v>
      </c>
      <c r="J95" s="367" t="s">
        <v>426</v>
      </c>
      <c r="K95" s="357"/>
      <c r="L95" s="42"/>
      <c r="M95" s="33"/>
      <c r="N95" s="7"/>
      <c r="O95" s="7"/>
    </row>
    <row r="96" spans="2:15" ht="18" customHeight="1">
      <c r="B96" s="29"/>
      <c r="C96" s="338"/>
      <c r="D96" s="338"/>
      <c r="E96" s="338"/>
      <c r="F96" s="339"/>
      <c r="G96" s="369" t="s">
        <v>342</v>
      </c>
      <c r="H96" s="124">
        <f>SUM(H88:H95)</f>
        <v>0</v>
      </c>
      <c r="I96" s="124">
        <f>SUM(I88:I95)</f>
        <v>45</v>
      </c>
      <c r="J96" s="361" t="s">
        <v>426</v>
      </c>
      <c r="K96" s="357">
        <v>1.1200000000000001</v>
      </c>
      <c r="L96" s="42" t="s">
        <v>382</v>
      </c>
      <c r="M96" s="33"/>
      <c r="N96" s="7"/>
      <c r="O96" s="7"/>
    </row>
    <row r="97" spans="2:15" ht="16.5" customHeight="1">
      <c r="B97" s="29"/>
      <c r="C97" s="338"/>
      <c r="D97" s="338"/>
      <c r="E97" s="338"/>
      <c r="F97" s="339"/>
      <c r="G97" s="180"/>
      <c r="H97" s="171"/>
      <c r="I97" s="171"/>
      <c r="J97" s="367"/>
      <c r="K97" s="357"/>
      <c r="L97" s="42"/>
      <c r="M97" s="33"/>
      <c r="N97" s="7"/>
      <c r="O97" s="7"/>
    </row>
    <row r="98" spans="2:15" ht="18" customHeight="1">
      <c r="B98" s="29">
        <v>11</v>
      </c>
      <c r="C98" s="515" t="s">
        <v>462</v>
      </c>
      <c r="D98" s="515"/>
      <c r="E98" s="515"/>
      <c r="F98" s="516"/>
      <c r="G98" s="369">
        <v>355</v>
      </c>
      <c r="H98" s="219">
        <v>1</v>
      </c>
      <c r="I98" s="219">
        <v>7</v>
      </c>
      <c r="J98" s="363" t="s">
        <v>426</v>
      </c>
      <c r="K98" s="357"/>
      <c r="L98" s="42"/>
      <c r="M98" s="33"/>
      <c r="N98" s="7"/>
      <c r="O98" s="7"/>
    </row>
    <row r="99" spans="2:15" ht="18" customHeight="1">
      <c r="B99" s="29"/>
      <c r="C99" s="515" t="s">
        <v>461</v>
      </c>
      <c r="D99" s="515"/>
      <c r="E99" s="515"/>
      <c r="F99" s="516"/>
      <c r="G99" s="369" t="s">
        <v>342</v>
      </c>
      <c r="H99" s="124">
        <f>SUM(H98:H98)</f>
        <v>1</v>
      </c>
      <c r="I99" s="124">
        <f>SUM(I98:I98)</f>
        <v>7</v>
      </c>
      <c r="J99" s="361" t="s">
        <v>426</v>
      </c>
      <c r="K99" s="357">
        <v>1.17</v>
      </c>
      <c r="L99" s="42" t="s">
        <v>382</v>
      </c>
      <c r="M99" s="33"/>
      <c r="N99" s="7"/>
      <c r="O99" s="7"/>
    </row>
    <row r="100" spans="2:15" ht="18" customHeight="1">
      <c r="B100" s="29"/>
      <c r="C100" s="338"/>
      <c r="D100" s="338"/>
      <c r="E100" s="338"/>
      <c r="F100" s="339"/>
      <c r="G100" s="180"/>
      <c r="H100" s="171"/>
      <c r="I100" s="171"/>
      <c r="J100" s="367"/>
      <c r="K100" s="357"/>
      <c r="L100" s="42"/>
      <c r="M100" s="33"/>
      <c r="N100" s="7"/>
      <c r="O100" s="7"/>
    </row>
    <row r="101" spans="2:15" ht="18" customHeight="1">
      <c r="B101" s="29">
        <v>12</v>
      </c>
      <c r="C101" s="515" t="s">
        <v>460</v>
      </c>
      <c r="D101" s="515"/>
      <c r="E101" s="515"/>
      <c r="F101" s="516"/>
      <c r="G101" s="200" t="s">
        <v>459</v>
      </c>
      <c r="H101" s="139">
        <v>0</v>
      </c>
      <c r="I101" s="139">
        <v>34</v>
      </c>
      <c r="J101" s="139" t="s">
        <v>426</v>
      </c>
      <c r="K101" s="7"/>
      <c r="L101" s="42"/>
      <c r="M101" s="33"/>
      <c r="N101" s="7"/>
      <c r="O101" s="7"/>
    </row>
    <row r="102" spans="2:15" ht="18" customHeight="1">
      <c r="B102" s="29"/>
      <c r="C102" s="515" t="s">
        <v>452</v>
      </c>
      <c r="D102" s="515"/>
      <c r="E102" s="515"/>
      <c r="F102" s="516"/>
      <c r="G102" s="368" t="s">
        <v>458</v>
      </c>
      <c r="H102" s="106">
        <v>0</v>
      </c>
      <c r="I102" s="106">
        <v>19</v>
      </c>
      <c r="J102" s="106" t="s">
        <v>426</v>
      </c>
      <c r="K102" s="357"/>
      <c r="L102" s="42"/>
      <c r="M102" s="33"/>
      <c r="N102" s="7"/>
      <c r="O102" s="7"/>
    </row>
    <row r="103" spans="2:15" ht="18" customHeight="1">
      <c r="B103" s="29"/>
      <c r="C103" s="366"/>
      <c r="D103" s="366"/>
      <c r="E103" s="366"/>
      <c r="F103" s="365"/>
      <c r="G103" s="94" t="s">
        <v>457</v>
      </c>
      <c r="H103" s="106">
        <v>0</v>
      </c>
      <c r="I103" s="106">
        <v>33</v>
      </c>
      <c r="J103" s="106" t="s">
        <v>426</v>
      </c>
      <c r="K103" s="357"/>
      <c r="L103" s="42"/>
      <c r="M103" s="33"/>
      <c r="N103" s="7"/>
      <c r="O103" s="7"/>
    </row>
    <row r="104" spans="2:15" ht="18" customHeight="1">
      <c r="B104" s="29"/>
      <c r="C104" s="366"/>
      <c r="D104" s="366"/>
      <c r="E104" s="366"/>
      <c r="F104" s="365"/>
      <c r="G104" s="94" t="s">
        <v>456</v>
      </c>
      <c r="H104" s="106">
        <v>0</v>
      </c>
      <c r="I104" s="106">
        <v>25</v>
      </c>
      <c r="J104" s="106" t="s">
        <v>426</v>
      </c>
      <c r="K104" s="357"/>
      <c r="L104" s="42"/>
      <c r="M104" s="33"/>
      <c r="N104" s="7"/>
      <c r="O104" s="7"/>
    </row>
    <row r="105" spans="2:15" ht="18" customHeight="1">
      <c r="B105" s="29"/>
      <c r="C105" s="366"/>
      <c r="D105" s="366"/>
      <c r="E105" s="366"/>
      <c r="F105" s="365"/>
      <c r="G105" s="94" t="s">
        <v>455</v>
      </c>
      <c r="H105" s="106">
        <v>0</v>
      </c>
      <c r="I105" s="106">
        <v>22</v>
      </c>
      <c r="J105" s="106" t="s">
        <v>426</v>
      </c>
      <c r="K105" s="357"/>
      <c r="L105" s="42"/>
      <c r="M105" s="33"/>
      <c r="N105" s="7"/>
      <c r="O105" s="7"/>
    </row>
    <row r="106" spans="2:15" ht="18" customHeight="1">
      <c r="B106" s="29"/>
      <c r="C106" s="129"/>
      <c r="D106" s="129"/>
      <c r="E106" s="45"/>
      <c r="F106" s="89"/>
      <c r="G106" s="93" t="s">
        <v>454</v>
      </c>
      <c r="H106" s="106">
        <v>0</v>
      </c>
      <c r="I106" s="106">
        <v>11</v>
      </c>
      <c r="J106" s="106" t="s">
        <v>426</v>
      </c>
      <c r="K106" s="7"/>
      <c r="L106" s="42"/>
      <c r="M106" s="33"/>
      <c r="N106" s="7"/>
      <c r="O106" s="7"/>
    </row>
    <row r="107" spans="2:15" ht="18" customHeight="1">
      <c r="B107" s="29"/>
      <c r="C107" s="129"/>
      <c r="D107" s="129"/>
      <c r="E107" s="45"/>
      <c r="F107" s="89"/>
      <c r="G107" s="362" t="s">
        <v>342</v>
      </c>
      <c r="H107" s="125">
        <f>SUM(H101:H106)</f>
        <v>0</v>
      </c>
      <c r="I107" s="125">
        <f>SUM(I101:I106)</f>
        <v>144</v>
      </c>
      <c r="J107" s="125" t="s">
        <v>426</v>
      </c>
      <c r="K107" s="360">
        <v>3.6</v>
      </c>
      <c r="L107" s="359" t="s">
        <v>24</v>
      </c>
      <c r="M107" s="33"/>
      <c r="N107" s="7"/>
      <c r="O107" s="7"/>
    </row>
    <row r="108" spans="2:15" ht="15.75" customHeight="1">
      <c r="B108" s="29"/>
      <c r="C108" s="338"/>
      <c r="D108" s="338"/>
      <c r="E108" s="338"/>
      <c r="F108" s="339"/>
      <c r="G108" s="180"/>
      <c r="H108" s="171"/>
      <c r="I108" s="171"/>
      <c r="J108" s="367"/>
      <c r="K108" s="357"/>
      <c r="L108" s="42"/>
      <c r="M108" s="33"/>
      <c r="N108" s="7"/>
      <c r="O108" s="7"/>
    </row>
    <row r="109" spans="2:15" ht="18" customHeight="1">
      <c r="B109" s="29">
        <v>13</v>
      </c>
      <c r="C109" s="515" t="s">
        <v>453</v>
      </c>
      <c r="D109" s="515"/>
      <c r="E109" s="515"/>
      <c r="F109" s="516"/>
      <c r="G109" s="381">
        <v>371</v>
      </c>
      <c r="H109" s="139">
        <v>0</v>
      </c>
      <c r="I109" s="139">
        <v>33</v>
      </c>
      <c r="J109" s="139" t="s">
        <v>426</v>
      </c>
      <c r="K109" s="7"/>
      <c r="L109" s="42"/>
      <c r="M109" s="33"/>
      <c r="N109" s="7"/>
      <c r="O109" s="7"/>
    </row>
    <row r="110" spans="2:15" ht="18" customHeight="1">
      <c r="B110" s="29"/>
      <c r="C110" s="515" t="s">
        <v>452</v>
      </c>
      <c r="D110" s="515"/>
      <c r="E110" s="515"/>
      <c r="F110" s="516"/>
      <c r="G110" s="340">
        <v>372</v>
      </c>
      <c r="H110" s="123">
        <v>0</v>
      </c>
      <c r="I110" s="106">
        <v>20</v>
      </c>
      <c r="J110" s="106" t="s">
        <v>426</v>
      </c>
      <c r="K110" s="357"/>
      <c r="L110" s="42"/>
      <c r="M110" s="33"/>
      <c r="N110" s="7"/>
      <c r="O110" s="7"/>
    </row>
    <row r="111" spans="2:15" ht="18" customHeight="1">
      <c r="B111" s="29"/>
      <c r="C111" s="366"/>
      <c r="D111" s="366"/>
      <c r="E111" s="366"/>
      <c r="F111" s="365"/>
      <c r="G111" s="94">
        <v>373</v>
      </c>
      <c r="H111" s="380">
        <v>0</v>
      </c>
      <c r="I111" s="106">
        <v>34</v>
      </c>
      <c r="J111" s="106" t="s">
        <v>426</v>
      </c>
      <c r="K111" s="357"/>
      <c r="L111" s="42"/>
      <c r="M111" s="33"/>
      <c r="N111" s="7"/>
      <c r="O111" s="7"/>
    </row>
    <row r="112" spans="2:15" ht="18" customHeight="1">
      <c r="B112" s="29"/>
      <c r="C112" s="366"/>
      <c r="D112" s="366"/>
      <c r="E112" s="366"/>
      <c r="F112" s="365"/>
      <c r="G112" s="94">
        <v>389</v>
      </c>
      <c r="H112" s="123">
        <v>0</v>
      </c>
      <c r="I112" s="106">
        <v>25</v>
      </c>
      <c r="J112" s="106" t="s">
        <v>426</v>
      </c>
      <c r="K112" s="357"/>
      <c r="L112" s="42"/>
      <c r="M112" s="33"/>
      <c r="N112" s="7"/>
      <c r="O112" s="7"/>
    </row>
    <row r="113" spans="2:15" ht="18" customHeight="1">
      <c r="B113" s="29"/>
      <c r="C113" s="366"/>
      <c r="D113" s="366"/>
      <c r="E113" s="366"/>
      <c r="F113" s="365"/>
      <c r="G113" s="94">
        <v>390</v>
      </c>
      <c r="H113" s="106">
        <v>0</v>
      </c>
      <c r="I113" s="106">
        <v>22</v>
      </c>
      <c r="J113" s="106" t="s">
        <v>426</v>
      </c>
      <c r="K113" s="357"/>
      <c r="L113" s="42"/>
      <c r="M113" s="33"/>
      <c r="N113" s="7"/>
      <c r="O113" s="7"/>
    </row>
    <row r="114" spans="2:15" ht="18" customHeight="1">
      <c r="B114" s="29"/>
      <c r="C114" s="129"/>
      <c r="D114" s="129"/>
      <c r="E114" s="45"/>
      <c r="F114" s="89"/>
      <c r="G114" s="93" t="s">
        <v>451</v>
      </c>
      <c r="H114" s="106">
        <v>0</v>
      </c>
      <c r="I114" s="106">
        <v>10</v>
      </c>
      <c r="J114" s="106" t="s">
        <v>426</v>
      </c>
      <c r="K114" s="7"/>
      <c r="L114" s="42"/>
      <c r="M114" s="33"/>
      <c r="N114" s="7"/>
      <c r="O114" s="7"/>
    </row>
    <row r="115" spans="2:15" ht="18" customHeight="1">
      <c r="B115" s="29"/>
      <c r="C115" s="129"/>
      <c r="D115" s="129"/>
      <c r="E115" s="45"/>
      <c r="F115" s="89"/>
      <c r="G115" s="362" t="s">
        <v>342</v>
      </c>
      <c r="H115" s="125">
        <f>SUM(H109:H114)</f>
        <v>0</v>
      </c>
      <c r="I115" s="125">
        <f>SUM(I109:I114)</f>
        <v>144</v>
      </c>
      <c r="J115" s="125" t="s">
        <v>426</v>
      </c>
      <c r="K115" s="360">
        <v>3.6</v>
      </c>
      <c r="L115" s="359" t="s">
        <v>24</v>
      </c>
      <c r="M115" s="33"/>
      <c r="N115" s="7"/>
      <c r="O115" s="7"/>
    </row>
    <row r="116" spans="2:15" ht="13.5" customHeight="1">
      <c r="B116" s="29"/>
      <c r="C116" s="338"/>
      <c r="D116" s="338"/>
      <c r="E116" s="338"/>
      <c r="F116" s="339"/>
      <c r="G116" s="180"/>
      <c r="H116" s="171"/>
      <c r="I116" s="171"/>
      <c r="J116" s="367"/>
      <c r="K116" s="357"/>
      <c r="L116" s="42"/>
      <c r="M116" s="33"/>
      <c r="N116" s="7"/>
      <c r="O116" s="7"/>
    </row>
    <row r="117" spans="2:15" ht="18" customHeight="1">
      <c r="B117" s="29">
        <v>14</v>
      </c>
      <c r="C117" s="515" t="s">
        <v>450</v>
      </c>
      <c r="D117" s="515"/>
      <c r="E117" s="515"/>
      <c r="F117" s="516"/>
      <c r="G117" s="200" t="s">
        <v>449</v>
      </c>
      <c r="H117" s="139">
        <v>0</v>
      </c>
      <c r="I117" s="139">
        <v>16</v>
      </c>
      <c r="J117" s="139" t="s">
        <v>426</v>
      </c>
      <c r="K117" s="7"/>
      <c r="L117" s="42"/>
      <c r="M117" s="33"/>
      <c r="N117" s="7"/>
      <c r="O117" s="7"/>
    </row>
    <row r="118" spans="2:15" ht="18" customHeight="1">
      <c r="B118" s="29"/>
      <c r="C118" s="515" t="s">
        <v>448</v>
      </c>
      <c r="D118" s="515"/>
      <c r="E118" s="515"/>
      <c r="F118" s="516"/>
      <c r="G118" s="368" t="s">
        <v>447</v>
      </c>
      <c r="H118" s="106">
        <v>0</v>
      </c>
      <c r="I118" s="106">
        <v>17</v>
      </c>
      <c r="J118" s="106" t="s">
        <v>426</v>
      </c>
      <c r="K118" s="357"/>
      <c r="L118" s="42"/>
      <c r="M118" s="33"/>
      <c r="N118" s="7"/>
      <c r="O118" s="7"/>
    </row>
    <row r="119" spans="2:15" ht="18" customHeight="1">
      <c r="B119" s="29"/>
      <c r="C119" s="366"/>
      <c r="D119" s="366"/>
      <c r="E119" s="366"/>
      <c r="F119" s="365"/>
      <c r="G119" s="94" t="s">
        <v>446</v>
      </c>
      <c r="H119" s="106">
        <v>0</v>
      </c>
      <c r="I119" s="106">
        <v>10</v>
      </c>
      <c r="J119" s="106" t="s">
        <v>426</v>
      </c>
      <c r="K119" s="357"/>
      <c r="L119" s="42"/>
      <c r="M119" s="33"/>
      <c r="N119" s="7"/>
      <c r="O119" s="7"/>
    </row>
    <row r="120" spans="2:15" ht="18" customHeight="1">
      <c r="B120" s="29"/>
      <c r="C120" s="129"/>
      <c r="D120" s="129"/>
      <c r="E120" s="45"/>
      <c r="F120" s="89"/>
      <c r="G120" s="93" t="s">
        <v>445</v>
      </c>
      <c r="H120" s="106">
        <v>0</v>
      </c>
      <c r="I120" s="106">
        <v>17</v>
      </c>
      <c r="J120" s="106" t="s">
        <v>426</v>
      </c>
      <c r="K120" s="7"/>
      <c r="L120" s="42"/>
      <c r="M120" s="33"/>
      <c r="N120" s="7"/>
      <c r="O120" s="7"/>
    </row>
    <row r="121" spans="2:15" ht="18" customHeight="1">
      <c r="B121" s="29"/>
      <c r="C121" s="129"/>
      <c r="D121" s="129"/>
      <c r="E121" s="45"/>
      <c r="F121" s="89"/>
      <c r="G121" s="362" t="s">
        <v>342</v>
      </c>
      <c r="H121" s="125">
        <f>SUM(H117:H120)</f>
        <v>0</v>
      </c>
      <c r="I121" s="125">
        <f>SUM(I117:I120)</f>
        <v>60</v>
      </c>
      <c r="J121" s="125" t="s">
        <v>426</v>
      </c>
      <c r="K121" s="360">
        <v>1.5</v>
      </c>
      <c r="L121" s="359" t="s">
        <v>24</v>
      </c>
      <c r="M121" s="33"/>
      <c r="N121" s="7"/>
      <c r="O121" s="7"/>
    </row>
    <row r="122" spans="2:15" ht="13.5" customHeight="1">
      <c r="B122" s="29"/>
      <c r="C122" s="338"/>
      <c r="D122" s="338"/>
      <c r="E122" s="338"/>
      <c r="F122" s="339"/>
      <c r="G122" s="180"/>
      <c r="H122" s="171"/>
      <c r="I122" s="171"/>
      <c r="J122" s="367"/>
      <c r="K122" s="357"/>
      <c r="L122" s="42"/>
      <c r="M122" s="33"/>
      <c r="N122" s="7"/>
      <c r="O122" s="7"/>
    </row>
    <row r="123" spans="2:15" ht="18" customHeight="1">
      <c r="B123" s="29">
        <v>15</v>
      </c>
      <c r="C123" s="515" t="s">
        <v>444</v>
      </c>
      <c r="D123" s="515"/>
      <c r="E123" s="515"/>
      <c r="F123" s="516"/>
      <c r="G123" s="381" t="s">
        <v>443</v>
      </c>
      <c r="H123" s="139">
        <v>0</v>
      </c>
      <c r="I123" s="139">
        <v>4</v>
      </c>
      <c r="J123" s="139" t="s">
        <v>426</v>
      </c>
      <c r="K123" s="7"/>
      <c r="L123" s="42"/>
      <c r="M123" s="33"/>
      <c r="N123" s="7"/>
      <c r="O123" s="7"/>
    </row>
    <row r="124" spans="2:15" ht="18" customHeight="1">
      <c r="B124" s="29"/>
      <c r="C124" s="515" t="s">
        <v>372</v>
      </c>
      <c r="D124" s="515"/>
      <c r="E124" s="515"/>
      <c r="F124" s="516"/>
      <c r="G124" s="340" t="s">
        <v>442</v>
      </c>
      <c r="H124" s="123">
        <v>0</v>
      </c>
      <c r="I124" s="106">
        <v>8</v>
      </c>
      <c r="J124" s="106" t="s">
        <v>426</v>
      </c>
      <c r="K124" s="357"/>
      <c r="L124" s="42"/>
      <c r="M124" s="33"/>
      <c r="N124" s="7"/>
      <c r="O124" s="7"/>
    </row>
    <row r="125" spans="2:15" ht="18" customHeight="1">
      <c r="B125" s="29"/>
      <c r="C125" s="366"/>
      <c r="D125" s="366"/>
      <c r="E125" s="366"/>
      <c r="F125" s="365"/>
      <c r="G125" s="94" t="s">
        <v>441</v>
      </c>
      <c r="H125" s="380">
        <v>0</v>
      </c>
      <c r="I125" s="106">
        <v>4</v>
      </c>
      <c r="J125" s="106" t="s">
        <v>426</v>
      </c>
      <c r="K125" s="357"/>
      <c r="L125" s="42"/>
      <c r="M125" s="33"/>
      <c r="N125" s="7"/>
      <c r="O125" s="7"/>
    </row>
    <row r="126" spans="2:15" ht="18" customHeight="1">
      <c r="B126" s="29"/>
      <c r="C126" s="366"/>
      <c r="D126" s="366"/>
      <c r="E126" s="366"/>
      <c r="F126" s="365"/>
      <c r="G126" s="94" t="s">
        <v>440</v>
      </c>
      <c r="H126" s="123">
        <v>0</v>
      </c>
      <c r="I126" s="106">
        <v>8</v>
      </c>
      <c r="J126" s="106" t="s">
        <v>426</v>
      </c>
      <c r="K126" s="357"/>
      <c r="L126" s="42"/>
      <c r="M126" s="33"/>
      <c r="N126" s="7"/>
      <c r="O126" s="7"/>
    </row>
    <row r="127" spans="2:15" ht="18" customHeight="1">
      <c r="B127" s="29"/>
      <c r="C127" s="366"/>
      <c r="D127" s="366"/>
      <c r="E127" s="366"/>
      <c r="F127" s="365"/>
      <c r="G127" s="94" t="s">
        <v>439</v>
      </c>
      <c r="H127" s="123">
        <v>0</v>
      </c>
      <c r="I127" s="106">
        <v>8</v>
      </c>
      <c r="J127" s="106" t="s">
        <v>426</v>
      </c>
      <c r="K127" s="357"/>
      <c r="L127" s="42"/>
      <c r="M127" s="33"/>
      <c r="N127" s="7"/>
      <c r="O127" s="7"/>
    </row>
    <row r="128" spans="2:15" ht="18" customHeight="1">
      <c r="B128" s="29"/>
      <c r="C128" s="129"/>
      <c r="D128" s="129"/>
      <c r="E128" s="45"/>
      <c r="F128" s="89"/>
      <c r="G128" s="93" t="s">
        <v>438</v>
      </c>
      <c r="H128" s="106">
        <v>0</v>
      </c>
      <c r="I128" s="106">
        <v>22</v>
      </c>
      <c r="J128" s="106" t="s">
        <v>426</v>
      </c>
      <c r="K128" s="7"/>
      <c r="L128" s="42"/>
      <c r="M128" s="33"/>
      <c r="N128" s="7"/>
      <c r="O128" s="7"/>
    </row>
    <row r="129" spans="2:15" ht="18" customHeight="1">
      <c r="B129" s="29"/>
      <c r="C129" s="129"/>
      <c r="D129" s="129"/>
      <c r="E129" s="45"/>
      <c r="F129" s="89"/>
      <c r="G129" s="379" t="s">
        <v>342</v>
      </c>
      <c r="H129" s="139">
        <f>SUM(H123:H128)</f>
        <v>0</v>
      </c>
      <c r="I129" s="139">
        <f>SUM(I123:I128)</f>
        <v>54</v>
      </c>
      <c r="J129" s="139" t="s">
        <v>426</v>
      </c>
      <c r="K129" s="360">
        <v>1.35</v>
      </c>
      <c r="L129" s="359" t="s">
        <v>24</v>
      </c>
      <c r="M129" s="33"/>
      <c r="N129" s="7"/>
      <c r="O129" s="7"/>
    </row>
    <row r="130" spans="2:15" ht="18" customHeight="1">
      <c r="B130" s="378"/>
      <c r="C130" s="39"/>
      <c r="D130" s="39"/>
      <c r="E130" s="269"/>
      <c r="F130" s="269"/>
      <c r="G130" s="282"/>
      <c r="H130" s="140"/>
      <c r="I130" s="140"/>
      <c r="J130" s="140"/>
      <c r="K130" s="377"/>
      <c r="L130" s="376"/>
      <c r="M130" s="33"/>
      <c r="N130" s="7"/>
      <c r="O130" s="7"/>
    </row>
    <row r="131" spans="2:15" ht="12" customHeight="1">
      <c r="B131" s="341"/>
      <c r="C131" s="129"/>
      <c r="D131" s="129"/>
      <c r="E131" s="45"/>
      <c r="F131" s="45"/>
      <c r="G131" s="135"/>
      <c r="H131" s="171"/>
      <c r="I131" s="171"/>
      <c r="J131" s="171"/>
      <c r="K131" s="360"/>
      <c r="L131" s="375"/>
      <c r="M131" s="33"/>
      <c r="N131" s="7"/>
      <c r="O131" s="7"/>
    </row>
    <row r="132" spans="2:15" ht="15" customHeight="1">
      <c r="B132" s="373"/>
      <c r="C132" s="374"/>
      <c r="D132" s="374"/>
      <c r="E132" s="374"/>
      <c r="F132" s="374"/>
      <c r="G132" s="283"/>
      <c r="H132" s="284"/>
      <c r="I132" s="284"/>
      <c r="J132" s="373"/>
      <c r="K132" s="372"/>
      <c r="L132" s="371"/>
      <c r="M132" s="33"/>
      <c r="N132" s="7"/>
      <c r="O132" s="7"/>
    </row>
    <row r="133" spans="2:15" ht="18" customHeight="1">
      <c r="B133" s="29">
        <v>16</v>
      </c>
      <c r="C133" s="515" t="s">
        <v>437</v>
      </c>
      <c r="D133" s="515"/>
      <c r="E133" s="515"/>
      <c r="F133" s="516"/>
      <c r="G133" s="155">
        <v>357</v>
      </c>
      <c r="H133" s="123">
        <v>0</v>
      </c>
      <c r="I133" s="123">
        <v>14</v>
      </c>
      <c r="J133" s="367"/>
      <c r="K133" s="357"/>
      <c r="L133" s="359"/>
      <c r="M133" s="33"/>
      <c r="N133" s="7"/>
      <c r="O133" s="7"/>
    </row>
    <row r="134" spans="2:15" ht="18" customHeight="1">
      <c r="B134" s="29"/>
      <c r="C134" s="515" t="s">
        <v>309</v>
      </c>
      <c r="D134" s="515"/>
      <c r="E134" s="515"/>
      <c r="F134" s="516"/>
      <c r="G134" s="155">
        <v>358</v>
      </c>
      <c r="H134" s="123">
        <v>0</v>
      </c>
      <c r="I134" s="123">
        <v>11</v>
      </c>
      <c r="J134" s="367" t="s">
        <v>426</v>
      </c>
      <c r="K134" s="357"/>
      <c r="L134" s="359"/>
      <c r="M134" s="33"/>
      <c r="N134" s="7"/>
      <c r="O134" s="7"/>
    </row>
    <row r="135" spans="2:15" ht="18" customHeight="1">
      <c r="B135" s="29"/>
      <c r="C135" s="338"/>
      <c r="D135" s="338"/>
      <c r="E135" s="338"/>
      <c r="F135" s="339"/>
      <c r="G135" s="155">
        <v>359</v>
      </c>
      <c r="H135" s="123">
        <v>0</v>
      </c>
      <c r="I135" s="123">
        <v>11</v>
      </c>
      <c r="J135" s="367" t="s">
        <v>426</v>
      </c>
      <c r="K135" s="357"/>
      <c r="L135" s="359"/>
      <c r="M135" s="33"/>
      <c r="N135" s="7"/>
      <c r="O135" s="7"/>
    </row>
    <row r="136" spans="2:15" ht="18" customHeight="1">
      <c r="B136" s="29"/>
      <c r="C136" s="338"/>
      <c r="D136" s="338"/>
      <c r="E136" s="338"/>
      <c r="F136" s="339"/>
      <c r="G136" s="162">
        <v>356</v>
      </c>
      <c r="H136" s="123">
        <v>0</v>
      </c>
      <c r="I136" s="123">
        <v>25</v>
      </c>
      <c r="J136" s="367" t="s">
        <v>426</v>
      </c>
      <c r="K136" s="357"/>
      <c r="L136" s="359"/>
      <c r="M136" s="33"/>
      <c r="N136" s="7"/>
      <c r="O136" s="7"/>
    </row>
    <row r="137" spans="2:15" ht="18" customHeight="1">
      <c r="B137" s="29"/>
      <c r="C137" s="338"/>
      <c r="D137" s="338"/>
      <c r="E137" s="338"/>
      <c r="F137" s="339"/>
      <c r="G137" s="162">
        <v>361</v>
      </c>
      <c r="H137" s="123">
        <v>0</v>
      </c>
      <c r="I137" s="123">
        <v>16</v>
      </c>
      <c r="J137" s="367" t="s">
        <v>426</v>
      </c>
      <c r="K137" s="357"/>
      <c r="L137" s="359"/>
      <c r="M137" s="33"/>
      <c r="N137" s="7"/>
      <c r="O137" s="7"/>
    </row>
    <row r="138" spans="2:15" ht="18" customHeight="1">
      <c r="B138" s="29"/>
      <c r="C138" s="338"/>
      <c r="D138" s="338"/>
      <c r="E138" s="338"/>
      <c r="F138" s="339"/>
      <c r="G138" s="162">
        <v>362</v>
      </c>
      <c r="H138" s="123">
        <v>0</v>
      </c>
      <c r="I138" s="123">
        <v>14</v>
      </c>
      <c r="J138" s="367" t="s">
        <v>426</v>
      </c>
      <c r="K138" s="357"/>
      <c r="L138" s="359"/>
      <c r="M138" s="33"/>
      <c r="N138" s="7"/>
      <c r="O138" s="7"/>
    </row>
    <row r="139" spans="2:15" ht="18" customHeight="1">
      <c r="B139" s="29"/>
      <c r="C139" s="338"/>
      <c r="D139" s="338"/>
      <c r="E139" s="338"/>
      <c r="F139" s="339"/>
      <c r="G139" s="162">
        <v>363</v>
      </c>
      <c r="H139" s="123">
        <v>0</v>
      </c>
      <c r="I139" s="123">
        <v>28</v>
      </c>
      <c r="J139" s="367" t="s">
        <v>426</v>
      </c>
      <c r="K139" s="357"/>
      <c r="L139" s="359"/>
      <c r="M139" s="33"/>
      <c r="N139" s="7"/>
      <c r="O139" s="7"/>
    </row>
    <row r="140" spans="2:15" ht="18" customHeight="1">
      <c r="B140" s="29"/>
      <c r="C140" s="338"/>
      <c r="D140" s="338"/>
      <c r="E140" s="338"/>
      <c r="F140" s="339"/>
      <c r="G140" s="370">
        <v>364</v>
      </c>
      <c r="H140" s="123">
        <v>0</v>
      </c>
      <c r="I140" s="123">
        <v>17</v>
      </c>
      <c r="J140" s="367" t="s">
        <v>426</v>
      </c>
      <c r="K140" s="357"/>
      <c r="L140" s="359"/>
      <c r="M140" s="33"/>
      <c r="N140" s="7"/>
      <c r="O140" s="7"/>
    </row>
    <row r="141" spans="2:15" ht="18" customHeight="1">
      <c r="B141" s="29"/>
      <c r="C141" s="338"/>
      <c r="D141" s="338"/>
      <c r="E141" s="338"/>
      <c r="F141" s="339"/>
      <c r="G141" s="369" t="s">
        <v>342</v>
      </c>
      <c r="H141" s="124">
        <f>SUM(H133:H140)</f>
        <v>0</v>
      </c>
      <c r="I141" s="124">
        <f>SUM(I133:I140)</f>
        <v>136</v>
      </c>
      <c r="J141" s="361" t="s">
        <v>426</v>
      </c>
      <c r="K141" s="360">
        <v>3.4</v>
      </c>
      <c r="L141" s="359" t="s">
        <v>24</v>
      </c>
      <c r="M141" s="33"/>
      <c r="N141" s="7"/>
      <c r="O141" s="7"/>
    </row>
    <row r="142" spans="2:15" ht="12.75" customHeight="1">
      <c r="B142" s="29"/>
      <c r="C142" s="338"/>
      <c r="D142" s="338"/>
      <c r="E142" s="338"/>
      <c r="F142" s="339"/>
      <c r="G142" s="180"/>
      <c r="H142" s="171"/>
      <c r="I142" s="171"/>
      <c r="J142" s="367"/>
      <c r="K142" s="357"/>
      <c r="L142" s="359"/>
      <c r="M142" s="33"/>
      <c r="N142" s="7"/>
      <c r="O142" s="7"/>
    </row>
    <row r="143" spans="2:15" ht="18" customHeight="1">
      <c r="B143" s="29">
        <v>17</v>
      </c>
      <c r="C143" s="515" t="s">
        <v>436</v>
      </c>
      <c r="D143" s="515"/>
      <c r="E143" s="515"/>
      <c r="F143" s="516"/>
      <c r="G143" s="200" t="s">
        <v>435</v>
      </c>
      <c r="H143" s="139">
        <v>1</v>
      </c>
      <c r="I143" s="139">
        <v>0</v>
      </c>
      <c r="J143" s="139" t="s">
        <v>426</v>
      </c>
      <c r="K143" s="7"/>
      <c r="L143" s="359"/>
      <c r="M143" s="33"/>
      <c r="N143" s="7"/>
      <c r="O143" s="7"/>
    </row>
    <row r="144" spans="2:15" ht="18" customHeight="1">
      <c r="B144" s="29"/>
      <c r="C144" s="515" t="s">
        <v>434</v>
      </c>
      <c r="D144" s="515"/>
      <c r="E144" s="515"/>
      <c r="F144" s="516"/>
      <c r="G144" s="368" t="s">
        <v>433</v>
      </c>
      <c r="H144" s="106">
        <v>1</v>
      </c>
      <c r="I144" s="106">
        <v>0</v>
      </c>
      <c r="J144" s="106" t="s">
        <v>426</v>
      </c>
      <c r="K144" s="357"/>
      <c r="L144" s="359"/>
      <c r="M144" s="33"/>
      <c r="N144" s="7"/>
      <c r="O144" s="7"/>
    </row>
    <row r="145" spans="2:15" ht="18" customHeight="1">
      <c r="B145" s="29"/>
      <c r="C145" s="366"/>
      <c r="D145" s="366"/>
      <c r="E145" s="366"/>
      <c r="F145" s="365"/>
      <c r="G145" s="93" t="s">
        <v>432</v>
      </c>
      <c r="H145" s="106">
        <v>1</v>
      </c>
      <c r="I145" s="106">
        <v>0</v>
      </c>
      <c r="J145" s="106" t="s">
        <v>426</v>
      </c>
      <c r="K145" s="357"/>
      <c r="L145" s="359"/>
      <c r="M145" s="33"/>
      <c r="N145" s="7"/>
      <c r="O145" s="7"/>
    </row>
    <row r="146" spans="2:15" ht="18" customHeight="1">
      <c r="B146" s="29"/>
      <c r="C146" s="129"/>
      <c r="D146" s="129"/>
      <c r="E146" s="45"/>
      <c r="F146" s="89"/>
      <c r="G146" s="93" t="s">
        <v>431</v>
      </c>
      <c r="H146" s="106">
        <v>1</v>
      </c>
      <c r="I146" s="106">
        <v>0</v>
      </c>
      <c r="J146" s="106" t="s">
        <v>426</v>
      </c>
      <c r="K146" s="7"/>
      <c r="L146" s="359"/>
      <c r="M146" s="33"/>
      <c r="N146" s="7"/>
      <c r="O146" s="7"/>
    </row>
    <row r="147" spans="2:15" ht="18" customHeight="1">
      <c r="B147" s="29"/>
      <c r="C147" s="129"/>
      <c r="D147" s="129"/>
      <c r="E147" s="45"/>
      <c r="F147" s="89"/>
      <c r="G147" s="362" t="s">
        <v>342</v>
      </c>
      <c r="H147" s="125">
        <f>SUM(H143:H146)</f>
        <v>4</v>
      </c>
      <c r="I147" s="125">
        <f>SUM(I143:I146)</f>
        <v>0</v>
      </c>
      <c r="J147" s="125" t="s">
        <v>426</v>
      </c>
      <c r="K147" s="360">
        <v>4</v>
      </c>
      <c r="L147" s="359" t="s">
        <v>24</v>
      </c>
      <c r="M147" s="33"/>
      <c r="N147" s="7"/>
      <c r="O147" s="7"/>
    </row>
    <row r="148" spans="2:15" ht="13.5" customHeight="1">
      <c r="B148" s="29"/>
      <c r="C148" s="338"/>
      <c r="D148" s="338"/>
      <c r="E148" s="338"/>
      <c r="F148" s="339"/>
      <c r="G148" s="180"/>
      <c r="H148" s="171"/>
      <c r="I148" s="171"/>
      <c r="J148" s="367"/>
      <c r="K148" s="357"/>
      <c r="L148" s="359"/>
      <c r="M148" s="33"/>
      <c r="N148" s="7"/>
      <c r="O148" s="7"/>
    </row>
    <row r="149" spans="2:15" ht="18" customHeight="1">
      <c r="B149" s="29">
        <v>18</v>
      </c>
      <c r="C149" s="515" t="s">
        <v>430</v>
      </c>
      <c r="D149" s="515"/>
      <c r="E149" s="515"/>
      <c r="F149" s="516"/>
      <c r="G149" s="218">
        <v>367</v>
      </c>
      <c r="H149" s="139">
        <v>0</v>
      </c>
      <c r="I149" s="139">
        <v>29</v>
      </c>
      <c r="J149" s="139" t="s">
        <v>426</v>
      </c>
      <c r="K149" s="7"/>
      <c r="L149" s="359"/>
      <c r="M149" s="33"/>
      <c r="N149" s="7"/>
      <c r="O149" s="7"/>
    </row>
    <row r="150" spans="2:15" ht="18" customHeight="1">
      <c r="B150" s="29"/>
      <c r="C150" s="515" t="s">
        <v>429</v>
      </c>
      <c r="D150" s="515"/>
      <c r="E150" s="515"/>
      <c r="F150" s="516"/>
      <c r="G150" s="93">
        <v>368</v>
      </c>
      <c r="H150" s="106">
        <v>1</v>
      </c>
      <c r="I150" s="106">
        <v>3</v>
      </c>
      <c r="J150" s="106" t="s">
        <v>426</v>
      </c>
      <c r="K150" s="357"/>
      <c r="L150" s="359"/>
      <c r="M150" s="33"/>
      <c r="N150" s="7"/>
      <c r="O150" s="7"/>
    </row>
    <row r="151" spans="2:15" ht="18" customHeight="1">
      <c r="B151" s="29"/>
      <c r="C151" s="366"/>
      <c r="D151" s="366"/>
      <c r="E151" s="366"/>
      <c r="F151" s="365"/>
      <c r="G151" s="94">
        <v>369</v>
      </c>
      <c r="H151" s="106">
        <v>0</v>
      </c>
      <c r="I151" s="106">
        <v>1</v>
      </c>
      <c r="J151" s="106" t="s">
        <v>426</v>
      </c>
      <c r="K151" s="357"/>
      <c r="L151" s="42"/>
      <c r="M151" s="33"/>
      <c r="N151" s="7"/>
      <c r="O151" s="7"/>
    </row>
    <row r="152" spans="2:15" ht="18" customHeight="1">
      <c r="B152" s="29"/>
      <c r="C152" s="129"/>
      <c r="D152" s="129"/>
      <c r="E152" s="45"/>
      <c r="F152" s="89"/>
      <c r="G152" s="93">
        <v>391</v>
      </c>
      <c r="H152" s="106">
        <v>0</v>
      </c>
      <c r="I152" s="106">
        <v>8</v>
      </c>
      <c r="J152" s="106" t="s">
        <v>426</v>
      </c>
      <c r="K152" s="7"/>
      <c r="L152" s="42"/>
      <c r="M152" s="33"/>
      <c r="N152" s="7"/>
      <c r="O152" s="7"/>
    </row>
    <row r="153" spans="2:15" ht="18" customHeight="1">
      <c r="B153" s="29"/>
      <c r="C153" s="129"/>
      <c r="D153" s="129"/>
      <c r="E153" s="45"/>
      <c r="F153" s="89"/>
      <c r="G153" s="362" t="s">
        <v>342</v>
      </c>
      <c r="H153" s="125">
        <f>SUM(H149:H152)</f>
        <v>1</v>
      </c>
      <c r="I153" s="125">
        <f>SUM(I149:I152)</f>
        <v>41</v>
      </c>
      <c r="J153" s="125" t="s">
        <v>426</v>
      </c>
      <c r="K153" s="360">
        <v>2.02</v>
      </c>
      <c r="L153" s="42" t="s">
        <v>382</v>
      </c>
      <c r="M153" s="33"/>
      <c r="N153" s="7"/>
      <c r="O153" s="7"/>
    </row>
    <row r="154" spans="2:15" ht="12" customHeight="1">
      <c r="B154" s="29"/>
      <c r="C154" s="129"/>
      <c r="D154" s="129"/>
      <c r="E154" s="45"/>
      <c r="F154" s="89"/>
      <c r="G154" s="282"/>
      <c r="H154" s="126"/>
      <c r="I154" s="126"/>
      <c r="J154" s="125"/>
      <c r="K154" s="360"/>
      <c r="L154" s="42"/>
      <c r="M154" s="33"/>
      <c r="N154" s="7"/>
      <c r="O154" s="7"/>
    </row>
    <row r="155" spans="2:15" ht="18" customHeight="1">
      <c r="B155" s="29">
        <v>19</v>
      </c>
      <c r="C155" s="515" t="s">
        <v>428</v>
      </c>
      <c r="D155" s="515"/>
      <c r="E155" s="515"/>
      <c r="F155" s="516"/>
      <c r="G155" s="364">
        <v>393</v>
      </c>
      <c r="H155" s="139">
        <v>3</v>
      </c>
      <c r="I155" s="139">
        <v>0</v>
      </c>
      <c r="J155" s="363" t="s">
        <v>426</v>
      </c>
      <c r="K155" s="357"/>
      <c r="L155" s="42"/>
      <c r="M155" s="33"/>
      <c r="N155" s="7"/>
      <c r="O155" s="7"/>
    </row>
    <row r="156" spans="2:15" ht="18" customHeight="1">
      <c r="B156" s="29"/>
      <c r="C156" s="515" t="s">
        <v>427</v>
      </c>
      <c r="D156" s="515"/>
      <c r="E156" s="515"/>
      <c r="F156" s="516"/>
      <c r="G156" s="362" t="s">
        <v>342</v>
      </c>
      <c r="H156" s="125">
        <f>SUM(H155)</f>
        <v>3</v>
      </c>
      <c r="I156" s="125">
        <v>0</v>
      </c>
      <c r="J156" s="361" t="s">
        <v>426</v>
      </c>
      <c r="K156" s="360">
        <v>3</v>
      </c>
      <c r="L156" s="359" t="s">
        <v>24</v>
      </c>
      <c r="M156" s="33"/>
      <c r="N156" s="7"/>
      <c r="O156" s="7"/>
    </row>
    <row r="157" spans="2:15" ht="9.75" customHeight="1">
      <c r="B157" s="29"/>
      <c r="C157" s="338"/>
      <c r="D157" s="338"/>
      <c r="E157" s="338"/>
      <c r="F157" s="339"/>
      <c r="G157" s="180"/>
      <c r="H157" s="171"/>
      <c r="I157" s="171"/>
      <c r="J157" s="358"/>
      <c r="K157" s="357"/>
      <c r="L157" s="42"/>
      <c r="M157" s="33"/>
      <c r="N157" s="7"/>
      <c r="O157" s="7"/>
    </row>
    <row r="158" spans="2:15" ht="21" customHeight="1">
      <c r="B158" s="24"/>
      <c r="C158" s="588" t="s">
        <v>425</v>
      </c>
      <c r="D158" s="588"/>
      <c r="E158" s="588"/>
      <c r="F158" s="588"/>
      <c r="G158" s="356"/>
      <c r="H158" s="354"/>
      <c r="I158" s="355"/>
      <c r="J158" s="354"/>
      <c r="K158" s="353">
        <f>SUM(K16:K157)+0.04</f>
        <v>52.250000000000007</v>
      </c>
      <c r="L158" s="352" t="s">
        <v>24</v>
      </c>
      <c r="M158" s="33"/>
      <c r="N158" s="7"/>
      <c r="O158" s="7"/>
    </row>
    <row r="159" spans="2:15" ht="21" customHeight="1">
      <c r="B159" s="24"/>
      <c r="C159" s="351"/>
      <c r="D159" s="351"/>
      <c r="E159" s="351"/>
      <c r="F159" s="351"/>
      <c r="G159" s="350"/>
      <c r="H159" s="348"/>
      <c r="I159" s="349"/>
      <c r="J159" s="348"/>
      <c r="K159" s="347"/>
      <c r="L159" s="346"/>
      <c r="M159" s="33"/>
      <c r="N159" s="7"/>
      <c r="O159" s="7"/>
    </row>
    <row r="160" spans="2:15" ht="14.25" customHeight="1">
      <c r="B160" s="24"/>
      <c r="C160" s="351"/>
      <c r="D160" s="351"/>
      <c r="E160" s="351"/>
      <c r="F160" s="351"/>
      <c r="G160" s="350"/>
      <c r="H160" s="348"/>
      <c r="I160" s="349"/>
      <c r="J160" s="348"/>
      <c r="K160" s="347"/>
      <c r="L160" s="346"/>
      <c r="M160" s="33"/>
      <c r="N160" s="7"/>
      <c r="O160" s="7"/>
    </row>
    <row r="161" spans="2:15" ht="14.25" customHeight="1">
      <c r="B161" s="24"/>
      <c r="C161" s="351"/>
      <c r="D161" s="351"/>
      <c r="E161" s="351"/>
      <c r="F161" s="351"/>
      <c r="G161" s="350"/>
      <c r="H161" s="348"/>
      <c r="I161" s="349"/>
      <c r="J161" s="348"/>
      <c r="K161" s="347"/>
      <c r="L161" s="346"/>
      <c r="M161" s="33"/>
      <c r="N161" s="7"/>
      <c r="O161" s="7"/>
    </row>
    <row r="162" spans="2:15" ht="15.75" customHeight="1">
      <c r="B162" s="24"/>
      <c r="C162" s="351"/>
      <c r="D162" s="351"/>
      <c r="E162" s="351"/>
      <c r="F162" s="351"/>
      <c r="G162" s="350"/>
      <c r="H162" s="348"/>
      <c r="I162" s="349"/>
      <c r="J162" s="348"/>
      <c r="K162" s="347"/>
      <c r="L162" s="346"/>
      <c r="M162" s="33"/>
      <c r="N162" s="7"/>
      <c r="O162" s="7"/>
    </row>
    <row r="163" spans="2:15" ht="15.75" customHeight="1">
      <c r="B163" s="24"/>
      <c r="C163" s="351"/>
      <c r="D163" s="351"/>
      <c r="E163" s="351"/>
      <c r="F163" s="351"/>
      <c r="G163" s="350"/>
      <c r="H163" s="348"/>
      <c r="I163" s="349"/>
      <c r="J163" s="348"/>
      <c r="K163" s="347"/>
      <c r="L163" s="346"/>
      <c r="M163" s="33"/>
      <c r="N163" s="7"/>
      <c r="O163" s="7"/>
    </row>
    <row r="164" spans="2:15" ht="13.5" customHeight="1">
      <c r="B164" s="24"/>
      <c r="C164" s="351"/>
      <c r="D164" s="351"/>
      <c r="E164" s="351"/>
      <c r="F164" s="351"/>
      <c r="G164" s="350"/>
      <c r="H164" s="348"/>
      <c r="I164" s="349"/>
      <c r="J164" s="348"/>
      <c r="K164" s="347"/>
      <c r="L164" s="346"/>
      <c r="M164" s="33"/>
      <c r="N164" s="7"/>
      <c r="O164" s="7"/>
    </row>
    <row r="165" spans="2:15" ht="10.5" customHeight="1">
      <c r="B165" s="24"/>
      <c r="C165" s="129"/>
      <c r="D165" s="129"/>
      <c r="E165" s="45"/>
      <c r="F165" s="45"/>
      <c r="G165" s="180"/>
      <c r="H165" s="135"/>
      <c r="I165" s="291"/>
      <c r="J165" s="345"/>
      <c r="K165" s="345"/>
      <c r="L165" s="344"/>
      <c r="M165" s="33"/>
      <c r="N165" s="7"/>
      <c r="O165" s="7"/>
    </row>
    <row r="166" spans="2:15" ht="16.5" customHeight="1">
      <c r="B166" s="24"/>
      <c r="C166" s="129"/>
      <c r="D166" s="129"/>
      <c r="E166" s="45"/>
      <c r="F166" s="45"/>
      <c r="G166" s="180"/>
      <c r="H166" s="135"/>
      <c r="I166" s="291"/>
      <c r="J166" s="291"/>
      <c r="K166" s="291"/>
      <c r="L166" s="42"/>
      <c r="M166" s="33"/>
      <c r="N166" s="7"/>
      <c r="O166" s="7"/>
    </row>
    <row r="167" spans="2:15" ht="17.25" customHeight="1">
      <c r="B167" s="24"/>
      <c r="C167" s="129" t="s">
        <v>17</v>
      </c>
      <c r="D167" s="518" t="s">
        <v>1</v>
      </c>
      <c r="E167" s="518"/>
      <c r="F167" s="45"/>
      <c r="G167" s="180" t="s">
        <v>11</v>
      </c>
      <c r="H167" s="291"/>
      <c r="I167" s="291"/>
      <c r="J167" s="291"/>
      <c r="K167" s="291"/>
      <c r="L167" s="42"/>
      <c r="M167" s="33"/>
      <c r="N167" s="7"/>
      <c r="O167" s="7"/>
    </row>
    <row r="168" spans="2:15" ht="15.75" customHeight="1">
      <c r="B168" s="24"/>
      <c r="C168" s="129" t="s">
        <v>18</v>
      </c>
      <c r="D168" s="518" t="s">
        <v>415</v>
      </c>
      <c r="E168" s="518"/>
      <c r="F168" s="45"/>
      <c r="G168" s="180" t="s">
        <v>424</v>
      </c>
      <c r="H168" s="291"/>
      <c r="I168" s="291"/>
      <c r="J168" s="291"/>
      <c r="K168" s="291"/>
      <c r="L168" s="42"/>
      <c r="M168" s="33"/>
      <c r="N168" s="7"/>
      <c r="O168" s="7"/>
    </row>
    <row r="169" spans="2:15" ht="15.75" customHeight="1">
      <c r="B169" s="24"/>
      <c r="C169" s="129"/>
      <c r="D169" s="129"/>
      <c r="E169" s="129"/>
      <c r="F169" s="45"/>
      <c r="G169" s="180"/>
      <c r="H169" s="291"/>
      <c r="I169" s="291"/>
      <c r="J169" s="291"/>
      <c r="K169" s="291"/>
      <c r="L169" s="42"/>
      <c r="M169" s="33"/>
      <c r="N169" s="7"/>
      <c r="O169" s="7"/>
    </row>
    <row r="170" spans="2:15" ht="15.75" customHeight="1">
      <c r="B170" s="24"/>
      <c r="C170" s="129"/>
      <c r="D170" s="129"/>
      <c r="E170" s="129"/>
      <c r="F170" s="45"/>
      <c r="G170" s="180"/>
      <c r="H170" s="291"/>
      <c r="I170" s="291"/>
      <c r="J170" s="291"/>
      <c r="K170" s="291"/>
      <c r="L170" s="42"/>
      <c r="M170" s="33"/>
      <c r="N170" s="7"/>
      <c r="O170" s="7"/>
    </row>
    <row r="171" spans="2:15" ht="15.75" customHeight="1">
      <c r="B171" s="24"/>
      <c r="C171" s="129"/>
      <c r="D171" s="129"/>
      <c r="E171" s="129"/>
      <c r="F171" s="45"/>
      <c r="G171" s="180"/>
      <c r="H171" s="291"/>
      <c r="I171" s="291"/>
      <c r="J171" s="291"/>
      <c r="K171" s="291"/>
      <c r="L171" s="42"/>
      <c r="M171" s="33"/>
      <c r="N171" s="7"/>
      <c r="O171" s="7"/>
    </row>
    <row r="172" spans="2:15" ht="15.75" customHeight="1">
      <c r="B172" s="24"/>
      <c r="C172" s="129"/>
      <c r="D172" s="129"/>
      <c r="E172" s="129"/>
      <c r="F172" s="45"/>
      <c r="G172" s="180"/>
      <c r="H172" s="291"/>
      <c r="I172" s="291"/>
      <c r="J172" s="291"/>
      <c r="K172" s="291"/>
      <c r="L172" s="42"/>
      <c r="M172" s="33"/>
      <c r="N172" s="7"/>
      <c r="O172" s="7"/>
    </row>
    <row r="173" spans="2:15" ht="15.75" customHeight="1">
      <c r="B173" s="24"/>
      <c r="C173" s="129"/>
      <c r="D173" s="129"/>
      <c r="E173" s="129"/>
      <c r="F173" s="45"/>
      <c r="G173" s="180"/>
      <c r="H173" s="291"/>
      <c r="I173" s="291"/>
      <c r="J173" s="291"/>
      <c r="K173" s="291"/>
      <c r="L173" s="42"/>
      <c r="M173" s="33"/>
      <c r="N173" s="7"/>
      <c r="O173" s="7"/>
    </row>
    <row r="174" spans="2:15" ht="15.75" customHeight="1">
      <c r="B174" s="24"/>
      <c r="C174" s="129"/>
      <c r="D174" s="129"/>
      <c r="E174" s="129"/>
      <c r="F174" s="45"/>
      <c r="G174" s="180"/>
      <c r="H174" s="291"/>
      <c r="I174" s="291"/>
      <c r="J174" s="291"/>
      <c r="K174" s="291"/>
      <c r="L174" s="42"/>
      <c r="M174" s="33"/>
      <c r="N174" s="7"/>
      <c r="O174" s="7"/>
    </row>
    <row r="175" spans="2:15" ht="15.75" customHeight="1">
      <c r="B175" s="24"/>
      <c r="C175" s="129"/>
      <c r="D175" s="129"/>
      <c r="E175" s="129"/>
      <c r="F175" s="45"/>
      <c r="G175" s="180"/>
      <c r="H175" s="291"/>
      <c r="I175" s="291"/>
      <c r="J175" s="291"/>
      <c r="K175" s="291"/>
      <c r="L175" s="42"/>
      <c r="M175" s="33"/>
      <c r="N175" s="7"/>
      <c r="O175" s="7"/>
    </row>
    <row r="176" spans="2:15" ht="15.75" customHeight="1">
      <c r="B176" s="24"/>
      <c r="C176" s="129"/>
      <c r="D176" s="129"/>
      <c r="E176" s="129"/>
      <c r="F176" s="45"/>
      <c r="G176" s="180"/>
      <c r="H176" s="291"/>
      <c r="I176" s="291"/>
      <c r="J176" s="291"/>
      <c r="K176" s="291"/>
      <c r="L176" s="42"/>
      <c r="M176" s="33"/>
      <c r="N176" s="7"/>
      <c r="O176" s="7"/>
    </row>
    <row r="177" spans="2:15" ht="15.75" customHeight="1">
      <c r="B177" s="24"/>
      <c r="C177" s="129"/>
      <c r="D177" s="129"/>
      <c r="E177" s="129"/>
      <c r="F177" s="45"/>
      <c r="G177" s="180"/>
      <c r="H177" s="291"/>
      <c r="I177" s="291"/>
      <c r="J177" s="291"/>
      <c r="K177" s="291"/>
      <c r="L177" s="42"/>
      <c r="M177" s="33"/>
      <c r="N177" s="7"/>
      <c r="O177" s="7"/>
    </row>
    <row r="178" spans="2:15" ht="15.75" customHeight="1">
      <c r="B178" s="254"/>
      <c r="C178" s="198"/>
      <c r="D178" s="198"/>
      <c r="E178" s="272"/>
      <c r="F178" s="272"/>
      <c r="G178" s="283"/>
      <c r="H178" s="37"/>
      <c r="I178" s="343"/>
      <c r="J178" s="343"/>
      <c r="K178" s="343"/>
      <c r="L178" s="342"/>
      <c r="M178" s="33"/>
      <c r="N178" s="7"/>
      <c r="O178" s="7"/>
    </row>
    <row r="179" spans="2:15" ht="12" customHeight="1">
      <c r="B179" s="40"/>
      <c r="C179" s="129"/>
      <c r="D179" s="129"/>
      <c r="E179" s="45"/>
      <c r="F179" s="45"/>
      <c r="G179" s="180"/>
      <c r="H179" s="135"/>
      <c r="I179" s="291"/>
      <c r="J179" s="291"/>
      <c r="K179" s="291"/>
      <c r="L179" s="291"/>
      <c r="M179" s="33"/>
      <c r="N179" s="7"/>
      <c r="O179" s="7"/>
    </row>
    <row r="180" spans="2:15" ht="21" customHeight="1">
      <c r="B180" s="40"/>
      <c r="C180" s="129"/>
      <c r="D180" s="129"/>
      <c r="E180" s="291"/>
      <c r="F180" s="291"/>
      <c r="G180" s="291"/>
      <c r="H180" s="291"/>
      <c r="I180" s="291"/>
      <c r="J180" s="291"/>
      <c r="K180" s="291"/>
      <c r="L180" s="291"/>
      <c r="M180" s="9"/>
      <c r="N180" s="7"/>
      <c r="O180" s="7"/>
    </row>
  </sheetData>
  <mergeCells count="55">
    <mergeCell ref="C134:F134"/>
    <mergeCell ref="C143:F143"/>
    <mergeCell ref="C144:F144"/>
    <mergeCell ref="C109:F109"/>
    <mergeCell ref="C110:F110"/>
    <mergeCell ref="C123:F123"/>
    <mergeCell ref="C124:F124"/>
    <mergeCell ref="C133:F133"/>
    <mergeCell ref="D168:E168"/>
    <mergeCell ref="C29:F29"/>
    <mergeCell ref="C25:F25"/>
    <mergeCell ref="C77:F77"/>
    <mergeCell ref="C98:F98"/>
    <mergeCell ref="C99:F99"/>
    <mergeCell ref="C155:F155"/>
    <mergeCell ref="C156:F156"/>
    <mergeCell ref="C88:F88"/>
    <mergeCell ref="C89:F89"/>
    <mergeCell ref="C35:F35"/>
    <mergeCell ref="C36:F36"/>
    <mergeCell ref="C56:F56"/>
    <mergeCell ref="C57:F57"/>
    <mergeCell ref="C158:F158"/>
    <mergeCell ref="D167:E167"/>
    <mergeCell ref="C102:F102"/>
    <mergeCell ref="C117:F117"/>
    <mergeCell ref="C118:F118"/>
    <mergeCell ref="B2:L2"/>
    <mergeCell ref="C14:E14"/>
    <mergeCell ref="G14:H14"/>
    <mergeCell ref="C13:F13"/>
    <mergeCell ref="C11:F11"/>
    <mergeCell ref="C17:F17"/>
    <mergeCell ref="C16:F16"/>
    <mergeCell ref="C76:F76"/>
    <mergeCell ref="K15:L15"/>
    <mergeCell ref="C32:F32"/>
    <mergeCell ref="C33:F33"/>
    <mergeCell ref="C66:F66"/>
    <mergeCell ref="C149:F149"/>
    <mergeCell ref="C150:F150"/>
    <mergeCell ref="B3:L3"/>
    <mergeCell ref="G8:L8"/>
    <mergeCell ref="G7:L7"/>
    <mergeCell ref="G6:L6"/>
    <mergeCell ref="G5:L5"/>
    <mergeCell ref="G4:L4"/>
    <mergeCell ref="C12:L12"/>
    <mergeCell ref="G13:L13"/>
    <mergeCell ref="C67:F67"/>
    <mergeCell ref="C24:F24"/>
    <mergeCell ref="C28:F28"/>
    <mergeCell ref="C46:F46"/>
    <mergeCell ref="C47:F47"/>
    <mergeCell ref="C101:F101"/>
  </mergeCells>
  <hyperlinks>
    <hyperlink ref="G8" r:id="rId1" xr:uid="{00000000-0004-0000-0300-000000000000}"/>
  </hyperlinks>
  <pageMargins left="0.74803149606299202" right="0.511811023622047" top="0.511811023622047" bottom="0.511811023622047" header="0.511811023622047" footer="0.511811023622047"/>
  <pageSetup paperSize="9" orientation="portrait" horizontalDpi="4294967294" r:id="rId2"/>
  <headerFooter alignWithMargins="0">
    <oddFooter>&amp;CPage &amp;P of &amp;[4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B2:O93"/>
  <sheetViews>
    <sheetView topLeftCell="A10" zoomScaleSheetLayoutView="100" workbookViewId="0">
      <selection activeCell="R12" sqref="R12"/>
    </sheetView>
  </sheetViews>
  <sheetFormatPr defaultColWidth="9.140625" defaultRowHeight="12.75"/>
  <cols>
    <col min="1" max="1" width="9.140625" style="2"/>
    <col min="2" max="2" width="3.85546875" style="2" customWidth="1"/>
    <col min="3" max="3" width="7.42578125" style="2" customWidth="1"/>
    <col min="4" max="4" width="10" style="2" customWidth="1"/>
    <col min="5" max="5" width="14.28515625" style="2" customWidth="1"/>
    <col min="6" max="6" width="9.140625" style="2" customWidth="1"/>
    <col min="7" max="7" width="11.85546875" style="2" customWidth="1"/>
    <col min="8" max="8" width="6.5703125" style="2" customWidth="1"/>
    <col min="9" max="9" width="7" style="2" customWidth="1"/>
    <col min="10" max="10" width="6.42578125" style="2" customWidth="1"/>
    <col min="11" max="11" width="7.140625" style="2" customWidth="1"/>
    <col min="12" max="12" width="6.5703125" style="2" customWidth="1"/>
    <col min="13" max="13" width="8.42578125" style="2" customWidth="1"/>
    <col min="14" max="14" width="10" style="2" customWidth="1"/>
    <col min="15" max="15" width="5.140625" style="2" customWidth="1"/>
    <col min="16" max="16" width="8.7109375" style="2" customWidth="1"/>
    <col min="17" max="17" width="3.85546875" style="2" customWidth="1"/>
    <col min="18" max="16384" width="9.140625" style="2"/>
  </cols>
  <sheetData>
    <row r="2" spans="2:15" ht="31.5">
      <c r="B2" s="581" t="s">
        <v>528</v>
      </c>
      <c r="C2" s="581"/>
      <c r="D2" s="581"/>
      <c r="E2" s="581"/>
      <c r="F2" s="581"/>
      <c r="G2" s="581"/>
      <c r="H2" s="581"/>
      <c r="I2" s="581"/>
      <c r="J2" s="581"/>
      <c r="K2" s="581"/>
      <c r="L2" s="581"/>
    </row>
    <row r="3" spans="2:15" ht="15.75">
      <c r="B3" s="562" t="s">
        <v>6</v>
      </c>
      <c r="C3" s="562"/>
      <c r="D3" s="562"/>
      <c r="E3" s="562"/>
      <c r="F3" s="562"/>
      <c r="G3" s="562"/>
      <c r="H3" s="562"/>
      <c r="I3" s="562"/>
      <c r="J3" s="562"/>
      <c r="K3" s="562"/>
      <c r="L3" s="562"/>
    </row>
    <row r="4" spans="2:15" ht="9.75" customHeight="1">
      <c r="B4" s="142"/>
      <c r="C4" s="142"/>
      <c r="D4" s="142"/>
      <c r="E4" s="142"/>
      <c r="F4" s="142"/>
      <c r="G4" s="142"/>
      <c r="H4" s="142"/>
      <c r="I4" s="143"/>
      <c r="J4" s="30"/>
      <c r="K4" s="30"/>
      <c r="L4" s="30"/>
    </row>
    <row r="5" spans="2:15" ht="15.75" customHeight="1">
      <c r="B5" s="20" t="s">
        <v>9</v>
      </c>
      <c r="C5" s="19"/>
      <c r="D5" s="134"/>
      <c r="E5" s="142"/>
      <c r="F5" s="142"/>
      <c r="G5" s="561" t="s">
        <v>21</v>
      </c>
      <c r="H5" s="561"/>
      <c r="I5" s="561"/>
      <c r="J5" s="561"/>
      <c r="K5" s="561"/>
      <c r="L5" s="561"/>
    </row>
    <row r="6" spans="2:15" ht="15" customHeight="1">
      <c r="B6" s="31" t="s">
        <v>5</v>
      </c>
      <c r="C6" s="31"/>
      <c r="D6" s="32"/>
      <c r="E6" s="16"/>
      <c r="F6" s="16"/>
      <c r="G6" s="561" t="s">
        <v>13</v>
      </c>
      <c r="H6" s="561"/>
      <c r="I6" s="561"/>
      <c r="J6" s="561"/>
      <c r="K6" s="561"/>
      <c r="L6" s="561"/>
    </row>
    <row r="7" spans="2:15" ht="15" customHeight="1">
      <c r="B7" s="5" t="s">
        <v>8</v>
      </c>
      <c r="C7" s="4"/>
      <c r="D7" s="4"/>
      <c r="E7" s="4"/>
      <c r="F7" s="142"/>
      <c r="G7" s="560" t="s">
        <v>14</v>
      </c>
      <c r="H7" s="560"/>
      <c r="I7" s="560"/>
      <c r="J7" s="560"/>
      <c r="K7" s="560"/>
      <c r="L7" s="560"/>
    </row>
    <row r="8" spans="2:15" ht="15" customHeight="1">
      <c r="B8" s="5" t="s">
        <v>15</v>
      </c>
      <c r="C8" s="4"/>
      <c r="D8" s="4"/>
      <c r="E8" s="4"/>
      <c r="F8" s="142"/>
      <c r="G8" s="559" t="s">
        <v>20</v>
      </c>
      <c r="H8" s="559"/>
      <c r="I8" s="559"/>
      <c r="J8" s="559"/>
      <c r="K8" s="559"/>
      <c r="L8" s="559"/>
    </row>
    <row r="9" spans="2:15" ht="15" customHeight="1">
      <c r="B9" s="144" t="s">
        <v>4</v>
      </c>
      <c r="C9" s="145"/>
      <c r="D9" s="145"/>
      <c r="E9" s="145"/>
      <c r="F9" s="145"/>
      <c r="G9" s="558" t="s">
        <v>16</v>
      </c>
      <c r="H9" s="558"/>
      <c r="I9" s="558"/>
      <c r="J9" s="558"/>
      <c r="K9" s="558"/>
      <c r="L9" s="558"/>
    </row>
    <row r="10" spans="2:15" ht="20.25" customHeight="1"/>
    <row r="11" spans="2:15" ht="17.25" customHeight="1">
      <c r="C11" s="178"/>
      <c r="D11" s="178"/>
      <c r="K11" s="473" t="s">
        <v>420</v>
      </c>
      <c r="L11" s="136"/>
    </row>
    <row r="12" spans="2:15" ht="18" customHeight="1">
      <c r="B12" s="58"/>
      <c r="C12" s="599" t="s">
        <v>288</v>
      </c>
      <c r="D12" s="600"/>
      <c r="E12" s="600"/>
      <c r="F12" s="601"/>
      <c r="G12" s="59"/>
      <c r="H12" s="60"/>
      <c r="I12" s="59"/>
      <c r="J12" s="59"/>
      <c r="K12" s="59"/>
      <c r="L12" s="61"/>
      <c r="M12" s="7"/>
      <c r="N12" s="7"/>
      <c r="O12" s="7"/>
    </row>
    <row r="13" spans="2:15" ht="67.5" customHeight="1">
      <c r="B13" s="23"/>
      <c r="C13" s="567" t="s">
        <v>687</v>
      </c>
      <c r="D13" s="568"/>
      <c r="E13" s="568"/>
      <c r="F13" s="568"/>
      <c r="G13" s="568"/>
      <c r="H13" s="568"/>
      <c r="I13" s="568"/>
      <c r="J13" s="568"/>
      <c r="K13" s="568"/>
      <c r="L13" s="569"/>
      <c r="M13" s="7"/>
      <c r="N13" s="7"/>
      <c r="O13" s="7"/>
    </row>
    <row r="14" spans="2:15" ht="18" customHeight="1">
      <c r="B14" s="24"/>
      <c r="C14" s="579" t="s">
        <v>289</v>
      </c>
      <c r="D14" s="580"/>
      <c r="E14" s="580"/>
      <c r="F14" s="582"/>
      <c r="G14" s="580"/>
      <c r="H14" s="580"/>
      <c r="I14" s="580"/>
      <c r="J14" s="580"/>
      <c r="K14" s="580"/>
      <c r="L14" s="587"/>
      <c r="M14" s="7"/>
      <c r="N14" s="7"/>
      <c r="O14" s="7"/>
    </row>
    <row r="15" spans="2:15" ht="17.25" customHeight="1">
      <c r="B15" s="24"/>
      <c r="C15" s="552" t="s">
        <v>526</v>
      </c>
      <c r="D15" s="553"/>
      <c r="E15" s="553"/>
      <c r="F15" s="84"/>
      <c r="G15" s="554" t="s">
        <v>525</v>
      </c>
      <c r="H15" s="555"/>
      <c r="I15" s="62" t="s">
        <v>25</v>
      </c>
      <c r="J15" s="54"/>
      <c r="K15" s="406"/>
      <c r="L15" s="26"/>
      <c r="M15" s="7"/>
      <c r="N15" s="7"/>
      <c r="O15" s="7"/>
    </row>
    <row r="16" spans="2:15" ht="15.75" customHeight="1">
      <c r="B16" s="24"/>
      <c r="C16" s="129"/>
      <c r="D16" s="129"/>
      <c r="E16" s="129"/>
      <c r="F16" s="130"/>
      <c r="G16" s="99" t="s">
        <v>295</v>
      </c>
      <c r="H16" s="69" t="s">
        <v>24</v>
      </c>
      <c r="I16" s="69" t="s">
        <v>27</v>
      </c>
      <c r="J16" s="64" t="s">
        <v>280</v>
      </c>
      <c r="K16" s="580" t="s">
        <v>282</v>
      </c>
      <c r="L16" s="587"/>
      <c r="M16" s="7"/>
      <c r="N16" s="7"/>
      <c r="O16" s="7"/>
    </row>
    <row r="17" spans="2:15" ht="16.5" customHeight="1">
      <c r="B17" s="29">
        <v>1</v>
      </c>
      <c r="C17" s="515" t="s">
        <v>686</v>
      </c>
      <c r="D17" s="515"/>
      <c r="E17" s="515"/>
      <c r="F17" s="516"/>
      <c r="G17" s="107" t="s">
        <v>684</v>
      </c>
      <c r="H17" s="105">
        <v>10</v>
      </c>
      <c r="I17" s="171">
        <v>0</v>
      </c>
      <c r="J17" s="219" t="s">
        <v>426</v>
      </c>
      <c r="K17" s="360"/>
      <c r="L17" s="76"/>
      <c r="M17" s="27"/>
      <c r="N17" s="7"/>
      <c r="O17" s="7"/>
    </row>
    <row r="18" spans="2:15" ht="17.25" customHeight="1">
      <c r="B18" s="29"/>
      <c r="C18" s="515" t="s">
        <v>632</v>
      </c>
      <c r="D18" s="515"/>
      <c r="E18" s="515"/>
      <c r="F18" s="516"/>
      <c r="G18" s="362" t="s">
        <v>342</v>
      </c>
      <c r="H18" s="234">
        <f>SUM(H17)</f>
        <v>10</v>
      </c>
      <c r="I18" s="126">
        <f>SUM(I17)</f>
        <v>0</v>
      </c>
      <c r="J18" s="401" t="s">
        <v>426</v>
      </c>
      <c r="K18" s="295">
        <v>10</v>
      </c>
      <c r="L18" s="42" t="s">
        <v>24</v>
      </c>
      <c r="M18" s="33"/>
      <c r="N18" s="7"/>
      <c r="O18" s="7"/>
    </row>
    <row r="19" spans="2:15" ht="9.75" customHeight="1">
      <c r="B19" s="29"/>
      <c r="C19" s="129"/>
      <c r="D19" s="129"/>
      <c r="E19" s="135"/>
      <c r="F19" s="89"/>
      <c r="G19" s="180"/>
      <c r="J19" s="147"/>
      <c r="K19" s="395"/>
      <c r="L19" s="206"/>
      <c r="M19" s="9"/>
      <c r="N19" s="7"/>
      <c r="O19" s="7"/>
    </row>
    <row r="20" spans="2:15" ht="21" customHeight="1">
      <c r="B20" s="29">
        <v>2</v>
      </c>
      <c r="C20" s="515" t="s">
        <v>685</v>
      </c>
      <c r="D20" s="515"/>
      <c r="E20" s="515"/>
      <c r="F20" s="516"/>
      <c r="G20" s="200" t="s">
        <v>684</v>
      </c>
      <c r="H20" s="219">
        <v>6</v>
      </c>
      <c r="I20" s="400">
        <v>0</v>
      </c>
      <c r="J20" s="363" t="s">
        <v>426</v>
      </c>
      <c r="K20" s="395"/>
      <c r="L20" s="206"/>
      <c r="M20" s="27"/>
      <c r="N20" s="7"/>
      <c r="O20" s="7"/>
    </row>
    <row r="21" spans="2:15" ht="18" customHeight="1">
      <c r="B21" s="29"/>
      <c r="C21" s="515" t="s">
        <v>632</v>
      </c>
      <c r="D21" s="515"/>
      <c r="E21" s="515"/>
      <c r="F21" s="516"/>
      <c r="G21" s="108" t="s">
        <v>683</v>
      </c>
      <c r="H21" s="399">
        <v>4</v>
      </c>
      <c r="I21" s="358">
        <v>0</v>
      </c>
      <c r="J21" s="358" t="s">
        <v>426</v>
      </c>
      <c r="K21" s="295"/>
      <c r="L21" s="206"/>
      <c r="M21" s="9"/>
      <c r="N21" s="7"/>
      <c r="O21" s="7"/>
    </row>
    <row r="22" spans="2:15" ht="18" customHeight="1">
      <c r="B22" s="29"/>
      <c r="C22" s="338"/>
      <c r="D22" s="338"/>
      <c r="E22" s="338"/>
      <c r="F22" s="339"/>
      <c r="G22" s="163" t="s">
        <v>342</v>
      </c>
      <c r="H22" s="398">
        <f>SUM(H20:H21)</f>
        <v>10</v>
      </c>
      <c r="I22" s="361">
        <f>SUM(I20:I21)</f>
        <v>0</v>
      </c>
      <c r="J22" s="361" t="s">
        <v>426</v>
      </c>
      <c r="K22" s="295">
        <v>10</v>
      </c>
      <c r="L22" s="42" t="s">
        <v>24</v>
      </c>
      <c r="M22" s="9"/>
      <c r="N22" s="7"/>
      <c r="O22" s="7"/>
    </row>
    <row r="23" spans="2:15" ht="12" customHeight="1">
      <c r="B23" s="29"/>
      <c r="C23" s="129"/>
      <c r="D23" s="129"/>
      <c r="E23" s="45"/>
      <c r="F23" s="89"/>
      <c r="G23" s="180"/>
      <c r="J23" s="147"/>
      <c r="K23" s="395"/>
      <c r="L23" s="206"/>
      <c r="M23" s="9"/>
      <c r="N23" s="7"/>
      <c r="O23" s="7"/>
    </row>
    <row r="24" spans="2:15" ht="21" customHeight="1">
      <c r="B24" s="29">
        <v>3</v>
      </c>
      <c r="C24" s="515" t="s">
        <v>682</v>
      </c>
      <c r="D24" s="515"/>
      <c r="E24" s="515"/>
      <c r="F24" s="516"/>
      <c r="G24" s="466">
        <v>237</v>
      </c>
      <c r="H24" s="124">
        <v>11</v>
      </c>
      <c r="I24" s="124">
        <v>0</v>
      </c>
      <c r="J24" s="125">
        <v>11</v>
      </c>
      <c r="K24" s="395"/>
      <c r="L24" s="206"/>
      <c r="M24" s="9"/>
      <c r="N24" s="7"/>
      <c r="O24" s="7"/>
    </row>
    <row r="25" spans="2:15" ht="17.25" customHeight="1">
      <c r="B25" s="29"/>
      <c r="C25" s="515" t="s">
        <v>681</v>
      </c>
      <c r="D25" s="515"/>
      <c r="E25" s="515"/>
      <c r="F25" s="516"/>
      <c r="G25" s="163" t="s">
        <v>342</v>
      </c>
      <c r="H25" s="124">
        <f>SUM(H24)</f>
        <v>11</v>
      </c>
      <c r="I25" s="393">
        <f>SUM(I24)</f>
        <v>0</v>
      </c>
      <c r="J25" s="392">
        <f>SUM(J24)</f>
        <v>11</v>
      </c>
      <c r="K25" s="391">
        <v>11.11</v>
      </c>
      <c r="L25" s="76" t="s">
        <v>24</v>
      </c>
      <c r="M25" s="33"/>
      <c r="N25" s="7"/>
      <c r="O25" s="7"/>
    </row>
    <row r="26" spans="2:15" ht="11.25" customHeight="1">
      <c r="B26" s="29"/>
      <c r="C26" s="129"/>
      <c r="D26" s="129"/>
      <c r="E26" s="45"/>
      <c r="F26" s="45"/>
      <c r="G26" s="180"/>
      <c r="H26" s="135"/>
      <c r="I26" s="291"/>
      <c r="J26" s="21"/>
      <c r="K26" s="7"/>
      <c r="L26" s="42"/>
      <c r="M26" s="33"/>
      <c r="N26" s="7"/>
      <c r="O26" s="7"/>
    </row>
    <row r="27" spans="2:15" ht="15.75" customHeight="1">
      <c r="B27" s="29">
        <v>4</v>
      </c>
      <c r="C27" s="515" t="s">
        <v>680</v>
      </c>
      <c r="D27" s="515"/>
      <c r="E27" s="515"/>
      <c r="F27" s="516"/>
      <c r="G27" s="200" t="s">
        <v>679</v>
      </c>
      <c r="H27" s="139">
        <v>0</v>
      </c>
      <c r="I27" s="139">
        <v>0</v>
      </c>
      <c r="J27" s="139">
        <v>88</v>
      </c>
      <c r="K27" s="7"/>
      <c r="L27" s="42"/>
      <c r="M27" s="33"/>
      <c r="N27" s="7"/>
      <c r="O27" s="7"/>
    </row>
    <row r="28" spans="2:15" ht="17.25" customHeight="1">
      <c r="B28" s="29"/>
      <c r="C28" s="515" t="s">
        <v>678</v>
      </c>
      <c r="D28" s="515"/>
      <c r="E28" s="515"/>
      <c r="F28" s="516"/>
      <c r="G28" s="368" t="s">
        <v>676</v>
      </c>
      <c r="H28" s="106">
        <v>0</v>
      </c>
      <c r="I28" s="106">
        <v>0</v>
      </c>
      <c r="J28" s="106">
        <v>18</v>
      </c>
      <c r="K28" s="357"/>
      <c r="L28" s="42"/>
      <c r="M28" s="33"/>
      <c r="N28" s="7"/>
      <c r="O28" s="7"/>
    </row>
    <row r="29" spans="2:15" ht="17.25" customHeight="1">
      <c r="B29" s="29"/>
      <c r="C29" s="366"/>
      <c r="D29" s="366"/>
      <c r="E29" s="366"/>
      <c r="F29" s="365"/>
      <c r="G29" s="94">
        <v>231</v>
      </c>
      <c r="H29" s="106">
        <v>0</v>
      </c>
      <c r="I29" s="106">
        <v>0</v>
      </c>
      <c r="J29" s="106">
        <v>18</v>
      </c>
      <c r="K29" s="357"/>
      <c r="L29" s="42"/>
      <c r="M29" s="33"/>
      <c r="N29" s="7"/>
      <c r="O29" s="7"/>
    </row>
    <row r="30" spans="2:15" ht="17.25" customHeight="1">
      <c r="B30" s="29"/>
      <c r="C30" s="366"/>
      <c r="D30" s="366"/>
      <c r="E30" s="366"/>
      <c r="F30" s="365"/>
      <c r="G30" s="368" t="s">
        <v>677</v>
      </c>
      <c r="H30" s="106">
        <v>0</v>
      </c>
      <c r="I30" s="106">
        <v>0</v>
      </c>
      <c r="J30" s="106">
        <v>30</v>
      </c>
      <c r="K30" s="357"/>
      <c r="L30" s="42"/>
      <c r="M30" s="33"/>
      <c r="N30" s="7"/>
      <c r="O30" s="7"/>
    </row>
    <row r="31" spans="2:15" ht="17.25" customHeight="1">
      <c r="B31" s="29"/>
      <c r="C31" s="366"/>
      <c r="D31" s="366"/>
      <c r="E31" s="366"/>
      <c r="F31" s="365"/>
      <c r="G31" s="368" t="s">
        <v>676</v>
      </c>
      <c r="H31" s="106">
        <v>0</v>
      </c>
      <c r="I31" s="106">
        <v>0</v>
      </c>
      <c r="J31" s="106">
        <v>30</v>
      </c>
      <c r="K31" s="357"/>
      <c r="L31" s="42"/>
      <c r="M31" s="33"/>
      <c r="N31" s="7"/>
      <c r="O31" s="7"/>
    </row>
    <row r="32" spans="2:15" ht="17.25" customHeight="1">
      <c r="B32" s="29"/>
      <c r="C32" s="366"/>
      <c r="D32" s="366"/>
      <c r="E32" s="366"/>
      <c r="F32" s="365"/>
      <c r="G32" s="368" t="s">
        <v>675</v>
      </c>
      <c r="H32" s="106">
        <v>0</v>
      </c>
      <c r="I32" s="106">
        <v>0</v>
      </c>
      <c r="J32" s="106">
        <v>30</v>
      </c>
      <c r="K32" s="357"/>
      <c r="L32" s="42"/>
      <c r="M32" s="33"/>
      <c r="N32" s="7"/>
      <c r="O32" s="7"/>
    </row>
    <row r="33" spans="2:15" ht="17.25" customHeight="1">
      <c r="B33" s="29"/>
      <c r="C33" s="366"/>
      <c r="D33" s="366"/>
      <c r="E33" s="366"/>
      <c r="F33" s="365"/>
      <c r="G33" s="368" t="s">
        <v>674</v>
      </c>
      <c r="H33" s="106">
        <v>0</v>
      </c>
      <c r="I33" s="106">
        <v>0</v>
      </c>
      <c r="J33" s="106">
        <v>15</v>
      </c>
      <c r="K33" s="357"/>
      <c r="L33" s="42"/>
      <c r="M33" s="33"/>
      <c r="N33" s="7"/>
      <c r="O33" s="7"/>
    </row>
    <row r="34" spans="2:15" ht="17.25" customHeight="1">
      <c r="B34" s="29"/>
      <c r="C34" s="366"/>
      <c r="D34" s="366"/>
      <c r="E34" s="366"/>
      <c r="F34" s="365"/>
      <c r="G34" s="368" t="s">
        <v>673</v>
      </c>
      <c r="H34" s="106">
        <v>0</v>
      </c>
      <c r="I34" s="106">
        <v>0</v>
      </c>
      <c r="J34" s="106">
        <v>15</v>
      </c>
      <c r="K34" s="357"/>
      <c r="L34" s="42"/>
      <c r="M34" s="33"/>
      <c r="N34" s="7"/>
      <c r="O34" s="7"/>
    </row>
    <row r="35" spans="2:15" ht="18" customHeight="1">
      <c r="B35" s="29"/>
      <c r="C35" s="129"/>
      <c r="D35" s="129"/>
      <c r="E35" s="45"/>
      <c r="F35" s="89"/>
      <c r="G35" s="368" t="s">
        <v>672</v>
      </c>
      <c r="H35" s="106">
        <v>0</v>
      </c>
      <c r="I35" s="106">
        <v>0</v>
      </c>
      <c r="J35" s="106">
        <v>30</v>
      </c>
      <c r="K35" s="7"/>
      <c r="L35" s="42"/>
      <c r="M35" s="33"/>
      <c r="N35" s="7"/>
      <c r="O35" s="7"/>
    </row>
    <row r="36" spans="2:15" ht="18" customHeight="1">
      <c r="B36" s="29"/>
      <c r="C36" s="129"/>
      <c r="D36" s="129"/>
      <c r="E36" s="45"/>
      <c r="F36" s="89"/>
      <c r="G36" s="368" t="s">
        <v>671</v>
      </c>
      <c r="H36" s="106">
        <v>0</v>
      </c>
      <c r="I36" s="106">
        <v>0</v>
      </c>
      <c r="J36" s="106">
        <v>18</v>
      </c>
      <c r="K36" s="7"/>
      <c r="L36" s="42"/>
      <c r="M36" s="33"/>
      <c r="N36" s="7"/>
      <c r="O36" s="7"/>
    </row>
    <row r="37" spans="2:15" ht="18" customHeight="1">
      <c r="B37" s="29"/>
      <c r="C37" s="129"/>
      <c r="D37" s="129"/>
      <c r="E37" s="45"/>
      <c r="F37" s="89"/>
      <c r="G37" s="362" t="s">
        <v>342</v>
      </c>
      <c r="H37" s="125">
        <f>SUM(H27:H36)</f>
        <v>0</v>
      </c>
      <c r="I37" s="125">
        <f>SUM(I27:I36)</f>
        <v>0</v>
      </c>
      <c r="J37" s="125">
        <f>SUM(J27:J36)</f>
        <v>292</v>
      </c>
      <c r="K37" s="357">
        <v>2.92</v>
      </c>
      <c r="L37" s="42" t="s">
        <v>24</v>
      </c>
      <c r="M37" s="33"/>
      <c r="N37" s="7"/>
      <c r="O37" s="7"/>
    </row>
    <row r="38" spans="2:15" ht="18" customHeight="1">
      <c r="B38" s="29"/>
      <c r="C38" s="129"/>
      <c r="D38" s="129"/>
      <c r="E38" s="45"/>
      <c r="F38" s="89"/>
      <c r="G38" s="135"/>
      <c r="H38" s="140"/>
      <c r="I38" s="140"/>
      <c r="J38" s="106"/>
      <c r="K38" s="7"/>
      <c r="L38" s="42"/>
      <c r="M38" s="33"/>
      <c r="N38" s="7"/>
      <c r="O38" s="7"/>
    </row>
    <row r="39" spans="2:15" ht="17.25" customHeight="1">
      <c r="B39" s="29">
        <v>5</v>
      </c>
      <c r="C39" s="515" t="s">
        <v>670</v>
      </c>
      <c r="D39" s="515"/>
      <c r="E39" s="515"/>
      <c r="F39" s="516"/>
      <c r="G39" s="379" t="s">
        <v>669</v>
      </c>
      <c r="H39" s="139">
        <v>0</v>
      </c>
      <c r="I39" s="219">
        <v>0</v>
      </c>
      <c r="J39" s="139">
        <v>30</v>
      </c>
      <c r="K39" s="7"/>
      <c r="L39" s="42"/>
      <c r="M39" s="9"/>
      <c r="N39" s="7"/>
      <c r="O39" s="7"/>
    </row>
    <row r="40" spans="2:15" ht="15.75" customHeight="1">
      <c r="B40" s="29"/>
      <c r="C40" s="515" t="s">
        <v>668</v>
      </c>
      <c r="D40" s="515"/>
      <c r="E40" s="515"/>
      <c r="F40" s="516"/>
      <c r="G40" s="94" t="s">
        <v>667</v>
      </c>
      <c r="H40" s="106">
        <v>0</v>
      </c>
      <c r="I40" s="123">
        <v>0</v>
      </c>
      <c r="J40" s="106">
        <v>18</v>
      </c>
      <c r="K40" s="357"/>
      <c r="L40" s="42"/>
      <c r="M40" s="9"/>
      <c r="N40" s="7"/>
      <c r="O40" s="7"/>
    </row>
    <row r="41" spans="2:15" ht="15.75" customHeight="1">
      <c r="B41" s="29"/>
      <c r="C41" s="338"/>
      <c r="D41" s="338"/>
      <c r="E41" s="338"/>
      <c r="F41" s="339"/>
      <c r="G41" s="368" t="s">
        <v>666</v>
      </c>
      <c r="H41" s="106">
        <v>0</v>
      </c>
      <c r="I41" s="123">
        <v>0</v>
      </c>
      <c r="J41" s="106">
        <v>18</v>
      </c>
      <c r="K41" s="357"/>
      <c r="L41" s="42"/>
      <c r="M41" s="9"/>
      <c r="N41" s="7"/>
      <c r="O41" s="7"/>
    </row>
    <row r="42" spans="2:15" ht="15.75" customHeight="1">
      <c r="B42" s="29"/>
      <c r="C42" s="338"/>
      <c r="D42" s="338"/>
      <c r="E42" s="338"/>
      <c r="F42" s="339"/>
      <c r="G42" s="368" t="s">
        <v>665</v>
      </c>
      <c r="H42" s="106">
        <v>0</v>
      </c>
      <c r="I42" s="123">
        <v>0</v>
      </c>
      <c r="J42" s="106">
        <v>90</v>
      </c>
      <c r="K42" s="357"/>
      <c r="L42" s="42"/>
      <c r="M42" s="9"/>
      <c r="N42" s="7"/>
      <c r="O42" s="7"/>
    </row>
    <row r="43" spans="2:15" ht="15.75" customHeight="1">
      <c r="B43" s="29"/>
      <c r="C43" s="338"/>
      <c r="D43" s="338"/>
      <c r="E43" s="338"/>
      <c r="F43" s="339"/>
      <c r="G43" s="369" t="s">
        <v>342</v>
      </c>
      <c r="H43" s="125">
        <f>SUM(H39:H42)</f>
        <v>0</v>
      </c>
      <c r="I43" s="124">
        <f>SUM(I39:I42)</f>
        <v>0</v>
      </c>
      <c r="J43" s="388">
        <f>SUM(J39:J42)</f>
        <v>156</v>
      </c>
      <c r="K43" s="357">
        <v>1.56</v>
      </c>
      <c r="L43" s="42" t="s">
        <v>559</v>
      </c>
      <c r="M43" s="9"/>
      <c r="N43" s="7"/>
      <c r="O43" s="7"/>
    </row>
    <row r="44" spans="2:15" ht="15.75" customHeight="1">
      <c r="B44" s="29"/>
      <c r="C44" s="338"/>
      <c r="D44" s="338"/>
      <c r="E44" s="338"/>
      <c r="F44" s="339"/>
      <c r="G44" s="180"/>
      <c r="H44" s="171"/>
      <c r="I44" s="171"/>
      <c r="J44" s="387"/>
      <c r="K44" s="357"/>
      <c r="L44" s="42"/>
      <c r="M44" s="9"/>
      <c r="N44" s="7"/>
      <c r="O44" s="7"/>
    </row>
    <row r="45" spans="2:15" ht="15.75" customHeight="1">
      <c r="B45" s="378"/>
      <c r="C45" s="337"/>
      <c r="D45" s="337"/>
      <c r="E45" s="337"/>
      <c r="F45" s="337"/>
      <c r="G45" s="173"/>
      <c r="H45" s="140"/>
      <c r="I45" s="140"/>
      <c r="J45" s="465"/>
      <c r="K45" s="383"/>
      <c r="L45" s="382"/>
      <c r="M45" s="9"/>
      <c r="N45" s="7"/>
      <c r="O45" s="7"/>
    </row>
    <row r="46" spans="2:15" ht="15.75" customHeight="1">
      <c r="B46" s="373"/>
      <c r="C46" s="374"/>
      <c r="D46" s="374"/>
      <c r="E46" s="374"/>
      <c r="F46" s="374"/>
      <c r="G46" s="283"/>
      <c r="H46" s="284"/>
      <c r="I46" s="284"/>
      <c r="J46" s="464"/>
      <c r="K46" s="372"/>
      <c r="L46" s="343"/>
      <c r="M46" s="9"/>
      <c r="N46" s="7"/>
      <c r="O46" s="7"/>
    </row>
    <row r="47" spans="2:15" ht="15.75" customHeight="1">
      <c r="B47" s="29"/>
      <c r="C47" s="338"/>
      <c r="D47" s="338"/>
      <c r="E47" s="338"/>
      <c r="F47" s="339"/>
      <c r="G47" s="180"/>
      <c r="H47" s="171"/>
      <c r="I47" s="171"/>
      <c r="J47" s="367"/>
      <c r="K47" s="357"/>
      <c r="L47" s="42"/>
      <c r="M47" s="9"/>
      <c r="N47" s="7"/>
      <c r="O47" s="7"/>
    </row>
    <row r="48" spans="2:15" ht="17.25" customHeight="1">
      <c r="B48" s="29">
        <v>6</v>
      </c>
      <c r="C48" s="515" t="s">
        <v>664</v>
      </c>
      <c r="D48" s="515"/>
      <c r="E48" s="515"/>
      <c r="F48" s="516"/>
      <c r="G48" s="463">
        <v>236</v>
      </c>
      <c r="H48" s="125">
        <v>16</v>
      </c>
      <c r="I48" s="125">
        <v>36</v>
      </c>
      <c r="J48" s="361" t="s">
        <v>426</v>
      </c>
      <c r="K48" s="7"/>
      <c r="L48" s="42"/>
      <c r="M48" s="33"/>
      <c r="N48" s="7"/>
      <c r="O48" s="7"/>
    </row>
    <row r="49" spans="2:15" ht="18" customHeight="1">
      <c r="B49" s="29"/>
      <c r="C49" s="515" t="s">
        <v>663</v>
      </c>
      <c r="D49" s="515"/>
      <c r="E49" s="515"/>
      <c r="F49" s="516"/>
      <c r="G49" s="369" t="s">
        <v>342</v>
      </c>
      <c r="H49" s="125">
        <f>SUM(H48)</f>
        <v>16</v>
      </c>
      <c r="I49" s="125">
        <f>SUM(I48)</f>
        <v>36</v>
      </c>
      <c r="J49" s="361" t="s">
        <v>426</v>
      </c>
      <c r="K49" s="360">
        <v>16.899999999999999</v>
      </c>
      <c r="L49" s="42" t="s">
        <v>24</v>
      </c>
      <c r="M49" s="33"/>
      <c r="N49" s="7"/>
      <c r="O49" s="7"/>
    </row>
    <row r="50" spans="2:15" ht="18" customHeight="1">
      <c r="B50" s="29"/>
      <c r="C50" s="338"/>
      <c r="D50" s="338"/>
      <c r="E50" s="338"/>
      <c r="F50" s="339"/>
      <c r="G50" s="173"/>
      <c r="H50" s="140"/>
      <c r="I50" s="140"/>
      <c r="J50" s="361"/>
      <c r="K50" s="357"/>
      <c r="L50" s="42"/>
      <c r="M50" s="33"/>
      <c r="N50" s="7"/>
      <c r="O50" s="7"/>
    </row>
    <row r="51" spans="2:15" ht="18" customHeight="1">
      <c r="B51" s="29">
        <v>7</v>
      </c>
      <c r="C51" s="515" t="s">
        <v>662</v>
      </c>
      <c r="D51" s="515"/>
      <c r="E51" s="515"/>
      <c r="F51" s="516"/>
      <c r="G51" s="379" t="s">
        <v>661</v>
      </c>
      <c r="H51" s="219">
        <v>0</v>
      </c>
      <c r="I51" s="219">
        <v>0</v>
      </c>
      <c r="J51" s="363">
        <v>44</v>
      </c>
      <c r="K51" s="357"/>
      <c r="L51" s="42"/>
      <c r="M51" s="33"/>
      <c r="N51" s="7"/>
      <c r="O51" s="7"/>
    </row>
    <row r="52" spans="2:15" ht="18" customHeight="1">
      <c r="B52" s="29"/>
      <c r="C52" s="515" t="s">
        <v>656</v>
      </c>
      <c r="D52" s="515"/>
      <c r="E52" s="515"/>
      <c r="F52" s="516"/>
      <c r="G52" s="368" t="s">
        <v>660</v>
      </c>
      <c r="H52" s="123">
        <v>0</v>
      </c>
      <c r="I52" s="123">
        <v>0</v>
      </c>
      <c r="J52" s="367">
        <v>44</v>
      </c>
      <c r="K52" s="357"/>
      <c r="L52" s="42"/>
      <c r="M52" s="33"/>
      <c r="N52" s="7"/>
      <c r="O52" s="7"/>
    </row>
    <row r="53" spans="2:15" ht="18" customHeight="1">
      <c r="B53" s="29"/>
      <c r="C53" s="338"/>
      <c r="D53" s="338"/>
      <c r="E53" s="338"/>
      <c r="F53" s="339"/>
      <c r="G53" s="369" t="s">
        <v>342</v>
      </c>
      <c r="H53" s="124">
        <f>SUM(H51:H52)</f>
        <v>0</v>
      </c>
      <c r="I53" s="124">
        <f>SUM(I51:I52)</f>
        <v>0</v>
      </c>
      <c r="J53" s="361">
        <f>SUM(J51:J52)</f>
        <v>88</v>
      </c>
      <c r="K53" s="357">
        <v>0.88</v>
      </c>
      <c r="L53" s="42" t="s">
        <v>24</v>
      </c>
      <c r="M53" s="33"/>
      <c r="N53" s="7"/>
      <c r="O53" s="7"/>
    </row>
    <row r="54" spans="2:15" ht="18" customHeight="1">
      <c r="B54" s="29"/>
      <c r="C54" s="338"/>
      <c r="D54" s="338"/>
      <c r="E54" s="338"/>
      <c r="F54" s="339"/>
      <c r="G54" s="180"/>
      <c r="H54" s="171"/>
      <c r="I54" s="171"/>
      <c r="J54" s="367"/>
      <c r="K54" s="357"/>
      <c r="L54" s="42"/>
      <c r="M54" s="33"/>
      <c r="N54" s="7"/>
      <c r="O54" s="7"/>
    </row>
    <row r="55" spans="2:15" ht="18" customHeight="1">
      <c r="B55" s="29">
        <v>8</v>
      </c>
      <c r="C55" s="515" t="s">
        <v>659</v>
      </c>
      <c r="D55" s="515"/>
      <c r="E55" s="515"/>
      <c r="F55" s="516"/>
      <c r="G55" s="369" t="s">
        <v>657</v>
      </c>
      <c r="H55" s="139">
        <v>0</v>
      </c>
      <c r="I55" s="139">
        <v>0</v>
      </c>
      <c r="J55" s="363">
        <v>88</v>
      </c>
      <c r="K55" s="357"/>
      <c r="L55" s="42"/>
      <c r="M55" s="33"/>
      <c r="N55" s="7"/>
      <c r="O55" s="7"/>
    </row>
    <row r="56" spans="2:15" ht="18" customHeight="1">
      <c r="B56" s="29"/>
      <c r="C56" s="515" t="s">
        <v>656</v>
      </c>
      <c r="D56" s="515"/>
      <c r="E56" s="515"/>
      <c r="F56" s="516"/>
      <c r="G56" s="369" t="s">
        <v>342</v>
      </c>
      <c r="H56" s="125">
        <f>SUM(H55:H55)</f>
        <v>0</v>
      </c>
      <c r="I56" s="125">
        <f>SUM(I55:I55)</f>
        <v>0</v>
      </c>
      <c r="J56" s="361">
        <f>SUM(J55:J55)</f>
        <v>88</v>
      </c>
      <c r="K56" s="357">
        <v>0.88</v>
      </c>
      <c r="L56" s="42" t="s">
        <v>24</v>
      </c>
      <c r="M56" s="33"/>
      <c r="N56" s="7"/>
      <c r="O56" s="7"/>
    </row>
    <row r="57" spans="2:15" ht="18" customHeight="1">
      <c r="B57" s="29"/>
      <c r="C57" s="338"/>
      <c r="D57" s="338"/>
      <c r="E57" s="338"/>
      <c r="F57" s="339"/>
      <c r="G57" s="180"/>
      <c r="H57" s="171"/>
      <c r="I57" s="171"/>
      <c r="J57" s="361"/>
      <c r="K57" s="357"/>
      <c r="L57" s="42"/>
      <c r="M57" s="33"/>
      <c r="N57" s="7"/>
      <c r="O57" s="7"/>
    </row>
    <row r="58" spans="2:15" ht="18" customHeight="1">
      <c r="B58" s="29">
        <v>9</v>
      </c>
      <c r="C58" s="515" t="s">
        <v>658</v>
      </c>
      <c r="D58" s="515"/>
      <c r="E58" s="515"/>
      <c r="F58" s="516"/>
      <c r="G58" s="369" t="s">
        <v>657</v>
      </c>
      <c r="H58" s="219">
        <v>0</v>
      </c>
      <c r="I58" s="219">
        <v>0</v>
      </c>
      <c r="J58" s="363">
        <v>88</v>
      </c>
      <c r="K58" s="357"/>
      <c r="L58" s="42"/>
      <c r="M58" s="33"/>
      <c r="N58" s="7"/>
      <c r="O58" s="7"/>
    </row>
    <row r="59" spans="2:15" ht="18" customHeight="1">
      <c r="B59" s="29"/>
      <c r="C59" s="515" t="s">
        <v>656</v>
      </c>
      <c r="D59" s="515"/>
      <c r="E59" s="515"/>
      <c r="F59" s="516"/>
      <c r="G59" s="369" t="s">
        <v>342</v>
      </c>
      <c r="H59" s="124">
        <f>SUM(H58:H58)</f>
        <v>0</v>
      </c>
      <c r="I59" s="124">
        <f>SUM(I58:I58)</f>
        <v>0</v>
      </c>
      <c r="J59" s="361">
        <f>SUM(J58:J58)</f>
        <v>88</v>
      </c>
      <c r="K59" s="357">
        <v>0.88</v>
      </c>
      <c r="L59" s="42" t="s">
        <v>24</v>
      </c>
      <c r="M59" s="33"/>
      <c r="N59" s="7"/>
      <c r="O59" s="7"/>
    </row>
    <row r="60" spans="2:15" ht="18" customHeight="1">
      <c r="B60" s="29"/>
      <c r="C60" s="338"/>
      <c r="D60" s="338"/>
      <c r="E60" s="338"/>
      <c r="F60" s="339"/>
      <c r="G60" s="180"/>
      <c r="H60" s="171"/>
      <c r="I60" s="171"/>
      <c r="J60" s="367"/>
      <c r="K60" s="357"/>
      <c r="L60" s="42"/>
      <c r="M60" s="33"/>
      <c r="N60" s="7"/>
      <c r="O60" s="7"/>
    </row>
    <row r="61" spans="2:15" ht="18" customHeight="1">
      <c r="B61" s="29">
        <v>10</v>
      </c>
      <c r="C61" s="515" t="s">
        <v>655</v>
      </c>
      <c r="D61" s="515"/>
      <c r="E61" s="515"/>
      <c r="F61" s="516"/>
      <c r="G61" s="364">
        <v>228</v>
      </c>
      <c r="H61" s="139">
        <v>4</v>
      </c>
      <c r="I61" s="139">
        <v>0</v>
      </c>
      <c r="J61" s="363" t="s">
        <v>426</v>
      </c>
      <c r="K61" s="357"/>
      <c r="L61" s="42"/>
      <c r="M61" s="33"/>
      <c r="N61" s="7"/>
      <c r="O61" s="7"/>
    </row>
    <row r="62" spans="2:15" ht="18" customHeight="1">
      <c r="B62" s="29"/>
      <c r="C62" s="515" t="s">
        <v>434</v>
      </c>
      <c r="D62" s="515"/>
      <c r="E62" s="515"/>
      <c r="F62" s="516"/>
      <c r="G62" s="362" t="s">
        <v>342</v>
      </c>
      <c r="H62" s="125">
        <v>4</v>
      </c>
      <c r="I62" s="125">
        <v>0</v>
      </c>
      <c r="J62" s="361" t="s">
        <v>426</v>
      </c>
      <c r="K62" s="360">
        <v>4</v>
      </c>
      <c r="L62" s="42" t="s">
        <v>24</v>
      </c>
      <c r="M62" s="33"/>
      <c r="N62" s="7"/>
      <c r="O62" s="7"/>
    </row>
    <row r="63" spans="2:15" ht="18" customHeight="1">
      <c r="B63" s="29"/>
      <c r="C63" s="338"/>
      <c r="D63" s="338"/>
      <c r="E63" s="338"/>
      <c r="F63" s="339"/>
      <c r="G63" s="180"/>
      <c r="H63" s="171"/>
      <c r="I63" s="171"/>
      <c r="J63" s="358"/>
      <c r="K63" s="357"/>
      <c r="L63" s="42"/>
      <c r="M63" s="33"/>
      <c r="N63" s="7"/>
      <c r="O63" s="7"/>
    </row>
    <row r="64" spans="2:15" ht="21" customHeight="1">
      <c r="B64" s="24"/>
      <c r="C64" s="588" t="s">
        <v>654</v>
      </c>
      <c r="D64" s="588"/>
      <c r="E64" s="588"/>
      <c r="F64" s="588"/>
      <c r="G64" s="356"/>
      <c r="H64" s="354"/>
      <c r="I64" s="355"/>
      <c r="J64" s="354"/>
      <c r="K64" s="353">
        <f>SUM(K17:K63)</f>
        <v>59.13000000000001</v>
      </c>
      <c r="L64" s="352" t="s">
        <v>24</v>
      </c>
      <c r="M64" s="33"/>
      <c r="N64" s="7"/>
      <c r="O64" s="7"/>
    </row>
    <row r="65" spans="2:15" ht="21" customHeight="1">
      <c r="B65" s="24"/>
      <c r="C65" s="351"/>
      <c r="D65" s="351"/>
      <c r="E65" s="351"/>
      <c r="F65" s="351"/>
      <c r="G65" s="350"/>
      <c r="H65" s="348"/>
      <c r="I65" s="349"/>
      <c r="J65" s="348"/>
      <c r="K65" s="347"/>
      <c r="L65" s="346"/>
      <c r="M65" s="33"/>
      <c r="N65" s="7"/>
      <c r="O65" s="7"/>
    </row>
    <row r="66" spans="2:15" ht="14.25" customHeight="1">
      <c r="B66" s="24"/>
      <c r="C66" s="351"/>
      <c r="D66" s="351"/>
      <c r="E66" s="351"/>
      <c r="F66" s="351"/>
      <c r="G66" s="350"/>
      <c r="H66" s="348"/>
      <c r="I66" s="349"/>
      <c r="J66" s="348"/>
      <c r="K66" s="347"/>
      <c r="L66" s="346"/>
      <c r="M66" s="33"/>
      <c r="N66" s="7"/>
      <c r="O66" s="7"/>
    </row>
    <row r="67" spans="2:15" ht="14.25" customHeight="1">
      <c r="B67" s="24"/>
      <c r="C67" s="351"/>
      <c r="D67" s="351"/>
      <c r="E67" s="351"/>
      <c r="F67" s="351"/>
      <c r="G67" s="350"/>
      <c r="H67" s="348"/>
      <c r="I67" s="349"/>
      <c r="J67" s="348"/>
      <c r="K67" s="347"/>
      <c r="L67" s="346"/>
      <c r="M67" s="33"/>
      <c r="N67" s="7"/>
      <c r="O67" s="7"/>
    </row>
    <row r="68" spans="2:15" ht="15.75" customHeight="1">
      <c r="B68" s="24"/>
      <c r="C68" s="351"/>
      <c r="D68" s="351"/>
      <c r="E68" s="351"/>
      <c r="F68" s="351"/>
      <c r="G68" s="350"/>
      <c r="H68" s="348"/>
      <c r="I68" s="349"/>
      <c r="J68" s="348"/>
      <c r="K68" s="347"/>
      <c r="L68" s="346"/>
      <c r="M68" s="33"/>
      <c r="N68" s="7"/>
      <c r="O68" s="7"/>
    </row>
    <row r="69" spans="2:15" ht="15.75" customHeight="1">
      <c r="B69" s="24"/>
      <c r="C69" s="351"/>
      <c r="D69" s="351"/>
      <c r="E69" s="351"/>
      <c r="F69" s="351"/>
      <c r="G69" s="350"/>
      <c r="H69" s="348"/>
      <c r="I69" s="349"/>
      <c r="J69" s="348"/>
      <c r="K69" s="347"/>
      <c r="L69" s="346"/>
      <c r="M69" s="33"/>
      <c r="N69" s="7"/>
      <c r="O69" s="7"/>
    </row>
    <row r="70" spans="2:15" ht="13.5" customHeight="1">
      <c r="B70" s="24"/>
      <c r="C70" s="351"/>
      <c r="D70" s="351"/>
      <c r="E70" s="351"/>
      <c r="F70" s="351"/>
      <c r="G70" s="350"/>
      <c r="H70" s="348"/>
      <c r="I70" s="349"/>
      <c r="J70" s="348"/>
      <c r="K70" s="347"/>
      <c r="L70" s="346"/>
      <c r="M70" s="33"/>
      <c r="N70" s="7"/>
      <c r="O70" s="7"/>
    </row>
    <row r="71" spans="2:15" ht="10.5" customHeight="1">
      <c r="B71" s="24"/>
      <c r="C71" s="129"/>
      <c r="D71" s="129"/>
      <c r="E71" s="45"/>
      <c r="F71" s="45"/>
      <c r="G71" s="180"/>
      <c r="H71" s="135"/>
      <c r="I71" s="291"/>
      <c r="J71" s="345"/>
      <c r="K71" s="345"/>
      <c r="L71" s="344"/>
      <c r="M71" s="33"/>
      <c r="N71" s="7"/>
      <c r="O71" s="7"/>
    </row>
    <row r="72" spans="2:15" ht="16.5" customHeight="1">
      <c r="B72" s="24"/>
      <c r="C72" s="129"/>
      <c r="D72" s="129"/>
      <c r="E72" s="45"/>
      <c r="F72" s="45"/>
      <c r="G72" s="180"/>
      <c r="H72" s="135"/>
      <c r="I72" s="291"/>
      <c r="J72" s="291"/>
      <c r="K72" s="291"/>
      <c r="L72" s="42"/>
      <c r="M72" s="33"/>
      <c r="N72" s="7"/>
      <c r="O72" s="7"/>
    </row>
    <row r="73" spans="2:15" ht="17.25" customHeight="1">
      <c r="B73" s="24"/>
      <c r="C73" s="129" t="s">
        <v>17</v>
      </c>
      <c r="D73" s="518" t="s">
        <v>1</v>
      </c>
      <c r="E73" s="518"/>
      <c r="F73" s="570" t="s">
        <v>11</v>
      </c>
      <c r="G73" s="570"/>
      <c r="H73" s="570"/>
      <c r="I73" s="570"/>
      <c r="J73" s="570"/>
      <c r="K73" s="570"/>
      <c r="L73" s="571"/>
      <c r="M73" s="33"/>
      <c r="N73" s="7"/>
      <c r="O73" s="7"/>
    </row>
    <row r="74" spans="2:15" ht="15.75" customHeight="1">
      <c r="B74" s="24"/>
      <c r="C74" s="129" t="s">
        <v>18</v>
      </c>
      <c r="D74" s="518" t="s">
        <v>415</v>
      </c>
      <c r="E74" s="518"/>
      <c r="F74" s="604" t="s">
        <v>23</v>
      </c>
      <c r="G74" s="604"/>
      <c r="H74" s="604"/>
      <c r="I74" s="604"/>
      <c r="J74" s="604"/>
      <c r="K74" s="604"/>
      <c r="L74" s="605"/>
      <c r="M74" s="33"/>
      <c r="N74" s="7"/>
      <c r="O74" s="7"/>
    </row>
    <row r="75" spans="2:15" ht="15.75" customHeight="1">
      <c r="B75" s="24"/>
      <c r="C75" s="129"/>
      <c r="D75" s="129"/>
      <c r="E75" s="129"/>
      <c r="F75" s="45"/>
      <c r="G75" s="180"/>
      <c r="H75" s="291"/>
      <c r="I75" s="291"/>
      <c r="J75" s="291"/>
      <c r="K75" s="291"/>
      <c r="L75" s="42"/>
      <c r="M75" s="33"/>
      <c r="N75" s="7"/>
      <c r="O75" s="7"/>
    </row>
    <row r="76" spans="2:15" ht="15.75" customHeight="1">
      <c r="B76" s="24"/>
      <c r="C76" s="129"/>
      <c r="D76" s="129"/>
      <c r="E76" s="129"/>
      <c r="F76" s="45"/>
      <c r="G76" s="180"/>
      <c r="H76" s="291"/>
      <c r="I76" s="291"/>
      <c r="J76" s="291"/>
      <c r="K76" s="291"/>
      <c r="L76" s="42"/>
      <c r="M76" s="33"/>
      <c r="N76" s="7"/>
      <c r="O76" s="7"/>
    </row>
    <row r="77" spans="2:15" ht="15.75" customHeight="1">
      <c r="B77" s="24"/>
      <c r="C77" s="129"/>
      <c r="D77" s="129"/>
      <c r="E77" s="129"/>
      <c r="F77" s="45"/>
      <c r="G77" s="180"/>
      <c r="H77" s="291"/>
      <c r="I77" s="291"/>
      <c r="J77" s="291"/>
      <c r="K77" s="291"/>
      <c r="L77" s="42"/>
      <c r="M77" s="33"/>
      <c r="N77" s="7"/>
      <c r="O77" s="7"/>
    </row>
    <row r="78" spans="2:15" ht="15.75" customHeight="1">
      <c r="B78" s="24"/>
      <c r="C78" s="129"/>
      <c r="D78" s="129"/>
      <c r="E78" s="129"/>
      <c r="F78" s="45"/>
      <c r="G78" s="180"/>
      <c r="H78" s="291"/>
      <c r="I78" s="291"/>
      <c r="J78" s="291"/>
      <c r="K78" s="291"/>
      <c r="L78" s="42"/>
      <c r="M78" s="33"/>
      <c r="N78" s="7"/>
      <c r="O78" s="7"/>
    </row>
    <row r="79" spans="2:15" ht="15.75" customHeight="1">
      <c r="B79" s="24"/>
      <c r="C79" s="129"/>
      <c r="D79" s="129"/>
      <c r="E79" s="129"/>
      <c r="F79" s="45"/>
      <c r="G79" s="180"/>
      <c r="H79" s="291"/>
      <c r="I79" s="291"/>
      <c r="J79" s="291"/>
      <c r="K79" s="291"/>
      <c r="L79" s="42"/>
      <c r="M79" s="33"/>
      <c r="N79" s="7"/>
      <c r="O79" s="7"/>
    </row>
    <row r="80" spans="2:15" ht="15.75" customHeight="1">
      <c r="B80" s="24"/>
      <c r="C80" s="129"/>
      <c r="D80" s="129"/>
      <c r="E80" s="129"/>
      <c r="F80" s="45"/>
      <c r="G80" s="180"/>
      <c r="H80" s="291"/>
      <c r="I80" s="291"/>
      <c r="J80" s="291"/>
      <c r="K80" s="291"/>
      <c r="L80" s="42"/>
      <c r="M80" s="33"/>
      <c r="N80" s="7"/>
      <c r="O80" s="7"/>
    </row>
    <row r="81" spans="2:15" ht="15.75" customHeight="1">
      <c r="B81" s="24"/>
      <c r="C81" s="129"/>
      <c r="D81" s="129"/>
      <c r="E81" s="129"/>
      <c r="F81" s="45"/>
      <c r="G81" s="180"/>
      <c r="H81" s="291"/>
      <c r="I81" s="291"/>
      <c r="J81" s="291"/>
      <c r="K81" s="291"/>
      <c r="L81" s="42"/>
      <c r="M81" s="33"/>
      <c r="N81" s="7"/>
      <c r="O81" s="7"/>
    </row>
    <row r="82" spans="2:15" ht="15.75" customHeight="1">
      <c r="B82" s="24"/>
      <c r="C82" s="129"/>
      <c r="D82" s="129"/>
      <c r="E82" s="129"/>
      <c r="F82" s="45"/>
      <c r="G82" s="180"/>
      <c r="H82" s="291"/>
      <c r="I82" s="291"/>
      <c r="J82" s="291"/>
      <c r="K82" s="291"/>
      <c r="L82" s="42"/>
      <c r="M82" s="33"/>
      <c r="N82" s="7"/>
      <c r="O82" s="7"/>
    </row>
    <row r="83" spans="2:15" ht="15.75" customHeight="1">
      <c r="B83" s="24"/>
      <c r="C83" s="129"/>
      <c r="D83" s="129"/>
      <c r="E83" s="129"/>
      <c r="F83" s="45"/>
      <c r="G83" s="180"/>
      <c r="H83" s="291"/>
      <c r="I83" s="291"/>
      <c r="J83" s="291"/>
      <c r="K83" s="291"/>
      <c r="L83" s="42"/>
      <c r="M83" s="33"/>
      <c r="N83" s="7"/>
      <c r="O83" s="7"/>
    </row>
    <row r="84" spans="2:15" ht="15.75" customHeight="1">
      <c r="B84" s="24"/>
      <c r="C84" s="129"/>
      <c r="D84" s="129"/>
      <c r="E84" s="129"/>
      <c r="F84" s="45"/>
      <c r="G84" s="180"/>
      <c r="H84" s="291"/>
      <c r="I84" s="291"/>
      <c r="J84" s="291"/>
      <c r="K84" s="291"/>
      <c r="L84" s="42"/>
      <c r="M84" s="33"/>
      <c r="N84" s="7"/>
      <c r="O84" s="7"/>
    </row>
    <row r="85" spans="2:15" ht="15.75" customHeight="1">
      <c r="B85" s="24"/>
      <c r="C85" s="129"/>
      <c r="D85" s="129"/>
      <c r="E85" s="129"/>
      <c r="F85" s="45"/>
      <c r="G85" s="180"/>
      <c r="H85" s="291"/>
      <c r="I85" s="291"/>
      <c r="J85" s="291"/>
      <c r="K85" s="291"/>
      <c r="L85" s="42"/>
      <c r="M85" s="33"/>
      <c r="N85" s="7"/>
      <c r="O85" s="7"/>
    </row>
    <row r="86" spans="2:15" ht="15.75" customHeight="1">
      <c r="B86" s="24"/>
      <c r="C86" s="129"/>
      <c r="D86" s="129"/>
      <c r="E86" s="129"/>
      <c r="F86" s="45"/>
      <c r="G86" s="180"/>
      <c r="H86" s="291"/>
      <c r="I86" s="291"/>
      <c r="J86" s="291"/>
      <c r="K86" s="291"/>
      <c r="L86" s="42"/>
      <c r="M86" s="33"/>
      <c r="N86" s="7"/>
      <c r="O86" s="7"/>
    </row>
    <row r="87" spans="2:15" ht="15.75" customHeight="1">
      <c r="B87" s="24"/>
      <c r="C87" s="129"/>
      <c r="D87" s="129"/>
      <c r="E87" s="129"/>
      <c r="F87" s="45"/>
      <c r="G87" s="180"/>
      <c r="H87" s="291"/>
      <c r="I87" s="291"/>
      <c r="J87" s="291"/>
      <c r="K87" s="291"/>
      <c r="L87" s="42"/>
      <c r="M87" s="33"/>
      <c r="N87" s="7"/>
      <c r="O87" s="7"/>
    </row>
    <row r="88" spans="2:15" ht="15.75" customHeight="1">
      <c r="B88" s="24"/>
      <c r="C88" s="129"/>
      <c r="D88" s="129"/>
      <c r="E88" s="129"/>
      <c r="F88" s="45"/>
      <c r="G88" s="180"/>
      <c r="H88" s="291"/>
      <c r="I88" s="291"/>
      <c r="J88" s="291"/>
      <c r="K88" s="291"/>
      <c r="L88" s="42"/>
      <c r="M88" s="33"/>
      <c r="N88" s="7"/>
      <c r="O88" s="7"/>
    </row>
    <row r="89" spans="2:15" ht="15.75" customHeight="1">
      <c r="B89" s="24"/>
      <c r="C89" s="129"/>
      <c r="D89" s="129"/>
      <c r="E89" s="129"/>
      <c r="F89" s="45"/>
      <c r="G89" s="180"/>
      <c r="H89" s="291"/>
      <c r="I89" s="291"/>
      <c r="J89" s="291"/>
      <c r="K89" s="291"/>
      <c r="L89" s="42"/>
      <c r="M89" s="33"/>
      <c r="N89" s="7"/>
      <c r="O89" s="7"/>
    </row>
    <row r="90" spans="2:15" ht="15.75" customHeight="1">
      <c r="B90" s="24"/>
      <c r="C90" s="129"/>
      <c r="D90" s="129"/>
      <c r="E90" s="129"/>
      <c r="F90" s="45"/>
      <c r="G90" s="180"/>
      <c r="H90" s="291"/>
      <c r="I90" s="291"/>
      <c r="J90" s="291"/>
      <c r="K90" s="291"/>
      <c r="L90" s="42"/>
      <c r="M90" s="33"/>
      <c r="N90" s="7"/>
      <c r="O90" s="7"/>
    </row>
    <row r="91" spans="2:15" ht="15.75" customHeight="1">
      <c r="B91" s="24"/>
      <c r="C91" s="129"/>
      <c r="D91" s="129"/>
      <c r="E91" s="129"/>
      <c r="F91" s="45"/>
      <c r="G91" s="180"/>
      <c r="H91" s="291"/>
      <c r="I91" s="291"/>
      <c r="J91" s="291"/>
      <c r="K91" s="291"/>
      <c r="L91" s="42"/>
      <c r="M91" s="33"/>
      <c r="N91" s="7"/>
      <c r="O91" s="7"/>
    </row>
    <row r="92" spans="2:15" ht="15.75" customHeight="1">
      <c r="B92" s="254"/>
      <c r="C92" s="198"/>
      <c r="D92" s="198"/>
      <c r="E92" s="272"/>
      <c r="F92" s="272"/>
      <c r="G92" s="283"/>
      <c r="H92" s="37"/>
      <c r="I92" s="343"/>
      <c r="J92" s="343"/>
      <c r="K92" s="343"/>
      <c r="L92" s="342"/>
      <c r="M92" s="33"/>
      <c r="N92" s="7"/>
      <c r="O92" s="7"/>
    </row>
    <row r="93" spans="2:15" ht="12" customHeight="1">
      <c r="B93" s="40"/>
      <c r="C93" s="129"/>
      <c r="D93" s="129"/>
      <c r="E93" s="45"/>
      <c r="F93" s="45"/>
      <c r="G93" s="180"/>
      <c r="H93" s="135"/>
      <c r="I93" s="291"/>
      <c r="J93" s="291"/>
      <c r="K93" s="291"/>
      <c r="L93" s="291"/>
      <c r="M93" s="33"/>
      <c r="N93" s="7"/>
      <c r="O93" s="7"/>
    </row>
  </sheetData>
  <mergeCells count="39">
    <mergeCell ref="F74:L74"/>
    <mergeCell ref="F73:L73"/>
    <mergeCell ref="D74:E74"/>
    <mergeCell ref="C25:F25"/>
    <mergeCell ref="C21:F21"/>
    <mergeCell ref="C52:F52"/>
    <mergeCell ref="C55:F55"/>
    <mergeCell ref="C56:F56"/>
    <mergeCell ref="C58:F58"/>
    <mergeCell ref="C28:F28"/>
    <mergeCell ref="C48:F48"/>
    <mergeCell ref="C49:F49"/>
    <mergeCell ref="C64:F64"/>
    <mergeCell ref="C39:F39"/>
    <mergeCell ref="C40:F40"/>
    <mergeCell ref="C59:F59"/>
    <mergeCell ref="C61:F61"/>
    <mergeCell ref="C62:F62"/>
    <mergeCell ref="D73:E73"/>
    <mergeCell ref="C13:L13"/>
    <mergeCell ref="G14:L14"/>
    <mergeCell ref="C51:F51"/>
    <mergeCell ref="K16:L16"/>
    <mergeCell ref="C18:F18"/>
    <mergeCell ref="C17:F17"/>
    <mergeCell ref="C20:F20"/>
    <mergeCell ref="C24:F24"/>
    <mergeCell ref="C27:F27"/>
    <mergeCell ref="B2:L2"/>
    <mergeCell ref="C15:E15"/>
    <mergeCell ref="G15:H15"/>
    <mergeCell ref="C14:F14"/>
    <mergeCell ref="C12:F12"/>
    <mergeCell ref="B3:L3"/>
    <mergeCell ref="G9:L9"/>
    <mergeCell ref="G8:L8"/>
    <mergeCell ref="G7:L7"/>
    <mergeCell ref="G6:L6"/>
    <mergeCell ref="G5:L5"/>
  </mergeCells>
  <hyperlinks>
    <hyperlink ref="G9" r:id="rId1" xr:uid="{00000000-0004-0000-0400-000000000000}"/>
  </hyperlinks>
  <pageMargins left="0.74803149606299202" right="0.511811023622047" top="0.511811023622047" bottom="0.511811023622047" header="0.511811023622047" footer="0.511811023622047"/>
  <pageSetup paperSize="9" orientation="portrait" horizontalDpi="4294967294" r:id="rId2"/>
  <headerFooter alignWithMargins="0">
    <oddFooter>&amp;CPage &amp;P of &amp;[2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B1:O48"/>
  <sheetViews>
    <sheetView topLeftCell="A13" zoomScaleSheetLayoutView="100" workbookViewId="0">
      <selection activeCell="R12" sqref="R12"/>
    </sheetView>
  </sheetViews>
  <sheetFormatPr defaultColWidth="9.140625" defaultRowHeight="12.75"/>
  <cols>
    <col min="1" max="1" width="9.140625" style="2"/>
    <col min="2" max="2" width="3.85546875" style="2" customWidth="1"/>
    <col min="3" max="3" width="7.42578125" style="2" customWidth="1"/>
    <col min="4" max="4" width="10" style="2" customWidth="1"/>
    <col min="5" max="5" width="14.28515625" style="2" customWidth="1"/>
    <col min="6" max="6" width="9.140625" style="2" customWidth="1"/>
    <col min="7" max="7" width="10.85546875" style="2" customWidth="1"/>
    <col min="8" max="8" width="6.28515625" style="2" customWidth="1"/>
    <col min="9" max="9" width="7" style="2" customWidth="1"/>
    <col min="10" max="10" width="6.42578125" style="2" customWidth="1"/>
    <col min="11" max="11" width="7.140625" style="2" customWidth="1"/>
    <col min="12" max="12" width="7.5703125" style="2" customWidth="1"/>
    <col min="13" max="13" width="8.42578125" style="2" customWidth="1"/>
    <col min="14" max="14" width="10" style="2" customWidth="1"/>
    <col min="15" max="15" width="5.140625" style="2" customWidth="1"/>
    <col min="16" max="16" width="8.7109375" style="2" customWidth="1"/>
    <col min="17" max="17" width="3.85546875" style="2" customWidth="1"/>
    <col min="18" max="16384" width="9.140625" style="2"/>
  </cols>
  <sheetData>
    <row r="1" spans="2:15" ht="31.5">
      <c r="B1" s="581" t="s">
        <v>528</v>
      </c>
      <c r="C1" s="581"/>
      <c r="D1" s="581"/>
      <c r="E1" s="581"/>
      <c r="F1" s="581"/>
      <c r="G1" s="581"/>
      <c r="H1" s="581"/>
      <c r="I1" s="581"/>
      <c r="J1" s="581"/>
      <c r="K1" s="581"/>
      <c r="L1" s="581"/>
    </row>
    <row r="2" spans="2:15" ht="15.75">
      <c r="B2" s="562" t="s">
        <v>6</v>
      </c>
      <c r="C2" s="562"/>
      <c r="D2" s="562"/>
      <c r="E2" s="562"/>
      <c r="F2" s="562"/>
      <c r="G2" s="562"/>
      <c r="H2" s="562"/>
      <c r="I2" s="562"/>
      <c r="J2" s="562"/>
      <c r="K2" s="562"/>
      <c r="L2" s="562"/>
    </row>
    <row r="3" spans="2:15" ht="9.75" customHeight="1">
      <c r="B3" s="142"/>
      <c r="C3" s="142"/>
      <c r="D3" s="142"/>
      <c r="E3" s="142"/>
      <c r="F3" s="142"/>
      <c r="G3" s="142"/>
      <c r="H3" s="142"/>
      <c r="I3" s="143"/>
      <c r="J3" s="30"/>
      <c r="K3" s="30"/>
      <c r="L3" s="30"/>
    </row>
    <row r="4" spans="2:15" ht="15.75" customHeight="1">
      <c r="B4" s="20" t="s">
        <v>9</v>
      </c>
      <c r="C4" s="19"/>
      <c r="D4" s="134"/>
      <c r="E4" s="142"/>
      <c r="F4" s="142"/>
      <c r="G4" s="561" t="s">
        <v>21</v>
      </c>
      <c r="H4" s="561"/>
      <c r="I4" s="561"/>
      <c r="J4" s="561"/>
      <c r="K4" s="561"/>
      <c r="L4" s="561"/>
    </row>
    <row r="5" spans="2:15" ht="15" customHeight="1">
      <c r="B5" s="31" t="s">
        <v>5</v>
      </c>
      <c r="C5" s="31"/>
      <c r="D5" s="32"/>
      <c r="E5" s="16"/>
      <c r="F5" s="16"/>
      <c r="G5" s="561" t="s">
        <v>13</v>
      </c>
      <c r="H5" s="561"/>
      <c r="I5" s="561"/>
      <c r="J5" s="561"/>
      <c r="K5" s="561"/>
      <c r="L5" s="561"/>
    </row>
    <row r="6" spans="2:15" ht="15" customHeight="1">
      <c r="B6" s="5" t="s">
        <v>8</v>
      </c>
      <c r="C6" s="4"/>
      <c r="D6" s="4"/>
      <c r="E6" s="4"/>
      <c r="F6" s="142"/>
      <c r="G6" s="560" t="s">
        <v>14</v>
      </c>
      <c r="H6" s="560"/>
      <c r="I6" s="560"/>
      <c r="J6" s="560"/>
      <c r="K6" s="560"/>
      <c r="L6" s="560"/>
    </row>
    <row r="7" spans="2:15" ht="15" customHeight="1">
      <c r="B7" s="5" t="s">
        <v>15</v>
      </c>
      <c r="C7" s="4"/>
      <c r="D7" s="4"/>
      <c r="E7" s="4"/>
      <c r="F7" s="142"/>
      <c r="G7" s="559" t="s">
        <v>20</v>
      </c>
      <c r="H7" s="559"/>
      <c r="I7" s="559"/>
      <c r="J7" s="559"/>
      <c r="K7" s="559"/>
      <c r="L7" s="559"/>
    </row>
    <row r="8" spans="2:15" ht="15" customHeight="1">
      <c r="B8" s="144" t="s">
        <v>4</v>
      </c>
      <c r="C8" s="145"/>
      <c r="D8" s="145"/>
      <c r="E8" s="145"/>
      <c r="F8" s="145"/>
      <c r="G8" s="558" t="s">
        <v>16</v>
      </c>
      <c r="H8" s="558"/>
      <c r="I8" s="558"/>
      <c r="J8" s="558"/>
      <c r="K8" s="558"/>
      <c r="L8" s="558"/>
    </row>
    <row r="9" spans="2:15" ht="11.25" customHeight="1"/>
    <row r="10" spans="2:15" ht="14.25" customHeight="1">
      <c r="C10" s="178"/>
      <c r="D10" s="178"/>
      <c r="K10" s="473" t="s">
        <v>738</v>
      </c>
      <c r="L10" s="136"/>
    </row>
    <row r="11" spans="2:15" ht="18" customHeight="1">
      <c r="B11" s="58"/>
      <c r="C11" s="599" t="s">
        <v>288</v>
      </c>
      <c r="D11" s="600"/>
      <c r="E11" s="600"/>
      <c r="F11" s="601"/>
      <c r="G11" s="59"/>
      <c r="H11" s="60"/>
      <c r="I11" s="59"/>
      <c r="J11" s="59"/>
      <c r="K11" s="59"/>
      <c r="L11" s="61"/>
      <c r="M11" s="7"/>
      <c r="N11" s="7"/>
      <c r="O11" s="7"/>
    </row>
    <row r="12" spans="2:15" ht="67.5" customHeight="1">
      <c r="B12" s="23"/>
      <c r="C12" s="567" t="s">
        <v>734</v>
      </c>
      <c r="D12" s="568"/>
      <c r="E12" s="568"/>
      <c r="F12" s="568"/>
      <c r="G12" s="568"/>
      <c r="H12" s="568"/>
      <c r="I12" s="568"/>
      <c r="J12" s="568"/>
      <c r="K12" s="568"/>
      <c r="L12" s="569"/>
      <c r="M12" s="7"/>
      <c r="N12" s="7"/>
      <c r="O12" s="7"/>
    </row>
    <row r="13" spans="2:15" ht="18" customHeight="1">
      <c r="B13" s="24"/>
      <c r="C13" s="579" t="s">
        <v>289</v>
      </c>
      <c r="D13" s="580"/>
      <c r="E13" s="580"/>
      <c r="F13" s="582"/>
      <c r="G13" s="580"/>
      <c r="H13" s="580"/>
      <c r="I13" s="580"/>
      <c r="J13" s="580"/>
      <c r="K13" s="580"/>
      <c r="L13" s="587"/>
      <c r="M13" s="7"/>
      <c r="N13" s="7"/>
      <c r="O13" s="7"/>
    </row>
    <row r="14" spans="2:15" ht="17.25" customHeight="1">
      <c r="B14" s="24"/>
      <c r="C14" s="552" t="s">
        <v>526</v>
      </c>
      <c r="D14" s="553"/>
      <c r="E14" s="553"/>
      <c r="F14" s="84"/>
      <c r="G14" s="554" t="s">
        <v>525</v>
      </c>
      <c r="H14" s="555"/>
      <c r="I14" s="62" t="s">
        <v>25</v>
      </c>
      <c r="J14" s="54"/>
      <c r="K14" s="406"/>
      <c r="L14" s="26"/>
      <c r="M14" s="7"/>
      <c r="N14" s="7"/>
      <c r="O14" s="7"/>
    </row>
    <row r="15" spans="2:15" ht="15.75" customHeight="1">
      <c r="B15" s="24"/>
      <c r="C15" s="128"/>
      <c r="D15" s="129"/>
      <c r="E15" s="129"/>
      <c r="F15" s="130"/>
      <c r="G15" s="405" t="s">
        <v>295</v>
      </c>
      <c r="H15" s="403" t="s">
        <v>24</v>
      </c>
      <c r="I15" s="404" t="s">
        <v>27</v>
      </c>
      <c r="J15" s="403" t="s">
        <v>280</v>
      </c>
      <c r="K15" s="579" t="s">
        <v>282</v>
      </c>
      <c r="L15" s="587"/>
      <c r="M15" s="7"/>
      <c r="N15" s="7"/>
      <c r="O15" s="7"/>
    </row>
    <row r="16" spans="2:15" ht="21" customHeight="1">
      <c r="B16" s="29">
        <v>1</v>
      </c>
      <c r="C16" s="514" t="s">
        <v>733</v>
      </c>
      <c r="D16" s="515"/>
      <c r="E16" s="515"/>
      <c r="F16" s="516"/>
      <c r="G16" s="107" t="s">
        <v>732</v>
      </c>
      <c r="H16" s="402">
        <v>0</v>
      </c>
      <c r="I16" s="171">
        <v>2</v>
      </c>
      <c r="J16" s="219" t="s">
        <v>426</v>
      </c>
      <c r="K16" s="360"/>
      <c r="L16" s="76"/>
      <c r="M16" s="27"/>
      <c r="N16" s="7"/>
      <c r="O16" s="7"/>
    </row>
    <row r="17" spans="2:15" ht="17.25" customHeight="1">
      <c r="B17" s="29"/>
      <c r="C17" s="514" t="s">
        <v>731</v>
      </c>
      <c r="D17" s="515"/>
      <c r="E17" s="515"/>
      <c r="F17" s="516"/>
      <c r="G17" s="107" t="s">
        <v>730</v>
      </c>
      <c r="H17" s="402">
        <v>0</v>
      </c>
      <c r="I17" s="123">
        <v>3</v>
      </c>
      <c r="J17" s="105" t="s">
        <v>426</v>
      </c>
      <c r="K17" s="295"/>
      <c r="L17" s="42"/>
      <c r="M17" s="33"/>
      <c r="N17" s="7"/>
      <c r="O17" s="7"/>
    </row>
    <row r="18" spans="2:15" ht="13.5" customHeight="1">
      <c r="B18" s="29"/>
      <c r="C18" s="129"/>
      <c r="D18" s="129"/>
      <c r="E18" s="45"/>
      <c r="F18" s="89"/>
      <c r="G18" s="107" t="s">
        <v>729</v>
      </c>
      <c r="H18" s="123">
        <v>1</v>
      </c>
      <c r="I18" s="123">
        <v>36</v>
      </c>
      <c r="J18" s="105" t="s">
        <v>426</v>
      </c>
      <c r="K18" s="291"/>
      <c r="L18" s="42"/>
      <c r="M18" s="33"/>
      <c r="N18" s="7"/>
      <c r="O18" s="7"/>
    </row>
    <row r="19" spans="2:15" ht="17.25" customHeight="1">
      <c r="B19" s="29"/>
      <c r="C19" s="129"/>
      <c r="D19" s="129"/>
      <c r="E19" s="45"/>
      <c r="F19" s="89"/>
      <c r="G19" s="155">
        <v>180</v>
      </c>
      <c r="H19" s="402">
        <v>0</v>
      </c>
      <c r="I19" s="123">
        <v>10</v>
      </c>
      <c r="J19" s="105" t="s">
        <v>426</v>
      </c>
      <c r="K19" s="291"/>
      <c r="L19" s="42"/>
      <c r="M19" s="9"/>
      <c r="N19" s="7"/>
      <c r="O19" s="7"/>
    </row>
    <row r="20" spans="2:15" ht="17.25" customHeight="1">
      <c r="B20" s="29"/>
      <c r="C20" s="129"/>
      <c r="D20" s="129"/>
      <c r="E20" s="45"/>
      <c r="F20" s="89"/>
      <c r="G20" s="163" t="s">
        <v>342</v>
      </c>
      <c r="H20" s="410">
        <f>SUM(H16:H19)</f>
        <v>1</v>
      </c>
      <c r="I20" s="393">
        <f>SUM(I16:I19)</f>
        <v>51</v>
      </c>
      <c r="J20" s="361" t="s">
        <v>426</v>
      </c>
      <c r="K20" s="295">
        <v>2.27</v>
      </c>
      <c r="L20" s="42" t="s">
        <v>383</v>
      </c>
      <c r="M20" s="33"/>
      <c r="N20" s="7"/>
      <c r="O20" s="7"/>
    </row>
    <row r="21" spans="2:15" ht="9.75" customHeight="1">
      <c r="B21" s="29"/>
      <c r="C21" s="129"/>
      <c r="D21" s="129"/>
      <c r="E21" s="135"/>
      <c r="F21" s="89"/>
      <c r="G21" s="180"/>
      <c r="J21" s="147"/>
      <c r="K21" s="395"/>
      <c r="L21" s="206"/>
      <c r="M21" s="9"/>
      <c r="N21" s="7"/>
      <c r="O21" s="7"/>
    </row>
    <row r="22" spans="2:15" ht="21" customHeight="1">
      <c r="B22" s="29">
        <v>2</v>
      </c>
      <c r="C22" s="515" t="s">
        <v>728</v>
      </c>
      <c r="D22" s="515"/>
      <c r="E22" s="515"/>
      <c r="F22" s="516"/>
      <c r="G22" s="158" t="s">
        <v>727</v>
      </c>
      <c r="H22" s="125">
        <v>2</v>
      </c>
      <c r="I22" s="411" t="s">
        <v>426</v>
      </c>
      <c r="J22" s="443" t="s">
        <v>426</v>
      </c>
      <c r="K22" s="395"/>
      <c r="L22" s="206"/>
      <c r="M22" s="27"/>
      <c r="N22" s="7"/>
      <c r="O22" s="7"/>
    </row>
    <row r="23" spans="2:15" ht="18" customHeight="1">
      <c r="B23" s="29"/>
      <c r="C23" s="515" t="s">
        <v>647</v>
      </c>
      <c r="D23" s="515"/>
      <c r="E23" s="515"/>
      <c r="F23" s="516"/>
      <c r="G23" s="163" t="s">
        <v>342</v>
      </c>
      <c r="H23" s="388">
        <f>SUM(H22)</f>
        <v>2</v>
      </c>
      <c r="I23" s="443" t="s">
        <v>426</v>
      </c>
      <c r="J23" s="443" t="s">
        <v>426</v>
      </c>
      <c r="K23" s="295">
        <v>2</v>
      </c>
      <c r="L23" s="206" t="s">
        <v>24</v>
      </c>
      <c r="M23" s="9"/>
      <c r="N23" s="7"/>
      <c r="O23" s="7"/>
    </row>
    <row r="24" spans="2:15" ht="12" customHeight="1">
      <c r="B24" s="29"/>
      <c r="C24" s="129"/>
      <c r="D24" s="129"/>
      <c r="E24" s="45"/>
      <c r="F24" s="89"/>
      <c r="G24" s="180"/>
      <c r="J24" s="147"/>
      <c r="K24" s="395"/>
      <c r="L24" s="206"/>
      <c r="M24" s="9"/>
      <c r="N24" s="7"/>
      <c r="O24" s="7"/>
    </row>
    <row r="25" spans="2:15" ht="21" customHeight="1">
      <c r="B25" s="29">
        <v>3</v>
      </c>
      <c r="C25" s="515" t="s">
        <v>726</v>
      </c>
      <c r="D25" s="515"/>
      <c r="E25" s="515"/>
      <c r="F25" s="516"/>
      <c r="G25" s="158" t="s">
        <v>725</v>
      </c>
      <c r="H25" s="125">
        <v>2</v>
      </c>
      <c r="I25" s="124">
        <v>20</v>
      </c>
      <c r="J25" s="125" t="s">
        <v>426</v>
      </c>
      <c r="K25" s="395"/>
      <c r="L25" s="206"/>
      <c r="M25" s="9"/>
      <c r="N25" s="7"/>
      <c r="O25" s="7"/>
    </row>
    <row r="26" spans="2:15" ht="17.25" customHeight="1">
      <c r="B26" s="29"/>
      <c r="C26" s="515" t="s">
        <v>650</v>
      </c>
      <c r="D26" s="515"/>
      <c r="E26" s="515"/>
      <c r="F26" s="516"/>
      <c r="G26" s="163" t="s">
        <v>342</v>
      </c>
      <c r="H26" s="125">
        <f>SUM(H25)</f>
        <v>2</v>
      </c>
      <c r="I26" s="393">
        <f>SUM(I25)</f>
        <v>20</v>
      </c>
      <c r="J26" s="411" t="s">
        <v>426</v>
      </c>
      <c r="K26" s="391">
        <v>2.5</v>
      </c>
      <c r="L26" s="76" t="s">
        <v>24</v>
      </c>
      <c r="M26" s="33"/>
      <c r="N26" s="7"/>
      <c r="O26" s="7"/>
    </row>
    <row r="27" spans="2:15" ht="11.25" customHeight="1">
      <c r="B27" s="29"/>
      <c r="C27" s="129"/>
      <c r="D27" s="129"/>
      <c r="E27" s="45"/>
      <c r="F27" s="89"/>
      <c r="G27" s="180"/>
      <c r="H27" s="135"/>
      <c r="I27" s="291"/>
      <c r="J27" s="426"/>
      <c r="K27" s="7"/>
      <c r="L27" s="42"/>
      <c r="M27" s="33"/>
      <c r="N27" s="7"/>
      <c r="O27" s="7"/>
    </row>
    <row r="28" spans="2:15" ht="15.75" customHeight="1">
      <c r="B28" s="29">
        <v>4</v>
      </c>
      <c r="C28" s="515" t="s">
        <v>724</v>
      </c>
      <c r="D28" s="515"/>
      <c r="E28" s="515"/>
      <c r="F28" s="516"/>
      <c r="G28" s="158" t="s">
        <v>707</v>
      </c>
      <c r="H28" s="125">
        <v>5</v>
      </c>
      <c r="I28" s="125">
        <v>10</v>
      </c>
      <c r="J28" s="361" t="s">
        <v>426</v>
      </c>
      <c r="K28" s="7"/>
      <c r="L28" s="42"/>
      <c r="M28" s="33"/>
      <c r="N28" s="7"/>
      <c r="O28" s="7"/>
    </row>
    <row r="29" spans="2:15" ht="17.25" customHeight="1">
      <c r="B29" s="29"/>
      <c r="C29" s="515" t="s">
        <v>555</v>
      </c>
      <c r="D29" s="515"/>
      <c r="E29" s="515"/>
      <c r="F29" s="516"/>
      <c r="G29" s="163" t="s">
        <v>342</v>
      </c>
      <c r="H29" s="125">
        <v>5</v>
      </c>
      <c r="I29" s="125">
        <v>10</v>
      </c>
      <c r="J29" s="361" t="s">
        <v>426</v>
      </c>
      <c r="K29" s="357">
        <v>5.25</v>
      </c>
      <c r="L29" s="42" t="s">
        <v>24</v>
      </c>
      <c r="M29" s="33"/>
      <c r="N29" s="7"/>
      <c r="O29" s="7"/>
    </row>
    <row r="30" spans="2:15" ht="11.25" customHeight="1">
      <c r="B30" s="29"/>
      <c r="C30" s="129"/>
      <c r="D30" s="129"/>
      <c r="E30" s="45"/>
      <c r="F30" s="89"/>
      <c r="G30" s="180"/>
      <c r="H30" s="291"/>
      <c r="I30" s="291"/>
      <c r="J30" s="21"/>
      <c r="K30" s="7"/>
      <c r="L30" s="42"/>
      <c r="M30" s="33"/>
      <c r="N30" s="7"/>
      <c r="O30" s="7"/>
    </row>
    <row r="31" spans="2:15" ht="17.25" customHeight="1">
      <c r="B31" s="29">
        <v>5</v>
      </c>
      <c r="C31" s="515" t="s">
        <v>723</v>
      </c>
      <c r="D31" s="515"/>
      <c r="E31" s="515"/>
      <c r="F31" s="516"/>
      <c r="G31" s="466">
        <v>186</v>
      </c>
      <c r="H31" s="124">
        <v>2</v>
      </c>
      <c r="I31" s="124">
        <v>10</v>
      </c>
      <c r="J31" s="361" t="s">
        <v>426</v>
      </c>
      <c r="K31" s="7"/>
      <c r="L31" s="42"/>
      <c r="M31" s="9"/>
      <c r="N31" s="7"/>
      <c r="O31" s="7"/>
    </row>
    <row r="32" spans="2:15" ht="15.75" customHeight="1">
      <c r="B32" s="29"/>
      <c r="C32" s="515" t="s">
        <v>722</v>
      </c>
      <c r="D32" s="515"/>
      <c r="E32" s="515"/>
      <c r="F32" s="516"/>
      <c r="G32" s="163" t="s">
        <v>342</v>
      </c>
      <c r="H32" s="124">
        <v>2</v>
      </c>
      <c r="I32" s="124">
        <v>10</v>
      </c>
      <c r="J32" s="361" t="s">
        <v>426</v>
      </c>
      <c r="K32" s="357">
        <v>2.25</v>
      </c>
      <c r="L32" s="42" t="s">
        <v>24</v>
      </c>
      <c r="M32" s="9"/>
      <c r="N32" s="7"/>
      <c r="O32" s="7"/>
    </row>
    <row r="33" spans="2:15" ht="12.75" customHeight="1">
      <c r="B33" s="29"/>
      <c r="C33" s="129"/>
      <c r="D33" s="129"/>
      <c r="E33" s="45"/>
      <c r="F33" s="89"/>
      <c r="G33" s="180"/>
      <c r="H33" s="7"/>
      <c r="I33" s="291"/>
      <c r="J33" s="21"/>
      <c r="K33" s="7"/>
      <c r="L33" s="42"/>
      <c r="M33" s="33"/>
      <c r="N33" s="7"/>
      <c r="O33" s="7"/>
    </row>
    <row r="34" spans="2:15" ht="17.25" customHeight="1">
      <c r="B34" s="29">
        <v>6</v>
      </c>
      <c r="C34" s="515" t="s">
        <v>721</v>
      </c>
      <c r="D34" s="515"/>
      <c r="E34" s="515"/>
      <c r="F34" s="516"/>
      <c r="G34" s="158" t="s">
        <v>720</v>
      </c>
      <c r="H34" s="124">
        <v>4</v>
      </c>
      <c r="I34" s="125">
        <v>19</v>
      </c>
      <c r="J34" s="361" t="s">
        <v>426</v>
      </c>
      <c r="K34" s="7"/>
      <c r="L34" s="42"/>
      <c r="M34" s="33"/>
      <c r="N34" s="7"/>
      <c r="O34" s="7"/>
    </row>
    <row r="35" spans="2:15" ht="18" customHeight="1">
      <c r="B35" s="29"/>
      <c r="C35" s="515" t="s">
        <v>719</v>
      </c>
      <c r="D35" s="515"/>
      <c r="E35" s="515"/>
      <c r="F35" s="516"/>
      <c r="G35" s="163" t="s">
        <v>342</v>
      </c>
      <c r="H35" s="124">
        <v>4</v>
      </c>
      <c r="I35" s="125">
        <v>19</v>
      </c>
      <c r="J35" s="361" t="s">
        <v>426</v>
      </c>
      <c r="K35" s="357">
        <v>4.47</v>
      </c>
      <c r="L35" s="42" t="s">
        <v>383</v>
      </c>
      <c r="M35" s="33"/>
      <c r="N35" s="7"/>
      <c r="O35" s="7"/>
    </row>
    <row r="36" spans="2:15" ht="21" customHeight="1">
      <c r="B36" s="24"/>
      <c r="C36" s="588" t="s">
        <v>718</v>
      </c>
      <c r="D36" s="588"/>
      <c r="E36" s="588"/>
      <c r="F36" s="588"/>
      <c r="G36" s="356"/>
      <c r="H36" s="354"/>
      <c r="I36" s="355"/>
      <c r="J36" s="407"/>
      <c r="K36" s="353">
        <f>SUM(K16:K35)+0.01</f>
        <v>18.75</v>
      </c>
      <c r="L36" s="352" t="s">
        <v>24</v>
      </c>
      <c r="M36" s="33"/>
      <c r="N36" s="7"/>
      <c r="O36" s="7"/>
    </row>
    <row r="37" spans="2:15" ht="17.25" customHeight="1">
      <c r="B37" s="24"/>
      <c r="C37" s="129"/>
      <c r="D37" s="129"/>
      <c r="E37" s="45"/>
      <c r="F37" s="45"/>
      <c r="G37" s="180"/>
      <c r="H37" s="135"/>
      <c r="I37" s="291"/>
      <c r="J37" s="345"/>
      <c r="K37" s="345"/>
      <c r="L37" s="344"/>
      <c r="M37" s="33"/>
      <c r="N37" s="7"/>
      <c r="O37" s="7"/>
    </row>
    <row r="38" spans="2:15" ht="11.25" customHeight="1">
      <c r="B38" s="24"/>
      <c r="C38" s="129"/>
      <c r="D38" s="129"/>
      <c r="E38" s="45"/>
      <c r="F38" s="45"/>
      <c r="G38" s="180"/>
      <c r="H38" s="135"/>
      <c r="I38" s="291"/>
      <c r="J38" s="291"/>
      <c r="K38" s="291"/>
      <c r="L38" s="42"/>
      <c r="M38" s="33"/>
      <c r="N38" s="7"/>
      <c r="O38" s="7"/>
    </row>
    <row r="39" spans="2:15" ht="15.75" customHeight="1">
      <c r="B39" s="24"/>
      <c r="C39" s="129"/>
      <c r="D39" s="129"/>
      <c r="E39" s="45"/>
      <c r="F39" s="45"/>
      <c r="G39" s="180"/>
      <c r="H39" s="135"/>
      <c r="I39" s="291"/>
      <c r="J39" s="291"/>
      <c r="K39" s="291"/>
      <c r="L39" s="42"/>
      <c r="M39" s="33"/>
      <c r="N39" s="7"/>
      <c r="O39" s="7"/>
    </row>
    <row r="40" spans="2:15" ht="10.5" customHeight="1">
      <c r="B40" s="24"/>
      <c r="C40" s="129"/>
      <c r="D40" s="129"/>
      <c r="E40" s="45"/>
      <c r="F40" s="45"/>
      <c r="G40" s="180"/>
      <c r="H40" s="135"/>
      <c r="I40" s="291"/>
      <c r="J40" s="291"/>
      <c r="K40" s="291"/>
      <c r="L40" s="42"/>
      <c r="M40" s="33"/>
      <c r="N40" s="7"/>
      <c r="O40" s="7"/>
    </row>
    <row r="41" spans="2:15" ht="10.5" customHeight="1">
      <c r="B41" s="24"/>
      <c r="C41" s="129"/>
      <c r="D41" s="129"/>
      <c r="E41" s="45"/>
      <c r="F41" s="45"/>
      <c r="G41" s="180"/>
      <c r="H41" s="135"/>
      <c r="I41" s="291"/>
      <c r="J41" s="291"/>
      <c r="K41" s="291"/>
      <c r="L41" s="42"/>
      <c r="M41" s="33"/>
      <c r="N41" s="7"/>
      <c r="O41" s="7"/>
    </row>
    <row r="42" spans="2:15" ht="10.5" customHeight="1">
      <c r="B42" s="24"/>
      <c r="C42" s="129"/>
      <c r="D42" s="129"/>
      <c r="E42" s="45"/>
      <c r="F42" s="45"/>
      <c r="G42" s="180"/>
      <c r="H42" s="135"/>
      <c r="I42" s="291"/>
      <c r="J42" s="291"/>
      <c r="K42" s="291"/>
      <c r="L42" s="42"/>
      <c r="M42" s="33"/>
      <c r="N42" s="7"/>
      <c r="O42" s="7"/>
    </row>
    <row r="43" spans="2:15" ht="11.25" customHeight="1">
      <c r="B43" s="24"/>
      <c r="C43" s="129"/>
      <c r="D43" s="129"/>
      <c r="E43" s="45"/>
      <c r="F43" s="45"/>
      <c r="G43" s="180"/>
      <c r="H43" s="135"/>
      <c r="I43" s="291"/>
      <c r="J43" s="291"/>
      <c r="K43" s="291"/>
      <c r="L43" s="42"/>
      <c r="M43" s="33"/>
      <c r="N43" s="7"/>
      <c r="O43" s="7"/>
    </row>
    <row r="44" spans="2:15" ht="11.25" customHeight="1">
      <c r="B44" s="24"/>
      <c r="C44" s="129"/>
      <c r="D44" s="129"/>
      <c r="E44" s="45"/>
      <c r="F44" s="45"/>
      <c r="G44" s="180"/>
      <c r="H44" s="135"/>
      <c r="I44" s="291"/>
      <c r="J44" s="291"/>
      <c r="K44" s="291"/>
      <c r="L44" s="42"/>
      <c r="M44" s="33"/>
      <c r="N44" s="7"/>
      <c r="O44" s="7"/>
    </row>
    <row r="45" spans="2:15" ht="17.25" customHeight="1">
      <c r="B45" s="24"/>
      <c r="C45" s="129" t="s">
        <v>17</v>
      </c>
      <c r="D45" s="518" t="s">
        <v>1</v>
      </c>
      <c r="E45" s="518"/>
      <c r="F45" s="45"/>
      <c r="G45" s="570" t="s">
        <v>11</v>
      </c>
      <c r="H45" s="570"/>
      <c r="I45" s="570"/>
      <c r="J45" s="570"/>
      <c r="K45" s="570"/>
      <c r="L45" s="571"/>
      <c r="M45" s="33"/>
      <c r="N45" s="7"/>
      <c r="O45" s="7"/>
    </row>
    <row r="46" spans="2:15" ht="15.75" customHeight="1">
      <c r="B46" s="24"/>
      <c r="C46" s="129" t="s">
        <v>18</v>
      </c>
      <c r="D46" s="518" t="s">
        <v>415</v>
      </c>
      <c r="E46" s="518"/>
      <c r="F46" s="45"/>
      <c r="G46" s="180" t="s">
        <v>23</v>
      </c>
      <c r="H46" s="291"/>
      <c r="I46" s="291"/>
      <c r="J46" s="291"/>
      <c r="K46" s="291"/>
      <c r="L46" s="42"/>
      <c r="M46" s="33"/>
      <c r="N46" s="7"/>
      <c r="O46" s="7"/>
    </row>
    <row r="47" spans="2:15" ht="15.75" customHeight="1">
      <c r="B47" s="254"/>
      <c r="C47" s="198"/>
      <c r="D47" s="198"/>
      <c r="E47" s="272"/>
      <c r="F47" s="272"/>
      <c r="G47" s="283"/>
      <c r="H47" s="37"/>
      <c r="I47" s="343"/>
      <c r="J47" s="343"/>
      <c r="K47" s="343"/>
      <c r="L47" s="342"/>
      <c r="M47" s="33"/>
      <c r="N47" s="7"/>
      <c r="O47" s="7"/>
    </row>
    <row r="48" spans="2:15" ht="12" customHeight="1">
      <c r="B48" s="40"/>
      <c r="C48" s="129"/>
      <c r="D48" s="129"/>
      <c r="E48" s="45"/>
      <c r="F48" s="45"/>
      <c r="G48" s="180"/>
      <c r="H48" s="135"/>
      <c r="I48" s="291"/>
      <c r="J48" s="291"/>
      <c r="K48" s="291"/>
      <c r="L48" s="291"/>
      <c r="M48" s="33"/>
      <c r="N48" s="7"/>
      <c r="O48" s="7"/>
    </row>
  </sheetData>
  <mergeCells count="30">
    <mergeCell ref="D46:E46"/>
    <mergeCell ref="C26:F26"/>
    <mergeCell ref="C23:F23"/>
    <mergeCell ref="C28:F28"/>
    <mergeCell ref="C29:F29"/>
    <mergeCell ref="C34:F34"/>
    <mergeCell ref="C35:F35"/>
    <mergeCell ref="C36:F36"/>
    <mergeCell ref="D45:E45"/>
    <mergeCell ref="C32:F32"/>
    <mergeCell ref="B1:L1"/>
    <mergeCell ref="C14:E14"/>
    <mergeCell ref="G14:H14"/>
    <mergeCell ref="C13:F13"/>
    <mergeCell ref="C11:F11"/>
    <mergeCell ref="G45:L45"/>
    <mergeCell ref="B2:L2"/>
    <mergeCell ref="G8:L8"/>
    <mergeCell ref="G7:L7"/>
    <mergeCell ref="G6:L6"/>
    <mergeCell ref="G5:L5"/>
    <mergeCell ref="G4:L4"/>
    <mergeCell ref="C12:L12"/>
    <mergeCell ref="G13:L13"/>
    <mergeCell ref="C17:F17"/>
    <mergeCell ref="C16:F16"/>
    <mergeCell ref="K15:L15"/>
    <mergeCell ref="C22:F22"/>
    <mergeCell ref="C25:F25"/>
    <mergeCell ref="C31:F31"/>
  </mergeCells>
  <hyperlinks>
    <hyperlink ref="G8" r:id="rId1" xr:uid="{00000000-0004-0000-0500-000000000000}"/>
  </hyperlinks>
  <pageMargins left="0.74803149606299202" right="0.511811023622047" top="0.511811023622047" bottom="0.511811023622047" header="0.511811023622047" footer="0.511811023622047"/>
  <pageSetup paperSize="9" orientation="portrait" horizontalDpi="4294967294"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C1:R50"/>
  <sheetViews>
    <sheetView topLeftCell="A10" zoomScaleSheetLayoutView="100" workbookViewId="0">
      <selection activeCell="R12" sqref="R12"/>
    </sheetView>
  </sheetViews>
  <sheetFormatPr defaultColWidth="9.140625" defaultRowHeight="12.75"/>
  <cols>
    <col min="1" max="2" width="9.140625" style="2"/>
    <col min="3" max="3" width="3.28515625" style="2" customWidth="1"/>
    <col min="4" max="4" width="7.42578125" style="2" customWidth="1"/>
    <col min="5" max="5" width="10" style="2" customWidth="1"/>
    <col min="6" max="6" width="14.28515625" style="2" customWidth="1"/>
    <col min="7" max="7" width="9.7109375" style="2" customWidth="1"/>
    <col min="8" max="8" width="11.140625" style="2" customWidth="1"/>
    <col min="9" max="9" width="6.5703125" style="2" customWidth="1"/>
    <col min="10" max="10" width="7" style="2" customWidth="1"/>
    <col min="11" max="11" width="6.42578125" style="2" customWidth="1"/>
    <col min="12" max="12" width="7.140625" style="2" customWidth="1"/>
    <col min="13" max="13" width="8.140625" style="2" customWidth="1"/>
    <col min="14" max="14" width="8.42578125" style="2" customWidth="1"/>
    <col min="15" max="15" width="10" style="2" customWidth="1"/>
    <col min="16" max="16" width="5.140625" style="2" customWidth="1"/>
    <col min="17" max="17" width="8.7109375" style="2" customWidth="1"/>
    <col min="18" max="18" width="3.85546875" style="2" customWidth="1"/>
    <col min="19" max="16384" width="9.140625" style="2"/>
  </cols>
  <sheetData>
    <row r="1" spans="3:16" ht="31.5">
      <c r="C1" s="581" t="s">
        <v>528</v>
      </c>
      <c r="D1" s="581"/>
      <c r="E1" s="581"/>
      <c r="F1" s="581"/>
      <c r="G1" s="581"/>
      <c r="H1" s="581"/>
      <c r="I1" s="581"/>
      <c r="J1" s="581"/>
      <c r="K1" s="581"/>
      <c r="L1" s="581"/>
      <c r="M1" s="581"/>
    </row>
    <row r="2" spans="3:16" ht="15.75">
      <c r="C2" s="562" t="s">
        <v>6</v>
      </c>
      <c r="D2" s="562"/>
      <c r="E2" s="562"/>
      <c r="F2" s="562"/>
      <c r="G2" s="562"/>
      <c r="H2" s="562"/>
      <c r="I2" s="562"/>
      <c r="J2" s="562"/>
      <c r="K2" s="562"/>
      <c r="L2" s="562"/>
      <c r="M2" s="562"/>
    </row>
    <row r="3" spans="3:16" ht="9.75" customHeight="1">
      <c r="C3" s="142"/>
      <c r="D3" s="142"/>
      <c r="E3" s="142"/>
      <c r="F3" s="142"/>
      <c r="G3" s="142"/>
      <c r="H3" s="142"/>
      <c r="I3" s="142"/>
      <c r="J3" s="143"/>
      <c r="K3" s="30"/>
      <c r="L3" s="30"/>
      <c r="M3" s="30"/>
    </row>
    <row r="4" spans="3:16" ht="15.75" customHeight="1">
      <c r="C4" s="20" t="s">
        <v>9</v>
      </c>
      <c r="D4" s="19"/>
      <c r="E4" s="134"/>
      <c r="F4" s="142"/>
      <c r="G4" s="142"/>
      <c r="H4" s="561" t="s">
        <v>21</v>
      </c>
      <c r="I4" s="561"/>
      <c r="J4" s="561"/>
      <c r="K4" s="561"/>
      <c r="L4" s="561"/>
      <c r="M4" s="561"/>
    </row>
    <row r="5" spans="3:16" ht="15" customHeight="1">
      <c r="C5" s="31" t="s">
        <v>5</v>
      </c>
      <c r="D5" s="31"/>
      <c r="E5" s="32"/>
      <c r="F5" s="16"/>
      <c r="G5" s="16"/>
      <c r="H5" s="561" t="s">
        <v>13</v>
      </c>
      <c r="I5" s="561"/>
      <c r="J5" s="561"/>
      <c r="K5" s="561"/>
      <c r="L5" s="561"/>
      <c r="M5" s="561"/>
    </row>
    <row r="6" spans="3:16" ht="15" customHeight="1">
      <c r="C6" s="5" t="s">
        <v>8</v>
      </c>
      <c r="D6" s="4"/>
      <c r="E6" s="4"/>
      <c r="F6" s="4"/>
      <c r="G6" s="142"/>
      <c r="H6" s="560" t="s">
        <v>14</v>
      </c>
      <c r="I6" s="560"/>
      <c r="J6" s="560"/>
      <c r="K6" s="560"/>
      <c r="L6" s="560"/>
      <c r="M6" s="560"/>
    </row>
    <row r="7" spans="3:16" ht="15" customHeight="1">
      <c r="C7" s="5" t="s">
        <v>15</v>
      </c>
      <c r="D7" s="4"/>
      <c r="E7" s="4"/>
      <c r="F7" s="4"/>
      <c r="G7" s="142"/>
      <c r="H7" s="559" t="s">
        <v>20</v>
      </c>
      <c r="I7" s="559"/>
      <c r="J7" s="559"/>
      <c r="K7" s="559"/>
      <c r="L7" s="559"/>
      <c r="M7" s="559"/>
    </row>
    <row r="8" spans="3:16" ht="15" customHeight="1">
      <c r="C8" s="144" t="s">
        <v>4</v>
      </c>
      <c r="D8" s="145"/>
      <c r="E8" s="145"/>
      <c r="F8" s="145"/>
      <c r="G8" s="145"/>
      <c r="H8" s="558" t="s">
        <v>16</v>
      </c>
      <c r="I8" s="558"/>
      <c r="J8" s="558"/>
      <c r="K8" s="558"/>
      <c r="L8" s="558"/>
      <c r="M8" s="558"/>
    </row>
    <row r="9" spans="3:16" ht="9" customHeight="1"/>
    <row r="10" spans="3:16" ht="13.5" customHeight="1">
      <c r="D10" s="178"/>
      <c r="E10" s="178"/>
      <c r="L10" s="473" t="s">
        <v>739</v>
      </c>
      <c r="M10" s="136"/>
    </row>
    <row r="11" spans="3:16" ht="18" customHeight="1">
      <c r="C11" s="58"/>
      <c r="D11" s="599" t="s">
        <v>288</v>
      </c>
      <c r="E11" s="600"/>
      <c r="F11" s="600"/>
      <c r="G11" s="601"/>
      <c r="H11" s="59"/>
      <c r="I11" s="60"/>
      <c r="J11" s="59"/>
      <c r="K11" s="59"/>
      <c r="L11" s="59"/>
      <c r="M11" s="61"/>
      <c r="N11" s="7"/>
      <c r="O11" s="7"/>
      <c r="P11" s="7"/>
    </row>
    <row r="12" spans="3:16" ht="64.5" customHeight="1">
      <c r="C12" s="23"/>
      <c r="D12" s="567" t="s">
        <v>717</v>
      </c>
      <c r="E12" s="568"/>
      <c r="F12" s="568"/>
      <c r="G12" s="568"/>
      <c r="H12" s="568"/>
      <c r="I12" s="568"/>
      <c r="J12" s="568"/>
      <c r="K12" s="568"/>
      <c r="L12" s="568"/>
      <c r="M12" s="569"/>
      <c r="N12" s="7"/>
      <c r="O12" s="7"/>
      <c r="P12" s="7"/>
    </row>
    <row r="13" spans="3:16" ht="18" customHeight="1">
      <c r="C13" s="24"/>
      <c r="D13" s="579" t="s">
        <v>289</v>
      </c>
      <c r="E13" s="580"/>
      <c r="F13" s="580"/>
      <c r="G13" s="582"/>
      <c r="H13" s="580"/>
      <c r="I13" s="580"/>
      <c r="J13" s="580"/>
      <c r="K13" s="580"/>
      <c r="L13" s="580"/>
      <c r="M13" s="587"/>
      <c r="N13" s="7"/>
      <c r="O13" s="7"/>
      <c r="P13" s="7"/>
    </row>
    <row r="14" spans="3:16" ht="17.25" customHeight="1">
      <c r="C14" s="24"/>
      <c r="D14" s="552" t="s">
        <v>526</v>
      </c>
      <c r="E14" s="553"/>
      <c r="F14" s="553"/>
      <c r="G14" s="606" t="s">
        <v>716</v>
      </c>
      <c r="H14" s="606"/>
      <c r="I14" s="606"/>
      <c r="J14" s="62" t="s">
        <v>25</v>
      </c>
      <c r="K14" s="54"/>
      <c r="L14" s="406"/>
      <c r="M14" s="26"/>
      <c r="N14" s="7"/>
      <c r="O14" s="7"/>
      <c r="P14" s="7"/>
    </row>
    <row r="15" spans="3:16" ht="15.75" customHeight="1">
      <c r="C15" s="24"/>
      <c r="D15" s="128"/>
      <c r="E15" s="129"/>
      <c r="F15" s="129"/>
      <c r="G15" s="130"/>
      <c r="H15" s="99" t="s">
        <v>295</v>
      </c>
      <c r="I15" s="64" t="s">
        <v>24</v>
      </c>
      <c r="J15" s="69" t="s">
        <v>27</v>
      </c>
      <c r="K15" s="64" t="s">
        <v>280</v>
      </c>
      <c r="L15" s="579" t="s">
        <v>282</v>
      </c>
      <c r="M15" s="587"/>
      <c r="N15" s="7"/>
      <c r="O15" s="7"/>
      <c r="P15" s="7"/>
    </row>
    <row r="16" spans="3:16" ht="15.75" customHeight="1">
      <c r="C16" s="29">
        <v>1</v>
      </c>
      <c r="D16" s="517" t="s">
        <v>715</v>
      </c>
      <c r="E16" s="518"/>
      <c r="F16" s="518"/>
      <c r="G16" s="525"/>
      <c r="H16" s="148" t="s">
        <v>714</v>
      </c>
      <c r="I16" s="402">
        <v>1</v>
      </c>
      <c r="J16" s="171">
        <v>10</v>
      </c>
      <c r="K16" s="219" t="s">
        <v>426</v>
      </c>
      <c r="L16" s="360"/>
      <c r="M16" s="76"/>
      <c r="N16" s="27"/>
      <c r="O16" s="7"/>
      <c r="P16" s="7"/>
    </row>
    <row r="17" spans="3:16" ht="17.25" customHeight="1">
      <c r="C17" s="29"/>
      <c r="D17" s="514" t="s">
        <v>713</v>
      </c>
      <c r="E17" s="515"/>
      <c r="F17" s="515"/>
      <c r="G17" s="516"/>
      <c r="H17" s="107" t="s">
        <v>342</v>
      </c>
      <c r="I17" s="402">
        <v>1</v>
      </c>
      <c r="J17" s="123">
        <f>SUM(J16)</f>
        <v>10</v>
      </c>
      <c r="K17" s="123" t="s">
        <v>426</v>
      </c>
      <c r="L17" s="295">
        <v>1.25</v>
      </c>
      <c r="M17" s="42" t="s">
        <v>24</v>
      </c>
      <c r="N17" s="33"/>
      <c r="O17" s="7"/>
      <c r="P17" s="7"/>
    </row>
    <row r="18" spans="3:16" ht="8.25" customHeight="1">
      <c r="C18" s="29"/>
      <c r="D18" s="129"/>
      <c r="E18" s="129"/>
      <c r="F18" s="135"/>
      <c r="G18" s="89"/>
      <c r="H18" s="172"/>
      <c r="I18" s="472"/>
      <c r="J18" s="472"/>
      <c r="K18" s="471"/>
      <c r="L18" s="395"/>
      <c r="M18" s="206"/>
      <c r="N18" s="9"/>
      <c r="O18" s="7"/>
      <c r="P18" s="7"/>
    </row>
    <row r="19" spans="3:16" ht="18" customHeight="1">
      <c r="C19" s="29">
        <v>2</v>
      </c>
      <c r="D19" s="515" t="s">
        <v>712</v>
      </c>
      <c r="E19" s="515"/>
      <c r="F19" s="515"/>
      <c r="G19" s="516"/>
      <c r="H19" s="158" t="s">
        <v>692</v>
      </c>
      <c r="I19" s="125">
        <v>5</v>
      </c>
      <c r="J19" s="411">
        <v>24</v>
      </c>
      <c r="K19" s="443" t="s">
        <v>426</v>
      </c>
      <c r="L19" s="395"/>
      <c r="M19" s="206"/>
      <c r="N19" s="27"/>
      <c r="O19" s="7"/>
      <c r="P19" s="7"/>
    </row>
    <row r="20" spans="3:16" ht="18" customHeight="1">
      <c r="C20" s="29"/>
      <c r="D20" s="515" t="s">
        <v>711</v>
      </c>
      <c r="E20" s="515"/>
      <c r="F20" s="515"/>
      <c r="G20" s="516"/>
      <c r="H20" s="163" t="s">
        <v>342</v>
      </c>
      <c r="I20" s="388">
        <f>SUM(I19)</f>
        <v>5</v>
      </c>
      <c r="J20" s="361">
        <f>SUM(J19)</f>
        <v>24</v>
      </c>
      <c r="K20" s="443" t="s">
        <v>426</v>
      </c>
      <c r="L20" s="295">
        <v>5.6</v>
      </c>
      <c r="M20" s="206" t="s">
        <v>24</v>
      </c>
      <c r="N20" s="9"/>
      <c r="O20" s="7"/>
      <c r="P20" s="7"/>
    </row>
    <row r="21" spans="3:16" ht="8.25" customHeight="1">
      <c r="C21" s="29"/>
      <c r="D21" s="129"/>
      <c r="E21" s="129"/>
      <c r="F21" s="45"/>
      <c r="G21" s="89"/>
      <c r="H21" s="180"/>
      <c r="K21" s="147"/>
      <c r="L21" s="395"/>
      <c r="M21" s="206"/>
      <c r="N21" s="9"/>
      <c r="O21" s="7"/>
      <c r="P21" s="7"/>
    </row>
    <row r="22" spans="3:16" ht="19.5" customHeight="1">
      <c r="C22" s="29">
        <v>3</v>
      </c>
      <c r="D22" s="515" t="s">
        <v>710</v>
      </c>
      <c r="E22" s="515"/>
      <c r="F22" s="515"/>
      <c r="G22" s="516"/>
      <c r="H22" s="158" t="s">
        <v>709</v>
      </c>
      <c r="I22" s="125">
        <v>1</v>
      </c>
      <c r="J22" s="124">
        <v>37</v>
      </c>
      <c r="K22" s="125" t="s">
        <v>426</v>
      </c>
      <c r="L22" s="395"/>
      <c r="M22" s="206"/>
      <c r="N22" s="9"/>
      <c r="O22" s="7"/>
      <c r="P22" s="7"/>
    </row>
    <row r="23" spans="3:16" ht="17.25" customHeight="1">
      <c r="C23" s="29"/>
      <c r="D23" s="515" t="s">
        <v>316</v>
      </c>
      <c r="E23" s="515"/>
      <c r="F23" s="515"/>
      <c r="G23" s="516"/>
      <c r="H23" s="163" t="s">
        <v>342</v>
      </c>
      <c r="I23" s="125">
        <f>SUM(I22)</f>
        <v>1</v>
      </c>
      <c r="J23" s="393">
        <f>SUM(J22)</f>
        <v>37</v>
      </c>
      <c r="K23" s="411" t="s">
        <v>426</v>
      </c>
      <c r="L23" s="391">
        <v>1.92</v>
      </c>
      <c r="M23" s="76" t="s">
        <v>382</v>
      </c>
      <c r="N23" s="33"/>
      <c r="O23" s="7"/>
      <c r="P23" s="7"/>
    </row>
    <row r="24" spans="3:16" ht="11.25" customHeight="1">
      <c r="C24" s="29"/>
      <c r="D24" s="129"/>
      <c r="E24" s="129"/>
      <c r="F24" s="45"/>
      <c r="G24" s="89"/>
      <c r="H24" s="180"/>
      <c r="I24" s="135"/>
      <c r="J24" s="291"/>
      <c r="K24" s="426"/>
      <c r="L24" s="7"/>
      <c r="M24" s="42"/>
      <c r="N24" s="33"/>
      <c r="O24" s="7"/>
      <c r="P24" s="7"/>
    </row>
    <row r="25" spans="3:16" ht="15.75" customHeight="1">
      <c r="C25" s="29">
        <v>4</v>
      </c>
      <c r="D25" s="515" t="s">
        <v>708</v>
      </c>
      <c r="E25" s="515"/>
      <c r="F25" s="515"/>
      <c r="G25" s="516"/>
      <c r="H25" s="158" t="s">
        <v>707</v>
      </c>
      <c r="I25" s="125">
        <v>2</v>
      </c>
      <c r="J25" s="125">
        <v>20</v>
      </c>
      <c r="K25" s="361" t="s">
        <v>426</v>
      </c>
      <c r="L25" s="7"/>
      <c r="M25" s="42"/>
      <c r="N25" s="33"/>
      <c r="O25" s="7"/>
      <c r="P25" s="7"/>
    </row>
    <row r="26" spans="3:16" ht="17.25" customHeight="1">
      <c r="C26" s="29"/>
      <c r="D26" s="515" t="s">
        <v>650</v>
      </c>
      <c r="E26" s="515"/>
      <c r="F26" s="515"/>
      <c r="G26" s="516"/>
      <c r="H26" s="163" t="s">
        <v>342</v>
      </c>
      <c r="I26" s="125">
        <v>2</v>
      </c>
      <c r="J26" s="125">
        <v>20</v>
      </c>
      <c r="K26" s="361" t="s">
        <v>426</v>
      </c>
      <c r="L26" s="360">
        <v>2.5</v>
      </c>
      <c r="M26" s="467" t="s">
        <v>24</v>
      </c>
      <c r="N26" s="33"/>
      <c r="O26" s="7"/>
      <c r="P26" s="7"/>
    </row>
    <row r="27" spans="3:16" ht="9" customHeight="1">
      <c r="C27" s="29"/>
      <c r="D27" s="129"/>
      <c r="E27" s="129"/>
      <c r="F27" s="45"/>
      <c r="G27" s="89"/>
      <c r="H27" s="180"/>
      <c r="I27" s="291"/>
      <c r="J27" s="291"/>
      <c r="K27" s="21"/>
      <c r="L27" s="7"/>
      <c r="M27" s="467"/>
      <c r="N27" s="33"/>
      <c r="O27" s="7"/>
      <c r="P27" s="7"/>
    </row>
    <row r="28" spans="3:16" ht="17.25" customHeight="1">
      <c r="C28" s="29">
        <v>5</v>
      </c>
      <c r="D28" s="515" t="s">
        <v>706</v>
      </c>
      <c r="E28" s="515"/>
      <c r="F28" s="515"/>
      <c r="G28" s="516"/>
      <c r="H28" s="466" t="s">
        <v>705</v>
      </c>
      <c r="I28" s="124">
        <v>2</v>
      </c>
      <c r="J28" s="124">
        <v>0</v>
      </c>
      <c r="K28" s="361" t="s">
        <v>426</v>
      </c>
      <c r="L28" s="7"/>
      <c r="M28" s="467"/>
      <c r="N28" s="9"/>
      <c r="O28" s="7"/>
      <c r="P28" s="7"/>
    </row>
    <row r="29" spans="3:16" ht="15.75" customHeight="1">
      <c r="C29" s="29"/>
      <c r="D29" s="515" t="s">
        <v>647</v>
      </c>
      <c r="E29" s="515"/>
      <c r="F29" s="515"/>
      <c r="G29" s="516"/>
      <c r="H29" s="163" t="s">
        <v>342</v>
      </c>
      <c r="I29" s="124">
        <v>2</v>
      </c>
      <c r="J29" s="124">
        <f>SUM(J28)</f>
        <v>0</v>
      </c>
      <c r="K29" s="361" t="s">
        <v>426</v>
      </c>
      <c r="L29" s="360">
        <v>2</v>
      </c>
      <c r="M29" s="467" t="s">
        <v>24</v>
      </c>
      <c r="N29" s="9"/>
      <c r="O29" s="7"/>
      <c r="P29" s="7"/>
    </row>
    <row r="30" spans="3:16" ht="12.75" customHeight="1">
      <c r="C30" s="29"/>
      <c r="D30" s="129"/>
      <c r="E30" s="129"/>
      <c r="F30" s="45"/>
      <c r="G30" s="89"/>
      <c r="H30" s="180"/>
      <c r="I30" s="7"/>
      <c r="J30" s="291"/>
      <c r="K30" s="21"/>
      <c r="L30" s="7"/>
      <c r="M30" s="42"/>
      <c r="N30" s="33"/>
      <c r="O30" s="7"/>
      <c r="P30" s="7"/>
    </row>
    <row r="31" spans="3:16" ht="17.25" customHeight="1">
      <c r="C31" s="29">
        <v>6</v>
      </c>
      <c r="D31" s="515" t="s">
        <v>704</v>
      </c>
      <c r="E31" s="515"/>
      <c r="F31" s="515"/>
      <c r="G31" s="516"/>
      <c r="H31" s="200" t="s">
        <v>703</v>
      </c>
      <c r="I31" s="219">
        <v>1</v>
      </c>
      <c r="J31" s="139">
        <v>0</v>
      </c>
      <c r="K31" s="363" t="s">
        <v>426</v>
      </c>
      <c r="L31" s="7"/>
      <c r="M31" s="42"/>
      <c r="N31" s="33"/>
      <c r="O31" s="7"/>
      <c r="P31" s="7"/>
    </row>
    <row r="32" spans="3:16" ht="17.25" customHeight="1">
      <c r="C32" s="29"/>
      <c r="D32" s="517" t="s">
        <v>429</v>
      </c>
      <c r="E32" s="518"/>
      <c r="F32" s="518"/>
      <c r="G32" s="339"/>
      <c r="H32" s="201" t="s">
        <v>702</v>
      </c>
      <c r="I32" s="312">
        <v>1</v>
      </c>
      <c r="J32" s="470" t="s">
        <v>701</v>
      </c>
      <c r="K32" s="358"/>
      <c r="L32" s="7"/>
      <c r="M32" s="42"/>
      <c r="N32" s="33"/>
      <c r="O32" s="7"/>
      <c r="P32" s="7"/>
    </row>
    <row r="33" spans="3:16" ht="15.75" customHeight="1">
      <c r="C33" s="29"/>
      <c r="D33" s="338"/>
      <c r="E33" s="338"/>
      <c r="F33" s="338"/>
      <c r="G33" s="339"/>
      <c r="H33" s="158"/>
      <c r="I33" s="124">
        <f>SUM(I31:I32)</f>
        <v>2</v>
      </c>
      <c r="J33" s="468" t="s">
        <v>701</v>
      </c>
      <c r="K33" s="361"/>
      <c r="L33" s="360">
        <v>2.02</v>
      </c>
      <c r="M33" s="42" t="s">
        <v>382</v>
      </c>
      <c r="N33" s="33"/>
      <c r="O33" s="7"/>
      <c r="P33" s="7"/>
    </row>
    <row r="34" spans="3:16" ht="9.75" customHeight="1">
      <c r="C34" s="29"/>
      <c r="D34" s="338"/>
      <c r="E34" s="338"/>
      <c r="F34" s="338"/>
      <c r="G34" s="339"/>
      <c r="H34" s="469"/>
      <c r="I34" s="126"/>
      <c r="J34" s="125"/>
      <c r="K34" s="361"/>
      <c r="L34" s="7"/>
      <c r="M34" s="42"/>
      <c r="N34" s="33"/>
      <c r="O34" s="7"/>
      <c r="P34" s="7"/>
    </row>
    <row r="35" spans="3:16" ht="17.25" customHeight="1">
      <c r="C35" s="29">
        <v>7</v>
      </c>
      <c r="D35" s="515" t="s">
        <v>700</v>
      </c>
      <c r="E35" s="515"/>
      <c r="F35" s="515"/>
      <c r="G35" s="516"/>
      <c r="H35" s="200" t="s">
        <v>699</v>
      </c>
      <c r="I35" s="219">
        <v>1</v>
      </c>
      <c r="J35" s="139">
        <v>0</v>
      </c>
      <c r="K35" s="363" t="s">
        <v>426</v>
      </c>
      <c r="L35" s="7"/>
      <c r="M35" s="42"/>
      <c r="N35" s="33"/>
      <c r="O35" s="7"/>
      <c r="P35" s="7"/>
    </row>
    <row r="36" spans="3:16" ht="17.25" customHeight="1">
      <c r="C36" s="29"/>
      <c r="D36" s="517" t="s">
        <v>698</v>
      </c>
      <c r="E36" s="518"/>
      <c r="F36" s="518"/>
      <c r="G36" s="339"/>
      <c r="H36" s="201" t="s">
        <v>697</v>
      </c>
      <c r="I36" s="312">
        <v>0</v>
      </c>
      <c r="J36" s="199">
        <v>30</v>
      </c>
      <c r="K36" s="358"/>
      <c r="L36" s="7"/>
      <c r="M36" s="42"/>
      <c r="N36" s="33"/>
      <c r="O36" s="7"/>
      <c r="P36" s="7"/>
    </row>
    <row r="37" spans="3:16" ht="15" customHeight="1">
      <c r="C37" s="29"/>
      <c r="D37" s="338"/>
      <c r="E37" s="338"/>
      <c r="F37" s="338"/>
      <c r="G37" s="339"/>
      <c r="H37" s="158"/>
      <c r="I37" s="124">
        <f>SUM(I35:I36)</f>
        <v>1</v>
      </c>
      <c r="J37" s="468">
        <f>SUM(J35:J36)</f>
        <v>30</v>
      </c>
      <c r="K37" s="361"/>
      <c r="L37" s="360">
        <v>1.75</v>
      </c>
      <c r="M37" s="467" t="s">
        <v>284</v>
      </c>
      <c r="N37" s="33"/>
      <c r="O37" s="7"/>
      <c r="P37" s="7"/>
    </row>
    <row r="38" spans="3:16" ht="17.25" customHeight="1">
      <c r="C38" s="29">
        <v>8</v>
      </c>
      <c r="D38" s="515" t="s">
        <v>696</v>
      </c>
      <c r="E38" s="515"/>
      <c r="F38" s="515"/>
      <c r="G38" s="516"/>
      <c r="H38" s="200" t="s">
        <v>695</v>
      </c>
      <c r="I38" s="219">
        <v>2</v>
      </c>
      <c r="J38" s="139">
        <v>0</v>
      </c>
      <c r="K38" s="363" t="s">
        <v>426</v>
      </c>
      <c r="L38" s="7"/>
      <c r="M38" s="359"/>
      <c r="N38" s="33"/>
      <c r="O38" s="7"/>
      <c r="P38" s="7"/>
    </row>
    <row r="39" spans="3:16" ht="17.25" customHeight="1">
      <c r="C39" s="29"/>
      <c r="D39" s="517" t="s">
        <v>434</v>
      </c>
      <c r="E39" s="518"/>
      <c r="F39" s="518"/>
      <c r="G39" s="339"/>
      <c r="H39" s="201" t="s">
        <v>694</v>
      </c>
      <c r="I39" s="312">
        <v>2</v>
      </c>
      <c r="J39" s="199">
        <v>0</v>
      </c>
      <c r="K39" s="358"/>
      <c r="L39" s="7"/>
      <c r="M39" s="359"/>
      <c r="N39" s="33"/>
      <c r="O39" s="7"/>
      <c r="P39" s="7"/>
    </row>
    <row r="40" spans="3:16" ht="15.75" customHeight="1">
      <c r="C40" s="29"/>
      <c r="D40" s="338"/>
      <c r="E40" s="338"/>
      <c r="F40" s="338"/>
      <c r="G40" s="339"/>
      <c r="H40" s="158"/>
      <c r="I40" s="124">
        <f>SUM(I38:I39)</f>
        <v>4</v>
      </c>
      <c r="J40" s="468">
        <f>SUM(J38:J39)</f>
        <v>0</v>
      </c>
      <c r="K40" s="361"/>
      <c r="L40" s="360">
        <v>4</v>
      </c>
      <c r="M40" s="359" t="s">
        <v>284</v>
      </c>
      <c r="N40" s="33"/>
      <c r="O40" s="7"/>
      <c r="P40" s="7"/>
    </row>
    <row r="41" spans="3:16" ht="11.25" customHeight="1">
      <c r="C41" s="29"/>
      <c r="D41" s="338"/>
      <c r="E41" s="338"/>
      <c r="F41" s="338"/>
      <c r="G41" s="339"/>
      <c r="H41" s="107"/>
      <c r="I41" s="312"/>
      <c r="J41" s="199"/>
      <c r="K41" s="358"/>
      <c r="L41" s="7"/>
      <c r="M41" s="42"/>
      <c r="N41" s="33"/>
      <c r="O41" s="7"/>
      <c r="P41" s="7"/>
    </row>
    <row r="42" spans="3:16" ht="17.25" customHeight="1">
      <c r="C42" s="29">
        <v>9</v>
      </c>
      <c r="D42" s="515" t="s">
        <v>693</v>
      </c>
      <c r="E42" s="515"/>
      <c r="F42" s="515"/>
      <c r="G42" s="516"/>
      <c r="H42" s="466" t="s">
        <v>692</v>
      </c>
      <c r="I42" s="124">
        <v>2</v>
      </c>
      <c r="J42" s="124">
        <v>0</v>
      </c>
      <c r="K42" s="361" t="s">
        <v>426</v>
      </c>
      <c r="L42" s="7"/>
      <c r="M42" s="359"/>
      <c r="N42" s="33"/>
      <c r="O42" s="7"/>
      <c r="P42" s="7"/>
    </row>
    <row r="43" spans="3:16" ht="17.25" customHeight="1">
      <c r="C43" s="29"/>
      <c r="D43" s="515" t="s">
        <v>647</v>
      </c>
      <c r="E43" s="515"/>
      <c r="F43" s="515"/>
      <c r="G43" s="516"/>
      <c r="H43" s="163" t="s">
        <v>342</v>
      </c>
      <c r="I43" s="124">
        <v>2</v>
      </c>
      <c r="J43" s="124">
        <f>SUM(J42)</f>
        <v>0</v>
      </c>
      <c r="K43" s="361" t="s">
        <v>426</v>
      </c>
      <c r="L43" s="360">
        <v>2</v>
      </c>
      <c r="M43" s="359" t="s">
        <v>24</v>
      </c>
      <c r="N43" s="33"/>
      <c r="O43" s="7"/>
      <c r="P43" s="7"/>
    </row>
    <row r="44" spans="3:16" ht="9.75" customHeight="1">
      <c r="C44" s="29"/>
      <c r="D44" s="338"/>
      <c r="E44" s="338"/>
      <c r="F44" s="338"/>
      <c r="G44" s="339"/>
      <c r="H44" s="107"/>
      <c r="I44" s="312"/>
      <c r="J44" s="199"/>
      <c r="K44" s="358"/>
      <c r="L44" s="7"/>
      <c r="M44" s="42"/>
      <c r="N44" s="33"/>
      <c r="O44" s="7"/>
      <c r="P44" s="7"/>
    </row>
    <row r="45" spans="3:16" ht="17.25" customHeight="1">
      <c r="C45" s="29">
        <v>10</v>
      </c>
      <c r="D45" s="515" t="s">
        <v>691</v>
      </c>
      <c r="E45" s="515"/>
      <c r="F45" s="515"/>
      <c r="G45" s="516"/>
      <c r="H45" s="466" t="s">
        <v>690</v>
      </c>
      <c r="I45" s="124">
        <v>10</v>
      </c>
      <c r="J45" s="124">
        <v>1</v>
      </c>
      <c r="K45" s="361" t="s">
        <v>426</v>
      </c>
      <c r="L45" s="7"/>
      <c r="M45" s="359"/>
      <c r="N45" s="33"/>
      <c r="O45" s="7"/>
      <c r="P45" s="7"/>
    </row>
    <row r="46" spans="3:16" ht="17.25" customHeight="1">
      <c r="C46" s="29"/>
      <c r="D46" s="515" t="s">
        <v>689</v>
      </c>
      <c r="E46" s="515"/>
      <c r="F46" s="515"/>
      <c r="G46" s="516"/>
      <c r="H46" s="163" t="s">
        <v>342</v>
      </c>
      <c r="I46" s="124">
        <f>SUM(I45)</f>
        <v>10</v>
      </c>
      <c r="J46" s="124">
        <f>SUM(J45)</f>
        <v>1</v>
      </c>
      <c r="K46" s="361" t="s">
        <v>426</v>
      </c>
      <c r="L46" s="360">
        <v>10.02</v>
      </c>
      <c r="M46" s="467" t="s">
        <v>382</v>
      </c>
      <c r="N46" s="33"/>
      <c r="O46" s="7"/>
      <c r="P46" s="7"/>
    </row>
    <row r="47" spans="3:16" ht="17.25" customHeight="1">
      <c r="C47" s="254"/>
      <c r="D47" s="588" t="s">
        <v>688</v>
      </c>
      <c r="E47" s="588"/>
      <c r="F47" s="588"/>
      <c r="G47" s="588"/>
      <c r="H47" s="356"/>
      <c r="I47" s="354"/>
      <c r="J47" s="355"/>
      <c r="K47" s="407"/>
      <c r="L47" s="353">
        <f>SUM(L16:L46)+0.02</f>
        <v>33.080000000000005</v>
      </c>
      <c r="M47" s="352" t="s">
        <v>24</v>
      </c>
      <c r="N47" s="33"/>
      <c r="O47" s="7"/>
      <c r="P47" s="7"/>
    </row>
    <row r="48" spans="3:16" ht="9.75" customHeight="1">
      <c r="C48" s="40"/>
      <c r="D48" s="129"/>
      <c r="E48" s="129"/>
      <c r="F48" s="45"/>
      <c r="G48" s="45"/>
      <c r="H48" s="180"/>
      <c r="I48" s="135"/>
      <c r="J48" s="291"/>
      <c r="K48" s="291"/>
      <c r="L48" s="291"/>
      <c r="M48" s="291"/>
      <c r="N48" s="33"/>
      <c r="O48" s="7"/>
      <c r="P48" s="7"/>
    </row>
    <row r="49" spans="3:18" ht="21" customHeight="1">
      <c r="C49" s="40"/>
      <c r="D49" s="129"/>
      <c r="E49" s="129"/>
      <c r="F49" s="45"/>
      <c r="G49" s="45"/>
      <c r="H49" s="180"/>
      <c r="I49" s="291"/>
      <c r="J49" s="291"/>
      <c r="K49" s="7"/>
      <c r="L49" s="7"/>
      <c r="M49" s="7"/>
      <c r="O49" s="9"/>
      <c r="P49" s="174"/>
      <c r="Q49" s="9"/>
      <c r="R49" s="9"/>
    </row>
    <row r="50" spans="3:18" ht="21" customHeight="1">
      <c r="C50" s="40"/>
      <c r="D50" s="129"/>
      <c r="E50" s="129"/>
      <c r="F50" s="291"/>
      <c r="G50" s="291"/>
      <c r="H50" s="291"/>
      <c r="I50" s="135"/>
      <c r="J50" s="395"/>
      <c r="K50" s="135"/>
      <c r="L50" s="135"/>
      <c r="M50" s="135"/>
      <c r="N50" s="33"/>
      <c r="O50" s="7"/>
      <c r="P50" s="7"/>
    </row>
  </sheetData>
  <mergeCells count="35">
    <mergeCell ref="C1:M1"/>
    <mergeCell ref="D14:F14"/>
    <mergeCell ref="D13:G13"/>
    <mergeCell ref="D11:G11"/>
    <mergeCell ref="H7:M7"/>
    <mergeCell ref="H6:M6"/>
    <mergeCell ref="H5:M5"/>
    <mergeCell ref="H4:M4"/>
    <mergeCell ref="D12:M12"/>
    <mergeCell ref="D17:G17"/>
    <mergeCell ref="D16:G16"/>
    <mergeCell ref="L15:M15"/>
    <mergeCell ref="G14:I14"/>
    <mergeCell ref="C2:M2"/>
    <mergeCell ref="H8:M8"/>
    <mergeCell ref="H13:M13"/>
    <mergeCell ref="D19:G19"/>
    <mergeCell ref="D22:G22"/>
    <mergeCell ref="D28:G28"/>
    <mergeCell ref="D29:G29"/>
    <mergeCell ref="D25:G25"/>
    <mergeCell ref="D26:G26"/>
    <mergeCell ref="D47:G47"/>
    <mergeCell ref="D23:G23"/>
    <mergeCell ref="D20:G20"/>
    <mergeCell ref="D32:F32"/>
    <mergeCell ref="D35:G35"/>
    <mergeCell ref="D36:F36"/>
    <mergeCell ref="D38:G38"/>
    <mergeCell ref="D39:F39"/>
    <mergeCell ref="D42:G42"/>
    <mergeCell ref="D43:G43"/>
    <mergeCell ref="D45:G45"/>
    <mergeCell ref="D46:G46"/>
    <mergeCell ref="D31:G31"/>
  </mergeCells>
  <hyperlinks>
    <hyperlink ref="H8" r:id="rId1" xr:uid="{00000000-0004-0000-0600-000000000000}"/>
  </hyperlinks>
  <pageMargins left="0.74803149606299202" right="0.511811023622047" top="0.511811023622047" bottom="0.511811023622047" header="0.511811023622047" footer="0.511811023622047"/>
  <pageSetup paperSize="9" orientation="portrait" horizontalDpi="4294967294"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B2:O45"/>
  <sheetViews>
    <sheetView tabSelected="1" topLeftCell="A22" zoomScaleSheetLayoutView="100" workbookViewId="0">
      <selection activeCell="S32" sqref="S32"/>
    </sheetView>
  </sheetViews>
  <sheetFormatPr defaultColWidth="9.140625" defaultRowHeight="12.75"/>
  <cols>
    <col min="1" max="1" width="9.140625" style="2"/>
    <col min="2" max="2" width="3.85546875" style="2" customWidth="1"/>
    <col min="3" max="3" width="7.42578125" style="2" customWidth="1"/>
    <col min="4" max="4" width="10" style="2" customWidth="1"/>
    <col min="5" max="5" width="14.28515625" style="2" customWidth="1"/>
    <col min="6" max="6" width="8.140625" style="2" customWidth="1"/>
    <col min="7" max="7" width="10.5703125" style="2" customWidth="1"/>
    <col min="8" max="8" width="6.28515625" style="2" customWidth="1"/>
    <col min="9" max="9" width="7" style="2" customWidth="1"/>
    <col min="10" max="10" width="6.42578125" style="2" customWidth="1"/>
    <col min="11" max="11" width="7.140625" style="2" customWidth="1"/>
    <col min="12" max="12" width="9.140625" style="2" customWidth="1"/>
    <col min="13" max="13" width="8.42578125" style="2" customWidth="1"/>
    <col min="14" max="14" width="10" style="2" customWidth="1"/>
    <col min="15" max="15" width="5.140625" style="2" customWidth="1"/>
    <col min="16" max="16" width="8.7109375" style="2" customWidth="1"/>
    <col min="17" max="17" width="3.85546875" style="2" customWidth="1"/>
    <col min="18" max="16384" width="9.140625" style="2"/>
  </cols>
  <sheetData>
    <row r="2" spans="2:15" ht="31.5">
      <c r="B2" s="581" t="s">
        <v>528</v>
      </c>
      <c r="C2" s="581"/>
      <c r="D2" s="581"/>
      <c r="E2" s="581"/>
      <c r="F2" s="581"/>
      <c r="G2" s="581"/>
      <c r="H2" s="581"/>
      <c r="I2" s="581"/>
      <c r="J2" s="581"/>
      <c r="K2" s="581"/>
      <c r="L2" s="581"/>
    </row>
    <row r="3" spans="2:15" ht="15.75">
      <c r="B3" s="562" t="s">
        <v>6</v>
      </c>
      <c r="C3" s="562"/>
      <c r="D3" s="562"/>
      <c r="E3" s="562"/>
      <c r="F3" s="562"/>
      <c r="G3" s="562"/>
      <c r="H3" s="562"/>
      <c r="I3" s="562"/>
      <c r="J3" s="562"/>
      <c r="K3" s="562"/>
      <c r="L3" s="562"/>
    </row>
    <row r="4" spans="2:15" ht="9.75" customHeight="1">
      <c r="B4" s="142"/>
      <c r="C4" s="142"/>
      <c r="D4" s="142"/>
      <c r="E4" s="142"/>
      <c r="F4" s="142"/>
      <c r="G4" s="142"/>
      <c r="H4" s="142"/>
      <c r="I4" s="143"/>
      <c r="J4" s="30"/>
      <c r="K4" s="30"/>
      <c r="L4" s="30"/>
    </row>
    <row r="5" spans="2:15" ht="15.75" customHeight="1">
      <c r="B5" s="20" t="s">
        <v>9</v>
      </c>
      <c r="C5" s="19"/>
      <c r="D5" s="134"/>
      <c r="E5" s="142"/>
      <c r="F5" s="142"/>
      <c r="G5" s="561" t="s">
        <v>21</v>
      </c>
      <c r="H5" s="561"/>
      <c r="I5" s="561"/>
      <c r="J5" s="561"/>
      <c r="K5" s="561"/>
      <c r="L5" s="561"/>
    </row>
    <row r="6" spans="2:15" ht="15" customHeight="1">
      <c r="B6" s="31" t="s">
        <v>5</v>
      </c>
      <c r="C6" s="31"/>
      <c r="D6" s="32"/>
      <c r="E6" s="16"/>
      <c r="F6" s="16"/>
      <c r="G6" s="561" t="s">
        <v>13</v>
      </c>
      <c r="H6" s="561"/>
      <c r="I6" s="561"/>
      <c r="J6" s="561"/>
      <c r="K6" s="561"/>
      <c r="L6" s="561"/>
    </row>
    <row r="7" spans="2:15" ht="15" customHeight="1">
      <c r="B7" s="5" t="s">
        <v>8</v>
      </c>
      <c r="C7" s="4"/>
      <c r="D7" s="4"/>
      <c r="E7" s="4"/>
      <c r="F7" s="142"/>
      <c r="G7" s="560" t="s">
        <v>14</v>
      </c>
      <c r="H7" s="560"/>
      <c r="I7" s="560"/>
      <c r="J7" s="560"/>
      <c r="K7" s="560"/>
      <c r="L7" s="560"/>
    </row>
    <row r="8" spans="2:15" ht="15" customHeight="1">
      <c r="B8" s="5" t="s">
        <v>15</v>
      </c>
      <c r="C8" s="4"/>
      <c r="D8" s="4"/>
      <c r="E8" s="4"/>
      <c r="F8" s="142"/>
      <c r="G8" s="559" t="s">
        <v>20</v>
      </c>
      <c r="H8" s="559"/>
      <c r="I8" s="559"/>
      <c r="J8" s="559"/>
      <c r="K8" s="559"/>
      <c r="L8" s="559"/>
    </row>
    <row r="9" spans="2:15" ht="15" customHeight="1">
      <c r="B9" s="144" t="s">
        <v>4</v>
      </c>
      <c r="C9" s="145"/>
      <c r="D9" s="145"/>
      <c r="E9" s="145"/>
      <c r="F9" s="145"/>
      <c r="G9" s="558" t="s">
        <v>16</v>
      </c>
      <c r="H9" s="558"/>
      <c r="I9" s="558"/>
      <c r="J9" s="558"/>
      <c r="K9" s="558"/>
      <c r="L9" s="558"/>
    </row>
    <row r="10" spans="2:15" ht="11.25" customHeight="1"/>
    <row r="11" spans="2:15" ht="14.25" customHeight="1">
      <c r="C11" s="178"/>
      <c r="D11" s="178"/>
      <c r="K11" s="473" t="s">
        <v>421</v>
      </c>
      <c r="L11" s="7"/>
    </row>
    <row r="12" spans="2:15" ht="18" customHeight="1">
      <c r="B12" s="58"/>
      <c r="C12" s="599" t="s">
        <v>288</v>
      </c>
      <c r="D12" s="600"/>
      <c r="E12" s="600"/>
      <c r="F12" s="601"/>
      <c r="G12" s="59"/>
      <c r="H12" s="60"/>
      <c r="I12" s="59"/>
      <c r="J12" s="59"/>
      <c r="K12" s="59"/>
      <c r="L12" s="61"/>
      <c r="M12" s="7"/>
      <c r="N12" s="7"/>
      <c r="O12" s="7"/>
    </row>
    <row r="13" spans="2:15" ht="67.5" customHeight="1">
      <c r="B13" s="23"/>
      <c r="C13" s="567" t="s">
        <v>558</v>
      </c>
      <c r="D13" s="568"/>
      <c r="E13" s="568"/>
      <c r="F13" s="568"/>
      <c r="G13" s="568"/>
      <c r="H13" s="568"/>
      <c r="I13" s="568"/>
      <c r="J13" s="568"/>
      <c r="K13" s="568"/>
      <c r="L13" s="569"/>
      <c r="M13" s="7"/>
      <c r="N13" s="7"/>
      <c r="O13" s="7"/>
    </row>
    <row r="14" spans="2:15" ht="18" customHeight="1">
      <c r="B14" s="24"/>
      <c r="C14" s="579" t="s">
        <v>289</v>
      </c>
      <c r="D14" s="580"/>
      <c r="E14" s="580"/>
      <c r="F14" s="582"/>
      <c r="G14" s="580"/>
      <c r="H14" s="580"/>
      <c r="I14" s="580"/>
      <c r="J14" s="580"/>
      <c r="K14" s="580"/>
      <c r="L14" s="587"/>
      <c r="M14" s="7"/>
      <c r="N14" s="7"/>
      <c r="O14" s="7"/>
    </row>
    <row r="15" spans="2:15" ht="17.25" customHeight="1">
      <c r="B15" s="24"/>
      <c r="C15" s="552" t="s">
        <v>526</v>
      </c>
      <c r="D15" s="553"/>
      <c r="E15" s="553"/>
      <c r="F15" s="607" t="s">
        <v>740</v>
      </c>
      <c r="G15" s="607"/>
      <c r="H15" s="607"/>
      <c r="I15" s="62" t="s">
        <v>25</v>
      </c>
      <c r="J15" s="54"/>
      <c r="K15" s="406"/>
      <c r="L15" s="26"/>
      <c r="M15" s="7"/>
      <c r="N15" s="7"/>
      <c r="O15" s="7"/>
    </row>
    <row r="16" spans="2:15" ht="15.75" customHeight="1">
      <c r="B16" s="24"/>
      <c r="C16" s="128"/>
      <c r="D16" s="129"/>
      <c r="E16" s="129"/>
      <c r="F16" s="130"/>
      <c r="G16" s="405" t="s">
        <v>295</v>
      </c>
      <c r="H16" s="403" t="s">
        <v>24</v>
      </c>
      <c r="I16" s="404" t="s">
        <v>27</v>
      </c>
      <c r="J16" s="403" t="s">
        <v>280</v>
      </c>
      <c r="K16" s="579" t="s">
        <v>282</v>
      </c>
      <c r="L16" s="587"/>
      <c r="M16" s="7"/>
      <c r="N16" s="7"/>
      <c r="O16" s="7"/>
    </row>
    <row r="17" spans="2:15" ht="21" customHeight="1">
      <c r="B17" s="29">
        <v>1</v>
      </c>
      <c r="C17" s="514" t="s">
        <v>557</v>
      </c>
      <c r="D17" s="515"/>
      <c r="E17" s="515"/>
      <c r="F17" s="516"/>
      <c r="G17" s="107" t="s">
        <v>556</v>
      </c>
      <c r="H17" s="402">
        <v>0</v>
      </c>
      <c r="I17" s="171">
        <v>7</v>
      </c>
      <c r="J17" s="219" t="s">
        <v>426</v>
      </c>
      <c r="K17" s="360"/>
      <c r="L17" s="76"/>
      <c r="M17" s="27"/>
      <c r="N17" s="7"/>
      <c r="O17" s="7"/>
    </row>
    <row r="18" spans="2:15" ht="17.25" customHeight="1">
      <c r="B18" s="29"/>
      <c r="C18" s="514" t="s">
        <v>555</v>
      </c>
      <c r="D18" s="515"/>
      <c r="E18" s="515"/>
      <c r="F18" s="516"/>
      <c r="G18" s="107" t="s">
        <v>554</v>
      </c>
      <c r="H18" s="402">
        <v>0</v>
      </c>
      <c r="I18" s="123">
        <v>7</v>
      </c>
      <c r="J18" s="105" t="s">
        <v>426</v>
      </c>
      <c r="K18" s="295"/>
      <c r="L18" s="42"/>
      <c r="M18" s="33"/>
      <c r="N18" s="7"/>
      <c r="O18" s="7"/>
    </row>
    <row r="19" spans="2:15" ht="13.5" customHeight="1">
      <c r="B19" s="29"/>
      <c r="C19" s="129"/>
      <c r="D19" s="129"/>
      <c r="E19" s="45"/>
      <c r="F19" s="89"/>
      <c r="G19" s="107" t="s">
        <v>553</v>
      </c>
      <c r="H19" s="123">
        <v>2</v>
      </c>
      <c r="I19" s="123">
        <v>0</v>
      </c>
      <c r="J19" s="105" t="s">
        <v>426</v>
      </c>
      <c r="K19" s="291"/>
      <c r="L19" s="42"/>
      <c r="M19" s="33"/>
      <c r="N19" s="7"/>
      <c r="O19" s="7"/>
    </row>
    <row r="20" spans="2:15" ht="15.75" customHeight="1">
      <c r="B20" s="29"/>
      <c r="C20" s="129"/>
      <c r="D20" s="129"/>
      <c r="E20" s="45"/>
      <c r="F20" s="89"/>
      <c r="G20" s="107" t="s">
        <v>552</v>
      </c>
      <c r="H20" s="123">
        <v>0</v>
      </c>
      <c r="I20" s="123">
        <v>36</v>
      </c>
      <c r="J20" s="105"/>
      <c r="K20" s="291"/>
      <c r="L20" s="42"/>
      <c r="M20" s="33"/>
      <c r="N20" s="7"/>
      <c r="O20" s="7"/>
    </row>
    <row r="21" spans="2:15" ht="17.25" customHeight="1">
      <c r="B21" s="29"/>
      <c r="C21" s="129"/>
      <c r="D21" s="129"/>
      <c r="E21" s="45"/>
      <c r="F21" s="89"/>
      <c r="G21" s="155" t="s">
        <v>551</v>
      </c>
      <c r="H21" s="402">
        <v>2</v>
      </c>
      <c r="I21" s="123">
        <v>0</v>
      </c>
      <c r="J21" s="105" t="s">
        <v>426</v>
      </c>
      <c r="K21" s="291"/>
      <c r="L21" s="42"/>
      <c r="M21" s="9"/>
      <c r="N21" s="7"/>
      <c r="O21" s="7"/>
    </row>
    <row r="22" spans="2:15" ht="17.25" customHeight="1">
      <c r="B22" s="29"/>
      <c r="C22" s="129"/>
      <c r="D22" s="129"/>
      <c r="E22" s="45"/>
      <c r="F22" s="89"/>
      <c r="G22" s="163" t="s">
        <v>342</v>
      </c>
      <c r="H22" s="410">
        <f>SUM(H17:H21)</f>
        <v>4</v>
      </c>
      <c r="I22" s="393">
        <f>SUM(I17:I21)</f>
        <v>50</v>
      </c>
      <c r="J22" s="361" t="s">
        <v>426</v>
      </c>
      <c r="K22" s="295">
        <v>5.25</v>
      </c>
      <c r="L22" s="42" t="s">
        <v>24</v>
      </c>
      <c r="M22" s="33"/>
      <c r="N22" s="7"/>
      <c r="O22" s="7"/>
    </row>
    <row r="23" spans="2:15" ht="9.75" customHeight="1">
      <c r="B23" s="29"/>
      <c r="C23" s="129"/>
      <c r="D23" s="129"/>
      <c r="E23" s="135"/>
      <c r="F23" s="89"/>
      <c r="G23" s="180"/>
      <c r="J23" s="147"/>
      <c r="K23" s="395"/>
      <c r="L23" s="206"/>
      <c r="M23" s="9"/>
      <c r="N23" s="7"/>
      <c r="O23" s="7"/>
    </row>
    <row r="24" spans="2:15" ht="21" customHeight="1">
      <c r="B24" s="29">
        <v>2</v>
      </c>
      <c r="C24" s="514" t="s">
        <v>550</v>
      </c>
      <c r="D24" s="515"/>
      <c r="E24" s="515"/>
      <c r="F24" s="516"/>
      <c r="G24" s="200" t="s">
        <v>549</v>
      </c>
      <c r="H24" s="299">
        <v>2</v>
      </c>
      <c r="I24" s="140" t="s">
        <v>543</v>
      </c>
      <c r="J24" s="219" t="s">
        <v>426</v>
      </c>
      <c r="K24" s="360"/>
      <c r="L24" s="76"/>
      <c r="M24" s="27"/>
      <c r="N24" s="7"/>
      <c r="O24" s="7"/>
    </row>
    <row r="25" spans="2:15" ht="18" customHeight="1">
      <c r="B25" s="29"/>
      <c r="C25" s="514" t="s">
        <v>548</v>
      </c>
      <c r="D25" s="515"/>
      <c r="E25" s="515"/>
      <c r="F25" s="516"/>
      <c r="G25" s="107" t="s">
        <v>547</v>
      </c>
      <c r="H25" s="402">
        <v>1</v>
      </c>
      <c r="I25" s="123">
        <v>0</v>
      </c>
      <c r="J25" s="105" t="s">
        <v>426</v>
      </c>
      <c r="K25" s="295"/>
      <c r="L25" s="42"/>
      <c r="M25" s="9"/>
      <c r="N25" s="7"/>
      <c r="O25" s="7"/>
    </row>
    <row r="26" spans="2:15" ht="18" customHeight="1">
      <c r="B26" s="29"/>
      <c r="C26" s="129"/>
      <c r="D26" s="129"/>
      <c r="E26" s="45"/>
      <c r="F26" s="89"/>
      <c r="G26" s="107" t="s">
        <v>546</v>
      </c>
      <c r="H26" s="123">
        <v>1</v>
      </c>
      <c r="I26" s="123">
        <v>34</v>
      </c>
      <c r="J26" s="105"/>
      <c r="K26" s="291"/>
      <c r="L26" s="42"/>
      <c r="M26" s="9"/>
      <c r="N26" s="7"/>
      <c r="O26" s="7"/>
    </row>
    <row r="27" spans="2:15" ht="18" customHeight="1">
      <c r="B27" s="29"/>
      <c r="C27" s="129"/>
      <c r="D27" s="129"/>
      <c r="E27" s="45"/>
      <c r="F27" s="89"/>
      <c r="G27" s="163" t="s">
        <v>342</v>
      </c>
      <c r="H27" s="410">
        <f>SUM(H24:H26)</f>
        <v>4</v>
      </c>
      <c r="I27" s="413">
        <v>35.5</v>
      </c>
      <c r="J27" s="361" t="s">
        <v>426</v>
      </c>
      <c r="K27" s="295">
        <v>4.8899999999999997</v>
      </c>
      <c r="L27" s="42" t="s">
        <v>24</v>
      </c>
      <c r="M27" s="9"/>
      <c r="N27" s="7"/>
      <c r="O27" s="7"/>
    </row>
    <row r="28" spans="2:15" ht="12" customHeight="1">
      <c r="B28" s="29"/>
      <c r="C28" s="129"/>
      <c r="D28" s="129"/>
      <c r="E28" s="45"/>
      <c r="F28" s="89"/>
      <c r="G28" s="180"/>
      <c r="J28" s="147"/>
      <c r="K28" s="395"/>
      <c r="L28" s="206"/>
      <c r="M28" s="9"/>
      <c r="N28" s="7"/>
      <c r="O28" s="7"/>
    </row>
    <row r="29" spans="2:15" ht="21" customHeight="1">
      <c r="B29" s="29">
        <v>3</v>
      </c>
      <c r="C29" s="514" t="s">
        <v>545</v>
      </c>
      <c r="D29" s="515"/>
      <c r="E29" s="515"/>
      <c r="F29" s="516"/>
      <c r="G29" s="200" t="s">
        <v>544</v>
      </c>
      <c r="H29" s="299">
        <v>2</v>
      </c>
      <c r="I29" s="139" t="s">
        <v>543</v>
      </c>
      <c r="J29" s="219" t="s">
        <v>426</v>
      </c>
      <c r="K29" s="360"/>
      <c r="L29" s="76"/>
      <c r="M29" s="9"/>
      <c r="N29" s="7"/>
      <c r="O29" s="7"/>
    </row>
    <row r="30" spans="2:15" ht="17.25" customHeight="1">
      <c r="B30" s="29"/>
      <c r="C30" s="514" t="s">
        <v>542</v>
      </c>
      <c r="D30" s="515"/>
      <c r="E30" s="515"/>
      <c r="F30" s="516"/>
      <c r="G30" s="107" t="s">
        <v>541</v>
      </c>
      <c r="H30" s="402">
        <v>1</v>
      </c>
      <c r="I30" s="123">
        <v>0</v>
      </c>
      <c r="J30" s="105" t="s">
        <v>426</v>
      </c>
      <c r="K30" s="295"/>
      <c r="L30" s="42"/>
      <c r="M30" s="33"/>
      <c r="N30" s="7"/>
      <c r="O30" s="7"/>
    </row>
    <row r="31" spans="2:15" ht="17.25" customHeight="1">
      <c r="B31" s="29"/>
      <c r="C31" s="129"/>
      <c r="D31" s="129"/>
      <c r="E31" s="45"/>
      <c r="F31" s="89"/>
      <c r="G31" s="107" t="s">
        <v>540</v>
      </c>
      <c r="H31" s="123">
        <v>1</v>
      </c>
      <c r="I31" s="123">
        <v>33</v>
      </c>
      <c r="J31" s="105"/>
      <c r="K31" s="291"/>
      <c r="L31" s="42"/>
      <c r="M31" s="33"/>
      <c r="N31" s="7"/>
      <c r="O31" s="7"/>
    </row>
    <row r="32" spans="2:15" ht="17.25" customHeight="1">
      <c r="B32" s="29"/>
      <c r="C32" s="129"/>
      <c r="D32" s="129"/>
      <c r="E32" s="45"/>
      <c r="F32" s="89"/>
      <c r="G32" s="163" t="s">
        <v>342</v>
      </c>
      <c r="H32" s="410">
        <f>SUM(H29:H31)</f>
        <v>4</v>
      </c>
      <c r="I32" s="413">
        <v>34.5</v>
      </c>
      <c r="J32" s="361" t="s">
        <v>426</v>
      </c>
      <c r="K32" s="295">
        <v>4.8600000000000003</v>
      </c>
      <c r="L32" s="42" t="s">
        <v>24</v>
      </c>
      <c r="M32" s="33"/>
      <c r="N32" s="7"/>
      <c r="O32" s="7"/>
    </row>
    <row r="33" spans="2:15" ht="10.5" customHeight="1">
      <c r="B33" s="29"/>
      <c r="C33" s="338"/>
      <c r="D33" s="338"/>
      <c r="E33" s="338"/>
      <c r="F33" s="339"/>
      <c r="G33" s="180"/>
      <c r="H33" s="171"/>
      <c r="I33" s="412"/>
      <c r="J33" s="411"/>
      <c r="K33" s="391"/>
      <c r="L33" s="76"/>
      <c r="M33" s="33"/>
      <c r="N33" s="7"/>
      <c r="O33" s="7"/>
    </row>
    <row r="34" spans="2:15" ht="17.25" customHeight="1">
      <c r="B34" s="29">
        <v>4</v>
      </c>
      <c r="C34" s="514" t="s">
        <v>539</v>
      </c>
      <c r="D34" s="515"/>
      <c r="E34" s="515"/>
      <c r="F34" s="516"/>
      <c r="G34" s="200" t="s">
        <v>538</v>
      </c>
      <c r="H34" s="299">
        <v>2</v>
      </c>
      <c r="I34" s="139">
        <v>13</v>
      </c>
      <c r="J34" s="219" t="s">
        <v>426</v>
      </c>
      <c r="K34" s="360"/>
      <c r="L34" s="76"/>
      <c r="M34" s="33"/>
      <c r="N34" s="7"/>
      <c r="O34" s="7"/>
    </row>
    <row r="35" spans="2:15" ht="17.25" customHeight="1">
      <c r="B35" s="29"/>
      <c r="C35" s="514" t="s">
        <v>537</v>
      </c>
      <c r="D35" s="515"/>
      <c r="E35" s="515"/>
      <c r="F35" s="516"/>
      <c r="G35" s="107" t="s">
        <v>536</v>
      </c>
      <c r="H35" s="402">
        <v>2</v>
      </c>
      <c r="I35" s="123">
        <v>12</v>
      </c>
      <c r="J35" s="105" t="s">
        <v>426</v>
      </c>
      <c r="K35" s="295"/>
      <c r="L35" s="42"/>
      <c r="M35" s="33"/>
      <c r="N35" s="7"/>
      <c r="O35" s="7"/>
    </row>
    <row r="36" spans="2:15" ht="15.75" customHeight="1">
      <c r="B36" s="29"/>
      <c r="C36" s="129"/>
      <c r="D36" s="129"/>
      <c r="E36" s="45"/>
      <c r="F36" s="89"/>
      <c r="G36" s="163" t="s">
        <v>342</v>
      </c>
      <c r="H36" s="410">
        <f>SUM(H34:H35)</f>
        <v>4</v>
      </c>
      <c r="I36" s="393">
        <f>SUM(I34:I35)</f>
        <v>25</v>
      </c>
      <c r="J36" s="361" t="s">
        <v>426</v>
      </c>
      <c r="K36" s="295">
        <v>4.62</v>
      </c>
      <c r="L36" s="42" t="s">
        <v>383</v>
      </c>
      <c r="M36" s="33"/>
      <c r="N36" s="7"/>
      <c r="O36" s="7"/>
    </row>
    <row r="37" spans="2:15" ht="11.25" customHeight="1">
      <c r="B37" s="29"/>
      <c r="C37" s="129"/>
      <c r="D37" s="129"/>
      <c r="E37" s="45"/>
      <c r="F37" s="89"/>
      <c r="G37" s="180"/>
      <c r="H37" s="291"/>
      <c r="I37" s="291"/>
      <c r="J37" s="21"/>
      <c r="K37" s="7"/>
      <c r="L37" s="42"/>
      <c r="M37" s="33"/>
      <c r="N37" s="7"/>
      <c r="O37" s="7"/>
    </row>
    <row r="38" spans="2:15" ht="17.25" customHeight="1">
      <c r="B38" s="29">
        <v>5</v>
      </c>
      <c r="C38" s="514" t="s">
        <v>535</v>
      </c>
      <c r="D38" s="515"/>
      <c r="E38" s="515"/>
      <c r="F38" s="516"/>
      <c r="G38" s="200" t="s">
        <v>534</v>
      </c>
      <c r="H38" s="299">
        <v>2</v>
      </c>
      <c r="I38" s="139">
        <v>2</v>
      </c>
      <c r="J38" s="219" t="s">
        <v>426</v>
      </c>
      <c r="K38" s="360"/>
      <c r="L38" s="76"/>
      <c r="M38" s="9"/>
      <c r="N38" s="7"/>
      <c r="O38" s="7"/>
    </row>
    <row r="39" spans="2:15" ht="15.75" customHeight="1">
      <c r="B39" s="29"/>
      <c r="C39" s="514" t="s">
        <v>533</v>
      </c>
      <c r="D39" s="515"/>
      <c r="E39" s="515"/>
      <c r="F39" s="516"/>
      <c r="G39" s="107" t="s">
        <v>532</v>
      </c>
      <c r="H39" s="402">
        <v>2</v>
      </c>
      <c r="I39" s="123">
        <v>2</v>
      </c>
      <c r="J39" s="105" t="s">
        <v>426</v>
      </c>
      <c r="K39" s="295"/>
      <c r="L39" s="42"/>
      <c r="M39" s="9"/>
      <c r="N39" s="7"/>
      <c r="O39" s="7"/>
    </row>
    <row r="40" spans="2:15" ht="15.75" customHeight="1">
      <c r="B40" s="29"/>
      <c r="C40" s="338"/>
      <c r="D40" s="338"/>
      <c r="E40" s="338"/>
      <c r="F40" s="339"/>
      <c r="G40" s="107" t="s">
        <v>531</v>
      </c>
      <c r="H40" s="402">
        <v>1</v>
      </c>
      <c r="I40" s="123">
        <v>0</v>
      </c>
      <c r="J40" s="105"/>
      <c r="K40" s="295"/>
      <c r="L40" s="42"/>
      <c r="M40" s="9"/>
      <c r="N40" s="7"/>
      <c r="O40" s="7"/>
    </row>
    <row r="41" spans="2:15" ht="15.75" customHeight="1">
      <c r="B41" s="29"/>
      <c r="C41" s="338"/>
      <c r="D41" s="338"/>
      <c r="E41" s="338"/>
      <c r="F41" s="339"/>
      <c r="G41" s="107" t="s">
        <v>530</v>
      </c>
      <c r="H41" s="402">
        <v>1</v>
      </c>
      <c r="I41" s="123">
        <v>0</v>
      </c>
      <c r="J41" s="105"/>
      <c r="K41" s="295"/>
      <c r="L41" s="42"/>
      <c r="M41" s="9"/>
      <c r="N41" s="7"/>
      <c r="O41" s="7"/>
    </row>
    <row r="42" spans="2:15" ht="15.75" customHeight="1">
      <c r="B42" s="29"/>
      <c r="C42" s="129"/>
      <c r="D42" s="129"/>
      <c r="E42" s="45"/>
      <c r="F42" s="89"/>
      <c r="G42" s="163" t="s">
        <v>342</v>
      </c>
      <c r="H42" s="410">
        <f>SUM(H38:H41)</f>
        <v>6</v>
      </c>
      <c r="I42" s="393">
        <f>SUM(I38:I41)</f>
        <v>4</v>
      </c>
      <c r="J42" s="361" t="s">
        <v>426</v>
      </c>
      <c r="K42" s="295">
        <v>6.1</v>
      </c>
      <c r="L42" s="42" t="s">
        <v>24</v>
      </c>
      <c r="M42" s="9"/>
      <c r="N42" s="7"/>
      <c r="O42" s="7"/>
    </row>
    <row r="43" spans="2:15" ht="9.75" customHeight="1">
      <c r="B43" s="29"/>
      <c r="C43" s="129"/>
      <c r="D43" s="129"/>
      <c r="E43" s="45"/>
      <c r="F43" s="45"/>
      <c r="G43" s="83"/>
      <c r="H43" s="409"/>
      <c r="I43" s="408"/>
      <c r="J43" s="361"/>
      <c r="K43" s="295"/>
      <c r="L43" s="42"/>
      <c r="M43" s="9"/>
      <c r="N43" s="7"/>
      <c r="O43" s="7"/>
    </row>
    <row r="44" spans="2:15" ht="21" customHeight="1">
      <c r="B44" s="254"/>
      <c r="C44" s="588" t="s">
        <v>529</v>
      </c>
      <c r="D44" s="588"/>
      <c r="E44" s="588"/>
      <c r="F44" s="588"/>
      <c r="G44" s="356"/>
      <c r="H44" s="354"/>
      <c r="I44" s="355"/>
      <c r="J44" s="407"/>
      <c r="K44" s="353">
        <f>SUM(K17:K42)+0.01</f>
        <v>25.73</v>
      </c>
      <c r="L44" s="352" t="s">
        <v>24</v>
      </c>
      <c r="M44" s="33"/>
      <c r="N44" s="7"/>
      <c r="O44" s="7"/>
    </row>
    <row r="45" spans="2:15" ht="12" customHeight="1">
      <c r="B45" s="40"/>
      <c r="C45" s="129"/>
      <c r="D45" s="129"/>
      <c r="E45" s="45"/>
      <c r="F45" s="45"/>
      <c r="G45" s="180"/>
      <c r="H45" s="135"/>
      <c r="I45" s="291"/>
      <c r="J45" s="291"/>
      <c r="K45" s="291"/>
      <c r="L45" s="291"/>
      <c r="M45" s="33"/>
      <c r="N45" s="7"/>
      <c r="O45" s="7"/>
    </row>
  </sheetData>
  <mergeCells count="25">
    <mergeCell ref="C18:F18"/>
    <mergeCell ref="C17:F17"/>
    <mergeCell ref="K16:L16"/>
    <mergeCell ref="C44:F44"/>
    <mergeCell ref="C34:F34"/>
    <mergeCell ref="C35:F35"/>
    <mergeCell ref="C29:F29"/>
    <mergeCell ref="C38:F38"/>
    <mergeCell ref="C39:F39"/>
    <mergeCell ref="C30:F30"/>
    <mergeCell ref="C25:F25"/>
    <mergeCell ref="C24:F24"/>
    <mergeCell ref="G6:L6"/>
    <mergeCell ref="G5:L5"/>
    <mergeCell ref="B2:L2"/>
    <mergeCell ref="C15:E15"/>
    <mergeCell ref="C14:F14"/>
    <mergeCell ref="C12:F12"/>
    <mergeCell ref="B3:L3"/>
    <mergeCell ref="G9:L9"/>
    <mergeCell ref="G8:L8"/>
    <mergeCell ref="G7:L7"/>
    <mergeCell ref="C13:L13"/>
    <mergeCell ref="G14:L14"/>
    <mergeCell ref="F15:H15"/>
  </mergeCells>
  <hyperlinks>
    <hyperlink ref="G9" r:id="rId1" xr:uid="{00000000-0004-0000-0700-000000000000}"/>
  </hyperlinks>
  <pageMargins left="0.74803149606299202" right="0.511811023622047" top="0.511811023622047" bottom="0.511811023622047" header="0.511811023622047" footer="0.511811023622047"/>
  <pageSetup paperSize="9" orientation="portrait" horizontalDpi="4294967294"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Abstract</vt:lpstr>
      <vt:lpstr>Baleedupalle Village</vt:lpstr>
      <vt:lpstr>Muthyalampally Village</vt:lpstr>
      <vt:lpstr>Addakal Village</vt:lpstr>
      <vt:lpstr>Perur village</vt:lpstr>
      <vt:lpstr>Konnuru Village</vt:lpstr>
      <vt:lpstr>Dwarakanagar Village</vt:lpstr>
      <vt:lpstr>Konmanoor Village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Arup Banerjee</cp:lastModifiedBy>
  <cp:lastPrinted>2019-07-01T02:30:45Z</cp:lastPrinted>
  <dcterms:created xsi:type="dcterms:W3CDTF">2015-09-23T07:13:03Z</dcterms:created>
  <dcterms:modified xsi:type="dcterms:W3CDTF">2022-11-25T13:03:56Z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d8eb673-256a-4e9f-83a3-f76bfa47971b_Enabled">
    <vt:lpwstr>true</vt:lpwstr>
  </property>
  <property fmtid="{D5CDD505-2E9C-101B-9397-08002B2CF9AE}" pid="3" name="MSIP_Label_2d8eb673-256a-4e9f-83a3-f76bfa47971b_SetDate">
    <vt:lpwstr>2022-10-17T11:22:33Z</vt:lpwstr>
  </property>
  <property fmtid="{D5CDD505-2E9C-101B-9397-08002B2CF9AE}" pid="4" name="MSIP_Label_2d8eb673-256a-4e9f-83a3-f76bfa47971b_Method">
    <vt:lpwstr>Standard</vt:lpwstr>
  </property>
  <property fmtid="{D5CDD505-2E9C-101B-9397-08002B2CF9AE}" pid="5" name="MSIP_Label_2d8eb673-256a-4e9f-83a3-f76bfa47971b_Name">
    <vt:lpwstr>Internal Use only</vt:lpwstr>
  </property>
  <property fmtid="{D5CDD505-2E9C-101B-9397-08002B2CF9AE}" pid="6" name="MSIP_Label_2d8eb673-256a-4e9f-83a3-f76bfa47971b_SiteId">
    <vt:lpwstr>99a3bf32-ac1b-4b6d-9242-063fc9650ac2</vt:lpwstr>
  </property>
  <property fmtid="{D5CDD505-2E9C-101B-9397-08002B2CF9AE}" pid="7" name="MSIP_Label_2d8eb673-256a-4e9f-83a3-f76bfa47971b_ActionId">
    <vt:lpwstr>2adc2fb3-1624-4d6a-8883-65a40d1a22f8</vt:lpwstr>
  </property>
  <property fmtid="{D5CDD505-2E9C-101B-9397-08002B2CF9AE}" pid="8" name="MSIP_Label_2d8eb673-256a-4e9f-83a3-f76bfa47971b_ContentBits">
    <vt:lpwstr>2</vt:lpwstr>
  </property>
</Properties>
</file>