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iles For Review\Rajani Gupta Ma'am\AUGUST MONTH\VIS(2022-23)-PL287-217-416 (Neeta Gupta)\PreparerReport\"/>
    </mc:Choice>
  </mc:AlternateContent>
  <bookViews>
    <workbookView xWindow="-120" yWindow="-120" windowWidth="24240" windowHeight="13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P13" i="1"/>
  <c r="P12" i="1"/>
  <c r="M25" i="1" l="1"/>
  <c r="M24" i="1"/>
  <c r="K22" i="1"/>
  <c r="L22" i="1" s="1"/>
  <c r="K9" i="1"/>
  <c r="L4" i="1"/>
  <c r="L9" i="1" l="1"/>
  <c r="M9" i="1" s="1"/>
  <c r="P9" i="1" s="1"/>
  <c r="K4" i="1"/>
  <c r="M4" i="1" s="1"/>
  <c r="K7" i="1"/>
  <c r="H15" i="1"/>
  <c r="P7" i="1" s="1"/>
  <c r="G16" i="1"/>
  <c r="H12" i="1"/>
  <c r="G12" i="1"/>
  <c r="P10" i="1" l="1"/>
  <c r="L7" i="1"/>
  <c r="M7" i="1" s="1"/>
  <c r="M8" i="1" s="1"/>
  <c r="P8" i="1" s="1"/>
</calcChain>
</file>

<file path=xl/sharedStrings.xml><?xml version="1.0" encoding="utf-8"?>
<sst xmlns="http://schemas.openxmlformats.org/spreadsheetml/2006/main" count="10" uniqueCount="10">
  <si>
    <t>S. No.</t>
  </si>
  <si>
    <t>Particular</t>
  </si>
  <si>
    <t>Built-up Area
(in sq. ft.)</t>
  </si>
  <si>
    <t>Existing Covered Area</t>
  </si>
  <si>
    <t>Year of Construction</t>
  </si>
  <si>
    <t>Adopted Rate</t>
  </si>
  <si>
    <t>GCRC
(In Rs.)</t>
  </si>
  <si>
    <t>FV
(in Rs.)</t>
  </si>
  <si>
    <t>Depeciation
(in Rs.)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</si>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</sst>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000"/>
    <numFmt numFmtId="167" formatCode="_ * #,##0.000_ ;_ * \-#,##0.0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9" fontId="0" fillId="0" borderId="0" xfId="2" applyFont="1" applyAlignment="1">
      <alignment vertical="center"/>
    </xf>
    <xf numFmtId="10" fontId="0" fillId="0" borderId="0" xfId="2" applyNumberFormat="1" applyFont="1" applyAlignment="1">
      <alignment vertical="center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P25"/>
  <sheetViews>
    <sheetView tabSelected="1" topLeftCell="I1" zoomScaleNormal="100" workbookViewId="0">
      <selection activeCell="P10" sqref="P10"/>
    </sheetView>
  </sheetViews>
  <sheetFormatPr defaultRowHeight="15" x14ac:dyDescent="0.25"/>
  <cols>
    <col min="1" max="6" width="9.140625" style="1"/>
    <col min="7" max="7" width="15.28515625" style="1" bestFit="1" customWidth="1"/>
    <col min="8" max="8" width="12.140625" style="1" customWidth="1"/>
    <col min="9" max="9" width="12.5703125" style="1" bestFit="1" customWidth="1"/>
    <col min="10" max="11" width="11.5703125" style="1" bestFit="1" customWidth="1"/>
    <col min="12" max="12" width="11.5703125" style="1" customWidth="1"/>
    <col min="13" max="13" width="12.5703125" style="1" bestFit="1" customWidth="1"/>
    <col min="14" max="15" width="9.140625" style="1"/>
    <col min="16" max="16" width="11.5703125" style="1" bestFit="1" customWidth="1"/>
    <col min="17" max="18" width="9.140625" style="1"/>
    <col min="19" max="19" width="11.5703125" style="1" bestFit="1" customWidth="1"/>
    <col min="20" max="16384" width="9.140625" style="1"/>
  </cols>
  <sheetData>
    <row r="4" spans="6:16" x14ac:dyDescent="0.25">
      <c r="K4" s="1">
        <f>L5-I7</f>
        <v>14</v>
      </c>
      <c r="L4" s="10">
        <f>90%/60</f>
        <v>1.5000000000000001E-2</v>
      </c>
      <c r="M4" s="9">
        <f>L4*K4</f>
        <v>0.21000000000000002</v>
      </c>
    </row>
    <row r="5" spans="6:16" x14ac:dyDescent="0.25">
      <c r="L5" s="1">
        <v>2022</v>
      </c>
    </row>
    <row r="6" spans="6:16" s="5" customFormat="1" ht="45" x14ac:dyDescent="0.25">
      <c r="F6" s="8" t="s">
        <v>0</v>
      </c>
      <c r="G6" s="8" t="s">
        <v>1</v>
      </c>
      <c r="H6" s="8" t="s">
        <v>2</v>
      </c>
      <c r="I6" s="8" t="s">
        <v>4</v>
      </c>
      <c r="J6" s="8" t="s">
        <v>5</v>
      </c>
      <c r="K6" s="8" t="s">
        <v>6</v>
      </c>
      <c r="L6" s="8" t="s">
        <v>8</v>
      </c>
      <c r="M6" s="8" t="s">
        <v>7</v>
      </c>
    </row>
    <row r="7" spans="6:16" x14ac:dyDescent="0.25">
      <c r="F7" s="6">
        <v>1</v>
      </c>
      <c r="G7" s="6" t="s">
        <v>3</v>
      </c>
      <c r="H7" s="7">
        <v>441</v>
      </c>
      <c r="I7" s="6">
        <v>2008</v>
      </c>
      <c r="J7" s="7">
        <v>1200</v>
      </c>
      <c r="K7" s="7">
        <f>J7*H7</f>
        <v>529200</v>
      </c>
      <c r="L7" s="7">
        <f>M4*K7</f>
        <v>111132.00000000001</v>
      </c>
      <c r="M7" s="11">
        <f>K7-L7</f>
        <v>418068</v>
      </c>
      <c r="P7" s="3">
        <f>H15</f>
        <v>13400000</v>
      </c>
    </row>
    <row r="8" spans="6:16" x14ac:dyDescent="0.25">
      <c r="F8" s="6"/>
      <c r="G8" s="6"/>
      <c r="H8" s="6"/>
      <c r="I8" s="6"/>
      <c r="J8" s="6"/>
      <c r="K8" s="6"/>
      <c r="L8" s="13" t="s">
        <v>9</v>
      </c>
      <c r="M8" s="12">
        <f>SUM(M7)</f>
        <v>418068</v>
      </c>
      <c r="P8" s="3">
        <f>M8</f>
        <v>418068</v>
      </c>
    </row>
    <row r="9" spans="6:16" x14ac:dyDescent="0.25">
      <c r="I9" s="1">
        <f>SUM(J15:J18)-3.18-3.18-2.285-1.685</f>
        <v>49.67</v>
      </c>
      <c r="J9" s="1">
        <v>3500</v>
      </c>
      <c r="K9" s="2">
        <f>J9*I9</f>
        <v>173845</v>
      </c>
      <c r="L9" s="3">
        <f>M4*K9</f>
        <v>36507.450000000004</v>
      </c>
      <c r="M9" s="3">
        <f>K9-L9</f>
        <v>137337.54999999999</v>
      </c>
      <c r="P9" s="3">
        <f>M9</f>
        <v>137337.54999999999</v>
      </c>
    </row>
    <row r="10" spans="6:16" x14ac:dyDescent="0.25">
      <c r="G10" s="2">
        <v>13700000</v>
      </c>
      <c r="H10" s="2">
        <v>12700000</v>
      </c>
      <c r="P10" s="3">
        <f>SUM(P7:P9)</f>
        <v>13955405.550000001</v>
      </c>
    </row>
    <row r="11" spans="6:16" x14ac:dyDescent="0.25">
      <c r="G11" s="1">
        <v>200</v>
      </c>
      <c r="P11" s="1">
        <v>1.395</v>
      </c>
    </row>
    <row r="12" spans="6:16" x14ac:dyDescent="0.25">
      <c r="G12" s="3">
        <f>G10/G11</f>
        <v>68500</v>
      </c>
      <c r="H12" s="3">
        <f>H10/$G$11</f>
        <v>63500</v>
      </c>
      <c r="I12" s="2"/>
      <c r="P12" s="16">
        <f>P11*0.85</f>
        <v>1.1857500000000001</v>
      </c>
    </row>
    <row r="13" spans="6:16" x14ac:dyDescent="0.25">
      <c r="I13" s="3"/>
      <c r="P13" s="16">
        <f>P11*0.75</f>
        <v>1.0462500000000001</v>
      </c>
    </row>
    <row r="14" spans="6:16" x14ac:dyDescent="0.25">
      <c r="H14" s="2">
        <v>67000</v>
      </c>
    </row>
    <row r="15" spans="6:16" x14ac:dyDescent="0.25">
      <c r="G15" s="1">
        <v>28000</v>
      </c>
      <c r="H15" s="2">
        <f>H14*G11</f>
        <v>13400000</v>
      </c>
      <c r="I15" s="4"/>
      <c r="J15" s="1">
        <v>20</v>
      </c>
    </row>
    <row r="16" spans="6:16" x14ac:dyDescent="0.25">
      <c r="G16" s="2">
        <f>G15*G11</f>
        <v>5600000</v>
      </c>
      <c r="I16" s="4"/>
      <c r="J16" s="1">
        <v>20</v>
      </c>
    </row>
    <row r="17" spans="9:13" x14ac:dyDescent="0.25">
      <c r="I17" s="4"/>
      <c r="J17" s="1">
        <v>10</v>
      </c>
    </row>
    <row r="18" spans="9:13" x14ac:dyDescent="0.25">
      <c r="J18" s="1">
        <v>10</v>
      </c>
    </row>
    <row r="21" spans="9:13" x14ac:dyDescent="0.25">
      <c r="L21" s="2">
        <v>5600000</v>
      </c>
    </row>
    <row r="22" spans="9:13" x14ac:dyDescent="0.25">
      <c r="K22" s="2">
        <f>12000*41</f>
        <v>492000</v>
      </c>
      <c r="L22" s="3">
        <f>L21+K22</f>
        <v>6092000</v>
      </c>
    </row>
    <row r="23" spans="9:13" x14ac:dyDescent="0.25">
      <c r="J23" s="2"/>
      <c r="M23" s="14">
        <v>1.3628</v>
      </c>
    </row>
    <row r="24" spans="9:13" x14ac:dyDescent="0.25">
      <c r="M24" s="15">
        <f>M23*0.85</f>
        <v>1.15838</v>
      </c>
    </row>
    <row r="25" spans="9:13" x14ac:dyDescent="0.25">
      <c r="M25" s="15">
        <f>M23*0.75</f>
        <v>1.0221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Adil Afaque</cp:lastModifiedBy>
  <dcterms:created xsi:type="dcterms:W3CDTF">2022-08-29T04:38:35Z</dcterms:created>
  <dcterms:modified xsi:type="dcterms:W3CDTF">2022-09-02T07:47:23Z</dcterms:modified>
</cp:coreProperties>
</file>