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Y:\Arun Tomar\VIS(2022-23)-PL255-206-392 - Ms Soorajmull Baijnath Pvt. Ltd\"/>
    </mc:Choice>
  </mc:AlternateContent>
  <xr:revisionPtr revIDLastSave="0" documentId="13_ncr:1_{9F6B2202-877D-4561-8C5B-BEA54F4F202D}" xr6:coauthVersionLast="47" xr6:coauthVersionMax="47" xr10:uidLastSave="{00000000-0000-0000-0000-000000000000}"/>
  <bookViews>
    <workbookView showVerticalScroll="0" xWindow="-120" yWindow="-120" windowWidth="24240" windowHeight="13140" xr2:uid="{00000000-000D-0000-FFFF-FFFF00000000}"/>
  </bookViews>
  <sheets>
    <sheet name="Land" sheetId="2" r:id="rId1"/>
    <sheet name="building" sheetId="1" r:id="rId2"/>
  </sheets>
  <definedNames>
    <definedName name="_xlnm.Print_Area" localSheetId="1">building!#REF!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2" l="1"/>
  <c r="D14" i="2"/>
  <c r="J4" i="1"/>
  <c r="E4" i="1" l="1"/>
  <c r="H4" i="1"/>
  <c r="K4" i="1" l="1"/>
  <c r="L4" i="1" s="1"/>
  <c r="N4" i="1" s="1"/>
  <c r="D8" i="2" s="1"/>
  <c r="E10" i="2" l="1"/>
  <c r="E3" i="2" l="1"/>
  <c r="C8" i="2" l="1"/>
  <c r="E8" i="2" l="1"/>
</calcChain>
</file>

<file path=xl/sharedStrings.xml><?xml version="1.0" encoding="utf-8"?>
<sst xmlns="http://schemas.openxmlformats.org/spreadsheetml/2006/main" count="27" uniqueCount="27">
  <si>
    <t>Year of Construction</t>
  </si>
  <si>
    <t xml:space="preserve">Year of Valuation </t>
  </si>
  <si>
    <t>Salvage value</t>
  </si>
  <si>
    <t>Depreciation Rate</t>
  </si>
  <si>
    <t xml:space="preserve">Depreciation
(INR) </t>
  </si>
  <si>
    <t>Depreciated Value
(INR)</t>
  </si>
  <si>
    <t>Depreciated Replacement Market Value
(INR)</t>
  </si>
  <si>
    <t>Gross Replacement Value
(INR)</t>
  </si>
  <si>
    <t>Discounting Factor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</si>
  <si>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</si>
  <si>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</si>
  <si>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RV</t>
  </si>
  <si>
    <t>DV</t>
  </si>
  <si>
    <t>Rates</t>
  </si>
  <si>
    <t>Value</t>
  </si>
  <si>
    <t xml:space="preserve">Land </t>
  </si>
  <si>
    <t>Total</t>
  </si>
  <si>
    <t>FMV</t>
  </si>
  <si>
    <t>% Diffrence</t>
  </si>
  <si>
    <t>PL-116</t>
  </si>
  <si>
    <t>Boundary wall valuation</t>
  </si>
  <si>
    <r>
      <t xml:space="preserve">Plinth Area  Rate 
</t>
    </r>
    <r>
      <rPr>
        <b/>
        <i/>
        <sz val="10"/>
        <rFont val="Calibri"/>
        <family val="2"/>
        <scheme val="minor"/>
      </rPr>
      <t>(in per running ft.)</t>
    </r>
  </si>
  <si>
    <t>Area in
Katha</t>
  </si>
  <si>
    <t>Wall</t>
  </si>
  <si>
    <t>Plot area
(in Acres)</t>
  </si>
  <si>
    <t>Circle rate</t>
  </si>
  <si>
    <r>
      <t xml:space="preserve">Wall
</t>
    </r>
    <r>
      <rPr>
        <b/>
        <i/>
        <sz val="10"/>
        <rFont val="Calibri"/>
        <family val="2"/>
        <scheme val="minor"/>
      </rPr>
      <t>(in Running mtr.)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</si>
</sst>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0.0000"/>
    <numFmt numFmtId="166" formatCode="_ &quot;₹&quot;\ * #,##0_ ;_ &quot;₹&quot;\ * \-#,##0_ ;_ &quot;₹&quot;\ * &quot;-&quot;??_ ;_ @_ "/>
    <numFmt numFmtId="167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1E366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44" fontId="0" fillId="0" borderId="0" xfId="0" applyNumberFormat="1"/>
    <xf numFmtId="165" fontId="0" fillId="0" borderId="1" xfId="0" applyNumberFormat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166" fontId="0" fillId="0" borderId="0" xfId="0" applyNumberFormat="1"/>
    <xf numFmtId="1" fontId="0" fillId="0" borderId="1" xfId="0" applyNumberForma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44" fontId="0" fillId="0" borderId="0" xfId="1" applyFont="1"/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/>
    </xf>
    <xf numFmtId="164" fontId="6" fillId="0" borderId="1" xfId="3" applyNumberFormat="1" applyFont="1" applyBorder="1" applyAlignment="1">
      <alignment horizontal="center" vertical="center"/>
    </xf>
    <xf numFmtId="164" fontId="6" fillId="0" borderId="1" xfId="0" applyNumberFormat="1" applyFont="1" applyBorder="1"/>
    <xf numFmtId="164" fontId="6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164" fontId="6" fillId="0" borderId="1" xfId="3" applyNumberFormat="1" applyFont="1" applyBorder="1"/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10" fontId="7" fillId="5" borderId="1" xfId="0" applyNumberFormat="1" applyFont="1" applyFill="1" applyBorder="1" applyAlignment="1">
      <alignment horizontal="right" vertical="center"/>
    </xf>
    <xf numFmtId="43" fontId="0" fillId="0" borderId="0" xfId="0" applyNumberFormat="1"/>
    <xf numFmtId="166" fontId="8" fillId="0" borderId="1" xfId="1" applyNumberFormat="1" applyFont="1" applyBorder="1" applyAlignment="1">
      <alignment horizontal="center" vertical="center"/>
    </xf>
    <xf numFmtId="167" fontId="6" fillId="0" borderId="1" xfId="0" applyNumberFormat="1" applyFont="1" applyBorder="1" applyAlignment="1">
      <alignment horizontal="center" vertical="center"/>
    </xf>
    <xf numFmtId="0" fontId="9" fillId="0" borderId="0" xfId="0" applyFont="1"/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8">
    <cellStyle name="Comma" xfId="3" builtinId="3"/>
    <cellStyle name="Comma 2" xfId="5" xr:uid="{00000000-0005-0000-0000-000001000000}"/>
    <cellStyle name="Comma 3" xfId="7" xr:uid="{00000000-0005-0000-0000-000002000000}"/>
    <cellStyle name="Currency" xfId="1" builtinId="4"/>
    <cellStyle name="Currency 2" xfId="4" xr:uid="{00000000-0005-0000-0000-000004000000}"/>
    <cellStyle name="Currency 3" xfId="6" xr:uid="{00000000-0005-0000-0000-000005000000}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2:G14"/>
  <sheetViews>
    <sheetView tabSelected="1" zoomScale="70" zoomScaleNormal="70" workbookViewId="0">
      <selection activeCell="G11" sqref="G11"/>
    </sheetView>
  </sheetViews>
  <sheetFormatPr defaultRowHeight="15" x14ac:dyDescent="0.25"/>
  <cols>
    <col min="2" max="2" width="15" bestFit="1" customWidth="1"/>
    <col min="3" max="3" width="17.7109375" bestFit="1" customWidth="1"/>
    <col min="4" max="4" width="21.140625" bestFit="1" customWidth="1"/>
    <col min="5" max="5" width="17.7109375" bestFit="1" customWidth="1"/>
    <col min="6" max="6" width="28" bestFit="1" customWidth="1"/>
    <col min="7" max="7" width="24" customWidth="1"/>
    <col min="8" max="8" width="11.5703125" bestFit="1" customWidth="1"/>
    <col min="9" max="9" width="19.28515625" bestFit="1" customWidth="1"/>
    <col min="10" max="10" width="19.140625" bestFit="1" customWidth="1"/>
    <col min="11" max="11" width="23.140625" bestFit="1" customWidth="1"/>
    <col min="12" max="12" width="12.28515625" bestFit="1" customWidth="1"/>
    <col min="13" max="13" width="10.42578125" bestFit="1" customWidth="1"/>
  </cols>
  <sheetData>
    <row r="2" spans="2:7" ht="42" x14ac:dyDescent="0.25">
      <c r="C2" s="18" t="s">
        <v>22</v>
      </c>
      <c r="D2" s="19" t="s">
        <v>13</v>
      </c>
      <c r="E2" s="19" t="s">
        <v>14</v>
      </c>
    </row>
    <row r="3" spans="2:7" ht="21" x14ac:dyDescent="0.25">
      <c r="C3" s="28">
        <v>72.290000000000006</v>
      </c>
      <c r="D3" s="15">
        <v>800000</v>
      </c>
      <c r="E3" s="15">
        <f>C3*D3</f>
        <v>57832000.000000007</v>
      </c>
    </row>
    <row r="4" spans="2:7" ht="30" x14ac:dyDescent="0.25">
      <c r="B4" s="11" t="s">
        <v>24</v>
      </c>
    </row>
    <row r="5" spans="2:7" x14ac:dyDescent="0.25">
      <c r="B5" s="1">
        <v>1.1950000000000001</v>
      </c>
    </row>
    <row r="7" spans="2:7" ht="21" x14ac:dyDescent="0.25">
      <c r="C7" s="18" t="s">
        <v>15</v>
      </c>
      <c r="D7" s="19" t="s">
        <v>23</v>
      </c>
      <c r="E7" s="19" t="s">
        <v>16</v>
      </c>
      <c r="F7" s="29"/>
    </row>
    <row r="8" spans="2:7" ht="21" x14ac:dyDescent="0.35">
      <c r="C8" s="16">
        <f>E3</f>
        <v>57832000.000000007</v>
      </c>
      <c r="D8" s="20">
        <f>building!N4</f>
        <v>710937.5</v>
      </c>
      <c r="E8" s="16">
        <f>C8+D8</f>
        <v>58542937.500000007</v>
      </c>
    </row>
    <row r="9" spans="2:7" ht="21" x14ac:dyDescent="0.25">
      <c r="C9" s="32" t="s">
        <v>19</v>
      </c>
      <c r="D9" s="14" t="s">
        <v>17</v>
      </c>
      <c r="E9" s="17">
        <v>58500000</v>
      </c>
      <c r="F9" s="21"/>
      <c r="G9" s="30" t="s">
        <v>25</v>
      </c>
    </row>
    <row r="10" spans="2:7" ht="21" x14ac:dyDescent="0.25">
      <c r="C10" s="33"/>
      <c r="D10" s="14" t="s">
        <v>11</v>
      </c>
      <c r="E10" s="17">
        <f>E9*0.85</f>
        <v>49725000</v>
      </c>
      <c r="F10" s="21"/>
      <c r="G10" s="31">
        <v>27799738</v>
      </c>
    </row>
    <row r="11" spans="2:7" ht="21" x14ac:dyDescent="0.25">
      <c r="C11" s="34"/>
      <c r="D11" s="14" t="s">
        <v>12</v>
      </c>
      <c r="E11" s="17">
        <f>E9*0.75</f>
        <v>43875000</v>
      </c>
      <c r="F11" s="21"/>
    </row>
    <row r="12" spans="2:7" ht="21" x14ac:dyDescent="0.25">
      <c r="C12" s="22"/>
      <c r="D12" s="22"/>
      <c r="E12" s="23"/>
      <c r="F12" s="21"/>
    </row>
    <row r="13" spans="2:7" x14ac:dyDescent="0.25">
      <c r="E13" s="26"/>
    </row>
    <row r="14" spans="2:7" ht="18.75" x14ac:dyDescent="0.25">
      <c r="C14" s="24" t="s">
        <v>18</v>
      </c>
      <c r="D14" s="25">
        <f>((E9-G10)/E9)</f>
        <v>0.52479080341880346</v>
      </c>
    </row>
  </sheetData>
  <mergeCells count="1">
    <mergeCell ref="C9:C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B1:V9"/>
  <sheetViews>
    <sheetView zoomScale="85" zoomScaleNormal="85" zoomScaleSheetLayoutView="85" workbookViewId="0">
      <selection activeCell="F5" sqref="F5"/>
    </sheetView>
  </sheetViews>
  <sheetFormatPr defaultRowHeight="15" x14ac:dyDescent="0.25"/>
  <cols>
    <col min="1" max="1" width="3.42578125" customWidth="1"/>
    <col min="2" max="2" width="12.85546875" bestFit="1" customWidth="1"/>
    <col min="3" max="3" width="13.140625" bestFit="1" customWidth="1"/>
    <col min="4" max="4" width="10.85546875" style="12" bestFit="1" customWidth="1"/>
    <col min="5" max="5" width="18.28515625" style="12" bestFit="1" customWidth="1"/>
    <col min="6" max="6" width="23.140625" style="12" bestFit="1" customWidth="1"/>
    <col min="7" max="7" width="12.7109375" bestFit="1" customWidth="1"/>
    <col min="8" max="8" width="8.7109375" bestFit="1" customWidth="1"/>
    <col min="9" max="9" width="12.85546875" bestFit="1" customWidth="1"/>
    <col min="10" max="10" width="11.42578125" bestFit="1" customWidth="1"/>
    <col min="11" max="11" width="11.7109375" bestFit="1" customWidth="1"/>
    <col min="12" max="12" width="11.28515625" bestFit="1" customWidth="1"/>
    <col min="13" max="13" width="9.85546875" bestFit="1" customWidth="1"/>
    <col min="14" max="14" width="12.7109375" bestFit="1" customWidth="1"/>
    <col min="15" max="15" width="10.85546875" bestFit="1" customWidth="1"/>
    <col min="16" max="16" width="12.42578125" bestFit="1" customWidth="1"/>
    <col min="17" max="17" width="11.85546875" bestFit="1" customWidth="1"/>
    <col min="18" max="18" width="11.42578125" bestFit="1" customWidth="1"/>
    <col min="19" max="19" width="13.140625" style="13" bestFit="1" customWidth="1"/>
    <col min="20" max="20" width="10.7109375" bestFit="1" customWidth="1"/>
    <col min="21" max="22" width="14.28515625" bestFit="1" customWidth="1"/>
  </cols>
  <sheetData>
    <row r="1" spans="2:22" x14ac:dyDescent="0.25">
      <c r="T1" s="9"/>
    </row>
    <row r="2" spans="2:22" ht="15.75" x14ac:dyDescent="0.25">
      <c r="B2" s="35" t="s">
        <v>20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S2"/>
    </row>
    <row r="3" spans="2:22" ht="75" x14ac:dyDescent="0.25">
      <c r="B3" s="10" t="s">
        <v>26</v>
      </c>
      <c r="C3" s="10" t="s">
        <v>0</v>
      </c>
      <c r="D3" s="10" t="s">
        <v>1</v>
      </c>
      <c r="E3" s="10" t="s">
        <v>9</v>
      </c>
      <c r="F3" s="10" t="s">
        <v>10</v>
      </c>
      <c r="G3" s="10" t="s">
        <v>2</v>
      </c>
      <c r="H3" s="10" t="s">
        <v>3</v>
      </c>
      <c r="I3" s="10" t="s">
        <v>21</v>
      </c>
      <c r="J3" s="10" t="s">
        <v>7</v>
      </c>
      <c r="K3" s="10" t="s">
        <v>4</v>
      </c>
      <c r="L3" s="10" t="s">
        <v>5</v>
      </c>
      <c r="M3" s="10" t="s">
        <v>8</v>
      </c>
      <c r="N3" s="10" t="s">
        <v>6</v>
      </c>
      <c r="S3"/>
    </row>
    <row r="4" spans="2:22" x14ac:dyDescent="0.25">
      <c r="B4" s="7">
        <v>325</v>
      </c>
      <c r="C4" s="1">
        <v>1997</v>
      </c>
      <c r="D4" s="1">
        <v>2022</v>
      </c>
      <c r="E4" s="1">
        <f>D4-C4</f>
        <v>25</v>
      </c>
      <c r="F4" s="1">
        <v>60</v>
      </c>
      <c r="G4" s="2">
        <v>0.1</v>
      </c>
      <c r="H4" s="4">
        <f>(1-G4)/F4</f>
        <v>1.5000000000000001E-2</v>
      </c>
      <c r="I4" s="5">
        <v>3500</v>
      </c>
      <c r="J4" s="27">
        <f>I4*B4</f>
        <v>1137500</v>
      </c>
      <c r="K4" s="5">
        <f>J4*H4*E4</f>
        <v>426562.5</v>
      </c>
      <c r="L4" s="5">
        <f>MAX(J4-K4,0)</f>
        <v>710937.5</v>
      </c>
      <c r="M4" s="8">
        <v>0</v>
      </c>
      <c r="N4" s="5">
        <f>IF(L4&gt;G4*J4,L4*(1-M4),J4*G4)</f>
        <v>710937.5</v>
      </c>
      <c r="S4"/>
    </row>
    <row r="5" spans="2:22" x14ac:dyDescent="0.25">
      <c r="D5"/>
      <c r="E5"/>
      <c r="F5"/>
      <c r="S5"/>
    </row>
    <row r="6" spans="2:22" x14ac:dyDescent="0.25">
      <c r="B6">
        <v>272</v>
      </c>
      <c r="D6"/>
      <c r="E6"/>
      <c r="F6"/>
      <c r="S6"/>
    </row>
    <row r="7" spans="2:22" x14ac:dyDescent="0.25">
      <c r="D7"/>
      <c r="E7"/>
      <c r="F7"/>
      <c r="S7"/>
    </row>
    <row r="8" spans="2:22" x14ac:dyDescent="0.25">
      <c r="D8"/>
      <c r="E8"/>
      <c r="F8"/>
      <c r="S8"/>
    </row>
    <row r="9" spans="2:22" x14ac:dyDescent="0.25">
      <c r="T9" s="6"/>
      <c r="U9" s="3"/>
      <c r="V9" s="3"/>
    </row>
  </sheetData>
  <mergeCells count="1">
    <mergeCell ref="B2:N2"/>
  </mergeCells>
  <pageMargins left="0.31496062992125984" right="0.31496062992125984" top="0.31496062992125984" bottom="0.31496062992125984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</vt:lpstr>
      <vt:lpstr>building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Tejas Bharadwaj</cp:lastModifiedBy>
  <cp:lastPrinted>2022-01-07T08:12:53Z</cp:lastPrinted>
  <dcterms:created xsi:type="dcterms:W3CDTF">2021-09-16T11:33:35Z</dcterms:created>
  <dcterms:modified xsi:type="dcterms:W3CDTF">2022-09-02T10:29:15Z</dcterms:modified>
</cp:coreProperties>
</file>