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aurav Sharma\VIS(2022-23)-PL262-200-377, Ms. Adept Infra Developer LLP\VIS(2022-23)-PL262-200-377\VIS(2022-23)-PL262-200-377\document\"/>
    </mc:Choice>
  </mc:AlternateContent>
  <xr:revisionPtr revIDLastSave="0" documentId="8_{635095F0-BBD2-4410-94EF-0D1E06DFDDE1}" xr6:coauthVersionLast="47" xr6:coauthVersionMax="47" xr10:uidLastSave="{00000000-0000-0000-0000-000000000000}"/>
  <bookViews>
    <workbookView xWindow="-120" yWindow="-120" windowWidth="21840" windowHeight="13140" xr2:uid="{5D0D91F4-9C18-4454-B578-01A401B1FE48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2" i="1" l="1"/>
  <c r="L16" i="1"/>
  <c r="M11" i="1"/>
  <c r="M10" i="1"/>
  <c r="J18" i="1"/>
  <c r="J16" i="1"/>
  <c r="I14" i="1"/>
  <c r="J14" i="1" s="1"/>
  <c r="I6" i="1"/>
  <c r="F9" i="1"/>
  <c r="J5" i="1"/>
  <c r="J6" i="1" s="1"/>
  <c r="J4" i="1"/>
  <c r="J3" i="1"/>
  <c r="E8" i="1"/>
  <c r="E7" i="1"/>
  <c r="E6" i="1"/>
  <c r="E5" i="1"/>
  <c r="E4" i="1"/>
  <c r="E3" i="1"/>
  <c r="E9" i="1" s="1"/>
</calcChain>
</file>

<file path=xl/sharedStrings.xml><?xml version="1.0" encoding="utf-8"?>
<sst xmlns="http://schemas.openxmlformats.org/spreadsheetml/2006/main" count="35" uniqueCount="19">
  <si>
    <t>As per Physical Measurement</t>
  </si>
  <si>
    <t>As per Approved Map</t>
  </si>
  <si>
    <t xml:space="preserve">Main Building </t>
  </si>
  <si>
    <t>Description</t>
  </si>
  <si>
    <t>Type of structure</t>
  </si>
  <si>
    <t>Area (sq.ft.)</t>
  </si>
  <si>
    <t>Area (sq.mtr.)</t>
  </si>
  <si>
    <t>Sr. No.</t>
  </si>
  <si>
    <t>RCC</t>
  </si>
  <si>
    <t>Shed</t>
  </si>
  <si>
    <t>Office Building</t>
  </si>
  <si>
    <t>Floor</t>
  </si>
  <si>
    <t>Kitchen Block</t>
  </si>
  <si>
    <t>Cottage 1</t>
  </si>
  <si>
    <t>Cottage 2</t>
  </si>
  <si>
    <t>Ground</t>
  </si>
  <si>
    <t>Ground+1</t>
  </si>
  <si>
    <t>Ground+3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</si>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</sst>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70" formatCode="_ * #,##0_ ;_ * \-#,##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1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/>
    <xf numFmtId="170" fontId="0" fillId="0" borderId="0" xfId="1" applyNumberFormat="1" applyFont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1" fontId="0" fillId="0" borderId="1" xfId="0" applyNumberFormat="1" applyBorder="1"/>
    <xf numFmtId="0" fontId="2" fillId="2" borderId="1" xfId="0" applyFont="1" applyFill="1" applyBorder="1" applyAlignment="1">
      <alignment horizontal="center" vertical="center"/>
    </xf>
    <xf numFmtId="170" fontId="2" fillId="2" borderId="1" xfId="1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/>
    <xf numFmtId="170" fontId="2" fillId="2" borderId="1" xfId="1" applyNumberFormat="1" applyFont="1" applyFill="1" applyBorder="1"/>
    <xf numFmtId="170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A63F4-8CF1-4172-927D-939B7B8118B7}">
  <dimension ref="A1:N18"/>
  <sheetViews>
    <sheetView tabSelected="1" workbookViewId="0">
      <selection activeCell="L6" sqref="L6"/>
    </sheetView>
  </sheetViews>
  <sheetFormatPr defaultRowHeight="15" x14ac:dyDescent="0.25"/>
  <cols>
    <col min="2" max="2" width="14.28515625" bestFit="1" customWidth="1"/>
    <col min="3" max="3" width="14.28515625" customWidth="1"/>
    <col min="4" max="4" width="16.140625" bestFit="1" customWidth="1"/>
    <col min="5" max="5" width="13" customWidth="1"/>
    <col min="6" max="6" width="11.5703125" bestFit="1" customWidth="1"/>
    <col min="7" max="7" width="11.5703125" customWidth="1"/>
    <col min="8" max="8" width="13.7109375" bestFit="1" customWidth="1"/>
    <col min="9" max="9" width="12.7109375" customWidth="1"/>
    <col min="10" max="10" width="14.28515625" bestFit="1" customWidth="1"/>
    <col min="12" max="12" width="12.5703125" bestFit="1" customWidth="1"/>
  </cols>
  <sheetData>
    <row r="1" spans="1:14" x14ac:dyDescent="0.25">
      <c r="A1" s="5" t="s">
        <v>0</v>
      </c>
      <c r="B1" s="5"/>
      <c r="C1" s="5"/>
      <c r="D1" s="5"/>
      <c r="E1" s="5"/>
      <c r="F1" s="5"/>
      <c r="G1" s="5" t="s">
        <v>1</v>
      </c>
      <c r="H1" s="5"/>
      <c r="I1" s="5"/>
      <c r="J1" s="5"/>
      <c r="K1" s="3"/>
    </row>
    <row r="2" spans="1:14" x14ac:dyDescent="0.25">
      <c r="A2" s="6" t="s">
        <v>7</v>
      </c>
      <c r="B2" s="6" t="s">
        <v>3</v>
      </c>
      <c r="C2" s="6" t="s">
        <v>11</v>
      </c>
      <c r="D2" s="6" t="s">
        <v>4</v>
      </c>
      <c r="E2" s="6" t="s">
        <v>6</v>
      </c>
      <c r="F2" s="6" t="s">
        <v>5</v>
      </c>
      <c r="G2" s="6" t="s">
        <v>7</v>
      </c>
      <c r="H2" s="6" t="s">
        <v>3</v>
      </c>
      <c r="I2" s="6" t="s">
        <v>6</v>
      </c>
      <c r="J2" s="6" t="s">
        <v>5</v>
      </c>
      <c r="K2" s="2"/>
    </row>
    <row r="3" spans="1:14" x14ac:dyDescent="0.25">
      <c r="A3" s="7">
        <v>1</v>
      </c>
      <c r="B3" s="8" t="s">
        <v>2</v>
      </c>
      <c r="C3" s="8" t="s">
        <v>17</v>
      </c>
      <c r="D3" s="9" t="s">
        <v>8</v>
      </c>
      <c r="E3" s="10">
        <f>F3/10.764</f>
        <v>836.12040133779271</v>
      </c>
      <c r="F3" s="8">
        <v>9000</v>
      </c>
      <c r="G3" s="9">
        <v>1</v>
      </c>
      <c r="H3" s="8" t="s">
        <v>2</v>
      </c>
      <c r="I3" s="8">
        <v>784.6</v>
      </c>
      <c r="J3" s="11">
        <f>I3*10.764</f>
        <v>8445.4344000000001</v>
      </c>
    </row>
    <row r="4" spans="1:14" x14ac:dyDescent="0.25">
      <c r="A4" s="7">
        <v>2</v>
      </c>
      <c r="B4" s="8" t="s">
        <v>2</v>
      </c>
      <c r="C4" s="8" t="s">
        <v>17</v>
      </c>
      <c r="D4" s="9" t="s">
        <v>9</v>
      </c>
      <c r="E4" s="10">
        <f>F4/10.764</f>
        <v>278.70680044593092</v>
      </c>
      <c r="F4" s="8">
        <v>3000</v>
      </c>
      <c r="G4" s="9">
        <v>2</v>
      </c>
      <c r="H4" s="8" t="s">
        <v>10</v>
      </c>
      <c r="I4" s="8">
        <v>213.32</v>
      </c>
      <c r="J4" s="11">
        <f t="shared" ref="J4:J5" si="0">I4*10.764</f>
        <v>2296.1764799999996</v>
      </c>
    </row>
    <row r="5" spans="1:14" x14ac:dyDescent="0.25">
      <c r="A5" s="9">
        <v>3</v>
      </c>
      <c r="B5" s="8" t="s">
        <v>10</v>
      </c>
      <c r="C5" s="8" t="s">
        <v>16</v>
      </c>
      <c r="D5" s="9" t="s">
        <v>8</v>
      </c>
      <c r="E5" s="10">
        <f>F5/10.764</f>
        <v>208.10107766629508</v>
      </c>
      <c r="F5" s="8">
        <v>2240</v>
      </c>
      <c r="G5" s="9">
        <v>3</v>
      </c>
      <c r="H5" s="8" t="s">
        <v>12</v>
      </c>
      <c r="I5" s="8">
        <v>124.86</v>
      </c>
      <c r="J5" s="11">
        <f t="shared" si="0"/>
        <v>1343.9930399999998</v>
      </c>
    </row>
    <row r="6" spans="1:14" x14ac:dyDescent="0.25">
      <c r="A6" s="9">
        <v>4</v>
      </c>
      <c r="B6" s="8" t="s">
        <v>12</v>
      </c>
      <c r="C6" s="8" t="s">
        <v>15</v>
      </c>
      <c r="D6" s="9" t="s">
        <v>8</v>
      </c>
      <c r="E6" s="10">
        <f>F6/10.764</f>
        <v>124.95354886659236</v>
      </c>
      <c r="F6" s="8">
        <v>1345</v>
      </c>
      <c r="G6" s="12" t="s">
        <v>18</v>
      </c>
      <c r="H6" s="12"/>
      <c r="I6" s="12">
        <f>SUM(I3:I5)</f>
        <v>1122.78</v>
      </c>
      <c r="J6" s="13">
        <f>SUM(J3:J5)</f>
        <v>12085.60392</v>
      </c>
    </row>
    <row r="7" spans="1:14" x14ac:dyDescent="0.25">
      <c r="A7" s="9">
        <v>5</v>
      </c>
      <c r="B7" s="8" t="s">
        <v>13</v>
      </c>
      <c r="C7" s="8" t="s">
        <v>15</v>
      </c>
      <c r="D7" s="9" t="s">
        <v>8</v>
      </c>
      <c r="E7" s="10">
        <f>F7/10.764</f>
        <v>27.87068004459309</v>
      </c>
      <c r="F7" s="8">
        <v>300</v>
      </c>
      <c r="G7" s="12"/>
      <c r="H7" s="12"/>
      <c r="I7" s="12"/>
      <c r="J7" s="13"/>
    </row>
    <row r="8" spans="1:14" x14ac:dyDescent="0.25">
      <c r="A8" s="9">
        <v>6</v>
      </c>
      <c r="B8" s="8" t="s">
        <v>14</v>
      </c>
      <c r="C8" s="8" t="s">
        <v>15</v>
      </c>
      <c r="D8" s="9" t="s">
        <v>8</v>
      </c>
      <c r="E8" s="10">
        <f>F8/10.764</f>
        <v>27.87068004459309</v>
      </c>
      <c r="F8" s="8">
        <v>300</v>
      </c>
      <c r="G8" s="12"/>
      <c r="H8" s="12"/>
      <c r="I8" s="12"/>
      <c r="J8" s="13"/>
    </row>
    <row r="9" spans="1:14" x14ac:dyDescent="0.25">
      <c r="A9" s="5" t="s">
        <v>18</v>
      </c>
      <c r="B9" s="5"/>
      <c r="C9" s="5"/>
      <c r="D9" s="5"/>
      <c r="E9" s="14">
        <f>SUM(E3:E8)</f>
        <v>1503.6231884057977</v>
      </c>
      <c r="F9" s="15">
        <f>SUM(F3:F8)</f>
        <v>16185</v>
      </c>
      <c r="G9" s="12"/>
      <c r="H9" s="12"/>
      <c r="I9" s="12"/>
      <c r="J9" s="13"/>
    </row>
    <row r="10" spans="1:14" x14ac:dyDescent="0.25">
      <c r="M10">
        <f>900/1.196</f>
        <v>752.50836120401345</v>
      </c>
    </row>
    <row r="11" spans="1:14" x14ac:dyDescent="0.25">
      <c r="M11">
        <f>3300000/M10</f>
        <v>4385.333333333333</v>
      </c>
      <c r="N11">
        <v>3800</v>
      </c>
    </row>
    <row r="12" spans="1:14" x14ac:dyDescent="0.25">
      <c r="H12">
        <v>1</v>
      </c>
      <c r="N12">
        <f>N11/M11</f>
        <v>0.86652477956825791</v>
      </c>
    </row>
    <row r="13" spans="1:14" x14ac:dyDescent="0.25">
      <c r="H13">
        <v>900</v>
      </c>
      <c r="I13">
        <v>5000000</v>
      </c>
    </row>
    <row r="14" spans="1:14" x14ac:dyDescent="0.25">
      <c r="I14" s="1">
        <f>I13/H13</f>
        <v>5555.5555555555557</v>
      </c>
      <c r="J14" s="4">
        <f>I14*4840</f>
        <v>26888888.888888888</v>
      </c>
    </row>
    <row r="16" spans="1:14" x14ac:dyDescent="0.25">
      <c r="J16">
        <f>2005-197</f>
        <v>1808</v>
      </c>
      <c r="L16" s="4">
        <f>3800*1808</f>
        <v>6870400</v>
      </c>
    </row>
    <row r="17" spans="10:10" x14ac:dyDescent="0.25">
      <c r="J17" s="4">
        <v>3000000</v>
      </c>
    </row>
    <row r="18" spans="10:10" x14ac:dyDescent="0.25">
      <c r="J18" s="16">
        <f>J17*(1+5%)</f>
        <v>3150000</v>
      </c>
    </row>
  </sheetData>
  <mergeCells count="6">
    <mergeCell ref="A9:D9"/>
    <mergeCell ref="G6:H9"/>
    <mergeCell ref="I6:I9"/>
    <mergeCell ref="J6:J9"/>
    <mergeCell ref="A1:F1"/>
    <mergeCell ref="G1:J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9F6FF-1F3F-41EB-9645-360675F0A112}">
  <dimension ref="A1"/>
  <sheetViews>
    <sheetView workbookViewId="0">
      <selection sqref="A1:D4"/>
    </sheetView>
  </sheetViews>
  <sheetFormatPr defaultRowHeight="15" x14ac:dyDescent="0.25"/>
  <cols>
    <col min="2" max="2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Gaurav Sharma</dc:creator>
  <cp:lastModifiedBy>Gaurav Sharma</cp:lastModifiedBy>
  <dcterms:created xsi:type="dcterms:W3CDTF">2022-08-16T04:55:26Z</dcterms:created>
  <dcterms:modified xsi:type="dcterms:W3CDTF">2022-08-16T09:50:53Z</dcterms:modified>
</cp:coreProperties>
</file>