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2-23)-PL324-248-489\Report\"/>
    </mc:Choice>
  </mc:AlternateContent>
  <xr:revisionPtr revIDLastSave="0" documentId="13_ncr:1_{62051E4A-FD37-4652-8F00-378FFE21587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5" i="1" l="1"/>
  <c r="F13" i="1"/>
  <c r="F12" i="1"/>
  <c r="L45" i="2"/>
  <c r="L43" i="2"/>
  <c r="L32" i="2"/>
  <c r="L30" i="2"/>
  <c r="L19" i="2"/>
  <c r="L17" i="2"/>
  <c r="L9" i="2"/>
  <c r="L7" i="2"/>
  <c r="F10" i="1"/>
  <c r="E10" i="1"/>
  <c r="D10" i="1"/>
  <c r="E7" i="1"/>
  <c r="B14" i="1"/>
  <c r="B15" i="1" s="1"/>
  <c r="B16" i="1" s="1"/>
  <c r="E5" i="1"/>
</calcChain>
</file>

<file path=xl/sharedStrings.xml><?xml version="1.0" encoding="utf-8"?>
<sst xmlns="http://schemas.openxmlformats.org/spreadsheetml/2006/main" count="21" uniqueCount="14">
  <si>
    <t>IOM</t>
  </si>
  <si>
    <t>sqft</t>
  </si>
  <si>
    <t>Parking</t>
  </si>
  <si>
    <t>OVR-2020</t>
  </si>
  <si>
    <t>Carpet Area</t>
  </si>
  <si>
    <t>Built-up area</t>
  </si>
  <si>
    <t>Chargeble area</t>
  </si>
  <si>
    <t>OVR-2021</t>
  </si>
  <si>
    <t>Circle Rate</t>
  </si>
  <si>
    <t>per sqm</t>
  </si>
  <si>
    <t>sqm</t>
  </si>
  <si>
    <t>https://www.99acres.com/commercial-office-space-in-lower-parel-south-mumbai-ffid</t>
  </si>
  <si>
    <t>FV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</si>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</sst>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/>
    <xf numFmtId="164" fontId="0" fillId="0" borderId="0" xfId="0" applyNumberFormat="1"/>
    <xf numFmtId="43" fontId="0" fillId="0" borderId="0" xfId="0" applyNumberFormat="1"/>
    <xf numFmtId="165" fontId="0" fillId="0" borderId="0" xfId="0" applyNumberForma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104775</xdr:colOff>
      <xdr:row>11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9163B8-6287-C532-6971-E67FEF200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09" t="19138" r="3339" b="9018"/>
        <a:stretch/>
      </xdr:blipFill>
      <xdr:spPr>
        <a:xfrm>
          <a:off x="0" y="0"/>
          <a:ext cx="4981575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19049</xdr:rowOff>
    </xdr:from>
    <xdr:to>
      <xdr:col>7</xdr:col>
      <xdr:colOff>590551</xdr:colOff>
      <xdr:row>23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343A55-AA4E-C2F6-4ED6-9B8D05663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74" t="19765" r="3868" b="6821"/>
        <a:stretch/>
      </xdr:blipFill>
      <xdr:spPr>
        <a:xfrm>
          <a:off x="0" y="2305049"/>
          <a:ext cx="4857751" cy="2228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7</xdr:col>
      <xdr:colOff>533400</xdr:colOff>
      <xdr:row>38</xdr:row>
      <xdr:rowOff>104776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08DECF-CFA8-0874-5002-C6A6E7FB8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997" t="9726" r="5103" b="2743"/>
        <a:stretch/>
      </xdr:blipFill>
      <xdr:spPr>
        <a:xfrm>
          <a:off x="0" y="4686300"/>
          <a:ext cx="4800600" cy="2657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104774</xdr:rowOff>
    </xdr:from>
    <xdr:to>
      <xdr:col>8</xdr:col>
      <xdr:colOff>28576</xdr:colOff>
      <xdr:row>52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9BFA37-CD70-27E1-3A20-4E00B20F1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468" t="14118" r="3691" b="4939"/>
        <a:stretch/>
      </xdr:blipFill>
      <xdr:spPr>
        <a:xfrm>
          <a:off x="0" y="7534274"/>
          <a:ext cx="4905376" cy="2457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16"/>
  <sheetViews>
    <sheetView tabSelected="1" workbookViewId="0">
      <selection activeCell="H13" sqref="H13"/>
    </sheetView>
  </sheetViews>
  <sheetFormatPr defaultRowHeight="15" x14ac:dyDescent="0.25"/>
  <cols>
    <col min="2" max="2" width="15.28515625" bestFit="1" customWidth="1"/>
    <col min="4" max="4" width="14.28515625" bestFit="1" customWidth="1"/>
    <col min="5" max="5" width="12.5703125" bestFit="1" customWidth="1"/>
    <col min="6" max="6" width="12.5703125" style="3" bestFit="1" customWidth="1"/>
    <col min="7" max="7" width="12.5703125" bestFit="1" customWidth="1"/>
  </cols>
  <sheetData>
    <row r="1" spans="2:9" x14ac:dyDescent="0.25">
      <c r="C1" s="1" t="s">
        <v>0</v>
      </c>
      <c r="D1" s="2" t="s">
        <v>3</v>
      </c>
      <c r="E1" s="2" t="s">
        <v>7</v>
      </c>
    </row>
    <row r="2" spans="2:9" x14ac:dyDescent="0.25">
      <c r="C2" s="1" t="s">
        <v>1</v>
      </c>
      <c r="D2" s="1" t="s">
        <v>1</v>
      </c>
      <c r="E2" s="1" t="s">
        <v>1</v>
      </c>
      <c r="I2" t="s">
        <v>11</v>
      </c>
    </row>
    <row r="3" spans="2:9" x14ac:dyDescent="0.25">
      <c r="B3" t="s">
        <v>4</v>
      </c>
      <c r="C3">
        <v>7792</v>
      </c>
      <c r="D3">
        <v>7792</v>
      </c>
      <c r="E3">
        <v>7792</v>
      </c>
      <c r="G3" s="4"/>
    </row>
    <row r="4" spans="2:9" x14ac:dyDescent="0.25">
      <c r="B4" t="s">
        <v>6</v>
      </c>
      <c r="D4" s="3">
        <v>10395</v>
      </c>
    </row>
    <row r="5" spans="2:9" x14ac:dyDescent="0.25">
      <c r="B5" t="s">
        <v>5</v>
      </c>
      <c r="D5" s="3"/>
      <c r="E5" s="3">
        <f>E3*1.2</f>
        <v>9350.4</v>
      </c>
    </row>
    <row r="6" spans="2:9" x14ac:dyDescent="0.25">
      <c r="B6" t="s">
        <v>2</v>
      </c>
      <c r="C6">
        <v>12</v>
      </c>
    </row>
    <row r="7" spans="2:9" x14ac:dyDescent="0.25">
      <c r="E7" s="5">
        <f>E5/10.764</f>
        <v>868.67335562987739</v>
      </c>
    </row>
    <row r="9" spans="2:9" x14ac:dyDescent="0.25">
      <c r="D9" s="3">
        <v>36000</v>
      </c>
      <c r="E9" s="3">
        <v>37587.5</v>
      </c>
      <c r="F9" s="3">
        <v>41000</v>
      </c>
    </row>
    <row r="10" spans="2:9" x14ac:dyDescent="0.25">
      <c r="B10" t="s">
        <v>12</v>
      </c>
      <c r="D10" s="4">
        <f>D9*D4</f>
        <v>374220000</v>
      </c>
      <c r="E10" s="3">
        <f>E9*E5</f>
        <v>351458160</v>
      </c>
      <c r="F10" s="3">
        <f>F9*E3</f>
        <v>319472000</v>
      </c>
    </row>
    <row r="11" spans="2:9" x14ac:dyDescent="0.25">
      <c r="D11" s="6"/>
      <c r="F11" s="3">
        <v>320000000</v>
      </c>
    </row>
    <row r="12" spans="2:9" x14ac:dyDescent="0.25">
      <c r="B12" t="s">
        <v>8</v>
      </c>
      <c r="F12" s="3">
        <f>F11*0.85</f>
        <v>272000000</v>
      </c>
    </row>
    <row r="13" spans="2:9" x14ac:dyDescent="0.25">
      <c r="B13" s="3">
        <v>352900</v>
      </c>
      <c r="C13" t="s">
        <v>9</v>
      </c>
      <c r="F13" s="3">
        <f>F11*0.75</f>
        <v>240000000</v>
      </c>
    </row>
    <row r="14" spans="2:9" x14ac:dyDescent="0.25">
      <c r="B14" s="3">
        <f>E5</f>
        <v>9350.4</v>
      </c>
      <c r="C14" t="s">
        <v>1</v>
      </c>
    </row>
    <row r="15" spans="2:9" x14ac:dyDescent="0.25">
      <c r="B15" s="3">
        <f>B14/10.764</f>
        <v>868.67335562987739</v>
      </c>
      <c r="C15" t="s">
        <v>10</v>
      </c>
      <c r="F15" s="7">
        <f>B16/F11</f>
        <v>0.95798383500557416</v>
      </c>
    </row>
    <row r="16" spans="2:9" x14ac:dyDescent="0.25">
      <c r="B16" s="3">
        <f>B15*B13</f>
        <v>306554827.20178372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3DD38-5DAD-428A-8143-08D234DACFFF}">
  <dimension ref="K7:M45"/>
  <sheetViews>
    <sheetView topLeftCell="A25" workbookViewId="0">
      <selection activeCell="L32" sqref="L32"/>
    </sheetView>
  </sheetViews>
  <sheetFormatPr defaultRowHeight="15" x14ac:dyDescent="0.25"/>
  <cols>
    <col min="12" max="12" width="14.28515625" style="3" bestFit="1" customWidth="1"/>
  </cols>
  <sheetData>
    <row r="7" spans="11:13" x14ac:dyDescent="0.25">
      <c r="L7" s="3">
        <f>1.59*10^7</f>
        <v>15900000</v>
      </c>
    </row>
    <row r="8" spans="11:13" x14ac:dyDescent="0.25">
      <c r="K8" t="s">
        <v>13</v>
      </c>
      <c r="L8" s="3">
        <v>300</v>
      </c>
      <c r="M8" t="s">
        <v>1</v>
      </c>
    </row>
    <row r="9" spans="11:13" x14ac:dyDescent="0.25">
      <c r="L9" s="3">
        <f>L7/L8</f>
        <v>53000</v>
      </c>
    </row>
    <row r="17" spans="11:12" x14ac:dyDescent="0.25">
      <c r="L17" s="3">
        <f>36.26*10^7</f>
        <v>362600000</v>
      </c>
    </row>
    <row r="18" spans="11:12" x14ac:dyDescent="0.25">
      <c r="K18" t="s">
        <v>13</v>
      </c>
      <c r="L18" s="3">
        <v>9800</v>
      </c>
    </row>
    <row r="19" spans="11:12" x14ac:dyDescent="0.25">
      <c r="L19" s="3">
        <f>L17/L18</f>
        <v>37000</v>
      </c>
    </row>
    <row r="30" spans="11:12" x14ac:dyDescent="0.25">
      <c r="L30" s="3">
        <f>42*10^7</f>
        <v>420000000</v>
      </c>
    </row>
    <row r="31" spans="11:12" x14ac:dyDescent="0.25">
      <c r="K31" t="s">
        <v>13</v>
      </c>
      <c r="L31" s="3">
        <v>10200</v>
      </c>
    </row>
    <row r="32" spans="11:12" x14ac:dyDescent="0.25">
      <c r="L32" s="3">
        <f>L30/L31</f>
        <v>41176.470588235294</v>
      </c>
    </row>
    <row r="43" spans="11:12" x14ac:dyDescent="0.25">
      <c r="L43" s="3">
        <f>25.95*10^7</f>
        <v>259500000</v>
      </c>
    </row>
    <row r="44" spans="11:12" x14ac:dyDescent="0.25">
      <c r="K44" t="s">
        <v>13</v>
      </c>
      <c r="L44" s="3">
        <v>5864</v>
      </c>
    </row>
    <row r="45" spans="11:12" x14ac:dyDescent="0.25">
      <c r="L45" s="3">
        <f>L43/L44</f>
        <v>44253.069577080489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2022-11-29T11:22:27Z</dcterms:modified>
</cp:coreProperties>
</file>