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Abhishek Sharma\Tie Ups\VIS(2022-23)-PL349-271-497_printing_1665377874\Review\"/>
    </mc:Choice>
  </mc:AlternateContent>
  <xr:revisionPtr revIDLastSave="0" documentId="13_ncr:1_{B607782A-2C37-43ED-A79E-22019E08A9E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 Plots" sheetId="4" r:id="rId1"/>
    <sheet name="Inventory Value" sheetId="8" r:id="rId2"/>
  </sheets>
  <definedNames>
    <definedName name="_xlnm._FilterDatabase" localSheetId="0" hidden="1">' Plots'!$B$6:$W$84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8" l="1"/>
  <c r="E302" i="8"/>
  <c r="H301" i="8"/>
  <c r="G301" i="8"/>
  <c r="H300" i="8"/>
  <c r="G300" i="8"/>
  <c r="H299" i="8"/>
  <c r="G299" i="8"/>
  <c r="H298" i="8"/>
  <c r="G298" i="8"/>
  <c r="H297" i="8"/>
  <c r="G297" i="8"/>
  <c r="H296" i="8"/>
  <c r="G296" i="8"/>
  <c r="H295" i="8"/>
  <c r="G295" i="8"/>
  <c r="H294" i="8"/>
  <c r="G294" i="8"/>
  <c r="H293" i="8"/>
  <c r="G293" i="8"/>
  <c r="H292" i="8"/>
  <c r="G292" i="8"/>
  <c r="H291" i="8"/>
  <c r="G291" i="8"/>
  <c r="H290" i="8"/>
  <c r="G290" i="8"/>
  <c r="H289" i="8"/>
  <c r="G289" i="8"/>
  <c r="H288" i="8"/>
  <c r="G288" i="8"/>
  <c r="H287" i="8"/>
  <c r="G287" i="8"/>
  <c r="H286" i="8"/>
  <c r="G286" i="8"/>
  <c r="H285" i="8"/>
  <c r="G285" i="8"/>
  <c r="H284" i="8"/>
  <c r="G284" i="8"/>
  <c r="H283" i="8"/>
  <c r="G283" i="8"/>
  <c r="H282" i="8"/>
  <c r="G282" i="8"/>
  <c r="H281" i="8"/>
  <c r="G281" i="8"/>
  <c r="H280" i="8"/>
  <c r="G280" i="8"/>
  <c r="H279" i="8"/>
  <c r="G279" i="8"/>
  <c r="H278" i="8"/>
  <c r="G278" i="8"/>
  <c r="H277" i="8"/>
  <c r="G277" i="8"/>
  <c r="H276" i="8"/>
  <c r="G276" i="8"/>
  <c r="H275" i="8"/>
  <c r="G275" i="8"/>
  <c r="H274" i="8"/>
  <c r="G274" i="8"/>
  <c r="H273" i="8"/>
  <c r="G273" i="8"/>
  <c r="H272" i="8"/>
  <c r="G272" i="8"/>
  <c r="H271" i="8"/>
  <c r="G271" i="8"/>
  <c r="H270" i="8"/>
  <c r="G270" i="8"/>
  <c r="H269" i="8"/>
  <c r="G269" i="8"/>
  <c r="H268" i="8"/>
  <c r="G268" i="8"/>
  <c r="H267" i="8"/>
  <c r="G267" i="8"/>
  <c r="H266" i="8"/>
  <c r="G266" i="8"/>
  <c r="H265" i="8"/>
  <c r="G265" i="8"/>
  <c r="H264" i="8"/>
  <c r="G264" i="8"/>
  <c r="H263" i="8"/>
  <c r="G263" i="8"/>
  <c r="H262" i="8"/>
  <c r="G262" i="8"/>
  <c r="H261" i="8"/>
  <c r="G261" i="8"/>
  <c r="H260" i="8"/>
  <c r="G260" i="8"/>
  <c r="H259" i="8"/>
  <c r="G259" i="8"/>
  <c r="H258" i="8"/>
  <c r="G258" i="8"/>
  <c r="H257" i="8"/>
  <c r="G257" i="8"/>
  <c r="H256" i="8"/>
  <c r="G256" i="8"/>
  <c r="H255" i="8"/>
  <c r="G255" i="8"/>
  <c r="H254" i="8"/>
  <c r="G254" i="8"/>
  <c r="H253" i="8"/>
  <c r="G253" i="8"/>
  <c r="H252" i="8"/>
  <c r="G252" i="8"/>
  <c r="H251" i="8"/>
  <c r="G251" i="8"/>
  <c r="H250" i="8"/>
  <c r="G250" i="8"/>
  <c r="H249" i="8"/>
  <c r="G249" i="8"/>
  <c r="H248" i="8"/>
  <c r="G248" i="8"/>
  <c r="H247" i="8"/>
  <c r="G247" i="8"/>
  <c r="H246" i="8"/>
  <c r="G246" i="8"/>
  <c r="H245" i="8"/>
  <c r="G245" i="8"/>
  <c r="H244" i="8"/>
  <c r="G244" i="8"/>
  <c r="H243" i="8"/>
  <c r="G243" i="8"/>
  <c r="H242" i="8"/>
  <c r="G242" i="8"/>
  <c r="H241" i="8"/>
  <c r="G241" i="8"/>
  <c r="H240" i="8"/>
  <c r="G240" i="8"/>
  <c r="H239" i="8"/>
  <c r="G239" i="8"/>
  <c r="H238" i="8"/>
  <c r="G238" i="8"/>
  <c r="H237" i="8"/>
  <c r="G237" i="8"/>
  <c r="H236" i="8"/>
  <c r="G236" i="8"/>
  <c r="H235" i="8"/>
  <c r="G235" i="8"/>
  <c r="H234" i="8"/>
  <c r="G234" i="8"/>
  <c r="H233" i="8"/>
  <c r="G233" i="8"/>
  <c r="H232" i="8"/>
  <c r="G232" i="8"/>
  <c r="H231" i="8"/>
  <c r="G231" i="8"/>
  <c r="H230" i="8"/>
  <c r="G230" i="8"/>
  <c r="H229" i="8"/>
  <c r="G229" i="8"/>
  <c r="H228" i="8"/>
  <c r="G228" i="8"/>
  <c r="H227" i="8"/>
  <c r="G227" i="8"/>
  <c r="H226" i="8"/>
  <c r="G226" i="8"/>
  <c r="H225" i="8"/>
  <c r="G225" i="8"/>
  <c r="H224" i="8"/>
  <c r="G224" i="8"/>
  <c r="H223" i="8"/>
  <c r="G223" i="8"/>
  <c r="H222" i="8"/>
  <c r="G222" i="8"/>
  <c r="H221" i="8"/>
  <c r="G221" i="8"/>
  <c r="H220" i="8"/>
  <c r="G220" i="8"/>
  <c r="H219" i="8"/>
  <c r="G219" i="8"/>
  <c r="H218" i="8"/>
  <c r="G218" i="8"/>
  <c r="H217" i="8"/>
  <c r="G217" i="8"/>
  <c r="H216" i="8"/>
  <c r="G216" i="8"/>
  <c r="H215" i="8"/>
  <c r="G215" i="8"/>
  <c r="H214" i="8"/>
  <c r="G214" i="8"/>
  <c r="H213" i="8"/>
  <c r="G213" i="8"/>
  <c r="H212" i="8"/>
  <c r="G212" i="8"/>
  <c r="H211" i="8"/>
  <c r="G211" i="8"/>
  <c r="H210" i="8"/>
  <c r="G210" i="8"/>
  <c r="H209" i="8"/>
  <c r="G209" i="8"/>
  <c r="H208" i="8"/>
  <c r="G208" i="8"/>
  <c r="H207" i="8"/>
  <c r="G207" i="8"/>
  <c r="H206" i="8"/>
  <c r="G206" i="8"/>
  <c r="H205" i="8"/>
  <c r="G205" i="8"/>
  <c r="H204" i="8"/>
  <c r="G204" i="8"/>
  <c r="H203" i="8"/>
  <c r="G203" i="8"/>
  <c r="H202" i="8"/>
  <c r="G202" i="8"/>
  <c r="H201" i="8"/>
  <c r="G201" i="8"/>
  <c r="H200" i="8"/>
  <c r="G200" i="8"/>
  <c r="H199" i="8"/>
  <c r="G199" i="8"/>
  <c r="H198" i="8"/>
  <c r="G198" i="8"/>
  <c r="H197" i="8"/>
  <c r="G197" i="8"/>
  <c r="H196" i="8"/>
  <c r="G196" i="8"/>
  <c r="H195" i="8"/>
  <c r="G195" i="8"/>
  <c r="H194" i="8"/>
  <c r="G194" i="8"/>
  <c r="H193" i="8"/>
  <c r="G193" i="8"/>
  <c r="H192" i="8"/>
  <c r="G192" i="8"/>
  <c r="H191" i="8"/>
  <c r="G191" i="8"/>
  <c r="H190" i="8"/>
  <c r="G190" i="8"/>
  <c r="H189" i="8"/>
  <c r="G189" i="8"/>
  <c r="H188" i="8"/>
  <c r="G188" i="8"/>
  <c r="H187" i="8"/>
  <c r="G187" i="8"/>
  <c r="H186" i="8"/>
  <c r="G186" i="8"/>
  <c r="H185" i="8"/>
  <c r="G185" i="8"/>
  <c r="H184" i="8"/>
  <c r="G184" i="8"/>
  <c r="H183" i="8"/>
  <c r="G183" i="8"/>
  <c r="H182" i="8"/>
  <c r="G182" i="8"/>
  <c r="F180" i="8"/>
  <c r="G180" i="8" s="1"/>
  <c r="E180" i="8"/>
  <c r="H179" i="8"/>
  <c r="G179" i="8"/>
  <c r="H178" i="8"/>
  <c r="G178" i="8"/>
  <c r="H177" i="8"/>
  <c r="G177" i="8"/>
  <c r="H176" i="8"/>
  <c r="G176" i="8"/>
  <c r="H175" i="8"/>
  <c r="G175" i="8"/>
  <c r="H174" i="8"/>
  <c r="G174" i="8"/>
  <c r="H173" i="8"/>
  <c r="G173" i="8"/>
  <c r="H172" i="8"/>
  <c r="G172" i="8"/>
  <c r="H171" i="8"/>
  <c r="G171" i="8"/>
  <c r="H170" i="8"/>
  <c r="G170" i="8"/>
  <c r="H169" i="8"/>
  <c r="G169" i="8"/>
  <c r="H168" i="8"/>
  <c r="G168" i="8"/>
  <c r="H167" i="8"/>
  <c r="G167" i="8"/>
  <c r="H166" i="8"/>
  <c r="G166" i="8"/>
  <c r="H165" i="8"/>
  <c r="G165" i="8"/>
  <c r="H164" i="8"/>
  <c r="G164" i="8"/>
  <c r="H163" i="8"/>
  <c r="G163" i="8"/>
  <c r="H162" i="8"/>
  <c r="G162" i="8"/>
  <c r="H161" i="8"/>
  <c r="G161" i="8"/>
  <c r="H160" i="8"/>
  <c r="G160" i="8"/>
  <c r="H159" i="8"/>
  <c r="G159" i="8"/>
  <c r="H158" i="8"/>
  <c r="G158" i="8"/>
  <c r="H157" i="8"/>
  <c r="G157" i="8"/>
  <c r="H156" i="8"/>
  <c r="G156" i="8"/>
  <c r="H155" i="8"/>
  <c r="G155" i="8"/>
  <c r="H154" i="8"/>
  <c r="G154" i="8"/>
  <c r="H153" i="8"/>
  <c r="G153" i="8"/>
  <c r="H152" i="8"/>
  <c r="G152" i="8"/>
  <c r="H151" i="8"/>
  <c r="G151" i="8"/>
  <c r="H150" i="8"/>
  <c r="G150" i="8"/>
  <c r="H149" i="8"/>
  <c r="G149" i="8"/>
  <c r="H148" i="8"/>
  <c r="G148" i="8"/>
  <c r="H147" i="8"/>
  <c r="G147" i="8"/>
  <c r="H146" i="8"/>
  <c r="G146" i="8"/>
  <c r="H145" i="8"/>
  <c r="G145" i="8"/>
  <c r="H144" i="8"/>
  <c r="G144" i="8"/>
  <c r="H143" i="8"/>
  <c r="G143" i="8"/>
  <c r="H142" i="8"/>
  <c r="G142" i="8"/>
  <c r="H141" i="8"/>
  <c r="G141" i="8"/>
  <c r="H140" i="8"/>
  <c r="G140" i="8"/>
  <c r="H139" i="8"/>
  <c r="G139" i="8"/>
  <c r="H138" i="8"/>
  <c r="G138" i="8"/>
  <c r="H137" i="8"/>
  <c r="G137" i="8"/>
  <c r="H136" i="8"/>
  <c r="G136" i="8"/>
  <c r="H135" i="8"/>
  <c r="G135" i="8"/>
  <c r="H134" i="8"/>
  <c r="G134" i="8"/>
  <c r="H133" i="8"/>
  <c r="G133" i="8"/>
  <c r="H132" i="8"/>
  <c r="G132" i="8"/>
  <c r="H131" i="8"/>
  <c r="G131" i="8"/>
  <c r="H130" i="8"/>
  <c r="G130" i="8"/>
  <c r="H129" i="8"/>
  <c r="G129" i="8"/>
  <c r="H128" i="8"/>
  <c r="G128" i="8"/>
  <c r="H127" i="8"/>
  <c r="G127" i="8"/>
  <c r="H126" i="8"/>
  <c r="G126" i="8"/>
  <c r="H125" i="8"/>
  <c r="G125" i="8"/>
  <c r="H124" i="8"/>
  <c r="G124" i="8"/>
  <c r="F122" i="8"/>
  <c r="G122" i="8" s="1"/>
  <c r="E122" i="8"/>
  <c r="E303" i="8" s="1"/>
  <c r="E304" i="8" s="1"/>
  <c r="H121" i="8"/>
  <c r="G121" i="8"/>
  <c r="H120" i="8"/>
  <c r="G120" i="8"/>
  <c r="H119" i="8"/>
  <c r="G119" i="8"/>
  <c r="H118" i="8"/>
  <c r="G118" i="8"/>
  <c r="H117" i="8"/>
  <c r="G117" i="8"/>
  <c r="H116" i="8"/>
  <c r="G116" i="8"/>
  <c r="H115" i="8"/>
  <c r="G115" i="8"/>
  <c r="H114" i="8"/>
  <c r="G114" i="8"/>
  <c r="H113" i="8"/>
  <c r="G113" i="8"/>
  <c r="H112" i="8"/>
  <c r="G112" i="8"/>
  <c r="H111" i="8"/>
  <c r="G111" i="8"/>
  <c r="H110" i="8"/>
  <c r="G110" i="8"/>
  <c r="H109" i="8"/>
  <c r="G109" i="8"/>
  <c r="H108" i="8"/>
  <c r="G108" i="8"/>
  <c r="H107" i="8"/>
  <c r="G107" i="8"/>
  <c r="H106" i="8"/>
  <c r="G106" i="8"/>
  <c r="H105" i="8"/>
  <c r="G105" i="8"/>
  <c r="H104" i="8"/>
  <c r="G104" i="8"/>
  <c r="H103" i="8"/>
  <c r="G103" i="8"/>
  <c r="H102" i="8"/>
  <c r="G102" i="8"/>
  <c r="H101" i="8"/>
  <c r="G101" i="8"/>
  <c r="H100" i="8"/>
  <c r="G100" i="8"/>
  <c r="H99" i="8"/>
  <c r="G99" i="8"/>
  <c r="H98" i="8"/>
  <c r="G98" i="8"/>
  <c r="H97" i="8"/>
  <c r="G97" i="8"/>
  <c r="H96" i="8"/>
  <c r="G96" i="8"/>
  <c r="H95" i="8"/>
  <c r="G95" i="8"/>
  <c r="H94" i="8"/>
  <c r="G94" i="8"/>
  <c r="H93" i="8"/>
  <c r="G93" i="8"/>
  <c r="H92" i="8"/>
  <c r="G92" i="8"/>
  <c r="H91" i="8"/>
  <c r="G91" i="8"/>
  <c r="H90" i="8"/>
  <c r="G90" i="8"/>
  <c r="H89" i="8"/>
  <c r="G89" i="8"/>
  <c r="H88" i="8"/>
  <c r="G88" i="8"/>
  <c r="H87" i="8"/>
  <c r="G87" i="8"/>
  <c r="H86" i="8"/>
  <c r="G86" i="8"/>
  <c r="H85" i="8"/>
  <c r="G85" i="8"/>
  <c r="H84" i="8"/>
  <c r="G84" i="8"/>
  <c r="H83" i="8"/>
  <c r="G83" i="8"/>
  <c r="H82" i="8"/>
  <c r="G82" i="8"/>
  <c r="H81" i="8"/>
  <c r="G81" i="8"/>
  <c r="H80" i="8"/>
  <c r="G80" i="8"/>
  <c r="H79" i="8"/>
  <c r="G79" i="8"/>
  <c r="H78" i="8"/>
  <c r="G78" i="8"/>
  <c r="H77" i="8"/>
  <c r="G77" i="8"/>
  <c r="H76" i="8"/>
  <c r="G76" i="8"/>
  <c r="H75" i="8"/>
  <c r="G75" i="8"/>
  <c r="H74" i="8"/>
  <c r="G74" i="8"/>
  <c r="H73" i="8"/>
  <c r="G73" i="8"/>
  <c r="H72" i="8"/>
  <c r="G72" i="8"/>
  <c r="H71" i="8"/>
  <c r="G71" i="8"/>
  <c r="H70" i="8"/>
  <c r="G70" i="8"/>
  <c r="H69" i="8"/>
  <c r="G69" i="8"/>
  <c r="H68" i="8"/>
  <c r="G68" i="8"/>
  <c r="H67" i="8"/>
  <c r="G67" i="8"/>
  <c r="H66" i="8"/>
  <c r="G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G59" i="8"/>
  <c r="H58" i="8"/>
  <c r="G58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122" i="8" l="1"/>
  <c r="H180" i="8"/>
  <c r="G303" i="8"/>
  <c r="F303" i="8"/>
  <c r="H303" i="8" l="1"/>
  <c r="AA90" i="4" l="1"/>
  <c r="AA91" i="4" s="1"/>
  <c r="F82" i="4" l="1"/>
  <c r="F84" i="4" s="1"/>
  <c r="I82" i="4" l="1"/>
  <c r="K82" i="4"/>
  <c r="M82" i="4"/>
  <c r="O82" i="4"/>
  <c r="Q82" i="4"/>
  <c r="Q92" i="4" s="1"/>
  <c r="Q86" i="4"/>
  <c r="R80" i="4"/>
  <c r="S80" i="4"/>
  <c r="T80" i="4" s="1"/>
  <c r="P80" i="4"/>
  <c r="N80" i="4"/>
  <c r="L80" i="4"/>
  <c r="J80" i="4"/>
  <c r="G80" i="4"/>
  <c r="R79" i="4"/>
  <c r="S79" i="4"/>
  <c r="T79" i="4" s="1"/>
  <c r="P79" i="4"/>
  <c r="N79" i="4"/>
  <c r="L79" i="4"/>
  <c r="G79" i="4"/>
  <c r="J79" i="4"/>
  <c r="E80" i="4"/>
  <c r="Y80" i="4" s="1"/>
  <c r="E79" i="4"/>
  <c r="Y79" i="4" s="1"/>
  <c r="R81" i="4"/>
  <c r="S81" i="4"/>
  <c r="T81" i="4" s="1"/>
  <c r="P81" i="4"/>
  <c r="N81" i="4"/>
  <c r="L81" i="4"/>
  <c r="J81" i="4"/>
  <c r="G81" i="4"/>
  <c r="E81" i="4"/>
  <c r="Y81" i="4" s="1"/>
  <c r="P78" i="4"/>
  <c r="R78" i="4"/>
  <c r="S78" i="4"/>
  <c r="T78" i="4" s="1"/>
  <c r="W78" i="4"/>
  <c r="N78" i="4"/>
  <c r="L78" i="4"/>
  <c r="G78" i="4"/>
  <c r="J78" i="4"/>
  <c r="E78" i="4"/>
  <c r="Y78" i="4" s="1"/>
  <c r="R77" i="4"/>
  <c r="S77" i="4"/>
  <c r="T77" i="4" s="1"/>
  <c r="W77" i="4"/>
  <c r="N77" i="4"/>
  <c r="P77" i="4"/>
  <c r="L77" i="4"/>
  <c r="G77" i="4"/>
  <c r="J77" i="4"/>
  <c r="E77" i="4"/>
  <c r="Y77" i="4" s="1"/>
  <c r="W76" i="4"/>
  <c r="R76" i="4"/>
  <c r="S76" i="4"/>
  <c r="T76" i="4" s="1"/>
  <c r="P76" i="4"/>
  <c r="N76" i="4"/>
  <c r="L76" i="4"/>
  <c r="G76" i="4"/>
  <c r="J76" i="4"/>
  <c r="E76" i="4"/>
  <c r="Y76" i="4" s="1"/>
  <c r="W75" i="4"/>
  <c r="R75" i="4"/>
  <c r="S75" i="4"/>
  <c r="T75" i="4" s="1"/>
  <c r="N75" i="4"/>
  <c r="P75" i="4"/>
  <c r="L75" i="4"/>
  <c r="G75" i="4"/>
  <c r="J75" i="4"/>
  <c r="E75" i="4"/>
  <c r="Y75" i="4" s="1"/>
  <c r="W74" i="4"/>
  <c r="R74" i="4"/>
  <c r="S74" i="4"/>
  <c r="T74" i="4" s="1"/>
  <c r="P74" i="4"/>
  <c r="N74" i="4"/>
  <c r="L74" i="4"/>
  <c r="G74" i="4"/>
  <c r="J74" i="4"/>
  <c r="E74" i="4"/>
  <c r="Y74" i="4" s="1"/>
  <c r="W73" i="4"/>
  <c r="R73" i="4"/>
  <c r="S73" i="4"/>
  <c r="T73" i="4" s="1"/>
  <c r="P73" i="4"/>
  <c r="N73" i="4"/>
  <c r="L73" i="4"/>
  <c r="G73" i="4"/>
  <c r="J73" i="4"/>
  <c r="E73" i="4"/>
  <c r="Y73" i="4" s="1"/>
  <c r="W72" i="4"/>
  <c r="P72" i="4"/>
  <c r="S72" i="4"/>
  <c r="T72" i="4" s="1"/>
  <c r="N72" i="4"/>
  <c r="L72" i="4"/>
  <c r="R72" i="4"/>
  <c r="G72" i="4"/>
  <c r="J72" i="4"/>
  <c r="E72" i="4"/>
  <c r="Y72" i="4" s="1"/>
  <c r="W71" i="4"/>
  <c r="R71" i="4"/>
  <c r="S71" i="4"/>
  <c r="T71" i="4" s="1"/>
  <c r="L71" i="4"/>
  <c r="J71" i="4"/>
  <c r="G71" i="4"/>
  <c r="N71" i="4"/>
  <c r="P71" i="4"/>
  <c r="E71" i="4"/>
  <c r="Y71" i="4" s="1"/>
  <c r="E70" i="4"/>
  <c r="Y70" i="4" s="1"/>
  <c r="G70" i="4"/>
  <c r="J70" i="4"/>
  <c r="L70" i="4"/>
  <c r="N70" i="4"/>
  <c r="P70" i="4"/>
  <c r="R70" i="4"/>
  <c r="S70" i="4"/>
  <c r="T70" i="4" s="1"/>
  <c r="W70" i="4"/>
  <c r="W69" i="4"/>
  <c r="R69" i="4"/>
  <c r="S69" i="4"/>
  <c r="T69" i="4" s="1"/>
  <c r="N69" i="4"/>
  <c r="P69" i="4"/>
  <c r="L69" i="4"/>
  <c r="G69" i="4"/>
  <c r="J69" i="4"/>
  <c r="E69" i="4"/>
  <c r="Y69" i="4" s="1"/>
  <c r="W68" i="4"/>
  <c r="R68" i="4"/>
  <c r="S68" i="4"/>
  <c r="T68" i="4" s="1"/>
  <c r="N68" i="4"/>
  <c r="P68" i="4"/>
  <c r="L68" i="4"/>
  <c r="G68" i="4"/>
  <c r="J68" i="4"/>
  <c r="E68" i="4"/>
  <c r="Y68" i="4" s="1"/>
  <c r="E67" i="4"/>
  <c r="Y67" i="4" s="1"/>
  <c r="G67" i="4"/>
  <c r="J67" i="4"/>
  <c r="L67" i="4"/>
  <c r="N67" i="4"/>
  <c r="P67" i="4"/>
  <c r="R67" i="4"/>
  <c r="S67" i="4"/>
  <c r="T67" i="4" s="1"/>
  <c r="W67" i="4"/>
  <c r="S66" i="4"/>
  <c r="T66" i="4" s="1"/>
  <c r="W66" i="4"/>
  <c r="N66" i="4"/>
  <c r="P66" i="4"/>
  <c r="R66" i="4"/>
  <c r="G66" i="4"/>
  <c r="J66" i="4"/>
  <c r="L66" i="4"/>
  <c r="E66" i="4"/>
  <c r="Y66" i="4" s="1"/>
  <c r="B67" i="4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R65" i="4"/>
  <c r="S65" i="4"/>
  <c r="T65" i="4" s="1"/>
  <c r="W65" i="4"/>
  <c r="N65" i="4"/>
  <c r="P65" i="4"/>
  <c r="G65" i="4"/>
  <c r="J65" i="4"/>
  <c r="L65" i="4"/>
  <c r="E65" i="4"/>
  <c r="Y65" i="4" s="1"/>
  <c r="W64" i="4"/>
  <c r="R64" i="4"/>
  <c r="S64" i="4"/>
  <c r="T64" i="4" s="1"/>
  <c r="N64" i="4"/>
  <c r="P64" i="4"/>
  <c r="L64" i="4"/>
  <c r="G64" i="4"/>
  <c r="J64" i="4"/>
  <c r="E64" i="4"/>
  <c r="Y64" i="4" s="1"/>
  <c r="W63" i="4"/>
  <c r="S63" i="4"/>
  <c r="T63" i="4" s="1"/>
  <c r="R63" i="4"/>
  <c r="N63" i="4"/>
  <c r="P63" i="4"/>
  <c r="G63" i="4"/>
  <c r="J63" i="4"/>
  <c r="L63" i="4"/>
  <c r="E63" i="4"/>
  <c r="Y63" i="4" s="1"/>
  <c r="E62" i="4"/>
  <c r="Y62" i="4" s="1"/>
  <c r="G62" i="4"/>
  <c r="J62" i="4"/>
  <c r="L62" i="4"/>
  <c r="N62" i="4"/>
  <c r="P62" i="4"/>
  <c r="R62" i="4"/>
  <c r="S62" i="4"/>
  <c r="T62" i="4" s="1"/>
  <c r="W62" i="4"/>
  <c r="N61" i="4"/>
  <c r="P61" i="4"/>
  <c r="R61" i="4"/>
  <c r="S61" i="4"/>
  <c r="T61" i="4" s="1"/>
  <c r="W61" i="4"/>
  <c r="J61" i="4"/>
  <c r="L61" i="4"/>
  <c r="G61" i="4"/>
  <c r="E61" i="4"/>
  <c r="Y61" i="4" s="1"/>
  <c r="R60" i="4"/>
  <c r="S60" i="4"/>
  <c r="T60" i="4" s="1"/>
  <c r="W60" i="4"/>
  <c r="P60" i="4"/>
  <c r="N60" i="4"/>
  <c r="L60" i="4"/>
  <c r="J60" i="4"/>
  <c r="G60" i="4"/>
  <c r="E60" i="4"/>
  <c r="Y60" i="4" s="1"/>
  <c r="G59" i="4"/>
  <c r="J59" i="4"/>
  <c r="L59" i="4"/>
  <c r="N59" i="4"/>
  <c r="P59" i="4"/>
  <c r="R59" i="4"/>
  <c r="S59" i="4"/>
  <c r="T59" i="4" s="1"/>
  <c r="W59" i="4"/>
  <c r="E59" i="4"/>
  <c r="Y59" i="4" s="1"/>
  <c r="W58" i="4"/>
  <c r="J58" i="4"/>
  <c r="L58" i="4"/>
  <c r="W57" i="4"/>
  <c r="J57" i="4"/>
  <c r="L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E38" i="4"/>
  <c r="Y38" i="4" s="1"/>
  <c r="G38" i="4"/>
  <c r="J38" i="4"/>
  <c r="L38" i="4"/>
  <c r="N38" i="4"/>
  <c r="P38" i="4"/>
  <c r="R38" i="4"/>
  <c r="S38" i="4"/>
  <c r="T38" i="4" s="1"/>
  <c r="E39" i="4"/>
  <c r="Y39" i="4" s="1"/>
  <c r="G39" i="4"/>
  <c r="J39" i="4"/>
  <c r="L39" i="4"/>
  <c r="N39" i="4"/>
  <c r="P39" i="4"/>
  <c r="R39" i="4"/>
  <c r="S39" i="4"/>
  <c r="T39" i="4" s="1"/>
  <c r="E40" i="4"/>
  <c r="Y40" i="4" s="1"/>
  <c r="G40" i="4"/>
  <c r="J40" i="4"/>
  <c r="L40" i="4"/>
  <c r="N40" i="4"/>
  <c r="P40" i="4"/>
  <c r="R40" i="4"/>
  <c r="S40" i="4"/>
  <c r="T40" i="4" s="1"/>
  <c r="E41" i="4"/>
  <c r="Y41" i="4" s="1"/>
  <c r="G41" i="4"/>
  <c r="J41" i="4"/>
  <c r="L41" i="4"/>
  <c r="N41" i="4"/>
  <c r="P41" i="4"/>
  <c r="R41" i="4"/>
  <c r="S41" i="4"/>
  <c r="T41" i="4" s="1"/>
  <c r="E42" i="4"/>
  <c r="Y42" i="4" s="1"/>
  <c r="G42" i="4"/>
  <c r="J42" i="4"/>
  <c r="L42" i="4"/>
  <c r="N42" i="4"/>
  <c r="P42" i="4"/>
  <c r="R42" i="4"/>
  <c r="S42" i="4"/>
  <c r="T42" i="4" s="1"/>
  <c r="E43" i="4"/>
  <c r="Y43" i="4" s="1"/>
  <c r="G43" i="4"/>
  <c r="J43" i="4"/>
  <c r="L43" i="4"/>
  <c r="N43" i="4"/>
  <c r="P43" i="4"/>
  <c r="R43" i="4"/>
  <c r="S43" i="4"/>
  <c r="T43" i="4" s="1"/>
  <c r="E44" i="4"/>
  <c r="Y44" i="4" s="1"/>
  <c r="G44" i="4"/>
  <c r="J44" i="4"/>
  <c r="L44" i="4"/>
  <c r="N44" i="4"/>
  <c r="P44" i="4"/>
  <c r="R44" i="4"/>
  <c r="S44" i="4"/>
  <c r="T44" i="4" s="1"/>
  <c r="E45" i="4"/>
  <c r="Y45" i="4" s="1"/>
  <c r="G45" i="4"/>
  <c r="J45" i="4"/>
  <c r="L45" i="4"/>
  <c r="N45" i="4"/>
  <c r="P45" i="4"/>
  <c r="R45" i="4"/>
  <c r="S45" i="4"/>
  <c r="T45" i="4" s="1"/>
  <c r="E46" i="4"/>
  <c r="Y46" i="4" s="1"/>
  <c r="G46" i="4"/>
  <c r="J46" i="4"/>
  <c r="L46" i="4"/>
  <c r="N46" i="4"/>
  <c r="P46" i="4"/>
  <c r="R46" i="4"/>
  <c r="S46" i="4"/>
  <c r="T46" i="4" s="1"/>
  <c r="E47" i="4"/>
  <c r="Y47" i="4" s="1"/>
  <c r="G47" i="4"/>
  <c r="J47" i="4"/>
  <c r="L47" i="4"/>
  <c r="N47" i="4"/>
  <c r="P47" i="4"/>
  <c r="R47" i="4"/>
  <c r="S47" i="4"/>
  <c r="T47" i="4" s="1"/>
  <c r="E48" i="4"/>
  <c r="Y48" i="4" s="1"/>
  <c r="G48" i="4"/>
  <c r="J48" i="4"/>
  <c r="L48" i="4"/>
  <c r="N48" i="4"/>
  <c r="P48" i="4"/>
  <c r="R48" i="4"/>
  <c r="S48" i="4"/>
  <c r="T48" i="4" s="1"/>
  <c r="E49" i="4"/>
  <c r="Y49" i="4" s="1"/>
  <c r="G49" i="4"/>
  <c r="J49" i="4"/>
  <c r="L49" i="4"/>
  <c r="N49" i="4"/>
  <c r="P49" i="4"/>
  <c r="R49" i="4"/>
  <c r="S49" i="4"/>
  <c r="T49" i="4" s="1"/>
  <c r="E50" i="4"/>
  <c r="Y50" i="4" s="1"/>
  <c r="G50" i="4"/>
  <c r="J50" i="4"/>
  <c r="L50" i="4"/>
  <c r="N50" i="4"/>
  <c r="P50" i="4"/>
  <c r="R50" i="4"/>
  <c r="S50" i="4"/>
  <c r="T50" i="4" s="1"/>
  <c r="E51" i="4"/>
  <c r="Y51" i="4" s="1"/>
  <c r="G51" i="4"/>
  <c r="J51" i="4"/>
  <c r="L51" i="4"/>
  <c r="N51" i="4"/>
  <c r="P51" i="4"/>
  <c r="R51" i="4"/>
  <c r="S51" i="4"/>
  <c r="T51" i="4" s="1"/>
  <c r="E52" i="4"/>
  <c r="Y52" i="4" s="1"/>
  <c r="G52" i="4"/>
  <c r="J52" i="4"/>
  <c r="L52" i="4"/>
  <c r="N52" i="4"/>
  <c r="P52" i="4"/>
  <c r="R52" i="4"/>
  <c r="S52" i="4"/>
  <c r="T52" i="4" s="1"/>
  <c r="E53" i="4"/>
  <c r="Y53" i="4" s="1"/>
  <c r="G53" i="4"/>
  <c r="J53" i="4"/>
  <c r="L53" i="4"/>
  <c r="N53" i="4"/>
  <c r="P53" i="4"/>
  <c r="R53" i="4"/>
  <c r="S53" i="4"/>
  <c r="T53" i="4" s="1"/>
  <c r="E54" i="4"/>
  <c r="Y54" i="4" s="1"/>
  <c r="G54" i="4"/>
  <c r="J54" i="4"/>
  <c r="L54" i="4"/>
  <c r="N54" i="4"/>
  <c r="P54" i="4"/>
  <c r="R54" i="4"/>
  <c r="S54" i="4"/>
  <c r="T54" i="4" s="1"/>
  <c r="E55" i="4"/>
  <c r="Y55" i="4" s="1"/>
  <c r="G55" i="4"/>
  <c r="J55" i="4"/>
  <c r="L55" i="4"/>
  <c r="N55" i="4"/>
  <c r="P55" i="4"/>
  <c r="R55" i="4"/>
  <c r="S55" i="4"/>
  <c r="T55" i="4" s="1"/>
  <c r="E56" i="4"/>
  <c r="Y56" i="4" s="1"/>
  <c r="G56" i="4"/>
  <c r="J56" i="4"/>
  <c r="L56" i="4"/>
  <c r="N56" i="4"/>
  <c r="P56" i="4"/>
  <c r="R56" i="4"/>
  <c r="S56" i="4"/>
  <c r="T56" i="4" s="1"/>
  <c r="E57" i="4"/>
  <c r="Y57" i="4" s="1"/>
  <c r="G57" i="4"/>
  <c r="N57" i="4"/>
  <c r="P57" i="4"/>
  <c r="R57" i="4"/>
  <c r="S57" i="4"/>
  <c r="T57" i="4" s="1"/>
  <c r="E58" i="4"/>
  <c r="Y58" i="4" s="1"/>
  <c r="G58" i="4"/>
  <c r="N58" i="4"/>
  <c r="P58" i="4"/>
  <c r="R58" i="4"/>
  <c r="S58" i="4"/>
  <c r="T58" i="4" s="1"/>
  <c r="J20" i="4" l="1"/>
  <c r="L20" i="4"/>
  <c r="J19" i="4"/>
  <c r="L19" i="4"/>
  <c r="E14" i="4"/>
  <c r="Y14" i="4" s="1"/>
  <c r="S13" i="4"/>
  <c r="N13" i="4"/>
  <c r="R11" i="4"/>
  <c r="XFB16" i="4"/>
  <c r="AB12" i="4" l="1"/>
  <c r="AB13" i="4" s="1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9" i="4"/>
  <c r="Q87" i="4" l="1"/>
  <c r="Q88" i="4"/>
  <c r="Q89" i="4"/>
  <c r="Q90" i="4"/>
  <c r="R10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N10" i="4"/>
  <c r="N11" i="4"/>
  <c r="N12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L10" i="4"/>
  <c r="L11" i="4"/>
  <c r="L12" i="4"/>
  <c r="L13" i="4"/>
  <c r="L14" i="4"/>
  <c r="L15" i="4"/>
  <c r="L16" i="4"/>
  <c r="L17" i="4"/>
  <c r="L18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J10" i="4"/>
  <c r="J11" i="4"/>
  <c r="J12" i="4"/>
  <c r="J13" i="4"/>
  <c r="J14" i="4"/>
  <c r="J15" i="4"/>
  <c r="J16" i="4"/>
  <c r="J17" i="4"/>
  <c r="J18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R9" i="4"/>
  <c r="P9" i="4"/>
  <c r="N9" i="4"/>
  <c r="L9" i="4"/>
  <c r="J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9" i="4"/>
  <c r="T8" i="4"/>
  <c r="R8" i="4"/>
  <c r="P8" i="4"/>
  <c r="N8" i="4"/>
  <c r="L8" i="4"/>
  <c r="J8" i="4"/>
  <c r="G8" i="4"/>
  <c r="S31" i="4"/>
  <c r="T31" i="4" s="1"/>
  <c r="S30" i="4"/>
  <c r="T30" i="4" s="1"/>
  <c r="S29" i="4"/>
  <c r="T29" i="4" s="1"/>
  <c r="S28" i="4"/>
  <c r="T28" i="4" s="1"/>
  <c r="S27" i="4"/>
  <c r="T27" i="4" s="1"/>
  <c r="S26" i="4"/>
  <c r="T26" i="4" s="1"/>
  <c r="S23" i="4"/>
  <c r="T23" i="4" s="1"/>
  <c r="S21" i="4"/>
  <c r="T21" i="4" s="1"/>
  <c r="S18" i="4"/>
  <c r="T18" i="4" s="1"/>
  <c r="S14" i="4"/>
  <c r="T14" i="4" s="1"/>
  <c r="S15" i="4"/>
  <c r="T15" i="4" s="1"/>
  <c r="S16" i="4"/>
  <c r="T16" i="4" s="1"/>
  <c r="S17" i="4"/>
  <c r="T17" i="4" s="1"/>
  <c r="S19" i="4"/>
  <c r="T19" i="4" s="1"/>
  <c r="S20" i="4"/>
  <c r="T20" i="4" s="1"/>
  <c r="S22" i="4"/>
  <c r="T22" i="4" s="1"/>
  <c r="S24" i="4"/>
  <c r="T24" i="4" s="1"/>
  <c r="S25" i="4"/>
  <c r="T25" i="4" s="1"/>
  <c r="S32" i="4"/>
  <c r="T32" i="4" s="1"/>
  <c r="S33" i="4"/>
  <c r="T33" i="4" s="1"/>
  <c r="S34" i="4"/>
  <c r="T34" i="4" s="1"/>
  <c r="S35" i="4"/>
  <c r="T35" i="4" s="1"/>
  <c r="S36" i="4"/>
  <c r="T36" i="4" s="1"/>
  <c r="S37" i="4"/>
  <c r="T37" i="4" s="1"/>
  <c r="T13" i="4"/>
  <c r="S12" i="4"/>
  <c r="T12" i="4" s="1"/>
  <c r="S11" i="4"/>
  <c r="T11" i="4" s="1"/>
  <c r="S10" i="4"/>
  <c r="T10" i="4" s="1"/>
  <c r="S9" i="4"/>
  <c r="Q7" i="4"/>
  <c r="E37" i="4"/>
  <c r="Y37" i="4" s="1"/>
  <c r="E36" i="4"/>
  <c r="Y36" i="4" s="1"/>
  <c r="E35" i="4"/>
  <c r="Y35" i="4" s="1"/>
  <c r="E34" i="4"/>
  <c r="Y34" i="4" s="1"/>
  <c r="E33" i="4"/>
  <c r="Y33" i="4" s="1"/>
  <c r="E32" i="4"/>
  <c r="Y32" i="4" s="1"/>
  <c r="E31" i="4"/>
  <c r="Y31" i="4" s="1"/>
  <c r="E30" i="4"/>
  <c r="Y30" i="4" s="1"/>
  <c r="E29" i="4"/>
  <c r="Y29" i="4" s="1"/>
  <c r="E28" i="4"/>
  <c r="Y28" i="4" s="1"/>
  <c r="E27" i="4"/>
  <c r="Y27" i="4" s="1"/>
  <c r="E26" i="4"/>
  <c r="Y26" i="4" s="1"/>
  <c r="E25" i="4"/>
  <c r="Y25" i="4" s="1"/>
  <c r="E24" i="4"/>
  <c r="Y24" i="4" s="1"/>
  <c r="E23" i="4"/>
  <c r="Y23" i="4" s="1"/>
  <c r="E22" i="4"/>
  <c r="Y22" i="4" s="1"/>
  <c r="E21" i="4"/>
  <c r="Y21" i="4" s="1"/>
  <c r="E20" i="4"/>
  <c r="Y20" i="4" s="1"/>
  <c r="E19" i="4"/>
  <c r="Y19" i="4" s="1"/>
  <c r="E18" i="4"/>
  <c r="Y18" i="4" s="1"/>
  <c r="E17" i="4"/>
  <c r="Y17" i="4" s="1"/>
  <c r="E16" i="4"/>
  <c r="Y16" i="4" s="1"/>
  <c r="E15" i="4"/>
  <c r="Y15" i="4" s="1"/>
  <c r="E13" i="4"/>
  <c r="Y13" i="4" s="1"/>
  <c r="E12" i="4"/>
  <c r="Y12" i="4" s="1"/>
  <c r="E11" i="4"/>
  <c r="Y11" i="4" s="1"/>
  <c r="E10" i="4"/>
  <c r="Y10" i="4" s="1"/>
  <c r="E9" i="4"/>
  <c r="Y9" i="4" s="1"/>
  <c r="J82" i="4" l="1"/>
  <c r="R82" i="4"/>
  <c r="N82" i="4"/>
  <c r="L82" i="4"/>
  <c r="T9" i="4"/>
  <c r="T82" i="4" s="1"/>
  <c r="S82" i="4"/>
  <c r="Q91" i="4" s="1"/>
  <c r="G82" i="4"/>
  <c r="P82" i="4"/>
</calcChain>
</file>

<file path=xl/sharedStrings.xml><?xml version="1.0" encoding="utf-8"?>
<sst xmlns="http://schemas.openxmlformats.org/spreadsheetml/2006/main" count="624" uniqueCount="148">
  <si>
    <t>S. No.</t>
  </si>
  <si>
    <t>Category of Plots</t>
  </si>
  <si>
    <t>Sq. mtr.</t>
  </si>
  <si>
    <t>A</t>
  </si>
  <si>
    <t>Plot Size</t>
  </si>
  <si>
    <t>Plot's No.</t>
  </si>
  <si>
    <t>B</t>
  </si>
  <si>
    <t>C</t>
  </si>
  <si>
    <t>D</t>
  </si>
  <si>
    <t>Saleable Area</t>
  </si>
  <si>
    <t>Permissible</t>
  </si>
  <si>
    <t>Total</t>
  </si>
  <si>
    <t>Total Plots Area</t>
  </si>
  <si>
    <t>Total Ground Coverage</t>
  </si>
  <si>
    <t>Proposed</t>
  </si>
  <si>
    <t>Total FAR</t>
  </si>
  <si>
    <t>Total NON FAR</t>
  </si>
  <si>
    <t>Stage of Construction</t>
  </si>
  <si>
    <t>Plot No.</t>
  </si>
  <si>
    <t>B5</t>
  </si>
  <si>
    <t>Ground coverage</t>
  </si>
  <si>
    <t>NON FAR AREA</t>
  </si>
  <si>
    <t>Excavation completed and further in progress</t>
  </si>
  <si>
    <t>Raft Foundation in Progress</t>
  </si>
  <si>
    <t>Raft Foundation complete</t>
  </si>
  <si>
    <t>Basement Slab Completed</t>
  </si>
  <si>
    <t>Basement Slab work in Progress</t>
  </si>
  <si>
    <t>Not6 yet started</t>
  </si>
  <si>
    <t>Raft Completed</t>
  </si>
  <si>
    <t>Raft Completed and retaining wall work in Progress</t>
  </si>
  <si>
    <t xml:space="preserve">PCC base for Raft completed Steel binding in Progress </t>
  </si>
  <si>
    <t xml:space="preserve">Raft Completed </t>
  </si>
  <si>
    <t>Pemissible FAR area</t>
  </si>
  <si>
    <t>Provided FAR area</t>
  </si>
  <si>
    <t>Permissible Ground coverage</t>
  </si>
  <si>
    <t>Sq.ft.</t>
  </si>
  <si>
    <t xml:space="preserve"> TOTAL</t>
  </si>
  <si>
    <t>B2</t>
  </si>
  <si>
    <t>B14</t>
  </si>
  <si>
    <t>B3</t>
  </si>
  <si>
    <t>1A</t>
  </si>
  <si>
    <t xml:space="preserve">Deviation Claim </t>
  </si>
  <si>
    <t>B6</t>
  </si>
  <si>
    <t>B11</t>
  </si>
  <si>
    <t>B12</t>
  </si>
  <si>
    <t>B15</t>
  </si>
  <si>
    <t>B16</t>
  </si>
  <si>
    <t>Z</t>
  </si>
  <si>
    <t xml:space="preserve"> Built up area</t>
  </si>
  <si>
    <t>PLOT DETAILS-DLF (The Grove), SECTOR-54, GURUGRAM</t>
  </si>
  <si>
    <t>Status</t>
  </si>
  <si>
    <t xml:space="preserve">Frame Structure for the Particular Plot is completed and current in Finishing stage </t>
  </si>
  <si>
    <t>Construction till the stilt slab completed</t>
  </si>
  <si>
    <t>Foundation Completed</t>
  </si>
  <si>
    <t>Construction till the first floor is completed and the second floor work is in Progress</t>
  </si>
  <si>
    <t>Foundation work Completed, Stilt floor is in Progress</t>
  </si>
  <si>
    <t>Foundation work Completed</t>
  </si>
  <si>
    <t>Foundation work was in Progress</t>
  </si>
  <si>
    <t>Foundation work in Progress</t>
  </si>
  <si>
    <t>Foundation work is in Progress</t>
  </si>
  <si>
    <t>Excavation work completed</t>
  </si>
  <si>
    <t>Foundation work completed</t>
  </si>
  <si>
    <t>Construction is completed till the stilt Slab</t>
  </si>
  <si>
    <t xml:space="preserve">Construction completed till stilt slab </t>
  </si>
  <si>
    <t>Progress status</t>
  </si>
  <si>
    <t>Unit No.</t>
  </si>
  <si>
    <t>Plot Area</t>
  </si>
  <si>
    <t>Minimum rate @. Rs. 20,000/-  Per SQ.FT.</t>
  </si>
  <si>
    <t>Maximum rate @. Rs. 24,000/-  Per SQ.FT.</t>
  </si>
  <si>
    <t>Sq. Yds.</t>
  </si>
  <si>
    <t>SFT</t>
  </si>
  <si>
    <t>Phase I</t>
  </si>
  <si>
    <t>B-11/ 1</t>
  </si>
  <si>
    <t>B-11/ 10</t>
  </si>
  <si>
    <t>B-11/ 12</t>
  </si>
  <si>
    <t>B-11/ 6</t>
  </si>
  <si>
    <t>B-11/ 8</t>
  </si>
  <si>
    <t>B-12/ 20</t>
  </si>
  <si>
    <t>B-12/ 21</t>
  </si>
  <si>
    <t>B-12/ 22</t>
  </si>
  <si>
    <t>B-14/ 10</t>
  </si>
  <si>
    <t>B-14/12</t>
  </si>
  <si>
    <t>B-14/16</t>
  </si>
  <si>
    <t>B-14/18</t>
  </si>
  <si>
    <t>B-14/20</t>
  </si>
  <si>
    <t>B-14/21</t>
  </si>
  <si>
    <t>B-14/22</t>
  </si>
  <si>
    <t>B-15/21</t>
  </si>
  <si>
    <t>B-15/23</t>
  </si>
  <si>
    <t>B-15/25</t>
  </si>
  <si>
    <t>B-15/3</t>
  </si>
  <si>
    <t>B-3/22</t>
  </si>
  <si>
    <t>B-3/24</t>
  </si>
  <si>
    <t>B-3/6</t>
  </si>
  <si>
    <t>B-6/1</t>
  </si>
  <si>
    <t>B-6/2</t>
  </si>
  <si>
    <t>B-6/3</t>
  </si>
  <si>
    <t>B-6/6</t>
  </si>
  <si>
    <t>B-1/ Z1003</t>
  </si>
  <si>
    <t>B-1/ Z1004</t>
  </si>
  <si>
    <t>B-1/ Z1002</t>
  </si>
  <si>
    <t>Phase - II</t>
  </si>
  <si>
    <t>B-11/14</t>
  </si>
  <si>
    <t>B-12/9</t>
  </si>
  <si>
    <t>B-14/1</t>
  </si>
  <si>
    <t>B-14/77</t>
  </si>
  <si>
    <t>B-14/19</t>
  </si>
  <si>
    <t>B-14/27</t>
  </si>
  <si>
    <t>B-14/8</t>
  </si>
  <si>
    <t>B-15/19</t>
  </si>
  <si>
    <t>B-2/2</t>
  </si>
  <si>
    <t>B-3/12</t>
  </si>
  <si>
    <t>B-13/18</t>
  </si>
  <si>
    <t>B-3/ 20</t>
  </si>
  <si>
    <t>B-3 / 8</t>
  </si>
  <si>
    <t>B- 1/ Z1006</t>
  </si>
  <si>
    <t>Phase - III</t>
  </si>
  <si>
    <t>B- 12/23</t>
  </si>
  <si>
    <t>B-14/14</t>
  </si>
  <si>
    <t>B-14/ 23</t>
  </si>
  <si>
    <t>B-14/ 24</t>
  </si>
  <si>
    <t>B- 14/25</t>
  </si>
  <si>
    <t>B-14/29</t>
  </si>
  <si>
    <t>B-15/27</t>
  </si>
  <si>
    <t>B-2/8</t>
  </si>
  <si>
    <t>B-2/25</t>
  </si>
  <si>
    <t>B-16/2</t>
  </si>
  <si>
    <t>B-16/3</t>
  </si>
  <si>
    <t>B-16/4</t>
  </si>
  <si>
    <t>B-16/5</t>
  </si>
  <si>
    <t>B-15/24</t>
  </si>
  <si>
    <t>B-16/1</t>
  </si>
  <si>
    <t>B-15/10</t>
  </si>
  <si>
    <t>B-15/ 12</t>
  </si>
  <si>
    <t>B-15/14</t>
  </si>
  <si>
    <t>B-15/16</t>
  </si>
  <si>
    <t>B-15/18</t>
  </si>
  <si>
    <t>B-15/20</t>
  </si>
  <si>
    <t>B-15/22</t>
  </si>
  <si>
    <t>B-16/6</t>
  </si>
  <si>
    <t>B-16/7</t>
  </si>
  <si>
    <t>B-16/8</t>
  </si>
  <si>
    <t>B-15/26</t>
  </si>
  <si>
    <t>B-3/10</t>
  </si>
  <si>
    <t>B-3/ 16</t>
  </si>
  <si>
    <t>B- 5/ 1A</t>
  </si>
  <si>
    <t>B-15/ 28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</si>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</sst>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6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9" fontId="0" fillId="0" borderId="0" xfId="1" applyFont="1"/>
    <xf numFmtId="43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3" fontId="3" fillId="0" borderId="1" xfId="2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0" applyNumberFormat="1" applyFont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43" fontId="3" fillId="4" borderId="1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3" fontId="3" fillId="0" borderId="0" xfId="0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43" fontId="3" fillId="0" borderId="0" xfId="2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43" fontId="3" fillId="0" borderId="1" xfId="2" applyFont="1" applyFill="1" applyBorder="1" applyAlignment="1">
      <alignment horizontal="left" vertical="center"/>
    </xf>
    <xf numFmtId="43" fontId="3" fillId="4" borderId="1" xfId="2" applyFont="1" applyFill="1" applyBorder="1" applyAlignment="1">
      <alignment horizontal="left" vertical="center"/>
    </xf>
    <xf numFmtId="4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43" fontId="3" fillId="7" borderId="1" xfId="2" applyFont="1" applyFill="1" applyBorder="1" applyAlignment="1">
      <alignment horizontal="right" vertical="center"/>
    </xf>
    <xf numFmtId="43" fontId="3" fillId="7" borderId="1" xfId="2" applyFont="1" applyFill="1" applyBorder="1" applyAlignment="1">
      <alignment horizontal="left" vertical="center"/>
    </xf>
    <xf numFmtId="0" fontId="3" fillId="7" borderId="0" xfId="0" applyFont="1" applyFill="1" applyAlignment="1">
      <alignment horizontal="right" vertical="center"/>
    </xf>
    <xf numFmtId="4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2" fontId="3" fillId="7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FF"/>
      <color rgb="FF66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FB133"/>
  <sheetViews>
    <sheetView topLeftCell="D1" zoomScale="70" zoomScaleNormal="70" workbookViewId="0">
      <selection activeCell="V9" sqref="V9"/>
    </sheetView>
  </sheetViews>
  <sheetFormatPr defaultRowHeight="15" x14ac:dyDescent="0.25"/>
  <cols>
    <col min="1" max="1" width="9.140625" customWidth="1"/>
    <col min="2" max="2" width="6" customWidth="1"/>
    <col min="3" max="3" width="14.85546875" customWidth="1"/>
    <col min="4" max="4" width="8.140625" customWidth="1"/>
    <col min="5" max="5" width="10.7109375" customWidth="1"/>
    <col min="6" max="6" width="10.42578125" customWidth="1"/>
    <col min="7" max="7" width="11.140625" customWidth="1"/>
    <col min="8" max="8" width="74.85546875" style="28" customWidth="1"/>
    <col min="9" max="9" width="9.85546875" customWidth="1"/>
    <col min="10" max="10" width="11.42578125" customWidth="1"/>
    <col min="11" max="11" width="9.85546875" customWidth="1"/>
    <col min="12" max="15" width="11.5703125" customWidth="1"/>
    <col min="16" max="20" width="12.42578125" customWidth="1"/>
    <col min="21" max="21" width="44.42578125" customWidth="1"/>
    <col min="22" max="23" width="9.140625" customWidth="1"/>
    <col min="25" max="25" width="32" bestFit="1" customWidth="1"/>
    <col min="27" max="27" width="14.7109375" bestFit="1" customWidth="1"/>
    <col min="16382" max="16382" width="11.7109375" bestFit="1" customWidth="1"/>
  </cols>
  <sheetData>
    <row r="2" spans="2:28 16382:16382" x14ac:dyDescent="0.25">
      <c r="D2" t="s">
        <v>35</v>
      </c>
      <c r="E2">
        <v>10.7639</v>
      </c>
    </row>
    <row r="3" spans="2:28 16382:16382" x14ac:dyDescent="0.25">
      <c r="T3" s="6"/>
      <c r="U3" s="6"/>
      <c r="V3" s="6"/>
    </row>
    <row r="4" spans="2:28 16382:16382" hidden="1" x14ac:dyDescent="0.25"/>
    <row r="6" spans="2:28 16382:16382" x14ac:dyDescent="0.25">
      <c r="B6" s="21" t="s">
        <v>49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2:28 16382:16382" s="1" customFormat="1" x14ac:dyDescent="0.25">
      <c r="B7" s="20" t="s">
        <v>0</v>
      </c>
      <c r="C7" s="20" t="s">
        <v>1</v>
      </c>
      <c r="D7" s="20" t="s">
        <v>5</v>
      </c>
      <c r="E7" s="20" t="s">
        <v>18</v>
      </c>
      <c r="F7" s="20" t="s">
        <v>4</v>
      </c>
      <c r="G7" s="20"/>
      <c r="H7" s="29" t="s">
        <v>50</v>
      </c>
      <c r="I7" s="36" t="s">
        <v>34</v>
      </c>
      <c r="J7" s="36"/>
      <c r="K7" s="36" t="s">
        <v>20</v>
      </c>
      <c r="L7" s="36"/>
      <c r="M7" s="38" t="s">
        <v>32</v>
      </c>
      <c r="N7" s="38"/>
      <c r="O7" s="38" t="s">
        <v>33</v>
      </c>
      <c r="P7" s="38"/>
      <c r="Q7" s="20" t="str">
        <f>UPPER("Built Up AREA")</f>
        <v>BUILT UP AREA</v>
      </c>
      <c r="R7" s="20"/>
      <c r="S7" s="20" t="s">
        <v>21</v>
      </c>
      <c r="T7" s="20"/>
      <c r="U7" s="20" t="s">
        <v>17</v>
      </c>
    </row>
    <row r="8" spans="2:28 16382:16382" s="1" customFormat="1" ht="30" x14ac:dyDescent="0.25">
      <c r="B8" s="20"/>
      <c r="C8" s="20"/>
      <c r="D8" s="20"/>
      <c r="E8" s="20"/>
      <c r="F8" s="5" t="s">
        <v>2</v>
      </c>
      <c r="G8" s="5" t="str">
        <f>$D$2</f>
        <v>Sq.ft.</v>
      </c>
      <c r="H8" s="1" t="s">
        <v>64</v>
      </c>
      <c r="I8" s="37" t="s">
        <v>2</v>
      </c>
      <c r="J8" s="37" t="str">
        <f>$D$2</f>
        <v>Sq.ft.</v>
      </c>
      <c r="K8" s="37" t="s">
        <v>2</v>
      </c>
      <c r="L8" s="37" t="str">
        <f>$D$2</f>
        <v>Sq.ft.</v>
      </c>
      <c r="M8" s="39" t="s">
        <v>2</v>
      </c>
      <c r="N8" s="39" t="str">
        <f>$D$2</f>
        <v>Sq.ft.</v>
      </c>
      <c r="O8" s="39" t="s">
        <v>2</v>
      </c>
      <c r="P8" s="39" t="str">
        <f>$D$2</f>
        <v>Sq.ft.</v>
      </c>
      <c r="Q8" s="5" t="s">
        <v>2</v>
      </c>
      <c r="R8" s="5" t="str">
        <f>$D$2</f>
        <v>Sq.ft.</v>
      </c>
      <c r="S8" s="5" t="s">
        <v>2</v>
      </c>
      <c r="T8" s="5" t="str">
        <f>$D$2</f>
        <v>Sq.ft.</v>
      </c>
      <c r="U8" s="20"/>
      <c r="V8" s="3" t="s">
        <v>41</v>
      </c>
    </row>
    <row r="9" spans="2:28 16382:16382" s="45" customFormat="1" ht="12.75" customHeight="1" x14ac:dyDescent="0.25">
      <c r="B9" s="40">
        <v>1</v>
      </c>
      <c r="C9" s="40" t="s">
        <v>37</v>
      </c>
      <c r="D9" s="40">
        <v>25</v>
      </c>
      <c r="E9" s="40" t="str">
        <f>C9&amp;"-"&amp;D9</f>
        <v>B2-25</v>
      </c>
      <c r="F9" s="41">
        <v>241.88</v>
      </c>
      <c r="G9" s="41">
        <f>$E$2*F9</f>
        <v>2603.5721319999998</v>
      </c>
      <c r="H9" s="30" t="s">
        <v>64</v>
      </c>
      <c r="I9" s="41">
        <v>159.63999999999999</v>
      </c>
      <c r="J9" s="41">
        <f>I9*$E$2</f>
        <v>1718.3489959999997</v>
      </c>
      <c r="K9" s="41">
        <v>157.88999999999999</v>
      </c>
      <c r="L9" s="41">
        <f>$E$2*K9</f>
        <v>1699.5121709999999</v>
      </c>
      <c r="M9" s="41">
        <v>350.73</v>
      </c>
      <c r="N9" s="41">
        <f>M9*$E$2</f>
        <v>3775.2226470000001</v>
      </c>
      <c r="O9" s="41">
        <v>638.49</v>
      </c>
      <c r="P9" s="41">
        <f>O9*$E$2</f>
        <v>6872.642511</v>
      </c>
      <c r="Q9" s="41">
        <v>1150.8499999999999</v>
      </c>
      <c r="R9" s="41">
        <f>Q9*$E$2</f>
        <v>12387.634314999999</v>
      </c>
      <c r="S9" s="41">
        <f>Q9-O9</f>
        <v>512.3599999999999</v>
      </c>
      <c r="T9" s="41">
        <f>S9*$E$2</f>
        <v>5514.9918039999984</v>
      </c>
      <c r="U9" s="40" t="s">
        <v>22</v>
      </c>
      <c r="V9" s="43">
        <v>287.83</v>
      </c>
      <c r="W9" s="44">
        <f>V9+M9</f>
        <v>638.55999999999995</v>
      </c>
      <c r="Y9" s="45" t="e">
        <f xml:space="preserve"> CONCATENATE(E9,"= ",#REF!)</f>
        <v>#REF!</v>
      </c>
    </row>
    <row r="10" spans="2:28 16382:16382" s="1" customFormat="1" ht="12.75" customHeight="1" x14ac:dyDescent="0.25">
      <c r="B10" s="8">
        <v>2</v>
      </c>
      <c r="C10" s="8" t="s">
        <v>38</v>
      </c>
      <c r="D10" s="8">
        <v>8</v>
      </c>
      <c r="E10" s="8" t="str">
        <f t="shared" ref="E10:E37" si="0">C10&amp;"-"&amp;D10</f>
        <v>B14-8</v>
      </c>
      <c r="F10" s="9">
        <v>225</v>
      </c>
      <c r="G10" s="9">
        <f t="shared" ref="G10:G37" si="1">$E$2*F10</f>
        <v>2421.8775000000001</v>
      </c>
      <c r="H10" s="31" t="s">
        <v>55</v>
      </c>
      <c r="I10" s="9">
        <v>148.5</v>
      </c>
      <c r="J10" s="9">
        <f t="shared" ref="J10:J37" si="2">I10*$E$2</f>
        <v>1598.4391499999999</v>
      </c>
      <c r="K10" s="9">
        <v>147.29</v>
      </c>
      <c r="L10" s="9">
        <f t="shared" ref="L10:L37" si="3">$E$2*K10</f>
        <v>1585.4148309999998</v>
      </c>
      <c r="M10" s="9">
        <v>326.25</v>
      </c>
      <c r="N10" s="9">
        <f>M10*$E$2</f>
        <v>3511.7223749999998</v>
      </c>
      <c r="O10" s="9">
        <v>593.39</v>
      </c>
      <c r="P10" s="9">
        <f>O10*$E$2</f>
        <v>6387.1906209999997</v>
      </c>
      <c r="Q10" s="9">
        <v>1033.0999999999999</v>
      </c>
      <c r="R10" s="9">
        <f t="shared" ref="R10:R37" si="4">Q10*$E$2</f>
        <v>11120.185089999999</v>
      </c>
      <c r="S10" s="9">
        <f>Q10-O10</f>
        <v>439.70999999999992</v>
      </c>
      <c r="T10" s="9">
        <f t="shared" ref="T10:T37" si="5">S10*$E$2</f>
        <v>4732.9944689999993</v>
      </c>
      <c r="U10" s="8" t="s">
        <v>22</v>
      </c>
      <c r="V10" s="10">
        <v>267.75</v>
      </c>
      <c r="W10" s="11">
        <f>V10+M10</f>
        <v>594</v>
      </c>
      <c r="Y10" s="1" t="str">
        <f t="shared" ref="Y10:Y73" si="6">CONCATENATE(E10,"= ", H10)</f>
        <v>B14-8= Foundation work Completed, Stilt floor is in Progress</v>
      </c>
    </row>
    <row r="11" spans="2:28 16382:16382" s="1" customFormat="1" ht="12.75" customHeight="1" x14ac:dyDescent="0.25">
      <c r="B11" s="8">
        <v>3</v>
      </c>
      <c r="C11" s="8" t="s">
        <v>37</v>
      </c>
      <c r="D11" s="8">
        <v>2</v>
      </c>
      <c r="E11" s="8" t="str">
        <f t="shared" si="0"/>
        <v>B2-2</v>
      </c>
      <c r="F11" s="9">
        <v>225</v>
      </c>
      <c r="G11" s="9">
        <f t="shared" si="1"/>
        <v>2421.8775000000001</v>
      </c>
      <c r="H11" s="31" t="s">
        <v>60</v>
      </c>
      <c r="I11" s="9">
        <v>148.5</v>
      </c>
      <c r="J11" s="9">
        <f t="shared" si="2"/>
        <v>1598.4391499999999</v>
      </c>
      <c r="K11" s="9">
        <v>147.66</v>
      </c>
      <c r="L11" s="9">
        <f t="shared" si="3"/>
        <v>1589.3974739999999</v>
      </c>
      <c r="M11" s="9">
        <v>326.25</v>
      </c>
      <c r="N11" s="9">
        <f t="shared" ref="N11:N37" si="7">M11*$E$2</f>
        <v>3511.7223749999998</v>
      </c>
      <c r="O11" s="9">
        <v>593.65</v>
      </c>
      <c r="P11" s="9">
        <f t="shared" ref="P11:P37" si="8">O11*$E$2</f>
        <v>6389.9892349999991</v>
      </c>
      <c r="Q11" s="9">
        <v>1035.47</v>
      </c>
      <c r="R11" s="9">
        <f t="shared" si="4"/>
        <v>11145.695533</v>
      </c>
      <c r="S11" s="9">
        <f>Q11-O11</f>
        <v>441.82000000000005</v>
      </c>
      <c r="T11" s="9">
        <f t="shared" si="5"/>
        <v>4755.7062980000001</v>
      </c>
      <c r="U11" s="8" t="s">
        <v>23</v>
      </c>
      <c r="V11" s="10">
        <v>267.75</v>
      </c>
      <c r="W11" s="11">
        <f t="shared" ref="W11:W58" si="9">V11+M11</f>
        <v>594</v>
      </c>
      <c r="Y11" s="1" t="str">
        <f t="shared" si="6"/>
        <v>B2-2= Excavation work completed</v>
      </c>
      <c r="AB11" s="1">
        <v>7000</v>
      </c>
    </row>
    <row r="12" spans="2:28 16382:16382" s="1" customFormat="1" ht="12.75" customHeight="1" x14ac:dyDescent="0.25">
      <c r="B12" s="8">
        <v>4</v>
      </c>
      <c r="C12" s="8" t="s">
        <v>37</v>
      </c>
      <c r="D12" s="8">
        <v>8</v>
      </c>
      <c r="E12" s="8" t="str">
        <f t="shared" si="0"/>
        <v>B2-8</v>
      </c>
      <c r="F12" s="9">
        <v>225</v>
      </c>
      <c r="G12" s="9">
        <f t="shared" si="1"/>
        <v>2421.8775000000001</v>
      </c>
      <c r="H12" s="31" t="s">
        <v>60</v>
      </c>
      <c r="I12" s="9">
        <v>148.5</v>
      </c>
      <c r="J12" s="9">
        <f t="shared" si="2"/>
        <v>1598.4391499999999</v>
      </c>
      <c r="K12" s="9">
        <v>148.5</v>
      </c>
      <c r="L12" s="9">
        <f t="shared" si="3"/>
        <v>1598.4391499999999</v>
      </c>
      <c r="M12" s="9">
        <v>147.34</v>
      </c>
      <c r="N12" s="9">
        <f t="shared" si="7"/>
        <v>1585.9530259999999</v>
      </c>
      <c r="O12" s="9">
        <v>593.34</v>
      </c>
      <c r="P12" s="9">
        <f t="shared" si="8"/>
        <v>6386.6524259999997</v>
      </c>
      <c r="Q12" s="9">
        <v>1033.8800000000001</v>
      </c>
      <c r="R12" s="9">
        <f t="shared" si="4"/>
        <v>11128.580932000001</v>
      </c>
      <c r="S12" s="9">
        <f>Q12-O12</f>
        <v>440.54000000000008</v>
      </c>
      <c r="T12" s="9">
        <f t="shared" si="5"/>
        <v>4741.9285060000002</v>
      </c>
      <c r="U12" s="8" t="s">
        <v>22</v>
      </c>
      <c r="V12" s="10">
        <v>267.75</v>
      </c>
      <c r="W12" s="11">
        <f t="shared" si="9"/>
        <v>415.09000000000003</v>
      </c>
      <c r="Y12" s="1" t="str">
        <f t="shared" si="6"/>
        <v>B2-8= Excavation work completed</v>
      </c>
      <c r="AB12" s="1">
        <f>AB11*1.1959</f>
        <v>8371.2999999999993</v>
      </c>
    </row>
    <row r="13" spans="2:28 16382:16382" s="1" customFormat="1" ht="12.75" customHeight="1" x14ac:dyDescent="0.25">
      <c r="B13" s="8">
        <v>5</v>
      </c>
      <c r="C13" s="8" t="s">
        <v>39</v>
      </c>
      <c r="D13" s="8">
        <v>6</v>
      </c>
      <c r="E13" s="8" t="str">
        <f t="shared" si="0"/>
        <v>B3-6</v>
      </c>
      <c r="F13" s="9">
        <v>420</v>
      </c>
      <c r="G13" s="9">
        <f t="shared" si="1"/>
        <v>4520.8379999999997</v>
      </c>
      <c r="H13" s="31" t="s">
        <v>59</v>
      </c>
      <c r="I13" s="9">
        <v>252</v>
      </c>
      <c r="J13" s="9">
        <f t="shared" si="2"/>
        <v>2712.5027999999998</v>
      </c>
      <c r="K13" s="9">
        <v>249.3</v>
      </c>
      <c r="L13" s="9">
        <f t="shared" si="3"/>
        <v>2683.4402700000001</v>
      </c>
      <c r="M13" s="9">
        <v>504</v>
      </c>
      <c r="N13" s="9">
        <f t="shared" si="7"/>
        <v>5425.0055999999995</v>
      </c>
      <c r="O13" s="9">
        <v>1002.85</v>
      </c>
      <c r="P13" s="9">
        <f t="shared" si="8"/>
        <v>10794.577115</v>
      </c>
      <c r="Q13" s="9">
        <v>1762.46</v>
      </c>
      <c r="R13" s="9">
        <f t="shared" si="4"/>
        <v>18970.943193999999</v>
      </c>
      <c r="S13" s="9">
        <f>Q13-O13</f>
        <v>759.61</v>
      </c>
      <c r="T13" s="9">
        <f t="shared" si="5"/>
        <v>8176.3660789999994</v>
      </c>
      <c r="U13" s="8" t="s">
        <v>22</v>
      </c>
      <c r="V13" s="10">
        <v>499</v>
      </c>
      <c r="W13" s="11">
        <f t="shared" si="9"/>
        <v>1003</v>
      </c>
      <c r="X13" s="7"/>
      <c r="Y13" s="1" t="str">
        <f t="shared" si="6"/>
        <v>B3-6= Foundation work is in Progress</v>
      </c>
      <c r="AB13" s="1">
        <f>AB11/AB12</f>
        <v>0.83619031691613022</v>
      </c>
    </row>
    <row r="14" spans="2:28 16382:16382" s="1" customFormat="1" ht="12.75" customHeight="1" x14ac:dyDescent="0.25">
      <c r="B14" s="8">
        <v>6</v>
      </c>
      <c r="C14" s="8" t="s">
        <v>39</v>
      </c>
      <c r="D14" s="8">
        <v>8</v>
      </c>
      <c r="E14" s="8" t="str">
        <f t="shared" si="0"/>
        <v>B3-8</v>
      </c>
      <c r="F14" s="9">
        <v>420</v>
      </c>
      <c r="G14" s="9">
        <f t="shared" si="1"/>
        <v>4520.8379999999997</v>
      </c>
      <c r="H14" s="31" t="s">
        <v>59</v>
      </c>
      <c r="I14" s="9">
        <v>252</v>
      </c>
      <c r="J14" s="9">
        <f t="shared" si="2"/>
        <v>2712.5027999999998</v>
      </c>
      <c r="K14" s="9">
        <v>251.99</v>
      </c>
      <c r="L14" s="9">
        <f t="shared" si="3"/>
        <v>2712.3951609999999</v>
      </c>
      <c r="M14" s="9">
        <v>504</v>
      </c>
      <c r="N14" s="9">
        <f t="shared" si="7"/>
        <v>5425.0055999999995</v>
      </c>
      <c r="O14" s="9">
        <v>1007.1</v>
      </c>
      <c r="P14" s="9">
        <f t="shared" si="8"/>
        <v>10840.323689999999</v>
      </c>
      <c r="Q14" s="9">
        <v>1843.29</v>
      </c>
      <c r="R14" s="9">
        <f t="shared" si="4"/>
        <v>19840.989231</v>
      </c>
      <c r="S14" s="9">
        <f t="shared" ref="S14:S37" si="10">Q14-O14</f>
        <v>836.18999999999994</v>
      </c>
      <c r="T14" s="9">
        <f t="shared" si="5"/>
        <v>9000.6655409999985</v>
      </c>
      <c r="U14" s="8" t="s">
        <v>22</v>
      </c>
      <c r="V14" s="10">
        <v>504</v>
      </c>
      <c r="W14" s="11">
        <f t="shared" si="9"/>
        <v>1008</v>
      </c>
      <c r="X14" s="7"/>
      <c r="Y14" s="1" t="str">
        <f t="shared" si="6"/>
        <v>B3-8= Foundation work is in Progress</v>
      </c>
      <c r="XFB14" s="1">
        <v>60000000</v>
      </c>
    </row>
    <row r="15" spans="2:28 16382:16382" s="1" customFormat="1" ht="12.75" customHeight="1" x14ac:dyDescent="0.25">
      <c r="B15" s="8">
        <v>7</v>
      </c>
      <c r="C15" s="8" t="s">
        <v>39</v>
      </c>
      <c r="D15" s="8">
        <v>10</v>
      </c>
      <c r="E15" s="8" t="str">
        <f t="shared" si="0"/>
        <v>B3-10</v>
      </c>
      <c r="F15" s="9">
        <v>420</v>
      </c>
      <c r="G15" s="9">
        <f t="shared" si="1"/>
        <v>4520.8379999999997</v>
      </c>
      <c r="H15" s="31" t="s">
        <v>59</v>
      </c>
      <c r="I15" s="9">
        <v>252</v>
      </c>
      <c r="J15" s="9">
        <f t="shared" si="2"/>
        <v>2712.5027999999998</v>
      </c>
      <c r="K15" s="9">
        <v>251.99</v>
      </c>
      <c r="L15" s="9">
        <f t="shared" si="3"/>
        <v>2712.3951609999999</v>
      </c>
      <c r="M15" s="9">
        <v>504</v>
      </c>
      <c r="N15" s="9">
        <f t="shared" si="7"/>
        <v>5425.0055999999995</v>
      </c>
      <c r="O15" s="9">
        <v>1007.1</v>
      </c>
      <c r="P15" s="9">
        <f t="shared" si="8"/>
        <v>10840.323689999999</v>
      </c>
      <c r="Q15" s="9">
        <v>1843.29</v>
      </c>
      <c r="R15" s="9">
        <f t="shared" si="4"/>
        <v>19840.989231</v>
      </c>
      <c r="S15" s="9">
        <f t="shared" si="10"/>
        <v>836.18999999999994</v>
      </c>
      <c r="T15" s="9">
        <f t="shared" si="5"/>
        <v>9000.6655409999985</v>
      </c>
      <c r="U15" s="8" t="s">
        <v>22</v>
      </c>
      <c r="V15" s="10">
        <v>504</v>
      </c>
      <c r="W15" s="11">
        <f t="shared" si="9"/>
        <v>1008</v>
      </c>
      <c r="X15" s="7"/>
      <c r="Y15" s="1" t="str">
        <f t="shared" si="6"/>
        <v>B3-10= Foundation work is in Progress</v>
      </c>
      <c r="XFB15" s="1">
        <v>3010</v>
      </c>
    </row>
    <row r="16" spans="2:28 16382:16382" s="1" customFormat="1" ht="12.75" customHeight="1" x14ac:dyDescent="0.25">
      <c r="B16" s="8">
        <v>8</v>
      </c>
      <c r="C16" s="8" t="s">
        <v>39</v>
      </c>
      <c r="D16" s="8">
        <v>12</v>
      </c>
      <c r="E16" s="8" t="str">
        <f t="shared" si="0"/>
        <v>B3-12</v>
      </c>
      <c r="F16" s="9">
        <v>420</v>
      </c>
      <c r="G16" s="9">
        <f t="shared" si="1"/>
        <v>4520.8379999999997</v>
      </c>
      <c r="H16" s="31" t="s">
        <v>59</v>
      </c>
      <c r="I16" s="9">
        <v>252</v>
      </c>
      <c r="J16" s="9">
        <f t="shared" si="2"/>
        <v>2712.5027999999998</v>
      </c>
      <c r="K16" s="9">
        <v>251.97</v>
      </c>
      <c r="L16" s="9">
        <f t="shared" si="3"/>
        <v>2712.1798829999998</v>
      </c>
      <c r="M16" s="9">
        <v>504</v>
      </c>
      <c r="N16" s="9">
        <f t="shared" si="7"/>
        <v>5425.0055999999995</v>
      </c>
      <c r="O16" s="9">
        <v>1007.02</v>
      </c>
      <c r="P16" s="9">
        <f t="shared" si="8"/>
        <v>10839.462577999999</v>
      </c>
      <c r="Q16" s="9">
        <v>1843.19</v>
      </c>
      <c r="R16" s="9">
        <f t="shared" si="4"/>
        <v>19839.912841000001</v>
      </c>
      <c r="S16" s="9">
        <f t="shared" si="10"/>
        <v>836.17000000000007</v>
      </c>
      <c r="T16" s="9">
        <f t="shared" si="5"/>
        <v>9000.4502630000006</v>
      </c>
      <c r="U16" s="8" t="s">
        <v>22</v>
      </c>
      <c r="V16" s="10">
        <v>504</v>
      </c>
      <c r="W16" s="11">
        <f t="shared" si="9"/>
        <v>1008</v>
      </c>
      <c r="X16" s="7"/>
      <c r="Y16" s="1" t="str">
        <f t="shared" si="6"/>
        <v>B3-12= Foundation work is in Progress</v>
      </c>
      <c r="XFB16" s="1">
        <f>XFB14/XFB15</f>
        <v>19933.554817275748</v>
      </c>
    </row>
    <row r="17" spans="2:25" s="1" customFormat="1" ht="12.75" customHeight="1" x14ac:dyDescent="0.25">
      <c r="B17" s="8">
        <v>9</v>
      </c>
      <c r="C17" s="8" t="s">
        <v>39</v>
      </c>
      <c r="D17" s="8">
        <v>16</v>
      </c>
      <c r="E17" s="8" t="str">
        <f t="shared" si="0"/>
        <v>B3-16</v>
      </c>
      <c r="F17" s="9">
        <v>420</v>
      </c>
      <c r="G17" s="9">
        <f t="shared" si="1"/>
        <v>4520.8379999999997</v>
      </c>
      <c r="H17" s="31" t="s">
        <v>61</v>
      </c>
      <c r="I17" s="9">
        <v>252</v>
      </c>
      <c r="J17" s="9">
        <f t="shared" si="2"/>
        <v>2712.5027999999998</v>
      </c>
      <c r="K17" s="9">
        <v>251.99</v>
      </c>
      <c r="L17" s="9">
        <f t="shared" si="3"/>
        <v>2712.3951609999999</v>
      </c>
      <c r="M17" s="9">
        <v>504</v>
      </c>
      <c r="N17" s="9">
        <f t="shared" si="7"/>
        <v>5425.0055999999995</v>
      </c>
      <c r="O17" s="9">
        <v>1006.89</v>
      </c>
      <c r="P17" s="9">
        <f t="shared" si="8"/>
        <v>10838.063270999999</v>
      </c>
      <c r="Q17" s="9">
        <v>1842.7</v>
      </c>
      <c r="R17" s="9">
        <f t="shared" si="4"/>
        <v>19834.63853</v>
      </c>
      <c r="S17" s="9">
        <f t="shared" si="10"/>
        <v>835.81000000000006</v>
      </c>
      <c r="T17" s="9">
        <f t="shared" si="5"/>
        <v>8996.5752590000011</v>
      </c>
      <c r="U17" s="8" t="s">
        <v>22</v>
      </c>
      <c r="V17" s="10">
        <v>504</v>
      </c>
      <c r="W17" s="11">
        <f t="shared" si="9"/>
        <v>1008</v>
      </c>
      <c r="X17" s="7"/>
      <c r="Y17" s="1" t="str">
        <f t="shared" si="6"/>
        <v>B3-16= Foundation work completed</v>
      </c>
    </row>
    <row r="18" spans="2:25" s="1" customFormat="1" ht="12.75" customHeight="1" x14ac:dyDescent="0.25">
      <c r="B18" s="8">
        <v>10</v>
      </c>
      <c r="C18" s="8" t="s">
        <v>39</v>
      </c>
      <c r="D18" s="8">
        <v>18</v>
      </c>
      <c r="E18" s="8" t="str">
        <f t="shared" si="0"/>
        <v>B3-18</v>
      </c>
      <c r="F18" s="9">
        <v>420</v>
      </c>
      <c r="G18" s="9">
        <f t="shared" si="1"/>
        <v>4520.8379999999997</v>
      </c>
      <c r="H18" s="31" t="s">
        <v>61</v>
      </c>
      <c r="I18" s="9">
        <v>252</v>
      </c>
      <c r="J18" s="9">
        <f t="shared" si="2"/>
        <v>2712.5027999999998</v>
      </c>
      <c r="K18" s="9">
        <v>251.99</v>
      </c>
      <c r="L18" s="9">
        <f t="shared" si="3"/>
        <v>2712.3951609999999</v>
      </c>
      <c r="M18" s="9">
        <v>504</v>
      </c>
      <c r="N18" s="9">
        <f t="shared" si="7"/>
        <v>5425.0055999999995</v>
      </c>
      <c r="O18" s="9">
        <v>1007.1</v>
      </c>
      <c r="P18" s="9">
        <f t="shared" si="8"/>
        <v>10840.323689999999</v>
      </c>
      <c r="Q18" s="9">
        <v>1843.29</v>
      </c>
      <c r="R18" s="9">
        <f t="shared" si="4"/>
        <v>19840.989231</v>
      </c>
      <c r="S18" s="9">
        <f t="shared" si="10"/>
        <v>836.18999999999994</v>
      </c>
      <c r="T18" s="9">
        <f t="shared" si="5"/>
        <v>9000.6655409999985</v>
      </c>
      <c r="U18" s="8" t="s">
        <v>24</v>
      </c>
      <c r="V18" s="10">
        <v>504</v>
      </c>
      <c r="W18" s="11">
        <f t="shared" si="9"/>
        <v>1008</v>
      </c>
      <c r="X18" s="7"/>
      <c r="Y18" s="1" t="str">
        <f t="shared" si="6"/>
        <v>B3-18= Foundation work completed</v>
      </c>
    </row>
    <row r="19" spans="2:25" s="1" customFormat="1" ht="12.75" customHeight="1" x14ac:dyDescent="0.25">
      <c r="B19" s="8">
        <v>11</v>
      </c>
      <c r="C19" s="8" t="s">
        <v>39</v>
      </c>
      <c r="D19" s="8">
        <v>20</v>
      </c>
      <c r="E19" s="8" t="str">
        <f t="shared" si="0"/>
        <v>B3-20</v>
      </c>
      <c r="F19" s="9">
        <v>420</v>
      </c>
      <c r="G19" s="9">
        <f t="shared" si="1"/>
        <v>4520.8379999999997</v>
      </c>
      <c r="H19" s="31" t="s">
        <v>61</v>
      </c>
      <c r="I19" s="9">
        <v>252</v>
      </c>
      <c r="J19" s="9">
        <f t="shared" ref="J19" si="11">I19*$E$2</f>
        <v>2712.5027999999998</v>
      </c>
      <c r="K19" s="9">
        <v>251.99</v>
      </c>
      <c r="L19" s="9">
        <f t="shared" ref="L19" si="12">$E$2*K19</f>
        <v>2712.3951609999999</v>
      </c>
      <c r="M19" s="9">
        <v>504</v>
      </c>
      <c r="N19" s="9">
        <f t="shared" si="7"/>
        <v>5425.0055999999995</v>
      </c>
      <c r="O19" s="9">
        <v>1007.1</v>
      </c>
      <c r="P19" s="9">
        <f t="shared" si="8"/>
        <v>10840.323689999999</v>
      </c>
      <c r="Q19" s="9">
        <v>1843.29</v>
      </c>
      <c r="R19" s="9">
        <f t="shared" si="4"/>
        <v>19840.989231</v>
      </c>
      <c r="S19" s="9">
        <f t="shared" si="10"/>
        <v>836.18999999999994</v>
      </c>
      <c r="T19" s="9">
        <f t="shared" si="5"/>
        <v>9000.6655409999985</v>
      </c>
      <c r="U19" s="8" t="s">
        <v>23</v>
      </c>
      <c r="V19" s="10">
        <v>504</v>
      </c>
      <c r="W19" s="11">
        <f t="shared" si="9"/>
        <v>1008</v>
      </c>
      <c r="X19" s="7"/>
      <c r="Y19" s="1" t="str">
        <f t="shared" si="6"/>
        <v>B3-20= Foundation work completed</v>
      </c>
    </row>
    <row r="20" spans="2:25" s="1" customFormat="1" ht="12.75" customHeight="1" x14ac:dyDescent="0.25">
      <c r="B20" s="8">
        <v>12</v>
      </c>
      <c r="C20" s="8" t="s">
        <v>39</v>
      </c>
      <c r="D20" s="8">
        <v>22</v>
      </c>
      <c r="E20" s="8" t="str">
        <f t="shared" si="0"/>
        <v>B3-22</v>
      </c>
      <c r="F20" s="9">
        <v>420</v>
      </c>
      <c r="G20" s="9">
        <f t="shared" si="1"/>
        <v>4520.8379999999997</v>
      </c>
      <c r="H20" s="31" t="s">
        <v>61</v>
      </c>
      <c r="I20" s="9">
        <v>252</v>
      </c>
      <c r="J20" s="9">
        <f t="shared" ref="J20" si="13">I20*$E$2</f>
        <v>2712.5027999999998</v>
      </c>
      <c r="K20" s="9">
        <v>251.99</v>
      </c>
      <c r="L20" s="9">
        <f t="shared" ref="L20" si="14">$E$2*K20</f>
        <v>2712.3951609999999</v>
      </c>
      <c r="M20" s="9">
        <v>504</v>
      </c>
      <c r="N20" s="9">
        <f t="shared" si="7"/>
        <v>5425.0055999999995</v>
      </c>
      <c r="O20" s="9">
        <v>1007.1</v>
      </c>
      <c r="P20" s="9">
        <f t="shared" si="8"/>
        <v>10840.323689999999</v>
      </c>
      <c r="Q20" s="9">
        <v>1843.29</v>
      </c>
      <c r="R20" s="9">
        <f t="shared" si="4"/>
        <v>19840.989231</v>
      </c>
      <c r="S20" s="9">
        <f t="shared" si="10"/>
        <v>836.18999999999994</v>
      </c>
      <c r="T20" s="9">
        <f t="shared" si="5"/>
        <v>9000.6655409999985</v>
      </c>
      <c r="U20" s="8" t="s">
        <v>23</v>
      </c>
      <c r="V20" s="10">
        <v>504</v>
      </c>
      <c r="W20" s="11">
        <f t="shared" si="9"/>
        <v>1008</v>
      </c>
      <c r="X20" s="7"/>
      <c r="Y20" s="1" t="str">
        <f t="shared" si="6"/>
        <v>B3-22= Foundation work completed</v>
      </c>
    </row>
    <row r="21" spans="2:25" s="1" customFormat="1" ht="12.75" customHeight="1" x14ac:dyDescent="0.25">
      <c r="B21" s="8">
        <v>13</v>
      </c>
      <c r="C21" s="8" t="s">
        <v>39</v>
      </c>
      <c r="D21" s="8">
        <v>24</v>
      </c>
      <c r="E21" s="8" t="str">
        <f t="shared" si="0"/>
        <v>B3-24</v>
      </c>
      <c r="F21" s="9">
        <v>420</v>
      </c>
      <c r="G21" s="9">
        <f t="shared" si="1"/>
        <v>4520.8379999999997</v>
      </c>
      <c r="H21" s="31" t="s">
        <v>61</v>
      </c>
      <c r="I21" s="9">
        <v>252</v>
      </c>
      <c r="J21" s="9">
        <f t="shared" si="2"/>
        <v>2712.5027999999998</v>
      </c>
      <c r="K21" s="9">
        <v>251.64</v>
      </c>
      <c r="L21" s="9">
        <f t="shared" si="3"/>
        <v>2708.6277959999998</v>
      </c>
      <c r="M21" s="9">
        <v>504</v>
      </c>
      <c r="N21" s="9">
        <f t="shared" si="7"/>
        <v>5425.0055999999995</v>
      </c>
      <c r="O21" s="9">
        <v>1005.7</v>
      </c>
      <c r="P21" s="9">
        <f t="shared" si="8"/>
        <v>10825.25423</v>
      </c>
      <c r="Q21" s="9">
        <v>1851.07</v>
      </c>
      <c r="R21" s="9">
        <f t="shared" si="4"/>
        <v>19924.732372999999</v>
      </c>
      <c r="S21" s="9">
        <f t="shared" ref="S21" si="15">Q21-O21</f>
        <v>845.36999999999989</v>
      </c>
      <c r="T21" s="9">
        <f t="shared" si="5"/>
        <v>9099.4781429999985</v>
      </c>
      <c r="U21" s="8" t="s">
        <v>24</v>
      </c>
      <c r="V21" s="10">
        <v>504</v>
      </c>
      <c r="W21" s="11">
        <f t="shared" si="9"/>
        <v>1008</v>
      </c>
      <c r="X21" s="7"/>
      <c r="Y21" s="1" t="str">
        <f t="shared" si="6"/>
        <v>B3-24= Foundation work completed</v>
      </c>
    </row>
    <row r="22" spans="2:25" s="1" customFormat="1" ht="12.75" customHeight="1" x14ac:dyDescent="0.25">
      <c r="B22" s="8">
        <v>14</v>
      </c>
      <c r="C22" s="8" t="s">
        <v>19</v>
      </c>
      <c r="D22" s="8" t="s">
        <v>40</v>
      </c>
      <c r="E22" s="8" t="str">
        <f t="shared" si="0"/>
        <v>B5-1A</v>
      </c>
      <c r="F22" s="9">
        <v>420</v>
      </c>
      <c r="G22" s="9">
        <f t="shared" si="1"/>
        <v>4520.8379999999997</v>
      </c>
      <c r="H22" s="31" t="s">
        <v>62</v>
      </c>
      <c r="I22" s="9">
        <v>252</v>
      </c>
      <c r="J22" s="9">
        <f t="shared" si="2"/>
        <v>2712.5027999999998</v>
      </c>
      <c r="K22" s="9">
        <v>252</v>
      </c>
      <c r="L22" s="9">
        <f t="shared" si="3"/>
        <v>2712.5027999999998</v>
      </c>
      <c r="M22" s="9">
        <v>504</v>
      </c>
      <c r="N22" s="9">
        <f t="shared" si="7"/>
        <v>5425.0055999999995</v>
      </c>
      <c r="O22" s="9">
        <v>1006.94</v>
      </c>
      <c r="P22" s="9">
        <f t="shared" si="8"/>
        <v>10838.601466</v>
      </c>
      <c r="Q22" s="9">
        <v>1842.73</v>
      </c>
      <c r="R22" s="9">
        <f t="shared" si="4"/>
        <v>19834.961446999998</v>
      </c>
      <c r="S22" s="9">
        <f t="shared" si="10"/>
        <v>835.79</v>
      </c>
      <c r="T22" s="9">
        <f t="shared" si="5"/>
        <v>8996.3599809999996</v>
      </c>
      <c r="U22" s="8" t="s">
        <v>24</v>
      </c>
      <c r="V22" s="10">
        <v>504</v>
      </c>
      <c r="W22" s="11">
        <f t="shared" si="9"/>
        <v>1008</v>
      </c>
      <c r="Y22" s="1" t="str">
        <f t="shared" si="6"/>
        <v>B5-1A= Construction is completed till the stilt Slab</v>
      </c>
    </row>
    <row r="23" spans="2:25" s="1" customFormat="1" ht="12.75" customHeight="1" x14ac:dyDescent="0.25">
      <c r="B23" s="8">
        <v>15</v>
      </c>
      <c r="C23" s="8" t="s">
        <v>42</v>
      </c>
      <c r="D23" s="8">
        <v>1</v>
      </c>
      <c r="E23" s="8" t="str">
        <f t="shared" si="0"/>
        <v>B6-1</v>
      </c>
      <c r="F23" s="9">
        <v>420</v>
      </c>
      <c r="G23" s="9">
        <f t="shared" si="1"/>
        <v>4520.8379999999997</v>
      </c>
      <c r="H23" s="31" t="s">
        <v>63</v>
      </c>
      <c r="I23" s="9">
        <v>252</v>
      </c>
      <c r="J23" s="9">
        <f t="shared" si="2"/>
        <v>2712.5027999999998</v>
      </c>
      <c r="K23" s="9">
        <v>251.97</v>
      </c>
      <c r="L23" s="9">
        <f t="shared" si="3"/>
        <v>2712.1798829999998</v>
      </c>
      <c r="M23" s="9">
        <v>504</v>
      </c>
      <c r="N23" s="9">
        <f t="shared" si="7"/>
        <v>5425.0055999999995</v>
      </c>
      <c r="O23" s="9">
        <v>1007.02</v>
      </c>
      <c r="P23" s="9">
        <f t="shared" si="8"/>
        <v>10839.462577999999</v>
      </c>
      <c r="Q23" s="9">
        <v>1796.03</v>
      </c>
      <c r="R23" s="9">
        <f t="shared" si="4"/>
        <v>19332.287316999998</v>
      </c>
      <c r="S23" s="9">
        <f t="shared" si="10"/>
        <v>789.01</v>
      </c>
      <c r="T23" s="9">
        <f t="shared" si="5"/>
        <v>8492.8247389999997</v>
      </c>
      <c r="U23" s="8" t="s">
        <v>24</v>
      </c>
      <c r="V23" s="10">
        <v>504</v>
      </c>
      <c r="W23" s="11">
        <f t="shared" si="9"/>
        <v>1008</v>
      </c>
      <c r="Y23" s="1" t="str">
        <f t="shared" si="6"/>
        <v xml:space="preserve">B6-1= Construction completed till stilt slab </v>
      </c>
    </row>
    <row r="24" spans="2:25" s="1" customFormat="1" ht="12.75" customHeight="1" x14ac:dyDescent="0.25">
      <c r="B24" s="8">
        <v>16</v>
      </c>
      <c r="C24" s="8" t="s">
        <v>42</v>
      </c>
      <c r="D24" s="8">
        <v>2</v>
      </c>
      <c r="E24" s="8" t="str">
        <f t="shared" si="0"/>
        <v>B6-2</v>
      </c>
      <c r="F24" s="9">
        <v>420</v>
      </c>
      <c r="G24" s="9">
        <f t="shared" si="1"/>
        <v>4520.8379999999997</v>
      </c>
      <c r="H24" s="31" t="s">
        <v>63</v>
      </c>
      <c r="I24" s="9">
        <v>252</v>
      </c>
      <c r="J24" s="9">
        <f t="shared" si="2"/>
        <v>2712.5027999999998</v>
      </c>
      <c r="K24" s="9">
        <v>251.99</v>
      </c>
      <c r="L24" s="9">
        <f t="shared" si="3"/>
        <v>2712.3951609999999</v>
      </c>
      <c r="M24" s="9">
        <v>504</v>
      </c>
      <c r="N24" s="9">
        <f t="shared" si="7"/>
        <v>5425.0055999999995</v>
      </c>
      <c r="O24" s="9">
        <v>1007.1</v>
      </c>
      <c r="P24" s="9">
        <f t="shared" si="8"/>
        <v>10840.323689999999</v>
      </c>
      <c r="Q24" s="9">
        <v>1843.29</v>
      </c>
      <c r="R24" s="9">
        <f t="shared" si="4"/>
        <v>19840.989231</v>
      </c>
      <c r="S24" s="9">
        <f t="shared" si="10"/>
        <v>836.18999999999994</v>
      </c>
      <c r="T24" s="9">
        <f t="shared" si="5"/>
        <v>9000.6655409999985</v>
      </c>
      <c r="U24" s="8" t="s">
        <v>24</v>
      </c>
      <c r="V24" s="10">
        <v>504</v>
      </c>
      <c r="W24" s="11">
        <f t="shared" si="9"/>
        <v>1008</v>
      </c>
      <c r="Y24" s="1" t="str">
        <f t="shared" si="6"/>
        <v xml:space="preserve">B6-2= Construction completed till stilt slab </v>
      </c>
    </row>
    <row r="25" spans="2:25" s="45" customFormat="1" ht="12.75" customHeight="1" x14ac:dyDescent="0.25">
      <c r="B25" s="40">
        <v>17</v>
      </c>
      <c r="C25" s="40" t="s">
        <v>42</v>
      </c>
      <c r="D25" s="40">
        <v>3</v>
      </c>
      <c r="E25" s="40" t="str">
        <f t="shared" si="0"/>
        <v>B6-3</v>
      </c>
      <c r="F25" s="41">
        <v>420</v>
      </c>
      <c r="G25" s="41">
        <f t="shared" si="1"/>
        <v>4520.8379999999997</v>
      </c>
      <c r="H25" s="42" t="s">
        <v>63</v>
      </c>
      <c r="I25" s="41">
        <v>252</v>
      </c>
      <c r="J25" s="41">
        <f t="shared" si="2"/>
        <v>2712.5027999999998</v>
      </c>
      <c r="K25" s="41">
        <v>251.97</v>
      </c>
      <c r="L25" s="41">
        <f t="shared" si="3"/>
        <v>2712.1798829999998</v>
      </c>
      <c r="M25" s="41">
        <v>504</v>
      </c>
      <c r="N25" s="41">
        <f t="shared" si="7"/>
        <v>5425.0055999999995</v>
      </c>
      <c r="O25" s="41">
        <v>1007.02</v>
      </c>
      <c r="P25" s="41">
        <f t="shared" si="8"/>
        <v>10839.462577999999</v>
      </c>
      <c r="Q25" s="41">
        <v>1843.19</v>
      </c>
      <c r="R25" s="41">
        <f t="shared" si="4"/>
        <v>19839.912841000001</v>
      </c>
      <c r="S25" s="41">
        <f t="shared" si="10"/>
        <v>836.17000000000007</v>
      </c>
      <c r="T25" s="41">
        <f t="shared" si="5"/>
        <v>9000.4502630000006</v>
      </c>
      <c r="U25" s="40" t="s">
        <v>24</v>
      </c>
      <c r="V25" s="43">
        <v>504</v>
      </c>
      <c r="W25" s="44">
        <f t="shared" si="9"/>
        <v>1008</v>
      </c>
      <c r="Y25" s="45" t="str">
        <f t="shared" si="6"/>
        <v xml:space="preserve">B6-3= Construction completed till stilt slab </v>
      </c>
    </row>
    <row r="26" spans="2:25" s="1" customFormat="1" ht="12.75" customHeight="1" x14ac:dyDescent="0.25">
      <c r="B26" s="8">
        <v>18</v>
      </c>
      <c r="C26" s="8" t="s">
        <v>42</v>
      </c>
      <c r="D26" s="8">
        <v>6</v>
      </c>
      <c r="E26" s="8" t="str">
        <f t="shared" si="0"/>
        <v>B6-6</v>
      </c>
      <c r="F26" s="9">
        <v>420</v>
      </c>
      <c r="G26" s="9">
        <f t="shared" si="1"/>
        <v>4520.8379999999997</v>
      </c>
      <c r="H26" s="31" t="s">
        <v>53</v>
      </c>
      <c r="I26" s="9">
        <v>252</v>
      </c>
      <c r="J26" s="9">
        <f t="shared" si="2"/>
        <v>2712.5027999999998</v>
      </c>
      <c r="K26" s="9">
        <v>252</v>
      </c>
      <c r="L26" s="9">
        <f t="shared" si="3"/>
        <v>2712.5027999999998</v>
      </c>
      <c r="M26" s="9">
        <v>504</v>
      </c>
      <c r="N26" s="9">
        <f t="shared" si="7"/>
        <v>5425.0055999999995</v>
      </c>
      <c r="O26" s="9">
        <v>1006.94</v>
      </c>
      <c r="P26" s="9">
        <f t="shared" si="8"/>
        <v>10838.601466</v>
      </c>
      <c r="Q26" s="9">
        <v>1842.73</v>
      </c>
      <c r="R26" s="9">
        <f t="shared" si="4"/>
        <v>19834.961446999998</v>
      </c>
      <c r="S26" s="9">
        <f t="shared" ref="S26" si="16">Q26-O26</f>
        <v>835.79</v>
      </c>
      <c r="T26" s="9">
        <f t="shared" si="5"/>
        <v>8996.3599809999996</v>
      </c>
      <c r="U26" s="8" t="s">
        <v>26</v>
      </c>
      <c r="V26" s="10">
        <v>504</v>
      </c>
      <c r="W26" s="11">
        <f t="shared" si="9"/>
        <v>1008</v>
      </c>
      <c r="Y26" s="1" t="str">
        <f t="shared" si="6"/>
        <v>B6-6= Foundation Completed</v>
      </c>
    </row>
    <row r="27" spans="2:25" s="1" customFormat="1" ht="12.75" customHeight="1" x14ac:dyDescent="0.25">
      <c r="B27" s="8">
        <v>19</v>
      </c>
      <c r="C27" s="8" t="s">
        <v>43</v>
      </c>
      <c r="D27" s="8">
        <v>1</v>
      </c>
      <c r="E27" s="8" t="str">
        <f t="shared" si="0"/>
        <v>B11-1</v>
      </c>
      <c r="F27" s="9">
        <v>225</v>
      </c>
      <c r="G27" s="9">
        <f t="shared" si="1"/>
        <v>2421.8775000000001</v>
      </c>
      <c r="H27" s="31" t="s">
        <v>51</v>
      </c>
      <c r="I27" s="9">
        <v>148.5</v>
      </c>
      <c r="J27" s="9">
        <f t="shared" si="2"/>
        <v>1598.4391499999999</v>
      </c>
      <c r="K27" s="9">
        <v>145</v>
      </c>
      <c r="L27" s="9">
        <f t="shared" si="3"/>
        <v>1560.7655</v>
      </c>
      <c r="M27" s="9">
        <v>326.25</v>
      </c>
      <c r="N27" s="9">
        <f t="shared" si="7"/>
        <v>3511.7223749999998</v>
      </c>
      <c r="O27" s="9">
        <v>593.9</v>
      </c>
      <c r="P27" s="9">
        <f t="shared" si="8"/>
        <v>6392.6802099999995</v>
      </c>
      <c r="Q27" s="9">
        <v>1004.4</v>
      </c>
      <c r="R27" s="9">
        <f t="shared" si="4"/>
        <v>10811.26116</v>
      </c>
      <c r="S27" s="9">
        <f t="shared" ref="S27" si="17">Q27-O27</f>
        <v>410.5</v>
      </c>
      <c r="T27" s="9">
        <f t="shared" si="5"/>
        <v>4418.5809499999996</v>
      </c>
      <c r="U27" s="8" t="s">
        <v>25</v>
      </c>
      <c r="V27" s="10">
        <v>267.75</v>
      </c>
      <c r="W27" s="11">
        <f t="shared" si="9"/>
        <v>594</v>
      </c>
      <c r="Y27" s="1" t="str">
        <f t="shared" si="6"/>
        <v xml:space="preserve">B11-1= Frame Structure for the Particular Plot is completed and current in Finishing stage </v>
      </c>
    </row>
    <row r="28" spans="2:25" s="1" customFormat="1" ht="12.75" customHeight="1" x14ac:dyDescent="0.25">
      <c r="B28" s="8">
        <v>20</v>
      </c>
      <c r="C28" s="8" t="s">
        <v>43</v>
      </c>
      <c r="D28" s="8">
        <v>6</v>
      </c>
      <c r="E28" s="8" t="str">
        <f t="shared" si="0"/>
        <v>B11-6</v>
      </c>
      <c r="F28" s="9">
        <v>225</v>
      </c>
      <c r="G28" s="9">
        <f t="shared" si="1"/>
        <v>2421.8775000000001</v>
      </c>
      <c r="H28" s="31" t="s">
        <v>53</v>
      </c>
      <c r="I28" s="9">
        <v>148.5</v>
      </c>
      <c r="J28" s="9">
        <f t="shared" si="2"/>
        <v>1598.4391499999999</v>
      </c>
      <c r="K28" s="9">
        <v>147.29</v>
      </c>
      <c r="L28" s="9">
        <f t="shared" si="3"/>
        <v>1585.4148309999998</v>
      </c>
      <c r="M28" s="9">
        <v>326.25</v>
      </c>
      <c r="N28" s="9">
        <f t="shared" si="7"/>
        <v>3511.7223749999998</v>
      </c>
      <c r="O28" s="9">
        <v>593.39</v>
      </c>
      <c r="P28" s="9">
        <f t="shared" si="8"/>
        <v>6387.1906209999997</v>
      </c>
      <c r="Q28" s="9">
        <v>1073.9000000000001</v>
      </c>
      <c r="R28" s="9">
        <f t="shared" si="4"/>
        <v>11559.352210000001</v>
      </c>
      <c r="S28" s="9">
        <f t="shared" ref="S28:S31" si="18">Q28-O28</f>
        <v>480.5100000000001</v>
      </c>
      <c r="T28" s="9">
        <f t="shared" si="5"/>
        <v>5172.1615890000012</v>
      </c>
      <c r="U28" s="8" t="s">
        <v>25</v>
      </c>
      <c r="V28" s="10">
        <v>267.75</v>
      </c>
      <c r="W28" s="11">
        <f t="shared" si="9"/>
        <v>594</v>
      </c>
      <c r="Y28" s="1" t="str">
        <f t="shared" si="6"/>
        <v>B11-6= Foundation Completed</v>
      </c>
    </row>
    <row r="29" spans="2:25" s="1" customFormat="1" ht="12.75" customHeight="1" x14ac:dyDescent="0.25">
      <c r="B29" s="8">
        <v>21</v>
      </c>
      <c r="C29" s="8" t="s">
        <v>44</v>
      </c>
      <c r="D29" s="8">
        <v>9</v>
      </c>
      <c r="E29" s="8" t="str">
        <f t="shared" si="0"/>
        <v>B12-9</v>
      </c>
      <c r="F29" s="9">
        <v>225</v>
      </c>
      <c r="G29" s="9">
        <f t="shared" si="1"/>
        <v>2421.8775000000001</v>
      </c>
      <c r="H29" s="31" t="s">
        <v>53</v>
      </c>
      <c r="I29" s="9">
        <v>148.5</v>
      </c>
      <c r="J29" s="9">
        <f t="shared" si="2"/>
        <v>1598.4391499999999</v>
      </c>
      <c r="K29" s="9">
        <v>147.34</v>
      </c>
      <c r="L29" s="9">
        <f t="shared" si="3"/>
        <v>1585.9530259999999</v>
      </c>
      <c r="M29" s="9">
        <v>326.25</v>
      </c>
      <c r="N29" s="9">
        <f t="shared" si="7"/>
        <v>3511.7223749999998</v>
      </c>
      <c r="O29" s="9">
        <v>593.34</v>
      </c>
      <c r="P29" s="9">
        <f t="shared" si="8"/>
        <v>6386.6524259999997</v>
      </c>
      <c r="Q29" s="9">
        <v>1074.68</v>
      </c>
      <c r="R29" s="9">
        <f t="shared" si="4"/>
        <v>11567.748052000001</v>
      </c>
      <c r="S29" s="9">
        <f t="shared" si="18"/>
        <v>481.34000000000003</v>
      </c>
      <c r="T29" s="9">
        <f t="shared" si="5"/>
        <v>5181.0956260000003</v>
      </c>
      <c r="U29" s="8" t="s">
        <v>27</v>
      </c>
      <c r="V29" s="10">
        <v>267.75</v>
      </c>
      <c r="W29" s="11">
        <f t="shared" si="9"/>
        <v>594</v>
      </c>
      <c r="Y29" s="1" t="str">
        <f t="shared" si="6"/>
        <v>B12-9= Foundation Completed</v>
      </c>
    </row>
    <row r="30" spans="2:25" s="1" customFormat="1" ht="12.75" x14ac:dyDescent="0.25">
      <c r="B30" s="8">
        <v>22</v>
      </c>
      <c r="C30" s="8" t="s">
        <v>38</v>
      </c>
      <c r="D30" s="8">
        <v>1</v>
      </c>
      <c r="E30" s="8" t="str">
        <f t="shared" si="0"/>
        <v>B14-1</v>
      </c>
      <c r="F30" s="9">
        <v>225</v>
      </c>
      <c r="G30" s="9">
        <f t="shared" si="1"/>
        <v>2421.8775000000001</v>
      </c>
      <c r="H30" s="31" t="s">
        <v>56</v>
      </c>
      <c r="I30" s="9">
        <v>148.5</v>
      </c>
      <c r="J30" s="9">
        <f t="shared" si="2"/>
        <v>1598.4391499999999</v>
      </c>
      <c r="K30" s="9">
        <v>147.66</v>
      </c>
      <c r="L30" s="9">
        <f t="shared" si="3"/>
        <v>1589.3974739999999</v>
      </c>
      <c r="M30" s="9">
        <v>326.25</v>
      </c>
      <c r="N30" s="9">
        <f t="shared" si="7"/>
        <v>3511.7223749999998</v>
      </c>
      <c r="O30" s="9">
        <v>593.65</v>
      </c>
      <c r="P30" s="9">
        <f t="shared" si="8"/>
        <v>6389.9892349999991</v>
      </c>
      <c r="Q30" s="9">
        <v>1076.27</v>
      </c>
      <c r="R30" s="9">
        <f t="shared" si="4"/>
        <v>11584.862653</v>
      </c>
      <c r="S30" s="9">
        <f t="shared" si="18"/>
        <v>482.62</v>
      </c>
      <c r="T30" s="9">
        <f t="shared" si="5"/>
        <v>5194.8734180000001</v>
      </c>
      <c r="U30" s="8" t="s">
        <v>28</v>
      </c>
      <c r="V30" s="10">
        <v>267.75</v>
      </c>
      <c r="W30" s="11">
        <f t="shared" si="9"/>
        <v>594</v>
      </c>
      <c r="Y30" s="1" t="str">
        <f t="shared" si="6"/>
        <v>B14-1= Foundation work Completed</v>
      </c>
    </row>
    <row r="31" spans="2:25" s="45" customFormat="1" ht="12.75" x14ac:dyDescent="0.25">
      <c r="B31" s="40">
        <v>23</v>
      </c>
      <c r="C31" s="40" t="s">
        <v>38</v>
      </c>
      <c r="D31" s="40">
        <v>29</v>
      </c>
      <c r="E31" s="40" t="str">
        <f t="shared" si="0"/>
        <v>B14-29</v>
      </c>
      <c r="F31" s="41">
        <v>225</v>
      </c>
      <c r="G31" s="41">
        <f t="shared" si="1"/>
        <v>2421.8775000000001</v>
      </c>
      <c r="H31" s="42" t="s">
        <v>54</v>
      </c>
      <c r="I31" s="41">
        <v>148.5</v>
      </c>
      <c r="J31" s="41">
        <f t="shared" si="2"/>
        <v>1598.4391499999999</v>
      </c>
      <c r="K31" s="41">
        <v>144.91999999999999</v>
      </c>
      <c r="L31" s="41">
        <f t="shared" si="3"/>
        <v>1559.9043879999997</v>
      </c>
      <c r="M31" s="41">
        <v>326.25</v>
      </c>
      <c r="N31" s="41">
        <f t="shared" si="7"/>
        <v>3511.7223749999998</v>
      </c>
      <c r="O31" s="41">
        <v>593.08000000000004</v>
      </c>
      <c r="P31" s="41">
        <f t="shared" si="8"/>
        <v>6383.8538120000003</v>
      </c>
      <c r="Q31" s="41">
        <v>1003.92</v>
      </c>
      <c r="R31" s="41">
        <f t="shared" si="4"/>
        <v>10806.094487999999</v>
      </c>
      <c r="S31" s="41">
        <f t="shared" si="18"/>
        <v>410.83999999999992</v>
      </c>
      <c r="T31" s="41">
        <f t="shared" si="5"/>
        <v>4422.2406759999985</v>
      </c>
      <c r="U31" s="40" t="s">
        <v>28</v>
      </c>
      <c r="V31" s="43">
        <v>267.75</v>
      </c>
      <c r="W31" s="44">
        <f t="shared" si="9"/>
        <v>594</v>
      </c>
      <c r="Y31" s="45" t="str">
        <f t="shared" si="6"/>
        <v>B14-29= Construction till the first floor is completed and the second floor work is in Progress</v>
      </c>
    </row>
    <row r="32" spans="2:25" s="1" customFormat="1" ht="12.75" customHeight="1" x14ac:dyDescent="0.25">
      <c r="B32" s="8">
        <v>24</v>
      </c>
      <c r="C32" s="8" t="s">
        <v>45</v>
      </c>
      <c r="D32" s="8">
        <v>3</v>
      </c>
      <c r="E32" s="8" t="str">
        <f t="shared" si="0"/>
        <v>B15-3</v>
      </c>
      <c r="F32" s="9">
        <v>225</v>
      </c>
      <c r="G32" s="9">
        <f t="shared" si="1"/>
        <v>2421.8775000000001</v>
      </c>
      <c r="H32" s="31" t="s">
        <v>58</v>
      </c>
      <c r="I32" s="9">
        <v>148.5</v>
      </c>
      <c r="J32" s="9">
        <f t="shared" si="2"/>
        <v>1598.4391499999999</v>
      </c>
      <c r="K32" s="9">
        <v>147.34</v>
      </c>
      <c r="L32" s="9">
        <f t="shared" si="3"/>
        <v>1585.9530259999999</v>
      </c>
      <c r="M32" s="9">
        <v>326.25</v>
      </c>
      <c r="N32" s="9">
        <f t="shared" si="7"/>
        <v>3511.7223749999998</v>
      </c>
      <c r="O32" s="9">
        <v>593.34</v>
      </c>
      <c r="P32" s="9">
        <f t="shared" si="8"/>
        <v>6386.6524259999997</v>
      </c>
      <c r="Q32" s="9">
        <v>1074.68</v>
      </c>
      <c r="R32" s="9">
        <f t="shared" si="4"/>
        <v>11567.748052000001</v>
      </c>
      <c r="S32" s="9">
        <f t="shared" si="10"/>
        <v>481.34000000000003</v>
      </c>
      <c r="T32" s="9">
        <f t="shared" si="5"/>
        <v>5181.0956260000003</v>
      </c>
      <c r="U32" s="8" t="s">
        <v>29</v>
      </c>
      <c r="V32" s="10">
        <v>267.75</v>
      </c>
      <c r="W32" s="11">
        <f t="shared" si="9"/>
        <v>594</v>
      </c>
      <c r="Y32" s="1" t="str">
        <f t="shared" si="6"/>
        <v>B15-3= Foundation work in Progress</v>
      </c>
    </row>
    <row r="33" spans="2:25" s="1" customFormat="1" ht="12.75" customHeight="1" x14ac:dyDescent="0.25">
      <c r="B33" s="8">
        <v>25</v>
      </c>
      <c r="C33" s="8" t="s">
        <v>45</v>
      </c>
      <c r="D33" s="8">
        <v>10</v>
      </c>
      <c r="E33" s="8" t="str">
        <f t="shared" si="0"/>
        <v>B15-10</v>
      </c>
      <c r="F33" s="9">
        <v>288.3</v>
      </c>
      <c r="G33" s="9">
        <f t="shared" si="1"/>
        <v>3103.2323700000002</v>
      </c>
      <c r="H33" s="31" t="s">
        <v>56</v>
      </c>
      <c r="I33" s="9">
        <v>172.98</v>
      </c>
      <c r="J33" s="9">
        <f t="shared" si="2"/>
        <v>1861.9394219999999</v>
      </c>
      <c r="K33" s="9">
        <v>169.48</v>
      </c>
      <c r="L33" s="9">
        <f t="shared" si="3"/>
        <v>1824.2657719999997</v>
      </c>
      <c r="M33" s="9">
        <v>360.38</v>
      </c>
      <c r="N33" s="9">
        <f t="shared" si="7"/>
        <v>3879.094282</v>
      </c>
      <c r="O33" s="9">
        <v>690.95</v>
      </c>
      <c r="P33" s="9">
        <f t="shared" si="8"/>
        <v>7437.3167050000002</v>
      </c>
      <c r="Q33" s="9">
        <v>1231.29</v>
      </c>
      <c r="R33" s="9">
        <f t="shared" si="4"/>
        <v>13253.482430999999</v>
      </c>
      <c r="S33" s="9">
        <f t="shared" si="10"/>
        <v>540.33999999999992</v>
      </c>
      <c r="T33" s="9">
        <f t="shared" si="5"/>
        <v>5816.1657259999993</v>
      </c>
      <c r="U33" s="12" t="s">
        <v>30</v>
      </c>
      <c r="V33" s="10">
        <v>331.54</v>
      </c>
      <c r="W33" s="11">
        <f t="shared" si="9"/>
        <v>691.92000000000007</v>
      </c>
      <c r="Y33" s="1" t="str">
        <f t="shared" si="6"/>
        <v>B15-10= Foundation work Completed</v>
      </c>
    </row>
    <row r="34" spans="2:25" s="1" customFormat="1" ht="12.75" customHeight="1" x14ac:dyDescent="0.25">
      <c r="B34" s="8">
        <v>26</v>
      </c>
      <c r="C34" s="8" t="s">
        <v>45</v>
      </c>
      <c r="D34" s="8">
        <v>12</v>
      </c>
      <c r="E34" s="8" t="str">
        <f t="shared" si="0"/>
        <v>B15-12</v>
      </c>
      <c r="F34" s="9">
        <v>288.3</v>
      </c>
      <c r="G34" s="9">
        <f t="shared" si="1"/>
        <v>3103.2323700000002</v>
      </c>
      <c r="H34" s="31" t="s">
        <v>56</v>
      </c>
      <c r="I34" s="9">
        <v>172.98</v>
      </c>
      <c r="J34" s="9">
        <f t="shared" si="2"/>
        <v>1861.9394219999999</v>
      </c>
      <c r="K34" s="9">
        <v>169.48</v>
      </c>
      <c r="L34" s="9">
        <f t="shared" si="3"/>
        <v>1824.2657719999997</v>
      </c>
      <c r="M34" s="9">
        <v>360.38</v>
      </c>
      <c r="N34" s="9">
        <f t="shared" si="7"/>
        <v>3879.094282</v>
      </c>
      <c r="O34" s="9">
        <v>690.67</v>
      </c>
      <c r="P34" s="9">
        <f t="shared" si="8"/>
        <v>7434.3028129999993</v>
      </c>
      <c r="Q34" s="9">
        <v>1231.77</v>
      </c>
      <c r="R34" s="9">
        <f t="shared" si="4"/>
        <v>13258.649103</v>
      </c>
      <c r="S34" s="9">
        <f t="shared" si="10"/>
        <v>541.1</v>
      </c>
      <c r="T34" s="9">
        <f t="shared" si="5"/>
        <v>5824.3462900000004</v>
      </c>
      <c r="U34" s="12" t="s">
        <v>30</v>
      </c>
      <c r="V34" s="10">
        <v>331.54</v>
      </c>
      <c r="W34" s="11">
        <f t="shared" si="9"/>
        <v>691.92000000000007</v>
      </c>
      <c r="Y34" s="1" t="str">
        <f t="shared" si="6"/>
        <v>B15-12= Foundation work Completed</v>
      </c>
    </row>
    <row r="35" spans="2:25" s="1" customFormat="1" ht="12.75" customHeight="1" x14ac:dyDescent="0.25">
      <c r="B35" s="8">
        <v>27</v>
      </c>
      <c r="C35" s="8" t="s">
        <v>45</v>
      </c>
      <c r="D35" s="8">
        <v>14</v>
      </c>
      <c r="E35" s="8" t="str">
        <f t="shared" si="0"/>
        <v>B15-14</v>
      </c>
      <c r="F35" s="9">
        <v>288.3</v>
      </c>
      <c r="G35" s="9">
        <f t="shared" si="1"/>
        <v>3103.2323700000002</v>
      </c>
      <c r="H35" s="31" t="s">
        <v>57</v>
      </c>
      <c r="I35" s="9">
        <v>172.98</v>
      </c>
      <c r="J35" s="9">
        <f t="shared" si="2"/>
        <v>1861.9394219999999</v>
      </c>
      <c r="K35" s="9">
        <v>169.48</v>
      </c>
      <c r="L35" s="9">
        <f t="shared" si="3"/>
        <v>1824.2657719999997</v>
      </c>
      <c r="M35" s="9">
        <v>360.38</v>
      </c>
      <c r="N35" s="9">
        <f t="shared" si="7"/>
        <v>3879.094282</v>
      </c>
      <c r="O35" s="9">
        <v>690.67</v>
      </c>
      <c r="P35" s="9">
        <f t="shared" si="8"/>
        <v>7434.3028129999993</v>
      </c>
      <c r="Q35" s="9">
        <v>1231.77</v>
      </c>
      <c r="R35" s="9">
        <f t="shared" si="4"/>
        <v>13258.649103</v>
      </c>
      <c r="S35" s="9">
        <f t="shared" si="10"/>
        <v>541.1</v>
      </c>
      <c r="T35" s="9">
        <f t="shared" si="5"/>
        <v>5824.3462900000004</v>
      </c>
      <c r="U35" s="8" t="s">
        <v>22</v>
      </c>
      <c r="V35" s="10">
        <v>331.54</v>
      </c>
      <c r="W35" s="11">
        <f t="shared" si="9"/>
        <v>691.92000000000007</v>
      </c>
      <c r="Y35" s="1" t="str">
        <f t="shared" si="6"/>
        <v>B15-14= Foundation work was in Progress</v>
      </c>
    </row>
    <row r="36" spans="2:25" s="1" customFormat="1" ht="12.75" customHeight="1" x14ac:dyDescent="0.25">
      <c r="B36" s="8">
        <v>28</v>
      </c>
      <c r="C36" s="8" t="s">
        <v>45</v>
      </c>
      <c r="D36" s="8">
        <v>16</v>
      </c>
      <c r="E36" s="8" t="str">
        <f t="shared" si="0"/>
        <v>B15-16</v>
      </c>
      <c r="F36" s="9">
        <v>288.3</v>
      </c>
      <c r="G36" s="9">
        <f t="shared" si="1"/>
        <v>3103.2323700000002</v>
      </c>
      <c r="H36" s="31" t="s">
        <v>57</v>
      </c>
      <c r="I36" s="9">
        <v>172.98</v>
      </c>
      <c r="J36" s="9">
        <f t="shared" si="2"/>
        <v>1861.9394219999999</v>
      </c>
      <c r="K36" s="9">
        <v>169.48</v>
      </c>
      <c r="L36" s="9">
        <f t="shared" si="3"/>
        <v>1824.2657719999997</v>
      </c>
      <c r="M36" s="9">
        <v>360.38</v>
      </c>
      <c r="N36" s="9">
        <f t="shared" si="7"/>
        <v>3879.094282</v>
      </c>
      <c r="O36" s="9">
        <v>690.67</v>
      </c>
      <c r="P36" s="9">
        <f t="shared" si="8"/>
        <v>7434.3028129999993</v>
      </c>
      <c r="Q36" s="9">
        <v>1231.77</v>
      </c>
      <c r="R36" s="9">
        <f t="shared" si="4"/>
        <v>13258.649103</v>
      </c>
      <c r="S36" s="9">
        <f t="shared" si="10"/>
        <v>541.1</v>
      </c>
      <c r="T36" s="9">
        <f t="shared" si="5"/>
        <v>5824.3462900000004</v>
      </c>
      <c r="U36" s="8" t="s">
        <v>31</v>
      </c>
      <c r="V36" s="10">
        <v>331.54</v>
      </c>
      <c r="W36" s="11">
        <f t="shared" si="9"/>
        <v>691.92000000000007</v>
      </c>
      <c r="Y36" s="1" t="str">
        <f t="shared" si="6"/>
        <v>B15-16= Foundation work was in Progress</v>
      </c>
    </row>
    <row r="37" spans="2:25" s="1" customFormat="1" ht="12.75" customHeight="1" x14ac:dyDescent="0.25">
      <c r="B37" s="8">
        <v>29</v>
      </c>
      <c r="C37" s="8" t="s">
        <v>45</v>
      </c>
      <c r="D37" s="8">
        <v>18</v>
      </c>
      <c r="E37" s="8" t="str">
        <f t="shared" si="0"/>
        <v>B15-18</v>
      </c>
      <c r="F37" s="9">
        <v>288.3</v>
      </c>
      <c r="G37" s="9">
        <f t="shared" si="1"/>
        <v>3103.2323700000002</v>
      </c>
      <c r="H37" s="31" t="s">
        <v>57</v>
      </c>
      <c r="I37" s="9">
        <v>172.98</v>
      </c>
      <c r="J37" s="9">
        <f t="shared" si="2"/>
        <v>1861.9394219999999</v>
      </c>
      <c r="K37" s="9">
        <v>169.48</v>
      </c>
      <c r="L37" s="9">
        <f t="shared" si="3"/>
        <v>1824.2657719999997</v>
      </c>
      <c r="M37" s="9">
        <v>360.38</v>
      </c>
      <c r="N37" s="9">
        <f t="shared" si="7"/>
        <v>3879.094282</v>
      </c>
      <c r="O37" s="9">
        <v>690.67</v>
      </c>
      <c r="P37" s="9">
        <f t="shared" si="8"/>
        <v>7434.3028129999993</v>
      </c>
      <c r="Q37" s="9">
        <v>1231.77</v>
      </c>
      <c r="R37" s="9">
        <f t="shared" si="4"/>
        <v>13258.649103</v>
      </c>
      <c r="S37" s="9">
        <f t="shared" si="10"/>
        <v>541.1</v>
      </c>
      <c r="T37" s="9">
        <f t="shared" si="5"/>
        <v>5824.3462900000004</v>
      </c>
      <c r="U37" s="8" t="s">
        <v>31</v>
      </c>
      <c r="V37" s="10">
        <v>331.54</v>
      </c>
      <c r="W37" s="11">
        <f t="shared" si="9"/>
        <v>691.92000000000007</v>
      </c>
      <c r="Y37" s="1" t="str">
        <f t="shared" si="6"/>
        <v>B15-18= Foundation work was in Progress</v>
      </c>
    </row>
    <row r="38" spans="2:25" s="45" customFormat="1" ht="12.75" customHeight="1" x14ac:dyDescent="0.25">
      <c r="B38" s="40">
        <v>30</v>
      </c>
      <c r="C38" s="40" t="s">
        <v>45</v>
      </c>
      <c r="D38" s="40">
        <v>19</v>
      </c>
      <c r="E38" s="40" t="str">
        <f t="shared" ref="E38:E61" si="19">C38&amp;"-"&amp;D38</f>
        <v>B15-19</v>
      </c>
      <c r="F38" s="41">
        <v>225</v>
      </c>
      <c r="G38" s="41">
        <f t="shared" ref="G38:G58" si="20">$E$2*F38</f>
        <v>2421.8775000000001</v>
      </c>
      <c r="H38" s="42" t="s">
        <v>56</v>
      </c>
      <c r="I38" s="41">
        <v>148.5</v>
      </c>
      <c r="J38" s="41">
        <f t="shared" ref="J38:J56" si="21">I38*$E$2</f>
        <v>1598.4391499999999</v>
      </c>
      <c r="K38" s="41">
        <v>147.29</v>
      </c>
      <c r="L38" s="41">
        <f t="shared" ref="L38:L56" si="22">$E$2*K38</f>
        <v>1585.4148309999998</v>
      </c>
      <c r="M38" s="41">
        <v>326.25</v>
      </c>
      <c r="N38" s="41">
        <f t="shared" ref="N38:N58" si="23">M38*$E$2</f>
        <v>3511.7223749999998</v>
      </c>
      <c r="O38" s="41">
        <v>593.39</v>
      </c>
      <c r="P38" s="41">
        <f t="shared" ref="P38:P58" si="24">O38*$E$2</f>
        <v>6387.1906209999997</v>
      </c>
      <c r="Q38" s="41">
        <v>1073.9000000000001</v>
      </c>
      <c r="R38" s="41">
        <f t="shared" ref="R38:R58" si="25">Q38*$E$2</f>
        <v>11559.352210000001</v>
      </c>
      <c r="S38" s="41">
        <f t="shared" ref="S38:S58" si="26">Q38-O38</f>
        <v>480.5100000000001</v>
      </c>
      <c r="T38" s="41">
        <f t="shared" ref="T38:T58" si="27">S38*$E$2</f>
        <v>5172.1615890000012</v>
      </c>
      <c r="U38" s="40" t="s">
        <v>31</v>
      </c>
      <c r="V38" s="43">
        <v>267.75</v>
      </c>
      <c r="W38" s="44">
        <f t="shared" si="9"/>
        <v>594</v>
      </c>
      <c r="Y38" s="45" t="str">
        <f t="shared" si="6"/>
        <v>B15-19= Foundation work Completed</v>
      </c>
    </row>
    <row r="39" spans="2:25" s="1" customFormat="1" ht="12.75" customHeight="1" x14ac:dyDescent="0.25">
      <c r="B39" s="8">
        <v>31</v>
      </c>
      <c r="C39" s="8" t="s">
        <v>45</v>
      </c>
      <c r="D39" s="8">
        <v>20</v>
      </c>
      <c r="E39" s="8" t="str">
        <f t="shared" si="19"/>
        <v>B15-20</v>
      </c>
      <c r="F39" s="9">
        <v>288.3</v>
      </c>
      <c r="G39" s="9">
        <f t="shared" si="20"/>
        <v>3103.2323700000002</v>
      </c>
      <c r="H39" s="31" t="s">
        <v>57</v>
      </c>
      <c r="I39" s="9">
        <v>172.98</v>
      </c>
      <c r="J39" s="9">
        <f t="shared" si="21"/>
        <v>1861.9394219999999</v>
      </c>
      <c r="K39" s="9">
        <v>169.48</v>
      </c>
      <c r="L39" s="9">
        <f t="shared" si="22"/>
        <v>1824.2657719999997</v>
      </c>
      <c r="M39" s="9">
        <v>360.38</v>
      </c>
      <c r="N39" s="9">
        <f t="shared" si="23"/>
        <v>3879.094282</v>
      </c>
      <c r="O39" s="9">
        <v>690.67</v>
      </c>
      <c r="P39" s="9">
        <f t="shared" si="24"/>
        <v>7434.3028129999993</v>
      </c>
      <c r="Q39" s="9">
        <v>1231.77</v>
      </c>
      <c r="R39" s="9">
        <f t="shared" si="25"/>
        <v>13258.649103</v>
      </c>
      <c r="S39" s="9">
        <f t="shared" si="26"/>
        <v>541.1</v>
      </c>
      <c r="T39" s="9">
        <f t="shared" si="27"/>
        <v>5824.3462900000004</v>
      </c>
      <c r="U39" s="8" t="s">
        <v>31</v>
      </c>
      <c r="V39" s="10">
        <v>331.54</v>
      </c>
      <c r="W39" s="11">
        <f t="shared" si="9"/>
        <v>691.92000000000007</v>
      </c>
      <c r="Y39" s="1" t="str">
        <f t="shared" si="6"/>
        <v>B15-20= Foundation work was in Progress</v>
      </c>
    </row>
    <row r="40" spans="2:25" s="1" customFormat="1" ht="12.75" customHeight="1" x14ac:dyDescent="0.25">
      <c r="B40" s="8">
        <v>32</v>
      </c>
      <c r="C40" s="8" t="s">
        <v>45</v>
      </c>
      <c r="D40" s="8">
        <v>22</v>
      </c>
      <c r="E40" s="8" t="str">
        <f t="shared" si="19"/>
        <v>B15-22</v>
      </c>
      <c r="F40" s="9">
        <v>288.3</v>
      </c>
      <c r="G40" s="9">
        <f t="shared" si="20"/>
        <v>3103.2323700000002</v>
      </c>
      <c r="H40" s="31" t="s">
        <v>57</v>
      </c>
      <c r="I40" s="9">
        <v>172.98</v>
      </c>
      <c r="J40" s="9">
        <f t="shared" si="21"/>
        <v>1861.9394219999999</v>
      </c>
      <c r="K40" s="9">
        <v>169.48</v>
      </c>
      <c r="L40" s="9">
        <f t="shared" si="22"/>
        <v>1824.2657719999997</v>
      </c>
      <c r="M40" s="9">
        <v>360.38</v>
      </c>
      <c r="N40" s="9">
        <f t="shared" si="23"/>
        <v>3879.094282</v>
      </c>
      <c r="O40" s="9">
        <v>690.67</v>
      </c>
      <c r="P40" s="9">
        <f t="shared" si="24"/>
        <v>7434.3028129999993</v>
      </c>
      <c r="Q40" s="9">
        <v>1231.77</v>
      </c>
      <c r="R40" s="9">
        <f t="shared" si="25"/>
        <v>13258.649103</v>
      </c>
      <c r="S40" s="9">
        <f t="shared" si="26"/>
        <v>541.1</v>
      </c>
      <c r="T40" s="9">
        <f t="shared" si="27"/>
        <v>5824.3462900000004</v>
      </c>
      <c r="U40" s="8" t="s">
        <v>31</v>
      </c>
      <c r="V40" s="10">
        <v>331.54</v>
      </c>
      <c r="W40" s="11">
        <f t="shared" si="9"/>
        <v>691.92000000000007</v>
      </c>
      <c r="Y40" s="1" t="str">
        <f t="shared" si="6"/>
        <v>B15-22= Foundation work was in Progress</v>
      </c>
    </row>
    <row r="41" spans="2:25" s="1" customFormat="1" ht="12.75" customHeight="1" x14ac:dyDescent="0.25">
      <c r="B41" s="8">
        <v>33</v>
      </c>
      <c r="C41" s="8" t="s">
        <v>45</v>
      </c>
      <c r="D41" s="8">
        <v>24</v>
      </c>
      <c r="E41" s="8" t="str">
        <f t="shared" si="19"/>
        <v>B15-24</v>
      </c>
      <c r="F41" s="9">
        <v>287.51</v>
      </c>
      <c r="G41" s="9">
        <f t="shared" si="20"/>
        <v>3094.728889</v>
      </c>
      <c r="H41" s="31" t="s">
        <v>57</v>
      </c>
      <c r="I41" s="9">
        <v>172.51</v>
      </c>
      <c r="J41" s="9">
        <f t="shared" si="21"/>
        <v>1856.8803889999999</v>
      </c>
      <c r="K41" s="9">
        <v>169.48</v>
      </c>
      <c r="L41" s="9">
        <f t="shared" si="22"/>
        <v>1824.2657719999997</v>
      </c>
      <c r="M41" s="9">
        <v>359.39</v>
      </c>
      <c r="N41" s="9">
        <f t="shared" si="23"/>
        <v>3868.4380209999995</v>
      </c>
      <c r="O41" s="9">
        <v>689.73</v>
      </c>
      <c r="P41" s="9">
        <f t="shared" si="24"/>
        <v>7424.1847470000002</v>
      </c>
      <c r="Q41" s="9">
        <v>1230.6099999999999</v>
      </c>
      <c r="R41" s="9">
        <f t="shared" si="25"/>
        <v>13246.162978999999</v>
      </c>
      <c r="S41" s="9">
        <f t="shared" si="26"/>
        <v>540.87999999999988</v>
      </c>
      <c r="T41" s="9">
        <f t="shared" si="27"/>
        <v>5821.9782319999986</v>
      </c>
      <c r="U41" s="8" t="s">
        <v>31</v>
      </c>
      <c r="V41" s="10">
        <v>330.62</v>
      </c>
      <c r="W41" s="11">
        <f t="shared" si="9"/>
        <v>690.01</v>
      </c>
      <c r="Y41" s="1" t="str">
        <f t="shared" si="6"/>
        <v>B15-24= Foundation work was in Progress</v>
      </c>
    </row>
    <row r="42" spans="2:25" s="1" customFormat="1" ht="12.75" customHeight="1" x14ac:dyDescent="0.25">
      <c r="B42" s="8">
        <v>34</v>
      </c>
      <c r="C42" s="8" t="s">
        <v>45</v>
      </c>
      <c r="D42" s="8">
        <v>26</v>
      </c>
      <c r="E42" s="8" t="str">
        <f t="shared" si="19"/>
        <v>B15-26</v>
      </c>
      <c r="F42" s="9">
        <v>358.92</v>
      </c>
      <c r="G42" s="9">
        <f t="shared" si="20"/>
        <v>3863.3789879999999</v>
      </c>
      <c r="H42" s="31" t="s">
        <v>57</v>
      </c>
      <c r="I42" s="9">
        <v>215.35</v>
      </c>
      <c r="J42" s="9">
        <f t="shared" si="21"/>
        <v>2318.0058649999996</v>
      </c>
      <c r="K42" s="9">
        <v>196.09</v>
      </c>
      <c r="L42" s="9">
        <f t="shared" si="22"/>
        <v>2110.6931509999999</v>
      </c>
      <c r="M42" s="9">
        <v>430.7</v>
      </c>
      <c r="N42" s="9">
        <f t="shared" si="23"/>
        <v>4636.0117299999993</v>
      </c>
      <c r="O42" s="9">
        <v>860.47</v>
      </c>
      <c r="P42" s="9">
        <f t="shared" si="24"/>
        <v>9262.0130329999993</v>
      </c>
      <c r="Q42" s="9">
        <v>1687.17</v>
      </c>
      <c r="R42" s="9">
        <f t="shared" si="25"/>
        <v>18160.529162999999</v>
      </c>
      <c r="S42" s="9">
        <f t="shared" si="26"/>
        <v>826.7</v>
      </c>
      <c r="T42" s="9">
        <f t="shared" si="27"/>
        <v>8898.51613</v>
      </c>
      <c r="U42" s="8" t="s">
        <v>31</v>
      </c>
      <c r="V42" s="10">
        <v>430.22</v>
      </c>
      <c r="W42" s="11">
        <f t="shared" si="9"/>
        <v>860.92000000000007</v>
      </c>
      <c r="Y42" s="1" t="str">
        <f t="shared" si="6"/>
        <v>B15-26= Foundation work was in Progress</v>
      </c>
    </row>
    <row r="43" spans="2:25" s="1" customFormat="1" ht="12.75" customHeight="1" x14ac:dyDescent="0.25">
      <c r="B43" s="8">
        <v>35</v>
      </c>
      <c r="C43" s="8" t="s">
        <v>45</v>
      </c>
      <c r="D43" s="8">
        <v>28</v>
      </c>
      <c r="E43" s="8" t="str">
        <f t="shared" si="19"/>
        <v>B15-28</v>
      </c>
      <c r="F43" s="9">
        <v>444.85</v>
      </c>
      <c r="G43" s="9">
        <f t="shared" si="20"/>
        <v>4788.3209150000002</v>
      </c>
      <c r="H43" s="31" t="s">
        <v>57</v>
      </c>
      <c r="I43" s="9">
        <v>266.91000000000003</v>
      </c>
      <c r="J43" s="9">
        <f t="shared" si="21"/>
        <v>2872.9925490000001</v>
      </c>
      <c r="K43" s="9">
        <v>220.77</v>
      </c>
      <c r="L43" s="9">
        <f t="shared" si="22"/>
        <v>2376.3462030000001</v>
      </c>
      <c r="M43" s="9">
        <v>533.82000000000005</v>
      </c>
      <c r="N43" s="9">
        <f t="shared" si="23"/>
        <v>5745.9850980000001</v>
      </c>
      <c r="O43" s="9">
        <v>1031.57</v>
      </c>
      <c r="P43" s="9">
        <f t="shared" si="24"/>
        <v>11103.716322999999</v>
      </c>
      <c r="Q43" s="9">
        <v>1607.03</v>
      </c>
      <c r="R43" s="9">
        <f t="shared" si="25"/>
        <v>17297.910217000001</v>
      </c>
      <c r="S43" s="9">
        <f t="shared" si="26"/>
        <v>575.46</v>
      </c>
      <c r="T43" s="9">
        <f t="shared" si="27"/>
        <v>6194.193894</v>
      </c>
      <c r="U43" s="8" t="s">
        <v>31</v>
      </c>
      <c r="V43" s="10">
        <v>497.75</v>
      </c>
      <c r="W43" s="11">
        <f t="shared" si="9"/>
        <v>1031.5700000000002</v>
      </c>
      <c r="Y43" s="1" t="str">
        <f t="shared" si="6"/>
        <v>B15-28= Foundation work was in Progress</v>
      </c>
    </row>
    <row r="44" spans="2:25" s="1" customFormat="1" ht="12.75" customHeight="1" x14ac:dyDescent="0.25">
      <c r="B44" s="8">
        <v>36</v>
      </c>
      <c r="C44" s="8" t="s">
        <v>46</v>
      </c>
      <c r="D44" s="8">
        <v>1</v>
      </c>
      <c r="E44" s="8" t="str">
        <f t="shared" si="19"/>
        <v>B16-1</v>
      </c>
      <c r="F44" s="9">
        <v>286.58999999999997</v>
      </c>
      <c r="G44" s="9">
        <f t="shared" si="20"/>
        <v>3084.8261009999997</v>
      </c>
      <c r="H44" s="31" t="s">
        <v>58</v>
      </c>
      <c r="I44" s="9">
        <v>171.95</v>
      </c>
      <c r="J44" s="9">
        <f t="shared" si="21"/>
        <v>1850.8526049999998</v>
      </c>
      <c r="K44" s="9">
        <v>168.2</v>
      </c>
      <c r="L44" s="9">
        <f t="shared" si="22"/>
        <v>1810.4879799999999</v>
      </c>
      <c r="M44" s="9">
        <v>358.24</v>
      </c>
      <c r="N44" s="9">
        <f t="shared" si="23"/>
        <v>3856.0595359999998</v>
      </c>
      <c r="O44" s="9">
        <v>683.46</v>
      </c>
      <c r="P44" s="9">
        <f t="shared" si="24"/>
        <v>7356.6950939999997</v>
      </c>
      <c r="Q44" s="9">
        <v>1241.3499999999999</v>
      </c>
      <c r="R44" s="9">
        <f t="shared" si="25"/>
        <v>13361.767264999999</v>
      </c>
      <c r="S44" s="9">
        <f t="shared" si="26"/>
        <v>557.88999999999987</v>
      </c>
      <c r="T44" s="9">
        <f t="shared" si="27"/>
        <v>6005.072170999998</v>
      </c>
      <c r="U44" s="8" t="s">
        <v>31</v>
      </c>
      <c r="V44" s="10">
        <v>329.57</v>
      </c>
      <c r="W44" s="11">
        <f t="shared" si="9"/>
        <v>687.81</v>
      </c>
      <c r="Y44" s="1" t="str">
        <f t="shared" si="6"/>
        <v>B16-1= Foundation work in Progress</v>
      </c>
    </row>
    <row r="45" spans="2:25" s="1" customFormat="1" ht="12.75" customHeight="1" x14ac:dyDescent="0.25">
      <c r="B45" s="8">
        <v>37</v>
      </c>
      <c r="C45" s="8" t="s">
        <v>46</v>
      </c>
      <c r="D45" s="8">
        <v>3</v>
      </c>
      <c r="E45" s="8" t="str">
        <f t="shared" si="19"/>
        <v>B16-3</v>
      </c>
      <c r="F45" s="9">
        <v>279.13</v>
      </c>
      <c r="G45" s="9">
        <f t="shared" si="20"/>
        <v>3004.527407</v>
      </c>
      <c r="H45" s="31" t="s">
        <v>58</v>
      </c>
      <c r="I45" s="9">
        <v>167.48</v>
      </c>
      <c r="J45" s="9">
        <f t="shared" si="21"/>
        <v>1802.7379719999999</v>
      </c>
      <c r="K45" s="9">
        <v>164.75</v>
      </c>
      <c r="L45" s="9">
        <f t="shared" si="22"/>
        <v>1773.352525</v>
      </c>
      <c r="M45" s="9">
        <v>348.91</v>
      </c>
      <c r="N45" s="9">
        <f t="shared" si="23"/>
        <v>3755.632349</v>
      </c>
      <c r="O45" s="9">
        <v>669.66</v>
      </c>
      <c r="P45" s="9">
        <f t="shared" si="24"/>
        <v>7208.1532739999993</v>
      </c>
      <c r="Q45" s="9">
        <v>1207.5</v>
      </c>
      <c r="R45" s="9">
        <f t="shared" si="25"/>
        <v>12997.409249999999</v>
      </c>
      <c r="S45" s="9">
        <f t="shared" si="26"/>
        <v>537.84</v>
      </c>
      <c r="T45" s="9">
        <f t="shared" si="27"/>
        <v>5789.2559760000004</v>
      </c>
      <c r="U45" s="8" t="s">
        <v>31</v>
      </c>
      <c r="V45" s="10">
        <v>320.99</v>
      </c>
      <c r="W45" s="11">
        <f t="shared" si="9"/>
        <v>669.90000000000009</v>
      </c>
      <c r="Y45" s="1" t="str">
        <f t="shared" si="6"/>
        <v>B16-3= Foundation work in Progress</v>
      </c>
    </row>
    <row r="46" spans="2:25" s="1" customFormat="1" ht="12.75" customHeight="1" x14ac:dyDescent="0.25">
      <c r="B46" s="8">
        <v>38</v>
      </c>
      <c r="C46" s="8" t="s">
        <v>46</v>
      </c>
      <c r="D46" s="8">
        <v>4</v>
      </c>
      <c r="E46" s="8" t="str">
        <f t="shared" si="19"/>
        <v>B16-4</v>
      </c>
      <c r="F46" s="9">
        <v>283.27</v>
      </c>
      <c r="G46" s="9">
        <f t="shared" si="20"/>
        <v>3049.0899529999997</v>
      </c>
      <c r="H46" s="31" t="s">
        <v>58</v>
      </c>
      <c r="I46" s="9">
        <v>169.96</v>
      </c>
      <c r="J46" s="9">
        <f t="shared" si="21"/>
        <v>1829.432444</v>
      </c>
      <c r="K46" s="9">
        <v>166.81</v>
      </c>
      <c r="L46" s="9">
        <f t="shared" si="22"/>
        <v>1795.526159</v>
      </c>
      <c r="M46" s="9">
        <v>354.09</v>
      </c>
      <c r="N46" s="9">
        <f t="shared" si="23"/>
        <v>3811.3893509999998</v>
      </c>
      <c r="O46" s="9">
        <v>677.9</v>
      </c>
      <c r="P46" s="9">
        <f t="shared" si="24"/>
        <v>7296.8478099999993</v>
      </c>
      <c r="Q46" s="9">
        <v>1219.58</v>
      </c>
      <c r="R46" s="9">
        <f t="shared" si="25"/>
        <v>13127.437161999998</v>
      </c>
      <c r="S46" s="9">
        <f t="shared" si="26"/>
        <v>541.67999999999995</v>
      </c>
      <c r="T46" s="9">
        <f t="shared" si="27"/>
        <v>5830.5893519999991</v>
      </c>
      <c r="U46" s="8" t="s">
        <v>31</v>
      </c>
      <c r="V46" s="10">
        <v>325.76</v>
      </c>
      <c r="W46" s="11">
        <f t="shared" si="9"/>
        <v>679.84999999999991</v>
      </c>
      <c r="Y46" s="1" t="str">
        <f t="shared" si="6"/>
        <v>B16-4= Foundation work in Progress</v>
      </c>
    </row>
    <row r="47" spans="2:25" s="1" customFormat="1" ht="12.75" customHeight="1" x14ac:dyDescent="0.25">
      <c r="B47" s="8">
        <v>39</v>
      </c>
      <c r="C47" s="8" t="s">
        <v>46</v>
      </c>
      <c r="D47" s="8">
        <v>5</v>
      </c>
      <c r="E47" s="8" t="str">
        <f t="shared" si="19"/>
        <v>B16-5</v>
      </c>
      <c r="F47" s="9">
        <v>287.3</v>
      </c>
      <c r="G47" s="9">
        <f t="shared" si="20"/>
        <v>3092.4684699999998</v>
      </c>
      <c r="H47" s="31" t="s">
        <v>58</v>
      </c>
      <c r="I47" s="9">
        <v>172.98</v>
      </c>
      <c r="J47" s="9">
        <f t="shared" si="21"/>
        <v>1861.9394219999999</v>
      </c>
      <c r="K47" s="9">
        <v>169.38</v>
      </c>
      <c r="L47" s="9">
        <f t="shared" si="22"/>
        <v>1823.1893819999998</v>
      </c>
      <c r="M47" s="9">
        <v>359.13</v>
      </c>
      <c r="N47" s="9">
        <f t="shared" si="23"/>
        <v>3865.6394069999997</v>
      </c>
      <c r="O47" s="9">
        <v>688.18</v>
      </c>
      <c r="P47" s="9">
        <f t="shared" si="24"/>
        <v>7407.5007019999994</v>
      </c>
      <c r="Q47" s="9">
        <v>1021.4</v>
      </c>
      <c r="R47" s="9">
        <f t="shared" si="25"/>
        <v>10994.247459999999</v>
      </c>
      <c r="S47" s="9">
        <f t="shared" si="26"/>
        <v>333.22</v>
      </c>
      <c r="T47" s="9">
        <f t="shared" si="27"/>
        <v>3586.7467580000002</v>
      </c>
      <c r="U47" s="8" t="s">
        <v>31</v>
      </c>
      <c r="V47" s="10">
        <v>330.39</v>
      </c>
      <c r="W47" s="11">
        <f t="shared" si="9"/>
        <v>689.52</v>
      </c>
      <c r="Y47" s="1" t="str">
        <f t="shared" si="6"/>
        <v>B16-5= Foundation work in Progress</v>
      </c>
    </row>
    <row r="48" spans="2:25" s="1" customFormat="1" ht="12.75" customHeight="1" x14ac:dyDescent="0.25">
      <c r="B48" s="8">
        <v>40</v>
      </c>
      <c r="C48" s="8" t="s">
        <v>46</v>
      </c>
      <c r="D48" s="8">
        <v>6</v>
      </c>
      <c r="E48" s="8" t="str">
        <f t="shared" si="19"/>
        <v>B16-6</v>
      </c>
      <c r="F48" s="9">
        <v>291.45</v>
      </c>
      <c r="G48" s="9">
        <f t="shared" si="20"/>
        <v>3137.1386549999997</v>
      </c>
      <c r="H48" s="31" t="s">
        <v>58</v>
      </c>
      <c r="I48" s="9">
        <v>174.87</v>
      </c>
      <c r="J48" s="9">
        <f t="shared" si="21"/>
        <v>1882.283193</v>
      </c>
      <c r="K48" s="9">
        <v>171.94</v>
      </c>
      <c r="L48" s="9">
        <f t="shared" si="22"/>
        <v>1850.744966</v>
      </c>
      <c r="M48" s="9">
        <v>364.31</v>
      </c>
      <c r="N48" s="9">
        <f t="shared" si="23"/>
        <v>3921.3964089999999</v>
      </c>
      <c r="O48" s="9">
        <v>698.42</v>
      </c>
      <c r="P48" s="9">
        <f t="shared" si="24"/>
        <v>7517.7230379999992</v>
      </c>
      <c r="Q48" s="9">
        <v>1248.49</v>
      </c>
      <c r="R48" s="9">
        <f t="shared" si="25"/>
        <v>13438.621510999999</v>
      </c>
      <c r="S48" s="9">
        <f t="shared" si="26"/>
        <v>550.07000000000005</v>
      </c>
      <c r="T48" s="9">
        <f t="shared" si="27"/>
        <v>5920.8984730000002</v>
      </c>
      <c r="U48" s="8" t="s">
        <v>31</v>
      </c>
      <c r="V48" s="10">
        <v>335.16</v>
      </c>
      <c r="W48" s="11">
        <f t="shared" si="9"/>
        <v>699.47</v>
      </c>
      <c r="Y48" s="1" t="str">
        <f t="shared" si="6"/>
        <v>B16-6= Foundation work in Progress</v>
      </c>
    </row>
    <row r="49" spans="2:25" s="1" customFormat="1" ht="12.75" customHeight="1" x14ac:dyDescent="0.25">
      <c r="B49" s="8">
        <v>41</v>
      </c>
      <c r="C49" s="8" t="s">
        <v>46</v>
      </c>
      <c r="D49" s="8">
        <v>7</v>
      </c>
      <c r="E49" s="8" t="str">
        <f t="shared" si="19"/>
        <v>B16-7</v>
      </c>
      <c r="F49" s="9">
        <v>295.60000000000002</v>
      </c>
      <c r="G49" s="9">
        <f t="shared" si="20"/>
        <v>3181.8088400000001</v>
      </c>
      <c r="H49" s="31" t="s">
        <v>56</v>
      </c>
      <c r="I49" s="9">
        <v>177.36</v>
      </c>
      <c r="J49" s="9">
        <f t="shared" si="21"/>
        <v>1909.0853040000002</v>
      </c>
      <c r="K49" s="9">
        <v>173.46</v>
      </c>
      <c r="L49" s="9">
        <f t="shared" si="22"/>
        <v>1867.106094</v>
      </c>
      <c r="M49" s="9">
        <v>369.5</v>
      </c>
      <c r="N49" s="9">
        <f t="shared" si="23"/>
        <v>3977.2610500000001</v>
      </c>
      <c r="O49" s="9">
        <v>704.5</v>
      </c>
      <c r="P49" s="9">
        <f t="shared" si="24"/>
        <v>7583.1675500000001</v>
      </c>
      <c r="Q49" s="9">
        <v>1257.6199999999999</v>
      </c>
      <c r="R49" s="9">
        <f t="shared" si="25"/>
        <v>13536.895917999998</v>
      </c>
      <c r="S49" s="9">
        <f t="shared" si="26"/>
        <v>553.11999999999989</v>
      </c>
      <c r="T49" s="9">
        <f t="shared" si="27"/>
        <v>5953.7283679999982</v>
      </c>
      <c r="U49" s="8" t="s">
        <v>31</v>
      </c>
      <c r="V49" s="10">
        <v>339.92</v>
      </c>
      <c r="W49" s="11">
        <f t="shared" si="9"/>
        <v>709.42000000000007</v>
      </c>
      <c r="Y49" s="1" t="str">
        <f t="shared" si="6"/>
        <v>B16-7= Foundation work Completed</v>
      </c>
    </row>
    <row r="50" spans="2:25" s="45" customFormat="1" ht="12.75" customHeight="1" x14ac:dyDescent="0.25">
      <c r="B50" s="40">
        <v>42</v>
      </c>
      <c r="C50" s="40" t="s">
        <v>46</v>
      </c>
      <c r="D50" s="40">
        <v>8</v>
      </c>
      <c r="E50" s="40" t="str">
        <f t="shared" si="19"/>
        <v>B16-8</v>
      </c>
      <c r="F50" s="41">
        <v>299.75</v>
      </c>
      <c r="G50" s="41">
        <f t="shared" si="20"/>
        <v>3226.4790250000001</v>
      </c>
      <c r="H50" s="42" t="s">
        <v>56</v>
      </c>
      <c r="I50" s="41">
        <v>179.85</v>
      </c>
      <c r="J50" s="41">
        <f t="shared" si="21"/>
        <v>1935.8874149999999</v>
      </c>
      <c r="K50" s="41">
        <v>177.11</v>
      </c>
      <c r="L50" s="41">
        <f t="shared" si="22"/>
        <v>1906.394329</v>
      </c>
      <c r="M50" s="41">
        <v>374.69</v>
      </c>
      <c r="N50" s="41">
        <f t="shared" si="23"/>
        <v>4033.1256909999997</v>
      </c>
      <c r="O50" s="41">
        <v>719.1</v>
      </c>
      <c r="P50" s="41">
        <f t="shared" si="24"/>
        <v>7740.3204900000001</v>
      </c>
      <c r="Q50" s="41">
        <v>1278.98</v>
      </c>
      <c r="R50" s="41">
        <f t="shared" si="25"/>
        <v>13766.812822</v>
      </c>
      <c r="S50" s="41">
        <f t="shared" si="26"/>
        <v>559.88</v>
      </c>
      <c r="T50" s="41">
        <f t="shared" si="27"/>
        <v>6026.4923319999998</v>
      </c>
      <c r="U50" s="40" t="s">
        <v>31</v>
      </c>
      <c r="V50" s="43">
        <v>344.7</v>
      </c>
      <c r="W50" s="44">
        <f t="shared" si="9"/>
        <v>719.39</v>
      </c>
      <c r="Y50" s="45" t="str">
        <f t="shared" si="6"/>
        <v>B16-8= Foundation work Completed</v>
      </c>
    </row>
    <row r="51" spans="2:25" s="1" customFormat="1" ht="12.75" customHeight="1" x14ac:dyDescent="0.25">
      <c r="B51" s="8">
        <v>43</v>
      </c>
      <c r="C51" s="8" t="s">
        <v>47</v>
      </c>
      <c r="D51" s="8">
        <v>1002</v>
      </c>
      <c r="E51" s="8" t="str">
        <f t="shared" si="19"/>
        <v>Z-1002</v>
      </c>
      <c r="F51" s="9">
        <v>539.19000000000005</v>
      </c>
      <c r="G51" s="9">
        <f t="shared" si="20"/>
        <v>5803.787241</v>
      </c>
      <c r="H51" s="31" t="s">
        <v>59</v>
      </c>
      <c r="I51" s="9">
        <v>323.51</v>
      </c>
      <c r="J51" s="9">
        <f t="shared" si="21"/>
        <v>3482.2292889999999</v>
      </c>
      <c r="K51" s="9">
        <v>321.98</v>
      </c>
      <c r="L51" s="9">
        <f t="shared" si="22"/>
        <v>3465.760522</v>
      </c>
      <c r="M51" s="9">
        <v>539.19000000000005</v>
      </c>
      <c r="N51" s="9">
        <f t="shared" si="23"/>
        <v>5803.787241</v>
      </c>
      <c r="O51" s="9">
        <v>1293.4100000000001</v>
      </c>
      <c r="P51" s="9">
        <f t="shared" si="24"/>
        <v>13922.135899000001</v>
      </c>
      <c r="Q51" s="9">
        <v>2357.4699999999998</v>
      </c>
      <c r="R51" s="9">
        <f t="shared" si="25"/>
        <v>25375.571332999996</v>
      </c>
      <c r="S51" s="9">
        <f t="shared" si="26"/>
        <v>1064.0599999999997</v>
      </c>
      <c r="T51" s="9">
        <f t="shared" si="27"/>
        <v>11453.435433999997</v>
      </c>
      <c r="U51" s="8" t="s">
        <v>31</v>
      </c>
      <c r="V51" s="10">
        <v>754.86</v>
      </c>
      <c r="W51" s="11">
        <f t="shared" si="9"/>
        <v>1294.0500000000002</v>
      </c>
      <c r="Y51" s="1" t="str">
        <f t="shared" si="6"/>
        <v>Z-1002= Foundation work is in Progress</v>
      </c>
    </row>
    <row r="52" spans="2:25" s="1" customFormat="1" ht="12.75" customHeight="1" x14ac:dyDescent="0.25">
      <c r="B52" s="8">
        <v>44</v>
      </c>
      <c r="C52" s="8" t="s">
        <v>47</v>
      </c>
      <c r="D52" s="8">
        <v>1003</v>
      </c>
      <c r="E52" s="8" t="str">
        <f t="shared" si="19"/>
        <v>Z-1003</v>
      </c>
      <c r="F52" s="9">
        <v>420.63</v>
      </c>
      <c r="G52" s="9">
        <f t="shared" si="20"/>
        <v>4527.6192569999994</v>
      </c>
      <c r="H52" s="31" t="s">
        <v>59</v>
      </c>
      <c r="I52" s="9">
        <v>252.38</v>
      </c>
      <c r="J52" s="9">
        <f t="shared" si="21"/>
        <v>2716.5930819999999</v>
      </c>
      <c r="K52" s="9">
        <v>251.95</v>
      </c>
      <c r="L52" s="9">
        <f t="shared" si="22"/>
        <v>2711.9646049999997</v>
      </c>
      <c r="M52" s="9">
        <v>504.76</v>
      </c>
      <c r="N52" s="9">
        <f t="shared" si="23"/>
        <v>5433.1861639999997</v>
      </c>
      <c r="O52" s="9">
        <v>1006.8</v>
      </c>
      <c r="P52" s="9">
        <f t="shared" si="24"/>
        <v>10837.094519999999</v>
      </c>
      <c r="Q52" s="9">
        <v>1839.5</v>
      </c>
      <c r="R52" s="9">
        <f t="shared" si="25"/>
        <v>19800.194049999998</v>
      </c>
      <c r="S52" s="9">
        <f t="shared" si="26"/>
        <v>832.7</v>
      </c>
      <c r="T52" s="9">
        <f t="shared" si="27"/>
        <v>8963.0995299999995</v>
      </c>
      <c r="U52" s="8" t="s">
        <v>31</v>
      </c>
      <c r="V52" s="10">
        <v>504.74</v>
      </c>
      <c r="W52" s="11">
        <f t="shared" si="9"/>
        <v>1009.5</v>
      </c>
      <c r="Y52" s="1" t="str">
        <f t="shared" si="6"/>
        <v>Z-1003= Foundation work is in Progress</v>
      </c>
    </row>
    <row r="53" spans="2:25" s="45" customFormat="1" ht="12.75" customHeight="1" x14ac:dyDescent="0.25">
      <c r="B53" s="40">
        <v>45</v>
      </c>
      <c r="C53" s="40" t="s">
        <v>47</v>
      </c>
      <c r="D53" s="40">
        <v>1004</v>
      </c>
      <c r="E53" s="40" t="str">
        <f t="shared" si="19"/>
        <v>Z-1004</v>
      </c>
      <c r="F53" s="41">
        <v>422.38</v>
      </c>
      <c r="G53" s="41">
        <f t="shared" si="20"/>
        <v>4546.4560819999997</v>
      </c>
      <c r="H53" s="42" t="s">
        <v>59</v>
      </c>
      <c r="I53" s="41">
        <v>253.43</v>
      </c>
      <c r="J53" s="41">
        <f t="shared" si="21"/>
        <v>2727.8951769999999</v>
      </c>
      <c r="K53" s="41">
        <v>251.95</v>
      </c>
      <c r="L53" s="41">
        <f t="shared" si="22"/>
        <v>2711.9646049999997</v>
      </c>
      <c r="M53" s="41">
        <v>506.86</v>
      </c>
      <c r="N53" s="41">
        <f t="shared" si="23"/>
        <v>5455.7903539999998</v>
      </c>
      <c r="O53" s="41">
        <v>1008.84</v>
      </c>
      <c r="P53" s="41">
        <f t="shared" si="24"/>
        <v>10859.052876</v>
      </c>
      <c r="Q53" s="41">
        <v>1839.5</v>
      </c>
      <c r="R53" s="41">
        <f t="shared" si="25"/>
        <v>19800.194049999998</v>
      </c>
      <c r="S53" s="41">
        <f t="shared" si="26"/>
        <v>830.66</v>
      </c>
      <c r="T53" s="41">
        <f t="shared" si="27"/>
        <v>8941.1411739999985</v>
      </c>
      <c r="U53" s="40" t="s">
        <v>31</v>
      </c>
      <c r="V53" s="43">
        <v>503.14</v>
      </c>
      <c r="W53" s="44">
        <f t="shared" si="9"/>
        <v>1010</v>
      </c>
      <c r="Y53" s="45" t="str">
        <f t="shared" si="6"/>
        <v>Z-1004= Foundation work is in Progress</v>
      </c>
    </row>
    <row r="54" spans="2:25" s="1" customFormat="1" ht="12.75" customHeight="1" x14ac:dyDescent="0.25">
      <c r="B54" s="8">
        <v>46</v>
      </c>
      <c r="C54" s="8" t="s">
        <v>43</v>
      </c>
      <c r="D54" s="8">
        <v>8</v>
      </c>
      <c r="E54" s="8" t="str">
        <f t="shared" si="19"/>
        <v>B11-8</v>
      </c>
      <c r="F54" s="9">
        <v>225</v>
      </c>
      <c r="G54" s="9">
        <f t="shared" si="20"/>
        <v>2421.8775000000001</v>
      </c>
      <c r="H54" s="31" t="s">
        <v>52</v>
      </c>
      <c r="I54" s="9">
        <v>148.5</v>
      </c>
      <c r="J54" s="9">
        <f t="shared" si="21"/>
        <v>1598.4391499999999</v>
      </c>
      <c r="K54" s="9">
        <v>146.97999999999999</v>
      </c>
      <c r="L54" s="9">
        <f t="shared" si="22"/>
        <v>1582.0780219999999</v>
      </c>
      <c r="M54" s="9">
        <v>326.25</v>
      </c>
      <c r="N54" s="9">
        <f t="shared" si="23"/>
        <v>3511.7223749999998</v>
      </c>
      <c r="O54" s="9">
        <v>593.38</v>
      </c>
      <c r="P54" s="9">
        <f t="shared" si="24"/>
        <v>6387.0829819999999</v>
      </c>
      <c r="Q54" s="9">
        <v>1072.8800000000001</v>
      </c>
      <c r="R54" s="9">
        <f t="shared" si="25"/>
        <v>11548.373032000001</v>
      </c>
      <c r="S54" s="9">
        <f t="shared" si="26"/>
        <v>479.50000000000011</v>
      </c>
      <c r="T54" s="9">
        <f t="shared" si="27"/>
        <v>5161.2900500000014</v>
      </c>
      <c r="U54" s="8" t="s">
        <v>31</v>
      </c>
      <c r="V54" s="10">
        <v>267.75</v>
      </c>
      <c r="W54" s="11">
        <f t="shared" si="9"/>
        <v>594</v>
      </c>
      <c r="Y54" s="1" t="str">
        <f t="shared" si="6"/>
        <v>B11-8= Construction till the stilt slab completed</v>
      </c>
    </row>
    <row r="55" spans="2:25" s="1" customFormat="1" ht="12.75" customHeight="1" x14ac:dyDescent="0.25">
      <c r="B55" s="8">
        <v>47</v>
      </c>
      <c r="C55" s="8" t="s">
        <v>43</v>
      </c>
      <c r="D55" s="8">
        <v>10</v>
      </c>
      <c r="E55" s="8" t="str">
        <f t="shared" si="19"/>
        <v>B11-10</v>
      </c>
      <c r="F55" s="9">
        <v>225</v>
      </c>
      <c r="G55" s="9">
        <f t="shared" si="20"/>
        <v>2421.8775000000001</v>
      </c>
      <c r="H55" s="31" t="s">
        <v>53</v>
      </c>
      <c r="I55" s="9">
        <v>148.5</v>
      </c>
      <c r="J55" s="9">
        <f t="shared" si="21"/>
        <v>1598.4391499999999</v>
      </c>
      <c r="K55" s="9">
        <v>146.97999999999999</v>
      </c>
      <c r="L55" s="9">
        <f t="shared" si="22"/>
        <v>1582.0780219999999</v>
      </c>
      <c r="M55" s="9">
        <v>326.25</v>
      </c>
      <c r="N55" s="9">
        <f t="shared" si="23"/>
        <v>3511.7223749999998</v>
      </c>
      <c r="O55" s="9">
        <v>593.38</v>
      </c>
      <c r="P55" s="9">
        <f t="shared" si="24"/>
        <v>6387.0829819999999</v>
      </c>
      <c r="Q55" s="9">
        <v>1072.8800000000001</v>
      </c>
      <c r="R55" s="9">
        <f t="shared" si="25"/>
        <v>11548.373032000001</v>
      </c>
      <c r="S55" s="9">
        <f t="shared" si="26"/>
        <v>479.50000000000011</v>
      </c>
      <c r="T55" s="9">
        <f t="shared" si="27"/>
        <v>5161.2900500000014</v>
      </c>
      <c r="U55" s="8" t="s">
        <v>31</v>
      </c>
      <c r="V55" s="10">
        <v>267.75</v>
      </c>
      <c r="W55" s="11">
        <f t="shared" si="9"/>
        <v>594</v>
      </c>
      <c r="Y55" s="1" t="str">
        <f t="shared" si="6"/>
        <v>B11-10= Foundation Completed</v>
      </c>
    </row>
    <row r="56" spans="2:25" s="1" customFormat="1" ht="12.75" customHeight="1" x14ac:dyDescent="0.25">
      <c r="B56" s="8">
        <v>48</v>
      </c>
      <c r="C56" s="8" t="s">
        <v>43</v>
      </c>
      <c r="D56" s="8">
        <v>12</v>
      </c>
      <c r="E56" s="8" t="str">
        <f t="shared" si="19"/>
        <v>B11-12</v>
      </c>
      <c r="F56" s="9">
        <v>225</v>
      </c>
      <c r="G56" s="9">
        <f t="shared" si="20"/>
        <v>2421.8775000000001</v>
      </c>
      <c r="H56" s="31" t="s">
        <v>52</v>
      </c>
      <c r="I56" s="9">
        <v>148.5</v>
      </c>
      <c r="J56" s="9">
        <f t="shared" si="21"/>
        <v>1598.4391499999999</v>
      </c>
      <c r="K56" s="9">
        <v>146.97999999999999</v>
      </c>
      <c r="L56" s="9">
        <f t="shared" si="22"/>
        <v>1582.0780219999999</v>
      </c>
      <c r="M56" s="9">
        <v>326.25</v>
      </c>
      <c r="N56" s="9">
        <f t="shared" si="23"/>
        <v>3511.7223749999998</v>
      </c>
      <c r="O56" s="9">
        <v>593.38</v>
      </c>
      <c r="P56" s="9">
        <f t="shared" si="24"/>
        <v>6387.0829819999999</v>
      </c>
      <c r="Q56" s="9">
        <v>1072.8800000000001</v>
      </c>
      <c r="R56" s="9">
        <f t="shared" si="25"/>
        <v>11548.373032000001</v>
      </c>
      <c r="S56" s="9">
        <f t="shared" si="26"/>
        <v>479.50000000000011</v>
      </c>
      <c r="T56" s="9">
        <f t="shared" si="27"/>
        <v>5161.2900500000014</v>
      </c>
      <c r="U56" s="8" t="s">
        <v>31</v>
      </c>
      <c r="V56" s="10">
        <v>267.75</v>
      </c>
      <c r="W56" s="11">
        <f t="shared" si="9"/>
        <v>594</v>
      </c>
      <c r="Y56" s="1" t="str">
        <f t="shared" si="6"/>
        <v>B11-12= Construction till the stilt slab completed</v>
      </c>
    </row>
    <row r="57" spans="2:25" s="1" customFormat="1" ht="12.75" customHeight="1" x14ac:dyDescent="0.25">
      <c r="B57" s="8">
        <v>49</v>
      </c>
      <c r="C57" s="8" t="s">
        <v>43</v>
      </c>
      <c r="D57" s="8">
        <v>14</v>
      </c>
      <c r="E57" s="8" t="str">
        <f t="shared" si="19"/>
        <v>B11-14</v>
      </c>
      <c r="F57" s="9">
        <v>225</v>
      </c>
      <c r="G57" s="9">
        <f t="shared" si="20"/>
        <v>2421.8775000000001</v>
      </c>
      <c r="H57" s="31" t="s">
        <v>52</v>
      </c>
      <c r="I57" s="9">
        <v>148.5</v>
      </c>
      <c r="J57" s="9">
        <f t="shared" ref="J57" si="28">I57*$E$2</f>
        <v>1598.4391499999999</v>
      </c>
      <c r="K57" s="9">
        <v>146.72999999999999</v>
      </c>
      <c r="L57" s="9">
        <f t="shared" ref="L57" si="29">$E$2*K57</f>
        <v>1579.3870469999999</v>
      </c>
      <c r="M57" s="9">
        <v>326.25</v>
      </c>
      <c r="N57" s="9">
        <f t="shared" si="23"/>
        <v>3511.7223749999998</v>
      </c>
      <c r="O57" s="9">
        <v>593.63</v>
      </c>
      <c r="P57" s="9">
        <f t="shared" si="24"/>
        <v>6389.7739569999994</v>
      </c>
      <c r="Q57" s="9">
        <v>1033.94</v>
      </c>
      <c r="R57" s="9">
        <f t="shared" si="25"/>
        <v>11129.226766</v>
      </c>
      <c r="S57" s="9">
        <f t="shared" si="26"/>
        <v>440.31000000000006</v>
      </c>
      <c r="T57" s="9">
        <f t="shared" si="27"/>
        <v>4739.4528090000003</v>
      </c>
      <c r="U57" s="8" t="s">
        <v>31</v>
      </c>
      <c r="V57" s="10">
        <v>267.75</v>
      </c>
      <c r="W57" s="11">
        <f t="shared" si="9"/>
        <v>594</v>
      </c>
      <c r="Y57" s="1" t="str">
        <f t="shared" si="6"/>
        <v>B11-14= Construction till the stilt slab completed</v>
      </c>
    </row>
    <row r="58" spans="2:25" s="1" customFormat="1" ht="12.75" customHeight="1" x14ac:dyDescent="0.25">
      <c r="B58" s="8">
        <v>50</v>
      </c>
      <c r="C58" s="8" t="s">
        <v>44</v>
      </c>
      <c r="D58" s="8">
        <v>20</v>
      </c>
      <c r="E58" s="8" t="str">
        <f t="shared" si="19"/>
        <v>B12-20</v>
      </c>
      <c r="F58" s="9">
        <v>225</v>
      </c>
      <c r="G58" s="9">
        <f t="shared" si="20"/>
        <v>2421.8775000000001</v>
      </c>
      <c r="H58" s="31" t="s">
        <v>52</v>
      </c>
      <c r="I58" s="9">
        <v>148.5</v>
      </c>
      <c r="J58" s="9">
        <f t="shared" ref="J58" si="30">I58*$E$2</f>
        <v>1598.4391499999999</v>
      </c>
      <c r="K58" s="9">
        <v>147.04</v>
      </c>
      <c r="L58" s="9">
        <f t="shared" ref="L58" si="31">$E$2*K58</f>
        <v>1582.7238559999998</v>
      </c>
      <c r="M58" s="9">
        <v>326.25</v>
      </c>
      <c r="N58" s="9">
        <f t="shared" si="23"/>
        <v>3511.7223749999998</v>
      </c>
      <c r="O58" s="9">
        <v>593.86</v>
      </c>
      <c r="P58" s="9">
        <f t="shared" si="24"/>
        <v>6392.2496540000002</v>
      </c>
      <c r="Q58" s="9">
        <v>1073.18</v>
      </c>
      <c r="R58" s="9">
        <f t="shared" si="25"/>
        <v>11551.602202</v>
      </c>
      <c r="S58" s="9">
        <f t="shared" si="26"/>
        <v>479.32000000000005</v>
      </c>
      <c r="T58" s="9">
        <f t="shared" si="27"/>
        <v>5159.3525480000008</v>
      </c>
      <c r="U58" s="8" t="s">
        <v>31</v>
      </c>
      <c r="V58" s="10">
        <v>267.75</v>
      </c>
      <c r="W58" s="11">
        <f t="shared" si="9"/>
        <v>594</v>
      </c>
      <c r="Y58" s="1" t="str">
        <f t="shared" si="6"/>
        <v>B12-20= Construction till the stilt slab completed</v>
      </c>
    </row>
    <row r="59" spans="2:25" s="1" customFormat="1" ht="12.75" customHeight="1" x14ac:dyDescent="0.25">
      <c r="B59" s="8">
        <v>51</v>
      </c>
      <c r="C59" s="8" t="s">
        <v>44</v>
      </c>
      <c r="D59" s="8">
        <v>21</v>
      </c>
      <c r="E59" s="8" t="str">
        <f t="shared" si="19"/>
        <v>B12-21</v>
      </c>
      <c r="F59" s="9">
        <v>225</v>
      </c>
      <c r="G59" s="9">
        <f t="shared" ref="G59:G61" si="32">$E$2*F59</f>
        <v>2421.8775000000001</v>
      </c>
      <c r="H59" s="31" t="s">
        <v>52</v>
      </c>
      <c r="I59" s="9">
        <v>148.5</v>
      </c>
      <c r="J59" s="9">
        <f t="shared" ref="J59:J60" si="33">I59*$E$2</f>
        <v>1598.4391499999999</v>
      </c>
      <c r="K59" s="9">
        <v>146.97999999999999</v>
      </c>
      <c r="L59" s="9">
        <f t="shared" ref="L59:L60" si="34">$E$2*K59</f>
        <v>1582.0780219999999</v>
      </c>
      <c r="M59" s="9">
        <v>326.25</v>
      </c>
      <c r="N59" s="9">
        <f t="shared" ref="N59:N60" si="35">M59*$E$2</f>
        <v>3511.7223749999998</v>
      </c>
      <c r="O59" s="9">
        <v>593.38</v>
      </c>
      <c r="P59" s="9">
        <f t="shared" ref="P59:P60" si="36">O59*$E$2</f>
        <v>6387.0829819999999</v>
      </c>
      <c r="Q59" s="9">
        <v>1072.8800000000001</v>
      </c>
      <c r="R59" s="9">
        <f t="shared" ref="R59" si="37">Q59*$E$2</f>
        <v>11548.373032000001</v>
      </c>
      <c r="S59" s="9">
        <f t="shared" ref="S59" si="38">Q59-O59</f>
        <v>479.50000000000011</v>
      </c>
      <c r="T59" s="9">
        <f t="shared" ref="T59" si="39">S59*$E$2</f>
        <v>5161.2900500000014</v>
      </c>
      <c r="U59" s="8" t="s">
        <v>31</v>
      </c>
      <c r="V59" s="10">
        <v>267.75</v>
      </c>
      <c r="W59" s="11">
        <f t="shared" ref="W59" si="40">V59+M59</f>
        <v>594</v>
      </c>
      <c r="Y59" s="1" t="str">
        <f t="shared" si="6"/>
        <v>B12-21= Construction till the stilt slab completed</v>
      </c>
    </row>
    <row r="60" spans="2:25" s="1" customFormat="1" ht="12.75" customHeight="1" x14ac:dyDescent="0.25">
      <c r="B60" s="8">
        <v>52</v>
      </c>
      <c r="C60" s="8" t="s">
        <v>44</v>
      </c>
      <c r="D60" s="8">
        <v>22</v>
      </c>
      <c r="E60" s="8" t="str">
        <f t="shared" si="19"/>
        <v>B12-22</v>
      </c>
      <c r="F60" s="9">
        <v>225</v>
      </c>
      <c r="G60" s="9">
        <f t="shared" si="32"/>
        <v>2421.8775000000001</v>
      </c>
      <c r="H60" s="31" t="s">
        <v>52</v>
      </c>
      <c r="I60" s="9">
        <v>148.5</v>
      </c>
      <c r="J60" s="9">
        <f t="shared" si="33"/>
        <v>1598.4391499999999</v>
      </c>
      <c r="K60" s="9">
        <v>146.97999999999999</v>
      </c>
      <c r="L60" s="9">
        <f t="shared" si="34"/>
        <v>1582.0780219999999</v>
      </c>
      <c r="M60" s="9">
        <v>326.25</v>
      </c>
      <c r="N60" s="9">
        <f t="shared" si="35"/>
        <v>3511.7223749999998</v>
      </c>
      <c r="O60" s="9">
        <v>593.38</v>
      </c>
      <c r="P60" s="9">
        <f t="shared" si="36"/>
        <v>6387.0829819999999</v>
      </c>
      <c r="Q60" s="9">
        <v>1072.8800000000001</v>
      </c>
      <c r="R60" s="9">
        <f t="shared" ref="R60" si="41">Q60*$E$2</f>
        <v>11548.373032000001</v>
      </c>
      <c r="S60" s="9">
        <f t="shared" ref="S60" si="42">Q60-O60</f>
        <v>479.50000000000011</v>
      </c>
      <c r="T60" s="9">
        <f t="shared" ref="T60" si="43">S60*$E$2</f>
        <v>5161.2900500000014</v>
      </c>
      <c r="U60" s="8" t="s">
        <v>31</v>
      </c>
      <c r="V60" s="10">
        <v>267.75</v>
      </c>
      <c r="W60" s="11">
        <f t="shared" ref="W60" si="44">V60+M60</f>
        <v>594</v>
      </c>
      <c r="Y60" s="1" t="str">
        <f t="shared" si="6"/>
        <v>B12-22= Construction till the stilt slab completed</v>
      </c>
    </row>
    <row r="61" spans="2:25" s="1" customFormat="1" ht="12.75" customHeight="1" x14ac:dyDescent="0.25">
      <c r="B61" s="8">
        <v>53</v>
      </c>
      <c r="C61" s="8" t="s">
        <v>44</v>
      </c>
      <c r="D61" s="8">
        <v>23</v>
      </c>
      <c r="E61" s="8" t="str">
        <f t="shared" si="19"/>
        <v>B12-23</v>
      </c>
      <c r="F61" s="9">
        <v>225</v>
      </c>
      <c r="G61" s="9">
        <f t="shared" si="32"/>
        <v>2421.8775000000001</v>
      </c>
      <c r="H61" s="31" t="s">
        <v>52</v>
      </c>
      <c r="I61" s="9">
        <v>148.5</v>
      </c>
      <c r="J61" s="9">
        <f t="shared" ref="J61" si="45">I61*$E$2</f>
        <v>1598.4391499999999</v>
      </c>
      <c r="K61" s="9">
        <v>147.04</v>
      </c>
      <c r="L61" s="9">
        <f t="shared" ref="L61" si="46">$E$2*K61</f>
        <v>1582.7238559999998</v>
      </c>
      <c r="M61" s="9">
        <v>326.25</v>
      </c>
      <c r="N61" s="9">
        <f t="shared" ref="N61" si="47">M61*$E$2</f>
        <v>3511.7223749999998</v>
      </c>
      <c r="O61" s="9">
        <v>593.86</v>
      </c>
      <c r="P61" s="9">
        <f t="shared" ref="P61" si="48">O61*$E$2</f>
        <v>6392.2496540000002</v>
      </c>
      <c r="Q61" s="9">
        <v>1073.18</v>
      </c>
      <c r="R61" s="9">
        <f t="shared" ref="R61" si="49">Q61*$E$2</f>
        <v>11551.602202</v>
      </c>
      <c r="S61" s="9">
        <f t="shared" ref="S61" si="50">Q61-O61</f>
        <v>479.32000000000005</v>
      </c>
      <c r="T61" s="9">
        <f t="shared" ref="T61" si="51">S61*$E$2</f>
        <v>5159.3525480000008</v>
      </c>
      <c r="U61" s="8" t="s">
        <v>31</v>
      </c>
      <c r="V61" s="10">
        <v>267.75</v>
      </c>
      <c r="W61" s="11">
        <f t="shared" ref="W61" si="52">V61+M61</f>
        <v>594</v>
      </c>
      <c r="Y61" s="1" t="str">
        <f t="shared" si="6"/>
        <v>B12-23= Construction till the stilt slab completed</v>
      </c>
    </row>
    <row r="62" spans="2:25" s="1" customFormat="1" ht="12.75" customHeight="1" x14ac:dyDescent="0.25">
      <c r="B62" s="8">
        <v>54</v>
      </c>
      <c r="C62" s="8" t="s">
        <v>38</v>
      </c>
      <c r="D62" s="8">
        <v>10</v>
      </c>
      <c r="E62" s="8" t="str">
        <f t="shared" ref="E62:E66" si="53">C62&amp;"-"&amp;D62</f>
        <v>B14-10</v>
      </c>
      <c r="F62" s="9">
        <v>225</v>
      </c>
      <c r="G62" s="9">
        <f t="shared" ref="G62" si="54">$E$2*F62</f>
        <v>2421.8775000000001</v>
      </c>
      <c r="H62" s="31" t="s">
        <v>55</v>
      </c>
      <c r="I62" s="9">
        <v>148.5</v>
      </c>
      <c r="J62" s="9">
        <f t="shared" ref="J62" si="55">I62*$E$2</f>
        <v>1598.4391499999999</v>
      </c>
      <c r="K62" s="9">
        <v>146.68</v>
      </c>
      <c r="L62" s="9">
        <f t="shared" ref="L62" si="56">$E$2*K62</f>
        <v>1578.8488520000001</v>
      </c>
      <c r="M62" s="9">
        <v>326.25</v>
      </c>
      <c r="N62" s="9">
        <f t="shared" ref="N62" si="57">M62*$E$2</f>
        <v>3511.7223749999998</v>
      </c>
      <c r="O62" s="9">
        <v>593.05999999999995</v>
      </c>
      <c r="P62" s="9">
        <f t="shared" ref="P62" si="58">O62*$E$2</f>
        <v>6383.6385339999988</v>
      </c>
      <c r="Q62" s="9">
        <v>1071.3800000000001</v>
      </c>
      <c r="R62" s="9">
        <f t="shared" ref="R62:R63" si="59">Q62*$E$2</f>
        <v>11532.227182000001</v>
      </c>
      <c r="S62" s="9">
        <f t="shared" ref="S62:S63" si="60">Q62-O62</f>
        <v>478.32000000000016</v>
      </c>
      <c r="T62" s="9">
        <f t="shared" ref="T62:T63" si="61">S62*$E$2</f>
        <v>5148.5886480000017</v>
      </c>
      <c r="U62" s="8" t="s">
        <v>31</v>
      </c>
      <c r="V62" s="10">
        <v>267.75</v>
      </c>
      <c r="W62" s="11">
        <f t="shared" ref="W62:W63" si="62">V62+M62</f>
        <v>594</v>
      </c>
      <c r="Y62" s="1" t="str">
        <f t="shared" si="6"/>
        <v>B14-10= Foundation work Completed, Stilt floor is in Progress</v>
      </c>
    </row>
    <row r="63" spans="2:25" s="1" customFormat="1" ht="12.75" customHeight="1" x14ac:dyDescent="0.25">
      <c r="B63" s="8">
        <v>55</v>
      </c>
      <c r="C63" s="8" t="s">
        <v>38</v>
      </c>
      <c r="D63" s="8">
        <v>12</v>
      </c>
      <c r="E63" s="8" t="str">
        <f t="shared" si="53"/>
        <v>B14-12</v>
      </c>
      <c r="F63" s="9">
        <v>225</v>
      </c>
      <c r="G63" s="9">
        <f t="shared" ref="G63" si="63">$E$2*F63</f>
        <v>2421.8775000000001</v>
      </c>
      <c r="H63" s="31" t="s">
        <v>55</v>
      </c>
      <c r="I63" s="9">
        <v>148.5</v>
      </c>
      <c r="J63" s="9">
        <f t="shared" ref="J63" si="64">I63*$E$2</f>
        <v>1598.4391499999999</v>
      </c>
      <c r="K63" s="9">
        <v>146.68</v>
      </c>
      <c r="L63" s="9">
        <f t="shared" ref="L63" si="65">$E$2*K63</f>
        <v>1578.8488520000001</v>
      </c>
      <c r="M63" s="9">
        <v>326.25</v>
      </c>
      <c r="N63" s="9">
        <f t="shared" ref="N63" si="66">M63*$E$2</f>
        <v>3511.7223749999998</v>
      </c>
      <c r="O63" s="9">
        <v>593.28</v>
      </c>
      <c r="P63" s="9">
        <f t="shared" ref="P63" si="67">O63*$E$2</f>
        <v>6386.0065919999997</v>
      </c>
      <c r="Q63" s="9">
        <v>1071.3800000000001</v>
      </c>
      <c r="R63" s="9">
        <f t="shared" si="59"/>
        <v>11532.227182000001</v>
      </c>
      <c r="S63" s="9">
        <f t="shared" si="60"/>
        <v>478.10000000000014</v>
      </c>
      <c r="T63" s="9">
        <f t="shared" si="61"/>
        <v>5146.2205900000017</v>
      </c>
      <c r="U63" s="8"/>
      <c r="V63" s="10">
        <v>267.75</v>
      </c>
      <c r="W63" s="11">
        <f t="shared" si="62"/>
        <v>594</v>
      </c>
      <c r="Y63" s="1" t="str">
        <f t="shared" si="6"/>
        <v>B14-12= Foundation work Completed, Stilt floor is in Progress</v>
      </c>
    </row>
    <row r="64" spans="2:25" s="1" customFormat="1" ht="12.75" customHeight="1" x14ac:dyDescent="0.25">
      <c r="B64" s="8">
        <v>56</v>
      </c>
      <c r="C64" s="8" t="s">
        <v>38</v>
      </c>
      <c r="D64" s="8">
        <v>14</v>
      </c>
      <c r="E64" s="8" t="str">
        <f t="shared" si="53"/>
        <v>B14-14</v>
      </c>
      <c r="F64" s="9">
        <v>225</v>
      </c>
      <c r="G64" s="9">
        <f t="shared" ref="G64" si="68">$E$2*F64</f>
        <v>2421.8775000000001</v>
      </c>
      <c r="H64" s="31" t="s">
        <v>55</v>
      </c>
      <c r="I64" s="9">
        <v>148.5</v>
      </c>
      <c r="J64" s="9">
        <f t="shared" ref="J64" si="69">I64*$E$2</f>
        <v>1598.4391499999999</v>
      </c>
      <c r="K64" s="9">
        <v>146.68</v>
      </c>
      <c r="L64" s="9">
        <f t="shared" ref="L64" si="70">$E$2*K64</f>
        <v>1578.8488520000001</v>
      </c>
      <c r="M64" s="9">
        <v>326.25</v>
      </c>
      <c r="N64" s="9">
        <f t="shared" ref="N64" si="71">M64*$E$2</f>
        <v>3511.7223749999998</v>
      </c>
      <c r="O64" s="9">
        <v>593.28</v>
      </c>
      <c r="P64" s="9">
        <f t="shared" ref="P64" si="72">O64*$E$2</f>
        <v>6386.0065919999997</v>
      </c>
      <c r="Q64" s="9">
        <v>1071.3800000000001</v>
      </c>
      <c r="R64" s="9">
        <f t="shared" ref="R64" si="73">Q64*$E$2</f>
        <v>11532.227182000001</v>
      </c>
      <c r="S64" s="9">
        <f t="shared" ref="S64" si="74">Q64-O64</f>
        <v>478.10000000000014</v>
      </c>
      <c r="T64" s="9">
        <f t="shared" ref="T64" si="75">S64*$E$2</f>
        <v>5146.2205900000017</v>
      </c>
      <c r="U64" s="8"/>
      <c r="V64" s="10">
        <v>267.75</v>
      </c>
      <c r="W64" s="11">
        <f t="shared" ref="W64" si="76">V64+M64</f>
        <v>594</v>
      </c>
      <c r="Y64" s="1" t="str">
        <f t="shared" si="6"/>
        <v>B14-14= Foundation work Completed, Stilt floor is in Progress</v>
      </c>
    </row>
    <row r="65" spans="2:25" s="45" customFormat="1" ht="12.75" customHeight="1" x14ac:dyDescent="0.25">
      <c r="B65" s="40">
        <v>57</v>
      </c>
      <c r="C65" s="40" t="s">
        <v>38</v>
      </c>
      <c r="D65" s="40">
        <v>16</v>
      </c>
      <c r="E65" s="40" t="str">
        <f t="shared" si="53"/>
        <v>B14-16</v>
      </c>
      <c r="F65" s="41">
        <v>225</v>
      </c>
      <c r="G65" s="41">
        <f t="shared" ref="G65" si="77">$E$2*F65</f>
        <v>2421.8775000000001</v>
      </c>
      <c r="H65" s="42" t="s">
        <v>55</v>
      </c>
      <c r="I65" s="41">
        <v>148.5</v>
      </c>
      <c r="J65" s="41">
        <f t="shared" ref="J65" si="78">I65*$E$2</f>
        <v>1598.4391499999999</v>
      </c>
      <c r="K65" s="41">
        <v>146.68</v>
      </c>
      <c r="L65" s="41">
        <f t="shared" ref="L65" si="79">$E$2*K65</f>
        <v>1578.8488520000001</v>
      </c>
      <c r="M65" s="41">
        <v>326.25</v>
      </c>
      <c r="N65" s="41">
        <f t="shared" ref="N65" si="80">M65*$E$2</f>
        <v>3511.7223749999998</v>
      </c>
      <c r="O65" s="41">
        <v>593.28</v>
      </c>
      <c r="P65" s="41">
        <f t="shared" ref="P65" si="81">O65*$E$2</f>
        <v>6386.0065919999997</v>
      </c>
      <c r="Q65" s="41">
        <v>1071.3800000000001</v>
      </c>
      <c r="R65" s="41">
        <f t="shared" ref="R65:R66" si="82">Q65*$E$2</f>
        <v>11532.227182000001</v>
      </c>
      <c r="S65" s="41">
        <f t="shared" ref="S65" si="83">Q65-O65</f>
        <v>478.10000000000014</v>
      </c>
      <c r="T65" s="41">
        <f t="shared" ref="T65" si="84">S65*$E$2</f>
        <v>5146.2205900000017</v>
      </c>
      <c r="U65" s="40"/>
      <c r="V65" s="43">
        <v>267.75</v>
      </c>
      <c r="W65" s="44">
        <f t="shared" ref="W65" si="85">V65+M65</f>
        <v>594</v>
      </c>
      <c r="Y65" s="45" t="str">
        <f t="shared" si="6"/>
        <v>B14-16= Foundation work Completed, Stilt floor is in Progress</v>
      </c>
    </row>
    <row r="66" spans="2:25" s="1" customFormat="1" ht="12.75" x14ac:dyDescent="0.25">
      <c r="B66" s="8">
        <v>58</v>
      </c>
      <c r="C66" s="8" t="s">
        <v>38</v>
      </c>
      <c r="D66" s="8">
        <v>17</v>
      </c>
      <c r="E66" s="8" t="str">
        <f t="shared" si="53"/>
        <v>B14-17</v>
      </c>
      <c r="F66" s="9">
        <v>225</v>
      </c>
      <c r="G66" s="9">
        <f t="shared" ref="G66" si="86">$E$2*F66</f>
        <v>2421.8775000000001</v>
      </c>
      <c r="H66" s="31" t="s">
        <v>54</v>
      </c>
      <c r="I66" s="9">
        <v>148.5</v>
      </c>
      <c r="J66" s="9">
        <f t="shared" ref="J66" si="87">I66*$E$2</f>
        <v>1598.4391499999999</v>
      </c>
      <c r="K66" s="9">
        <v>147.04</v>
      </c>
      <c r="L66" s="9">
        <f t="shared" ref="L66" si="88">$E$2*K66</f>
        <v>1582.7238559999998</v>
      </c>
      <c r="M66" s="9">
        <v>326.25</v>
      </c>
      <c r="N66" s="9">
        <f t="shared" ref="N66" si="89">M66*$E$2</f>
        <v>3511.7223749999998</v>
      </c>
      <c r="O66" s="9">
        <v>593.86</v>
      </c>
      <c r="P66" s="9">
        <f t="shared" ref="P66" si="90">O66*$E$2</f>
        <v>6392.2496540000002</v>
      </c>
      <c r="Q66" s="9">
        <v>1073.18</v>
      </c>
      <c r="R66" s="9">
        <f t="shared" si="82"/>
        <v>11551.602202</v>
      </c>
      <c r="S66" s="9">
        <f t="shared" ref="S66" si="91">Q66-O66</f>
        <v>479.32000000000005</v>
      </c>
      <c r="T66" s="9">
        <f t="shared" ref="T66" si="92">S66*$E$2</f>
        <v>5159.3525480000008</v>
      </c>
      <c r="U66" s="8"/>
      <c r="V66" s="10">
        <v>267.75</v>
      </c>
      <c r="W66" s="11">
        <f t="shared" ref="W66" si="93">V66+M66</f>
        <v>594</v>
      </c>
      <c r="Y66" s="1" t="str">
        <f t="shared" si="6"/>
        <v>B14-17= Construction till the first floor is completed and the second floor work is in Progress</v>
      </c>
    </row>
    <row r="67" spans="2:25" s="1" customFormat="1" ht="12.75" customHeight="1" x14ac:dyDescent="0.25">
      <c r="B67" s="8">
        <f>B66+1</f>
        <v>59</v>
      </c>
      <c r="C67" s="8" t="s">
        <v>38</v>
      </c>
      <c r="D67" s="8">
        <v>18</v>
      </c>
      <c r="E67" s="8" t="str">
        <f t="shared" ref="E67:E69" si="94">C67&amp;"-"&amp;D67</f>
        <v>B14-18</v>
      </c>
      <c r="F67" s="9">
        <v>225</v>
      </c>
      <c r="G67" s="9">
        <f t="shared" ref="G67" si="95">$E$2*F67</f>
        <v>2421.8775000000001</v>
      </c>
      <c r="H67" s="31" t="s">
        <v>55</v>
      </c>
      <c r="I67" s="9">
        <v>148.5</v>
      </c>
      <c r="J67" s="9">
        <f t="shared" ref="J67" si="96">I67*$E$2</f>
        <v>1598.4391499999999</v>
      </c>
      <c r="K67" s="9">
        <v>146.68</v>
      </c>
      <c r="L67" s="9">
        <f t="shared" ref="L67:L69" si="97">$E$2*K67</f>
        <v>1578.8488520000001</v>
      </c>
      <c r="M67" s="9">
        <v>326.25</v>
      </c>
      <c r="N67" s="9">
        <f t="shared" ref="N67" si="98">M67*$E$2</f>
        <v>3511.7223749999998</v>
      </c>
      <c r="O67" s="9">
        <v>593.28</v>
      </c>
      <c r="P67" s="9">
        <f t="shared" ref="P67" si="99">O67*$E$2</f>
        <v>6386.0065919999997</v>
      </c>
      <c r="Q67" s="9">
        <v>1071.3800000000001</v>
      </c>
      <c r="R67" s="9">
        <f t="shared" ref="R67:R69" si="100">Q67*$E$2</f>
        <v>11532.227182000001</v>
      </c>
      <c r="S67" s="9">
        <f t="shared" ref="S67:S69" si="101">Q67-O67</f>
        <v>478.10000000000014</v>
      </c>
      <c r="T67" s="9">
        <f t="shared" ref="T67:T69" si="102">S67*$E$2</f>
        <v>5146.2205900000017</v>
      </c>
      <c r="U67" s="8"/>
      <c r="V67" s="10">
        <v>267.75</v>
      </c>
      <c r="W67" s="11">
        <f t="shared" ref="W67" si="103">V67+M67</f>
        <v>594</v>
      </c>
      <c r="Y67" s="1" t="str">
        <f t="shared" si="6"/>
        <v>B14-18= Foundation work Completed, Stilt floor is in Progress</v>
      </c>
    </row>
    <row r="68" spans="2:25" s="1" customFormat="1" ht="12.75" x14ac:dyDescent="0.25">
      <c r="B68" s="8">
        <f t="shared" ref="B68:B81" si="104">B67+1</f>
        <v>60</v>
      </c>
      <c r="C68" s="8" t="s">
        <v>38</v>
      </c>
      <c r="D68" s="8">
        <v>19</v>
      </c>
      <c r="E68" s="8" t="str">
        <f t="shared" si="94"/>
        <v>B14-19</v>
      </c>
      <c r="F68" s="9">
        <v>225</v>
      </c>
      <c r="G68" s="9">
        <f t="shared" ref="G68" si="105">$E$2*F68</f>
        <v>2421.8775000000001</v>
      </c>
      <c r="H68" s="31" t="s">
        <v>54</v>
      </c>
      <c r="I68" s="9">
        <v>148.5</v>
      </c>
      <c r="J68" s="9">
        <f t="shared" ref="J68" si="106">I68*$E$2</f>
        <v>1598.4391499999999</v>
      </c>
      <c r="K68" s="9">
        <v>146.97999999999999</v>
      </c>
      <c r="L68" s="9">
        <f t="shared" si="97"/>
        <v>1582.0780219999999</v>
      </c>
      <c r="M68" s="9">
        <v>326.25</v>
      </c>
      <c r="N68" s="9">
        <f t="shared" ref="N68" si="107">M68*$E$2</f>
        <v>3511.7223749999998</v>
      </c>
      <c r="O68" s="9">
        <v>593.38</v>
      </c>
      <c r="P68" s="9">
        <f t="shared" ref="P68" si="108">O68*$E$2</f>
        <v>6387.0829819999999</v>
      </c>
      <c r="Q68" s="9">
        <v>1072.8800000000001</v>
      </c>
      <c r="R68" s="9">
        <f t="shared" si="100"/>
        <v>11548.373032000001</v>
      </c>
      <c r="S68" s="9">
        <f t="shared" si="101"/>
        <v>479.50000000000011</v>
      </c>
      <c r="T68" s="9">
        <f t="shared" si="102"/>
        <v>5161.2900500000014</v>
      </c>
      <c r="U68" s="8"/>
      <c r="V68" s="10">
        <v>267.75</v>
      </c>
      <c r="W68" s="11">
        <f t="shared" ref="W68" si="109">V68+M68</f>
        <v>594</v>
      </c>
      <c r="Y68" s="1" t="str">
        <f t="shared" si="6"/>
        <v>B14-19= Construction till the first floor is completed and the second floor work is in Progress</v>
      </c>
    </row>
    <row r="69" spans="2:25" s="45" customFormat="1" ht="12.75" customHeight="1" x14ac:dyDescent="0.25">
      <c r="B69" s="40">
        <f t="shared" si="104"/>
        <v>61</v>
      </c>
      <c r="C69" s="40" t="s">
        <v>38</v>
      </c>
      <c r="D69" s="40">
        <v>20</v>
      </c>
      <c r="E69" s="40" t="str">
        <f t="shared" si="94"/>
        <v>B14-20</v>
      </c>
      <c r="F69" s="41">
        <v>225</v>
      </c>
      <c r="G69" s="41">
        <f t="shared" ref="G69" si="110">$E$2*F69</f>
        <v>2421.8775000000001</v>
      </c>
      <c r="H69" s="42" t="s">
        <v>55</v>
      </c>
      <c r="I69" s="41">
        <v>148.5</v>
      </c>
      <c r="J69" s="41">
        <f t="shared" ref="J69" si="111">I69*$E$2</f>
        <v>1598.4391499999999</v>
      </c>
      <c r="K69" s="41">
        <v>146.68</v>
      </c>
      <c r="L69" s="41">
        <f t="shared" si="97"/>
        <v>1578.8488520000001</v>
      </c>
      <c r="M69" s="41">
        <v>326.25</v>
      </c>
      <c r="N69" s="41">
        <f t="shared" ref="N69" si="112">M69*$E$2</f>
        <v>3511.7223749999998</v>
      </c>
      <c r="O69" s="41">
        <v>593.28</v>
      </c>
      <c r="P69" s="41">
        <f t="shared" ref="P69" si="113">O69*$E$2</f>
        <v>6386.0065919999997</v>
      </c>
      <c r="Q69" s="41">
        <v>1071.3800000000001</v>
      </c>
      <c r="R69" s="41">
        <f t="shared" si="100"/>
        <v>11532.227182000001</v>
      </c>
      <c r="S69" s="41">
        <f t="shared" si="101"/>
        <v>478.10000000000014</v>
      </c>
      <c r="T69" s="41">
        <f t="shared" si="102"/>
        <v>5146.2205900000017</v>
      </c>
      <c r="U69" s="40"/>
      <c r="V69" s="43">
        <v>267.75</v>
      </c>
      <c r="W69" s="44">
        <f t="shared" ref="W69" si="114">V69+M69</f>
        <v>594</v>
      </c>
      <c r="Y69" s="45" t="str">
        <f t="shared" si="6"/>
        <v>B14-20= Foundation work Completed, Stilt floor is in Progress</v>
      </c>
    </row>
    <row r="70" spans="2:25" s="1" customFormat="1" ht="12.75" x14ac:dyDescent="0.25">
      <c r="B70" s="8">
        <f t="shared" si="104"/>
        <v>62</v>
      </c>
      <c r="C70" s="8" t="s">
        <v>38</v>
      </c>
      <c r="D70" s="8">
        <v>21</v>
      </c>
      <c r="E70" s="8" t="str">
        <f t="shared" ref="E70:E80" si="115">C70&amp;"-"&amp;D70</f>
        <v>B14-21</v>
      </c>
      <c r="F70" s="9">
        <v>225</v>
      </c>
      <c r="G70" s="9">
        <f t="shared" ref="G70:G71" si="116">$E$2*F70</f>
        <v>2421.8775000000001</v>
      </c>
      <c r="H70" s="31" t="s">
        <v>54</v>
      </c>
      <c r="I70" s="9">
        <v>148.5</v>
      </c>
      <c r="J70" s="9">
        <f t="shared" ref="J70" si="117">I70*$E$2</f>
        <v>1598.4391499999999</v>
      </c>
      <c r="K70" s="9">
        <v>146.97999999999999</v>
      </c>
      <c r="L70" s="9">
        <f t="shared" ref="L70:L76" si="118">$E$2*K70</f>
        <v>1582.0780219999999</v>
      </c>
      <c r="M70" s="9">
        <v>326.25</v>
      </c>
      <c r="N70" s="9">
        <f t="shared" ref="N70" si="119">M70*$E$2</f>
        <v>3511.7223749999998</v>
      </c>
      <c r="O70" s="9">
        <v>593.38</v>
      </c>
      <c r="P70" s="9">
        <f t="shared" ref="P70" si="120">O70*$E$2</f>
        <v>6387.0829819999999</v>
      </c>
      <c r="Q70" s="9">
        <v>1072.8800000000001</v>
      </c>
      <c r="R70" s="9">
        <f t="shared" ref="R70:R76" si="121">Q70*$E$2</f>
        <v>11548.373032000001</v>
      </c>
      <c r="S70" s="9">
        <f t="shared" ref="S70:S76" si="122">Q70-O70</f>
        <v>479.50000000000011</v>
      </c>
      <c r="T70" s="9">
        <f t="shared" ref="T70:T76" si="123">S70*$E$2</f>
        <v>5161.2900500000014</v>
      </c>
      <c r="U70" s="8"/>
      <c r="V70" s="10">
        <v>267.75</v>
      </c>
      <c r="W70" s="11">
        <f t="shared" ref="W70" si="124">V70+M70</f>
        <v>594</v>
      </c>
      <c r="Y70" s="1" t="str">
        <f t="shared" si="6"/>
        <v>B14-21= Construction till the first floor is completed and the second floor work is in Progress</v>
      </c>
    </row>
    <row r="71" spans="2:25" s="1" customFormat="1" ht="12.75" customHeight="1" x14ac:dyDescent="0.25">
      <c r="B71" s="8">
        <f t="shared" si="104"/>
        <v>63</v>
      </c>
      <c r="C71" s="8" t="s">
        <v>38</v>
      </c>
      <c r="D71" s="8">
        <v>22</v>
      </c>
      <c r="E71" s="8" t="str">
        <f t="shared" si="115"/>
        <v>B14-22</v>
      </c>
      <c r="F71" s="9">
        <v>225</v>
      </c>
      <c r="G71" s="9">
        <f t="shared" si="116"/>
        <v>2421.8775000000001</v>
      </c>
      <c r="H71" s="31" t="s">
        <v>55</v>
      </c>
      <c r="I71" s="9">
        <v>148.5</v>
      </c>
      <c r="J71" s="9">
        <f t="shared" ref="J71" si="125">I71*$E$2</f>
        <v>1598.4391499999999</v>
      </c>
      <c r="K71" s="9">
        <v>146.68</v>
      </c>
      <c r="L71" s="9">
        <f t="shared" si="118"/>
        <v>1578.8488520000001</v>
      </c>
      <c r="M71" s="9">
        <v>326.25</v>
      </c>
      <c r="N71" s="9">
        <f t="shared" ref="N71" si="126">M71*$E$2</f>
        <v>3511.7223749999998</v>
      </c>
      <c r="O71" s="9">
        <v>593.28</v>
      </c>
      <c r="P71" s="9">
        <f t="shared" ref="P71:P72" si="127">O71*$E$2</f>
        <v>6386.0065919999997</v>
      </c>
      <c r="Q71" s="9">
        <v>1071.3800000000001</v>
      </c>
      <c r="R71" s="9">
        <f t="shared" si="121"/>
        <v>11532.227182000001</v>
      </c>
      <c r="S71" s="9">
        <f t="shared" si="122"/>
        <v>478.10000000000014</v>
      </c>
      <c r="T71" s="9">
        <f t="shared" si="123"/>
        <v>5146.2205900000017</v>
      </c>
      <c r="U71" s="8"/>
      <c r="V71" s="10">
        <v>267.75</v>
      </c>
      <c r="W71" s="11">
        <f t="shared" ref="W71" si="128">V71+M71</f>
        <v>594</v>
      </c>
      <c r="Y71" s="1" t="str">
        <f t="shared" si="6"/>
        <v>B14-22= Foundation work Completed, Stilt floor is in Progress</v>
      </c>
    </row>
    <row r="72" spans="2:25" s="1" customFormat="1" ht="12.75" x14ac:dyDescent="0.25">
      <c r="B72" s="8">
        <f t="shared" si="104"/>
        <v>64</v>
      </c>
      <c r="C72" s="8" t="s">
        <v>38</v>
      </c>
      <c r="D72" s="8">
        <v>23</v>
      </c>
      <c r="E72" s="8" t="str">
        <f t="shared" si="115"/>
        <v>B14-23</v>
      </c>
      <c r="F72" s="9">
        <v>225</v>
      </c>
      <c r="G72" s="9">
        <f t="shared" ref="G72" si="129">$E$2*F72</f>
        <v>2421.8775000000001</v>
      </c>
      <c r="H72" s="31" t="s">
        <v>54</v>
      </c>
      <c r="I72" s="9">
        <v>148.5</v>
      </c>
      <c r="J72" s="9">
        <f t="shared" ref="J72" si="130">I72*$E$2</f>
        <v>1598.4391499999999</v>
      </c>
      <c r="K72" s="9">
        <v>146.97999999999999</v>
      </c>
      <c r="L72" s="9">
        <f t="shared" si="118"/>
        <v>1582.0780219999999</v>
      </c>
      <c r="M72" s="9">
        <v>326.25</v>
      </c>
      <c r="N72" s="9">
        <f t="shared" ref="N72" si="131">M72*$E$2</f>
        <v>3511.7223749999998</v>
      </c>
      <c r="O72" s="9">
        <v>593.38</v>
      </c>
      <c r="P72" s="9">
        <f t="shared" si="127"/>
        <v>6387.0829819999999</v>
      </c>
      <c r="Q72" s="9">
        <v>1072.8800000000001</v>
      </c>
      <c r="R72" s="9">
        <f t="shared" si="121"/>
        <v>11548.373032000001</v>
      </c>
      <c r="S72" s="9">
        <f t="shared" si="122"/>
        <v>479.50000000000011</v>
      </c>
      <c r="T72" s="9">
        <f t="shared" si="123"/>
        <v>5161.2900500000014</v>
      </c>
      <c r="U72" s="8"/>
      <c r="V72" s="10">
        <v>267.75</v>
      </c>
      <c r="W72" s="11">
        <f t="shared" ref="W72" si="132">V72+M72</f>
        <v>594</v>
      </c>
      <c r="Y72" s="1" t="str">
        <f t="shared" si="6"/>
        <v>B14-23= Construction till the first floor is completed and the second floor work is in Progress</v>
      </c>
    </row>
    <row r="73" spans="2:25" s="1" customFormat="1" ht="12.75" customHeight="1" x14ac:dyDescent="0.25">
      <c r="B73" s="8">
        <f t="shared" si="104"/>
        <v>65</v>
      </c>
      <c r="C73" s="8" t="s">
        <v>38</v>
      </c>
      <c r="D73" s="8">
        <v>24</v>
      </c>
      <c r="E73" s="8" t="str">
        <f t="shared" si="115"/>
        <v>B14-24</v>
      </c>
      <c r="F73" s="9">
        <v>225</v>
      </c>
      <c r="G73" s="9">
        <f t="shared" ref="G73" si="133">$E$2*F73</f>
        <v>2421.8775000000001</v>
      </c>
      <c r="H73" s="31" t="s">
        <v>55</v>
      </c>
      <c r="I73" s="9">
        <v>148.5</v>
      </c>
      <c r="J73" s="9">
        <f t="shared" ref="J73" si="134">I73*$E$2</f>
        <v>1598.4391499999999</v>
      </c>
      <c r="K73" s="9">
        <v>146.72999999999999</v>
      </c>
      <c r="L73" s="9">
        <f t="shared" si="118"/>
        <v>1579.3870469999999</v>
      </c>
      <c r="M73" s="9">
        <v>326.25</v>
      </c>
      <c r="N73" s="9">
        <f t="shared" ref="N73" si="135">M73*$E$2</f>
        <v>3511.7223749999998</v>
      </c>
      <c r="O73" s="9">
        <v>593.63</v>
      </c>
      <c r="P73" s="9">
        <f t="shared" ref="P73:P81" si="136">O73*$E$2</f>
        <v>6389.7739569999994</v>
      </c>
      <c r="Q73" s="9">
        <v>1033.94</v>
      </c>
      <c r="R73" s="9">
        <f t="shared" si="121"/>
        <v>11129.226766</v>
      </c>
      <c r="S73" s="9">
        <f t="shared" si="122"/>
        <v>440.31000000000006</v>
      </c>
      <c r="T73" s="9">
        <f t="shared" si="123"/>
        <v>4739.4528090000003</v>
      </c>
      <c r="U73" s="8"/>
      <c r="V73" s="10">
        <v>267.75</v>
      </c>
      <c r="W73" s="11">
        <f t="shared" ref="W73" si="137">V73+M73</f>
        <v>594</v>
      </c>
      <c r="Y73" s="1" t="str">
        <f t="shared" si="6"/>
        <v>B14-24= Foundation work Completed, Stilt floor is in Progress</v>
      </c>
    </row>
    <row r="74" spans="2:25" s="1" customFormat="1" ht="12.75" x14ac:dyDescent="0.25">
      <c r="B74" s="8">
        <f t="shared" si="104"/>
        <v>66</v>
      </c>
      <c r="C74" s="8" t="s">
        <v>38</v>
      </c>
      <c r="D74" s="8">
        <v>25</v>
      </c>
      <c r="E74" s="8" t="str">
        <f t="shared" si="115"/>
        <v>B14-25</v>
      </c>
      <c r="F74" s="9">
        <v>225</v>
      </c>
      <c r="G74" s="9">
        <f t="shared" ref="G74" si="138">$E$2*F74</f>
        <v>2421.8775000000001</v>
      </c>
      <c r="H74" s="31" t="s">
        <v>54</v>
      </c>
      <c r="I74" s="9">
        <v>148.5</v>
      </c>
      <c r="J74" s="9">
        <f t="shared" ref="J74" si="139">I74*$E$2</f>
        <v>1598.4391499999999</v>
      </c>
      <c r="K74" s="9">
        <v>146.97999999999999</v>
      </c>
      <c r="L74" s="9">
        <f t="shared" si="118"/>
        <v>1582.0780219999999</v>
      </c>
      <c r="M74" s="9">
        <v>326.25</v>
      </c>
      <c r="N74" s="9">
        <f t="shared" ref="N74" si="140">M74*$E$2</f>
        <v>3511.7223749999998</v>
      </c>
      <c r="O74" s="9">
        <v>593.38</v>
      </c>
      <c r="P74" s="9">
        <f t="shared" si="136"/>
        <v>6387.0829819999999</v>
      </c>
      <c r="Q74" s="9">
        <v>1072.8800000000001</v>
      </c>
      <c r="R74" s="9">
        <f t="shared" si="121"/>
        <v>11548.373032000001</v>
      </c>
      <c r="S74" s="9">
        <f t="shared" si="122"/>
        <v>479.50000000000011</v>
      </c>
      <c r="T74" s="9">
        <f t="shared" si="123"/>
        <v>5161.2900500000014</v>
      </c>
      <c r="U74" s="8"/>
      <c r="V74" s="10">
        <v>267.75</v>
      </c>
      <c r="W74" s="11">
        <f t="shared" ref="W74" si="141">V74+M74</f>
        <v>594</v>
      </c>
      <c r="Y74" s="1" t="str">
        <f t="shared" ref="Y74:Y81" si="142">CONCATENATE(E74,"= ", H74)</f>
        <v>B14-25= Construction till the first floor is completed and the second floor work is in Progress</v>
      </c>
    </row>
    <row r="75" spans="2:25" s="45" customFormat="1" ht="12.75" x14ac:dyDescent="0.25">
      <c r="B75" s="40">
        <f t="shared" si="104"/>
        <v>67</v>
      </c>
      <c r="C75" s="40" t="s">
        <v>38</v>
      </c>
      <c r="D75" s="40">
        <v>27</v>
      </c>
      <c r="E75" s="40" t="str">
        <f t="shared" si="115"/>
        <v>B14-27</v>
      </c>
      <c r="F75" s="41">
        <v>225</v>
      </c>
      <c r="G75" s="41">
        <f t="shared" ref="G75" si="143">$E$2*F75</f>
        <v>2421.8775000000001</v>
      </c>
      <c r="H75" s="42" t="s">
        <v>54</v>
      </c>
      <c r="I75" s="41">
        <v>148.5</v>
      </c>
      <c r="J75" s="41">
        <f t="shared" ref="J75" si="144">I75*$E$2</f>
        <v>1598.4391499999999</v>
      </c>
      <c r="K75" s="41">
        <v>146.97999999999999</v>
      </c>
      <c r="L75" s="41">
        <f t="shared" si="118"/>
        <v>1582.0780219999999</v>
      </c>
      <c r="M75" s="41">
        <v>326.25</v>
      </c>
      <c r="N75" s="41">
        <f t="shared" ref="N75" si="145">M75*$E$2</f>
        <v>3511.7223749999998</v>
      </c>
      <c r="O75" s="41">
        <v>593.38</v>
      </c>
      <c r="P75" s="41">
        <f t="shared" si="136"/>
        <v>6387.0829819999999</v>
      </c>
      <c r="Q75" s="41">
        <v>1072.8800000000001</v>
      </c>
      <c r="R75" s="41">
        <f t="shared" si="121"/>
        <v>11548.373032000001</v>
      </c>
      <c r="S75" s="41">
        <f t="shared" si="122"/>
        <v>479.50000000000011</v>
      </c>
      <c r="T75" s="41">
        <f t="shared" si="123"/>
        <v>5161.2900500000014</v>
      </c>
      <c r="U75" s="40"/>
      <c r="V75" s="43">
        <v>267.75</v>
      </c>
      <c r="W75" s="44">
        <f t="shared" ref="W75" si="146">V75+M75</f>
        <v>594</v>
      </c>
      <c r="Y75" s="45" t="str">
        <f t="shared" si="142"/>
        <v>B14-27= Construction till the first floor is completed and the second floor work is in Progress</v>
      </c>
    </row>
    <row r="76" spans="2:25" s="1" customFormat="1" ht="12.75" customHeight="1" x14ac:dyDescent="0.25">
      <c r="B76" s="8">
        <f t="shared" si="104"/>
        <v>68</v>
      </c>
      <c r="C76" s="8" t="s">
        <v>45</v>
      </c>
      <c r="D76" s="8">
        <v>21</v>
      </c>
      <c r="E76" s="8" t="str">
        <f t="shared" si="115"/>
        <v>B15-21</v>
      </c>
      <c r="F76" s="9">
        <v>225</v>
      </c>
      <c r="G76" s="9">
        <f t="shared" ref="G76" si="147">$E$2*F76</f>
        <v>2421.8775000000001</v>
      </c>
      <c r="H76" s="31" t="s">
        <v>56</v>
      </c>
      <c r="I76" s="9">
        <v>148.5</v>
      </c>
      <c r="J76" s="9">
        <f t="shared" ref="J76" si="148">I76*$E$2</f>
        <v>1598.4391499999999</v>
      </c>
      <c r="K76" s="9">
        <v>146.68</v>
      </c>
      <c r="L76" s="9">
        <f t="shared" si="118"/>
        <v>1578.8488520000001</v>
      </c>
      <c r="M76" s="9">
        <v>326.25</v>
      </c>
      <c r="N76" s="9">
        <f t="shared" ref="N76" si="149">M76*$E$2</f>
        <v>3511.7223749999998</v>
      </c>
      <c r="O76" s="9">
        <v>593.28</v>
      </c>
      <c r="P76" s="9">
        <f t="shared" si="136"/>
        <v>6386.0065919999997</v>
      </c>
      <c r="Q76" s="9">
        <v>1071.3800000000001</v>
      </c>
      <c r="R76" s="9">
        <f t="shared" si="121"/>
        <v>11532.227182000001</v>
      </c>
      <c r="S76" s="9">
        <f t="shared" si="122"/>
        <v>478.10000000000014</v>
      </c>
      <c r="T76" s="9">
        <f t="shared" si="123"/>
        <v>5146.2205900000017</v>
      </c>
      <c r="U76" s="8"/>
      <c r="V76" s="10">
        <v>267.75</v>
      </c>
      <c r="W76" s="11">
        <f t="shared" ref="W76" si="150">V76+M76</f>
        <v>594</v>
      </c>
      <c r="Y76" s="1" t="str">
        <f t="shared" si="142"/>
        <v>B15-21= Foundation work Completed</v>
      </c>
    </row>
    <row r="77" spans="2:25" s="1" customFormat="1" ht="12.75" customHeight="1" x14ac:dyDescent="0.25">
      <c r="B77" s="8">
        <f t="shared" si="104"/>
        <v>69</v>
      </c>
      <c r="C77" s="8" t="s">
        <v>45</v>
      </c>
      <c r="D77" s="8">
        <v>23</v>
      </c>
      <c r="E77" s="8" t="str">
        <f t="shared" si="115"/>
        <v>B15-23</v>
      </c>
      <c r="F77" s="9">
        <v>225</v>
      </c>
      <c r="G77" s="9">
        <f t="shared" ref="G77" si="151">$E$2*F77</f>
        <v>2421.8775000000001</v>
      </c>
      <c r="H77" s="31" t="s">
        <v>56</v>
      </c>
      <c r="I77" s="9">
        <v>148.5</v>
      </c>
      <c r="J77" s="9">
        <f t="shared" ref="J77" si="152">I77*$E$2</f>
        <v>1598.4391499999999</v>
      </c>
      <c r="K77" s="9">
        <v>146.68</v>
      </c>
      <c r="L77" s="9">
        <f t="shared" ref="L77:L80" si="153">$E$2*K77</f>
        <v>1578.8488520000001</v>
      </c>
      <c r="M77" s="9">
        <v>326.25</v>
      </c>
      <c r="N77" s="9">
        <f t="shared" ref="N77" si="154">M77*$E$2</f>
        <v>3511.7223749999998</v>
      </c>
      <c r="O77" s="9">
        <v>593.28</v>
      </c>
      <c r="P77" s="9">
        <f t="shared" si="136"/>
        <v>6386.0065919999997</v>
      </c>
      <c r="Q77" s="9">
        <v>1071.3800000000001</v>
      </c>
      <c r="R77" s="9">
        <f t="shared" ref="R77" si="155">Q77*$E$2</f>
        <v>11532.227182000001</v>
      </c>
      <c r="S77" s="9">
        <f t="shared" ref="S77" si="156">Q77-O77</f>
        <v>478.10000000000014</v>
      </c>
      <c r="T77" s="9">
        <f t="shared" ref="T77" si="157">S77*$E$2</f>
        <v>5146.2205900000017</v>
      </c>
      <c r="U77" s="8"/>
      <c r="V77" s="10">
        <v>267.75</v>
      </c>
      <c r="W77" s="11">
        <f t="shared" ref="W77" si="158">V77+M77</f>
        <v>594</v>
      </c>
      <c r="Y77" s="1" t="str">
        <f t="shared" si="142"/>
        <v>B15-23= Foundation work Completed</v>
      </c>
    </row>
    <row r="78" spans="2:25" s="1" customFormat="1" ht="12.75" customHeight="1" x14ac:dyDescent="0.25">
      <c r="B78" s="8">
        <f t="shared" si="104"/>
        <v>70</v>
      </c>
      <c r="C78" s="8" t="s">
        <v>45</v>
      </c>
      <c r="D78" s="8">
        <v>25</v>
      </c>
      <c r="E78" s="8" t="str">
        <f t="shared" si="115"/>
        <v>B15-25</v>
      </c>
      <c r="F78" s="9">
        <v>225</v>
      </c>
      <c r="G78" s="9">
        <f t="shared" ref="G78" si="159">$E$2*F78</f>
        <v>2421.8775000000001</v>
      </c>
      <c r="H78" s="31" t="s">
        <v>56</v>
      </c>
      <c r="I78" s="9">
        <v>148.5</v>
      </c>
      <c r="J78" s="9">
        <f t="shared" ref="J78" si="160">I78*$E$2</f>
        <v>1598.4391499999999</v>
      </c>
      <c r="K78" s="9">
        <v>146.97999999999999</v>
      </c>
      <c r="L78" s="9">
        <f t="shared" si="153"/>
        <v>1582.0780219999999</v>
      </c>
      <c r="M78" s="9">
        <v>326.25</v>
      </c>
      <c r="N78" s="9">
        <f t="shared" ref="N78" si="161">M78*$E$2</f>
        <v>3511.7223749999998</v>
      </c>
      <c r="O78" s="9">
        <v>593.38</v>
      </c>
      <c r="P78" s="9">
        <f t="shared" si="136"/>
        <v>6387.0829819999999</v>
      </c>
      <c r="Q78" s="9">
        <v>1071.3800000000001</v>
      </c>
      <c r="R78" s="9">
        <f t="shared" ref="R78:R79" si="162">Q78*$E$2</f>
        <v>11532.227182000001</v>
      </c>
      <c r="S78" s="9">
        <f t="shared" ref="S78:S79" si="163">Q78-O78</f>
        <v>478.00000000000011</v>
      </c>
      <c r="T78" s="9">
        <f t="shared" ref="T78:T79" si="164">S78*$E$2</f>
        <v>5145.1442000000006</v>
      </c>
      <c r="U78" s="8"/>
      <c r="V78" s="10">
        <v>267.75</v>
      </c>
      <c r="W78" s="11">
        <f t="shared" ref="W78" si="165">V78+M78</f>
        <v>594</v>
      </c>
      <c r="Y78" s="1" t="str">
        <f t="shared" si="142"/>
        <v>B15-25= Foundation work Completed</v>
      </c>
    </row>
    <row r="79" spans="2:25" s="1" customFormat="1" ht="12.75" customHeight="1" x14ac:dyDescent="0.25">
      <c r="B79" s="8">
        <f t="shared" si="104"/>
        <v>71</v>
      </c>
      <c r="C79" s="8" t="s">
        <v>45</v>
      </c>
      <c r="D79" s="8">
        <v>27</v>
      </c>
      <c r="E79" s="8" t="str">
        <f t="shared" si="115"/>
        <v>B15-27</v>
      </c>
      <c r="F79" s="9">
        <v>225</v>
      </c>
      <c r="G79" s="9">
        <f t="shared" ref="G79:G80" si="166">$E$2*F79</f>
        <v>2421.8775000000001</v>
      </c>
      <c r="H79" s="31" t="s">
        <v>57</v>
      </c>
      <c r="I79" s="9">
        <v>148.5</v>
      </c>
      <c r="J79" s="9">
        <f t="shared" ref="J79:J80" si="167">I79*$E$2</f>
        <v>1598.4391499999999</v>
      </c>
      <c r="K79" s="9">
        <v>146.97999999999999</v>
      </c>
      <c r="L79" s="9">
        <f t="shared" si="153"/>
        <v>1582.0780219999999</v>
      </c>
      <c r="M79" s="9">
        <v>326.25</v>
      </c>
      <c r="N79" s="9">
        <f t="shared" ref="N79:N80" si="168">M79*$E$2</f>
        <v>3511.7223749999998</v>
      </c>
      <c r="O79" s="9">
        <v>593.38</v>
      </c>
      <c r="P79" s="9">
        <f t="shared" si="136"/>
        <v>6387.0829819999999</v>
      </c>
      <c r="Q79" s="8">
        <v>1072.8800000000001</v>
      </c>
      <c r="R79" s="13">
        <f t="shared" si="162"/>
        <v>11548.373032000001</v>
      </c>
      <c r="S79" s="13">
        <f t="shared" si="163"/>
        <v>479.50000000000011</v>
      </c>
      <c r="T79" s="13">
        <f t="shared" si="164"/>
        <v>5161.2900500000014</v>
      </c>
      <c r="U79" s="8"/>
      <c r="V79" s="10"/>
      <c r="W79" s="11"/>
      <c r="Y79" s="1" t="str">
        <f t="shared" si="142"/>
        <v>B15-27= Foundation work was in Progress</v>
      </c>
    </row>
    <row r="80" spans="2:25" s="45" customFormat="1" ht="12.75" customHeight="1" x14ac:dyDescent="0.25">
      <c r="B80" s="40">
        <f t="shared" si="104"/>
        <v>72</v>
      </c>
      <c r="C80" s="40" t="s">
        <v>46</v>
      </c>
      <c r="D80" s="40">
        <v>2</v>
      </c>
      <c r="E80" s="40" t="str">
        <f t="shared" si="115"/>
        <v>B16-2</v>
      </c>
      <c r="F80" s="41">
        <v>274.98</v>
      </c>
      <c r="G80" s="41">
        <f t="shared" si="166"/>
        <v>2959.8572220000001</v>
      </c>
      <c r="H80" s="42" t="s">
        <v>59</v>
      </c>
      <c r="I80" s="41">
        <v>164.99</v>
      </c>
      <c r="J80" s="41">
        <f t="shared" si="167"/>
        <v>1775.9358609999999</v>
      </c>
      <c r="K80" s="41">
        <v>162.15</v>
      </c>
      <c r="L80" s="41">
        <f t="shared" si="153"/>
        <v>1745.366385</v>
      </c>
      <c r="M80" s="41">
        <v>343.73</v>
      </c>
      <c r="N80" s="41">
        <f t="shared" si="168"/>
        <v>3699.8753470000001</v>
      </c>
      <c r="O80" s="41">
        <v>659.26</v>
      </c>
      <c r="P80" s="41">
        <f t="shared" si="136"/>
        <v>7096.2087139999994</v>
      </c>
      <c r="Q80" s="41">
        <v>1191.75</v>
      </c>
      <c r="R80" s="46">
        <f t="shared" ref="R80" si="169">Q80*$E$2</f>
        <v>12827.877825</v>
      </c>
      <c r="S80" s="46">
        <f t="shared" ref="S80" si="170">Q80-O80</f>
        <v>532.49</v>
      </c>
      <c r="T80" s="46">
        <f t="shared" ref="T80" si="171">S80*$E$2</f>
        <v>5731.6691110000002</v>
      </c>
      <c r="U80" s="40"/>
      <c r="V80" s="43"/>
      <c r="W80" s="44"/>
      <c r="Y80" s="45" t="str">
        <f t="shared" si="142"/>
        <v>B16-2= Foundation work is in Progress</v>
      </c>
    </row>
    <row r="81" spans="2:27" s="1" customFormat="1" ht="12.75" customHeight="1" x14ac:dyDescent="0.25">
      <c r="B81" s="8">
        <f t="shared" si="104"/>
        <v>73</v>
      </c>
      <c r="C81" s="8" t="s">
        <v>47</v>
      </c>
      <c r="D81" s="8">
        <v>1006</v>
      </c>
      <c r="E81" s="8" t="str">
        <f>C81&amp;"-"&amp;D81</f>
        <v>Z-1006</v>
      </c>
      <c r="F81" s="9">
        <v>451.25</v>
      </c>
      <c r="G81" s="9">
        <f>$E$2*F81</f>
        <v>4857.2098749999996</v>
      </c>
      <c r="H81" s="31" t="s">
        <v>59</v>
      </c>
      <c r="I81" s="9">
        <v>270.75</v>
      </c>
      <c r="J81" s="9">
        <f>I81*$E$2</f>
        <v>2914.3259250000001</v>
      </c>
      <c r="K81" s="9">
        <v>270.36</v>
      </c>
      <c r="L81" s="9">
        <f>$E$2*K81</f>
        <v>2910.1280040000001</v>
      </c>
      <c r="M81" s="9">
        <v>541.5</v>
      </c>
      <c r="N81" s="9">
        <f>M81*$E$2</f>
        <v>5828.6518500000002</v>
      </c>
      <c r="O81" s="9">
        <v>1082.73</v>
      </c>
      <c r="P81" s="9">
        <f t="shared" si="136"/>
        <v>11654.397446999999</v>
      </c>
      <c r="Q81" s="9">
        <v>2058.9</v>
      </c>
      <c r="R81" s="9">
        <f>Q81*$E$2</f>
        <v>22161.793710000002</v>
      </c>
      <c r="S81" s="9">
        <f>Q81-O81</f>
        <v>976.17000000000007</v>
      </c>
      <c r="T81" s="9">
        <f>S81*$E$2</f>
        <v>10507.396263000001</v>
      </c>
      <c r="U81" s="8"/>
      <c r="V81" s="10"/>
      <c r="W81" s="11"/>
      <c r="Y81" s="1" t="str">
        <f t="shared" si="142"/>
        <v>Z-1006= Foundation work is in Progress</v>
      </c>
    </row>
    <row r="82" spans="2:27" s="1" customFormat="1" ht="12.75" customHeight="1" x14ac:dyDescent="0.25">
      <c r="B82" s="22" t="s">
        <v>36</v>
      </c>
      <c r="C82" s="22"/>
      <c r="D82" s="22"/>
      <c r="E82" s="22"/>
      <c r="F82" s="14">
        <f>SUM(F9:F81)</f>
        <v>21462.779999999995</v>
      </c>
      <c r="G82" s="14">
        <f t="shared" ref="G82:T82" si="172">SUM(G9:G81)</f>
        <v>231023.21764200009</v>
      </c>
      <c r="H82" s="32"/>
      <c r="I82" s="14">
        <f t="shared" si="172"/>
        <v>13378.779999999995</v>
      </c>
      <c r="J82" s="14">
        <f t="shared" si="172"/>
        <v>144007.85004200009</v>
      </c>
      <c r="K82" s="14">
        <f t="shared" si="172"/>
        <v>13194.159999999996</v>
      </c>
      <c r="L82" s="14">
        <f t="shared" si="172"/>
        <v>142020.61882399998</v>
      </c>
      <c r="M82" s="14">
        <f t="shared" si="172"/>
        <v>27784.299999999988</v>
      </c>
      <c r="N82" s="14">
        <f t="shared" si="172"/>
        <v>299067.42677000037</v>
      </c>
      <c r="O82" s="14">
        <f t="shared" si="172"/>
        <v>53403.639999999956</v>
      </c>
      <c r="P82" s="14">
        <f t="shared" si="172"/>
        <v>574831.44059600006</v>
      </c>
      <c r="Q82" s="14">
        <f t="shared" si="172"/>
        <v>96030.550000000061</v>
      </c>
      <c r="R82" s="14">
        <f t="shared" si="172"/>
        <v>1033663.237145</v>
      </c>
      <c r="S82" s="14">
        <f t="shared" si="172"/>
        <v>42626.909999999982</v>
      </c>
      <c r="T82" s="14">
        <f t="shared" si="172"/>
        <v>458831.79654899973</v>
      </c>
      <c r="U82" s="15"/>
      <c r="V82" s="10"/>
      <c r="W82" s="10"/>
    </row>
    <row r="83" spans="2:27" s="1" customFormat="1" ht="12.75" customHeight="1" x14ac:dyDescent="0.25">
      <c r="F83" s="16">
        <v>21477</v>
      </c>
      <c r="G83" s="16"/>
      <c r="H83" s="33"/>
    </row>
    <row r="84" spans="2:27" s="1" customFormat="1" ht="12.75" customHeight="1" x14ac:dyDescent="0.25">
      <c r="F84" s="16">
        <f>F83-F82</f>
        <v>14.220000000004802</v>
      </c>
      <c r="H84" s="34"/>
    </row>
    <row r="85" spans="2:27" s="1" customFormat="1" ht="12.75" x14ac:dyDescent="0.25">
      <c r="F85" s="16"/>
      <c r="H85" s="31"/>
    </row>
    <row r="86" spans="2:27" s="1" customFormat="1" x14ac:dyDescent="0.25">
      <c r="F86" s="16"/>
      <c r="G86" s="4">
        <v>1</v>
      </c>
      <c r="H86" s="35"/>
      <c r="I86" s="24" t="s">
        <v>12</v>
      </c>
      <c r="J86" s="24"/>
      <c r="K86" s="24"/>
      <c r="L86" s="24"/>
      <c r="M86" s="27"/>
      <c r="N86" s="27"/>
      <c r="O86" s="27"/>
      <c r="P86" s="27"/>
      <c r="Q86" s="26">
        <f>F82</f>
        <v>21462.779999999995</v>
      </c>
      <c r="R86" s="26"/>
      <c r="S86" s="2" t="s">
        <v>2</v>
      </c>
      <c r="T86" s="16"/>
    </row>
    <row r="87" spans="2:27" s="1" customFormat="1" ht="12.75" x14ac:dyDescent="0.25">
      <c r="G87" s="23">
        <v>2</v>
      </c>
      <c r="H87" s="35"/>
      <c r="I87" s="24" t="s">
        <v>13</v>
      </c>
      <c r="J87" s="24"/>
      <c r="K87" s="24"/>
      <c r="L87" s="24"/>
      <c r="M87" s="25" t="s">
        <v>10</v>
      </c>
      <c r="N87" s="25"/>
      <c r="O87" s="25"/>
      <c r="P87" s="25"/>
      <c r="Q87" s="26">
        <f>I82</f>
        <v>13378.779999999995</v>
      </c>
      <c r="R87" s="26"/>
      <c r="S87" s="2" t="s">
        <v>2</v>
      </c>
      <c r="T87" s="16"/>
      <c r="AA87" s="17">
        <v>0.05</v>
      </c>
    </row>
    <row r="88" spans="2:27" s="1" customFormat="1" ht="12.75" x14ac:dyDescent="0.25">
      <c r="F88" s="16"/>
      <c r="G88" s="23"/>
      <c r="H88" s="35"/>
      <c r="I88" s="24"/>
      <c r="J88" s="24"/>
      <c r="K88" s="24"/>
      <c r="L88" s="24"/>
      <c r="M88" s="25" t="s">
        <v>14</v>
      </c>
      <c r="N88" s="25"/>
      <c r="O88" s="25"/>
      <c r="P88" s="25"/>
      <c r="Q88" s="26">
        <f>K82</f>
        <v>13194.159999999996</v>
      </c>
      <c r="R88" s="26"/>
      <c r="S88" s="2" t="s">
        <v>2</v>
      </c>
      <c r="T88" s="16"/>
      <c r="AA88" s="1">
        <v>167.7</v>
      </c>
    </row>
    <row r="89" spans="2:27" s="1" customFormat="1" ht="12.75" x14ac:dyDescent="0.25">
      <c r="F89" s="16"/>
      <c r="G89" s="23">
        <v>3</v>
      </c>
      <c r="H89" s="35"/>
      <c r="I89" s="24" t="s">
        <v>15</v>
      </c>
      <c r="J89" s="24"/>
      <c r="K89" s="24"/>
      <c r="L89" s="24"/>
      <c r="M89" s="25" t="s">
        <v>10</v>
      </c>
      <c r="N89" s="25"/>
      <c r="O89" s="25"/>
      <c r="P89" s="25"/>
      <c r="Q89" s="26">
        <f>M82</f>
        <v>27784.299999999988</v>
      </c>
      <c r="R89" s="26"/>
      <c r="S89" s="2" t="s">
        <v>2</v>
      </c>
      <c r="T89" s="16"/>
      <c r="AA89" s="1">
        <v>10000000</v>
      </c>
    </row>
    <row r="90" spans="2:27" s="1" customFormat="1" ht="12.75" x14ac:dyDescent="0.25">
      <c r="G90" s="23"/>
      <c r="H90" s="35"/>
      <c r="I90" s="24"/>
      <c r="J90" s="24"/>
      <c r="K90" s="24"/>
      <c r="L90" s="24"/>
      <c r="M90" s="25" t="s">
        <v>14</v>
      </c>
      <c r="N90" s="25"/>
      <c r="O90" s="25"/>
      <c r="P90" s="25"/>
      <c r="Q90" s="26">
        <f>O82</f>
        <v>53403.639999999956</v>
      </c>
      <c r="R90" s="26"/>
      <c r="S90" s="2" t="s">
        <v>2</v>
      </c>
      <c r="T90" s="16"/>
      <c r="AA90" s="1">
        <f>AA88*AA89</f>
        <v>1677000000</v>
      </c>
    </row>
    <row r="91" spans="2:27" s="1" customFormat="1" ht="12.75" x14ac:dyDescent="0.25">
      <c r="G91" s="4">
        <v>4</v>
      </c>
      <c r="H91" s="35"/>
      <c r="I91" s="24" t="s">
        <v>16</v>
      </c>
      <c r="J91" s="24"/>
      <c r="K91" s="24"/>
      <c r="L91" s="24"/>
      <c r="M91" s="25" t="s">
        <v>14</v>
      </c>
      <c r="N91" s="25"/>
      <c r="O91" s="25"/>
      <c r="P91" s="25"/>
      <c r="Q91" s="26">
        <f>S82</f>
        <v>42626.909999999982</v>
      </c>
      <c r="R91" s="26"/>
      <c r="S91" s="2" t="s">
        <v>2</v>
      </c>
      <c r="T91" s="16"/>
      <c r="AA91" s="18">
        <f>AA90*AA87</f>
        <v>83850000</v>
      </c>
    </row>
    <row r="92" spans="2:27" s="1" customFormat="1" ht="12.75" x14ac:dyDescent="0.25">
      <c r="G92" s="4">
        <v>5</v>
      </c>
      <c r="H92" s="35"/>
      <c r="I92" s="24" t="s">
        <v>48</v>
      </c>
      <c r="J92" s="24"/>
      <c r="K92" s="24"/>
      <c r="L92" s="24"/>
      <c r="M92" s="25" t="s">
        <v>14</v>
      </c>
      <c r="N92" s="25"/>
      <c r="O92" s="25"/>
      <c r="P92" s="25"/>
      <c r="Q92" s="26">
        <f>Q82</f>
        <v>96030.550000000061</v>
      </c>
      <c r="R92" s="26"/>
      <c r="S92" s="2" t="s">
        <v>2</v>
      </c>
      <c r="T92" s="16"/>
    </row>
    <row r="93" spans="2:27" s="1" customFormat="1" ht="12.75" x14ac:dyDescent="0.25">
      <c r="H93" s="34"/>
    </row>
    <row r="94" spans="2:27" s="1" customFormat="1" ht="12.75" x14ac:dyDescent="0.25">
      <c r="H94" s="34"/>
    </row>
    <row r="95" spans="2:27" s="1" customFormat="1" ht="12.75" x14ac:dyDescent="0.25">
      <c r="H95" s="34"/>
    </row>
    <row r="96" spans="2:27" s="1" customFormat="1" ht="12.75" x14ac:dyDescent="0.25">
      <c r="H96" s="34"/>
    </row>
    <row r="97" spans="8:8" s="1" customFormat="1" ht="12.75" x14ac:dyDescent="0.25">
      <c r="H97" s="34"/>
    </row>
    <row r="98" spans="8:8" s="1" customFormat="1" ht="12.75" x14ac:dyDescent="0.25">
      <c r="H98" s="34"/>
    </row>
    <row r="99" spans="8:8" s="1" customFormat="1" ht="12.75" x14ac:dyDescent="0.25">
      <c r="H99" s="34"/>
    </row>
    <row r="100" spans="8:8" s="1" customFormat="1" ht="12.75" x14ac:dyDescent="0.25">
      <c r="H100" s="34"/>
    </row>
    <row r="101" spans="8:8" s="1" customFormat="1" ht="12.75" x14ac:dyDescent="0.25">
      <c r="H101" s="34"/>
    </row>
    <row r="102" spans="8:8" s="1" customFormat="1" ht="12.75" x14ac:dyDescent="0.25">
      <c r="H102" s="34"/>
    </row>
    <row r="103" spans="8:8" s="1" customFormat="1" ht="12.75" x14ac:dyDescent="0.25">
      <c r="H103" s="34"/>
    </row>
    <row r="104" spans="8:8" s="1" customFormat="1" ht="12.75" x14ac:dyDescent="0.25">
      <c r="H104" s="34"/>
    </row>
    <row r="105" spans="8:8" s="1" customFormat="1" ht="12.75" x14ac:dyDescent="0.25">
      <c r="H105" s="34"/>
    </row>
    <row r="106" spans="8:8" s="1" customFormat="1" ht="12.75" x14ac:dyDescent="0.25">
      <c r="H106" s="34"/>
    </row>
    <row r="107" spans="8:8" s="1" customFormat="1" ht="12.75" x14ac:dyDescent="0.25">
      <c r="H107" s="34"/>
    </row>
    <row r="108" spans="8:8" s="1" customFormat="1" ht="12.75" x14ac:dyDescent="0.25">
      <c r="H108" s="34"/>
    </row>
    <row r="109" spans="8:8" s="1" customFormat="1" ht="12.75" x14ac:dyDescent="0.25">
      <c r="H109" s="34"/>
    </row>
    <row r="110" spans="8:8" s="1" customFormat="1" ht="12.75" x14ac:dyDescent="0.25">
      <c r="H110" s="34"/>
    </row>
    <row r="111" spans="8:8" s="1" customFormat="1" ht="12.75" x14ac:dyDescent="0.25">
      <c r="H111" s="34"/>
    </row>
    <row r="112" spans="8:8" s="1" customFormat="1" ht="12.75" x14ac:dyDescent="0.25">
      <c r="H112" s="34"/>
    </row>
    <row r="113" spans="8:8" s="1" customFormat="1" ht="12.75" x14ac:dyDescent="0.25">
      <c r="H113" s="34"/>
    </row>
    <row r="114" spans="8:8" s="1" customFormat="1" ht="12.75" x14ac:dyDescent="0.25">
      <c r="H114" s="34"/>
    </row>
    <row r="115" spans="8:8" s="1" customFormat="1" ht="12.75" x14ac:dyDescent="0.25">
      <c r="H115" s="34"/>
    </row>
    <row r="116" spans="8:8" s="1" customFormat="1" ht="12.75" x14ac:dyDescent="0.25">
      <c r="H116" s="34"/>
    </row>
    <row r="117" spans="8:8" s="1" customFormat="1" ht="12.75" x14ac:dyDescent="0.25">
      <c r="H117" s="34"/>
    </row>
    <row r="118" spans="8:8" s="1" customFormat="1" ht="12.75" x14ac:dyDescent="0.25">
      <c r="H118" s="34"/>
    </row>
    <row r="119" spans="8:8" s="1" customFormat="1" ht="12.75" x14ac:dyDescent="0.25">
      <c r="H119" s="34"/>
    </row>
    <row r="120" spans="8:8" s="1" customFormat="1" ht="12.75" x14ac:dyDescent="0.25">
      <c r="H120" s="34"/>
    </row>
    <row r="121" spans="8:8" s="1" customFormat="1" ht="12.75" x14ac:dyDescent="0.25">
      <c r="H121" s="34"/>
    </row>
    <row r="122" spans="8:8" s="1" customFormat="1" ht="12.75" x14ac:dyDescent="0.25">
      <c r="H122" s="34"/>
    </row>
    <row r="123" spans="8:8" s="1" customFormat="1" ht="12.75" x14ac:dyDescent="0.25">
      <c r="H123" s="34"/>
    </row>
    <row r="124" spans="8:8" s="1" customFormat="1" ht="12.75" x14ac:dyDescent="0.25">
      <c r="H124" s="34"/>
    </row>
    <row r="125" spans="8:8" s="1" customFormat="1" ht="12.75" x14ac:dyDescent="0.25">
      <c r="H125" s="34"/>
    </row>
    <row r="126" spans="8:8" s="1" customFormat="1" ht="12.75" x14ac:dyDescent="0.25">
      <c r="H126" s="34"/>
    </row>
    <row r="127" spans="8:8" s="1" customFormat="1" ht="12.75" x14ac:dyDescent="0.25">
      <c r="H127" s="34"/>
    </row>
    <row r="128" spans="8:8" s="1" customFormat="1" ht="12.75" x14ac:dyDescent="0.25">
      <c r="H128" s="34"/>
    </row>
    <row r="129" spans="8:8" s="1" customFormat="1" ht="12.75" x14ac:dyDescent="0.25">
      <c r="H129" s="34"/>
    </row>
    <row r="130" spans="8:8" s="1" customFormat="1" ht="12.75" x14ac:dyDescent="0.25">
      <c r="H130" s="34"/>
    </row>
    <row r="131" spans="8:8" s="1" customFormat="1" ht="12.75" x14ac:dyDescent="0.25">
      <c r="H131" s="34"/>
    </row>
    <row r="132" spans="8:8" s="1" customFormat="1" ht="12.75" x14ac:dyDescent="0.25">
      <c r="H132" s="34"/>
    </row>
    <row r="133" spans="8:8" s="1" customFormat="1" ht="12.75" x14ac:dyDescent="0.25">
      <c r="H133" s="34"/>
    </row>
  </sheetData>
  <autoFilter ref="B6:W84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35">
    <mergeCell ref="I92:L92"/>
    <mergeCell ref="M92:P92"/>
    <mergeCell ref="Q92:R92"/>
    <mergeCell ref="I91:L91"/>
    <mergeCell ref="M91:P91"/>
    <mergeCell ref="Q91:R91"/>
    <mergeCell ref="B82:E82"/>
    <mergeCell ref="G89:G90"/>
    <mergeCell ref="I89:L90"/>
    <mergeCell ref="M89:P89"/>
    <mergeCell ref="Q89:R89"/>
    <mergeCell ref="M90:P90"/>
    <mergeCell ref="Q90:R90"/>
    <mergeCell ref="I86:L86"/>
    <mergeCell ref="M86:P86"/>
    <mergeCell ref="Q86:R86"/>
    <mergeCell ref="G87:G88"/>
    <mergeCell ref="I87:L88"/>
    <mergeCell ref="M87:P87"/>
    <mergeCell ref="Q87:R87"/>
    <mergeCell ref="M88:P88"/>
    <mergeCell ref="Q88:R88"/>
    <mergeCell ref="U7:U8"/>
    <mergeCell ref="B6:U6"/>
    <mergeCell ref="F7:G7"/>
    <mergeCell ref="E7:E8"/>
    <mergeCell ref="D7:D8"/>
    <mergeCell ref="C7:C8"/>
    <mergeCell ref="B7:B8"/>
    <mergeCell ref="K7:L7"/>
    <mergeCell ref="O7:P7"/>
    <mergeCell ref="S7:T7"/>
    <mergeCell ref="M7:N7"/>
    <mergeCell ref="I7:J7"/>
    <mergeCell ref="Q7:R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C089-5A78-4246-94C3-D256A8A9824A}">
  <dimension ref="B2:H304"/>
  <sheetViews>
    <sheetView tabSelected="1" workbookViewId="0">
      <selection activeCell="I13" sqref="I13"/>
    </sheetView>
  </sheetViews>
  <sheetFormatPr defaultRowHeight="15" x14ac:dyDescent="0.25"/>
  <cols>
    <col min="2" max="2" width="9.140625" style="47"/>
    <col min="3" max="3" width="11.140625" style="47" customWidth="1"/>
    <col min="4" max="4" width="9.140625" style="47"/>
    <col min="5" max="5" width="14.140625" style="48" customWidth="1"/>
    <col min="6" max="6" width="19.7109375" style="47" customWidth="1"/>
    <col min="7" max="7" width="24.5703125" customWidth="1"/>
    <col min="8" max="8" width="23.42578125" customWidth="1"/>
  </cols>
  <sheetData>
    <row r="2" spans="2:8" x14ac:dyDescent="0.25">
      <c r="G2">
        <v>20000</v>
      </c>
      <c r="H2">
        <v>24000</v>
      </c>
    </row>
    <row r="3" spans="2:8" s="71" customFormat="1" x14ac:dyDescent="0.25">
      <c r="B3" s="49" t="s">
        <v>0</v>
      </c>
      <c r="C3" s="49" t="s">
        <v>18</v>
      </c>
      <c r="D3" s="49" t="s">
        <v>65</v>
      </c>
      <c r="E3" s="49" t="s">
        <v>66</v>
      </c>
      <c r="F3" s="49" t="s">
        <v>9</v>
      </c>
      <c r="G3" s="50" t="s">
        <v>67</v>
      </c>
      <c r="H3" s="50" t="s">
        <v>68</v>
      </c>
    </row>
    <row r="4" spans="2:8" s="71" customFormat="1" x14ac:dyDescent="0.25">
      <c r="B4" s="51"/>
      <c r="C4" s="51"/>
      <c r="D4" s="51"/>
      <c r="E4" s="51" t="s">
        <v>69</v>
      </c>
      <c r="F4" s="51" t="s">
        <v>70</v>
      </c>
      <c r="G4" s="52"/>
      <c r="H4" s="52"/>
    </row>
    <row r="5" spans="2:8" s="71" customFormat="1" x14ac:dyDescent="0.25">
      <c r="B5" s="53" t="s">
        <v>71</v>
      </c>
      <c r="C5" s="54"/>
      <c r="D5" s="54"/>
      <c r="E5" s="54"/>
      <c r="F5" s="54"/>
      <c r="G5" s="54"/>
      <c r="H5" s="55"/>
    </row>
    <row r="6" spans="2:8" x14ac:dyDescent="0.25">
      <c r="B6" s="56">
        <v>1</v>
      </c>
      <c r="C6" s="56" t="s">
        <v>72</v>
      </c>
      <c r="D6" s="57" t="s">
        <v>3</v>
      </c>
      <c r="E6" s="58">
        <v>269.10000000000002</v>
      </c>
      <c r="F6" s="19">
        <v>2378</v>
      </c>
      <c r="G6" s="59">
        <f>F6*$G$2</f>
        <v>47560000</v>
      </c>
      <c r="H6" s="59">
        <f>$H$2*F6</f>
        <v>57072000</v>
      </c>
    </row>
    <row r="7" spans="2:8" x14ac:dyDescent="0.25">
      <c r="B7" s="56"/>
      <c r="C7" s="56"/>
      <c r="D7" s="57" t="s">
        <v>6</v>
      </c>
      <c r="E7" s="58"/>
      <c r="F7" s="19">
        <v>2378</v>
      </c>
      <c r="G7" s="59">
        <f t="shared" ref="G7:G70" si="0">F7*$G$2</f>
        <v>47560000</v>
      </c>
      <c r="H7" s="59">
        <f t="shared" ref="H7:H70" si="1">$H$2*F7</f>
        <v>57072000</v>
      </c>
    </row>
    <row r="8" spans="2:8" x14ac:dyDescent="0.25">
      <c r="B8" s="56"/>
      <c r="C8" s="56"/>
      <c r="D8" s="57" t="s">
        <v>7</v>
      </c>
      <c r="E8" s="58"/>
      <c r="F8" s="19">
        <v>2378</v>
      </c>
      <c r="G8" s="59">
        <f t="shared" si="0"/>
        <v>47560000</v>
      </c>
      <c r="H8" s="59">
        <f t="shared" si="1"/>
        <v>57072000</v>
      </c>
    </row>
    <row r="9" spans="2:8" x14ac:dyDescent="0.25">
      <c r="B9" s="56"/>
      <c r="C9" s="56"/>
      <c r="D9" s="57" t="s">
        <v>8</v>
      </c>
      <c r="E9" s="58"/>
      <c r="F9" s="19">
        <v>2378</v>
      </c>
      <c r="G9" s="59">
        <f t="shared" si="0"/>
        <v>47560000</v>
      </c>
      <c r="H9" s="59">
        <f t="shared" si="1"/>
        <v>57072000</v>
      </c>
    </row>
    <row r="10" spans="2:8" x14ac:dyDescent="0.25">
      <c r="B10" s="56">
        <v>2</v>
      </c>
      <c r="C10" s="56" t="s">
        <v>73</v>
      </c>
      <c r="D10" s="57" t="s">
        <v>3</v>
      </c>
      <c r="E10" s="58">
        <v>269.10000000000002</v>
      </c>
      <c r="F10" s="19">
        <v>2380</v>
      </c>
      <c r="G10" s="59">
        <f t="shared" si="0"/>
        <v>47600000</v>
      </c>
      <c r="H10" s="59">
        <f t="shared" si="1"/>
        <v>57120000</v>
      </c>
    </row>
    <row r="11" spans="2:8" x14ac:dyDescent="0.25">
      <c r="B11" s="56"/>
      <c r="C11" s="56"/>
      <c r="D11" s="57" t="s">
        <v>6</v>
      </c>
      <c r="E11" s="58"/>
      <c r="F11" s="19">
        <v>2380</v>
      </c>
      <c r="G11" s="59">
        <f t="shared" si="0"/>
        <v>47600000</v>
      </c>
      <c r="H11" s="59">
        <f t="shared" si="1"/>
        <v>57120000</v>
      </c>
    </row>
    <row r="12" spans="2:8" x14ac:dyDescent="0.25">
      <c r="B12" s="56"/>
      <c r="C12" s="56"/>
      <c r="D12" s="57" t="s">
        <v>7</v>
      </c>
      <c r="E12" s="58"/>
      <c r="F12" s="19">
        <v>2380</v>
      </c>
      <c r="G12" s="59">
        <f t="shared" si="0"/>
        <v>47600000</v>
      </c>
      <c r="H12" s="59">
        <f t="shared" si="1"/>
        <v>57120000</v>
      </c>
    </row>
    <row r="13" spans="2:8" x14ac:dyDescent="0.25">
      <c r="B13" s="56"/>
      <c r="C13" s="56"/>
      <c r="D13" s="57" t="s">
        <v>8</v>
      </c>
      <c r="E13" s="58"/>
      <c r="F13" s="19">
        <v>2380</v>
      </c>
      <c r="G13" s="59">
        <f t="shared" si="0"/>
        <v>47600000</v>
      </c>
      <c r="H13" s="59">
        <f t="shared" si="1"/>
        <v>57120000</v>
      </c>
    </row>
    <row r="14" spans="2:8" x14ac:dyDescent="0.25">
      <c r="B14" s="56">
        <v>3</v>
      </c>
      <c r="C14" s="56" t="s">
        <v>74</v>
      </c>
      <c r="D14" s="57" t="s">
        <v>3</v>
      </c>
      <c r="E14" s="58">
        <v>269.10000000000002</v>
      </c>
      <c r="F14" s="19">
        <v>2380</v>
      </c>
      <c r="G14" s="59">
        <f t="shared" si="0"/>
        <v>47600000</v>
      </c>
      <c r="H14" s="59">
        <f t="shared" si="1"/>
        <v>57120000</v>
      </c>
    </row>
    <row r="15" spans="2:8" x14ac:dyDescent="0.25">
      <c r="B15" s="56"/>
      <c r="C15" s="56"/>
      <c r="D15" s="57" t="s">
        <v>6</v>
      </c>
      <c r="E15" s="58"/>
      <c r="F15" s="19">
        <v>2380</v>
      </c>
      <c r="G15" s="59">
        <f t="shared" si="0"/>
        <v>47600000</v>
      </c>
      <c r="H15" s="59">
        <f t="shared" si="1"/>
        <v>57120000</v>
      </c>
    </row>
    <row r="16" spans="2:8" x14ac:dyDescent="0.25">
      <c r="B16" s="56"/>
      <c r="C16" s="56"/>
      <c r="D16" s="57" t="s">
        <v>7</v>
      </c>
      <c r="E16" s="58"/>
      <c r="F16" s="19">
        <v>2380</v>
      </c>
      <c r="G16" s="59">
        <f t="shared" si="0"/>
        <v>47600000</v>
      </c>
      <c r="H16" s="59">
        <f t="shared" si="1"/>
        <v>57120000</v>
      </c>
    </row>
    <row r="17" spans="2:8" x14ac:dyDescent="0.25">
      <c r="B17" s="56"/>
      <c r="C17" s="56"/>
      <c r="D17" s="57" t="s">
        <v>8</v>
      </c>
      <c r="E17" s="58"/>
      <c r="F17" s="19">
        <v>2380</v>
      </c>
      <c r="G17" s="59">
        <f t="shared" si="0"/>
        <v>47600000</v>
      </c>
      <c r="H17" s="59">
        <f t="shared" si="1"/>
        <v>57120000</v>
      </c>
    </row>
    <row r="18" spans="2:8" x14ac:dyDescent="0.25">
      <c r="B18" s="56">
        <v>4</v>
      </c>
      <c r="C18" s="56" t="s">
        <v>75</v>
      </c>
      <c r="D18" s="57" t="s">
        <v>3</v>
      </c>
      <c r="E18" s="58">
        <v>269.10000000000002</v>
      </c>
      <c r="F18" s="19">
        <v>2385</v>
      </c>
      <c r="G18" s="59">
        <f t="shared" si="0"/>
        <v>47700000</v>
      </c>
      <c r="H18" s="59">
        <f t="shared" si="1"/>
        <v>57240000</v>
      </c>
    </row>
    <row r="19" spans="2:8" x14ac:dyDescent="0.25">
      <c r="B19" s="56"/>
      <c r="C19" s="56"/>
      <c r="D19" s="57" t="s">
        <v>6</v>
      </c>
      <c r="E19" s="58"/>
      <c r="F19" s="19">
        <v>2385</v>
      </c>
      <c r="G19" s="59">
        <f t="shared" si="0"/>
        <v>47700000</v>
      </c>
      <c r="H19" s="59">
        <f t="shared" si="1"/>
        <v>57240000</v>
      </c>
    </row>
    <row r="20" spans="2:8" x14ac:dyDescent="0.25">
      <c r="B20" s="56"/>
      <c r="C20" s="56"/>
      <c r="D20" s="57" t="s">
        <v>7</v>
      </c>
      <c r="E20" s="58"/>
      <c r="F20" s="19">
        <v>2385</v>
      </c>
      <c r="G20" s="59">
        <f t="shared" si="0"/>
        <v>47700000</v>
      </c>
      <c r="H20" s="59">
        <f t="shared" si="1"/>
        <v>57240000</v>
      </c>
    </row>
    <row r="21" spans="2:8" x14ac:dyDescent="0.25">
      <c r="B21" s="56"/>
      <c r="C21" s="56"/>
      <c r="D21" s="57" t="s">
        <v>8</v>
      </c>
      <c r="E21" s="58"/>
      <c r="F21" s="19">
        <v>2385</v>
      </c>
      <c r="G21" s="59">
        <f t="shared" si="0"/>
        <v>47700000</v>
      </c>
      <c r="H21" s="59">
        <f t="shared" si="1"/>
        <v>57240000</v>
      </c>
    </row>
    <row r="22" spans="2:8" x14ac:dyDescent="0.25">
      <c r="B22" s="56">
        <v>5</v>
      </c>
      <c r="C22" s="56" t="s">
        <v>76</v>
      </c>
      <c r="D22" s="57" t="s">
        <v>3</v>
      </c>
      <c r="E22" s="58">
        <v>269.10000000000002</v>
      </c>
      <c r="F22" s="19">
        <v>2380</v>
      </c>
      <c r="G22" s="59">
        <f t="shared" si="0"/>
        <v>47600000</v>
      </c>
      <c r="H22" s="59">
        <f t="shared" si="1"/>
        <v>57120000</v>
      </c>
    </row>
    <row r="23" spans="2:8" x14ac:dyDescent="0.25">
      <c r="B23" s="56"/>
      <c r="C23" s="56"/>
      <c r="D23" s="57" t="s">
        <v>6</v>
      </c>
      <c r="E23" s="58"/>
      <c r="F23" s="19">
        <v>2380</v>
      </c>
      <c r="G23" s="59">
        <f t="shared" si="0"/>
        <v>47600000</v>
      </c>
      <c r="H23" s="59">
        <f t="shared" si="1"/>
        <v>57120000</v>
      </c>
    </row>
    <row r="24" spans="2:8" x14ac:dyDescent="0.25">
      <c r="B24" s="56"/>
      <c r="C24" s="56"/>
      <c r="D24" s="57" t="s">
        <v>7</v>
      </c>
      <c r="E24" s="58"/>
      <c r="F24" s="19">
        <v>2380</v>
      </c>
      <c r="G24" s="59">
        <f t="shared" si="0"/>
        <v>47600000</v>
      </c>
      <c r="H24" s="59">
        <f t="shared" si="1"/>
        <v>57120000</v>
      </c>
    </row>
    <row r="25" spans="2:8" x14ac:dyDescent="0.25">
      <c r="B25" s="56"/>
      <c r="C25" s="56"/>
      <c r="D25" s="57" t="s">
        <v>8</v>
      </c>
      <c r="E25" s="58"/>
      <c r="F25" s="19">
        <v>2380</v>
      </c>
      <c r="G25" s="59">
        <f t="shared" si="0"/>
        <v>47600000</v>
      </c>
      <c r="H25" s="59">
        <f t="shared" si="1"/>
        <v>57120000</v>
      </c>
    </row>
    <row r="26" spans="2:8" x14ac:dyDescent="0.25">
      <c r="B26" s="56">
        <v>6</v>
      </c>
      <c r="C26" s="56" t="s">
        <v>77</v>
      </c>
      <c r="D26" s="57" t="s">
        <v>3</v>
      </c>
      <c r="E26" s="58">
        <v>269.10000000000002</v>
      </c>
      <c r="F26" s="19">
        <v>2380</v>
      </c>
      <c r="G26" s="59">
        <f t="shared" si="0"/>
        <v>47600000</v>
      </c>
      <c r="H26" s="59">
        <f t="shared" si="1"/>
        <v>57120000</v>
      </c>
    </row>
    <row r="27" spans="2:8" x14ac:dyDescent="0.25">
      <c r="B27" s="56"/>
      <c r="C27" s="56"/>
      <c r="D27" s="57" t="s">
        <v>6</v>
      </c>
      <c r="E27" s="58"/>
      <c r="F27" s="19">
        <v>2380</v>
      </c>
      <c r="G27" s="59">
        <f t="shared" si="0"/>
        <v>47600000</v>
      </c>
      <c r="H27" s="59">
        <f t="shared" si="1"/>
        <v>57120000</v>
      </c>
    </row>
    <row r="28" spans="2:8" x14ac:dyDescent="0.25">
      <c r="B28" s="56"/>
      <c r="C28" s="56"/>
      <c r="D28" s="57" t="s">
        <v>7</v>
      </c>
      <c r="E28" s="58"/>
      <c r="F28" s="19">
        <v>2380</v>
      </c>
      <c r="G28" s="59">
        <f t="shared" si="0"/>
        <v>47600000</v>
      </c>
      <c r="H28" s="59">
        <f t="shared" si="1"/>
        <v>57120000</v>
      </c>
    </row>
    <row r="29" spans="2:8" x14ac:dyDescent="0.25">
      <c r="B29" s="56"/>
      <c r="C29" s="56"/>
      <c r="D29" s="57" t="s">
        <v>8</v>
      </c>
      <c r="E29" s="58"/>
      <c r="F29" s="19">
        <v>2380</v>
      </c>
      <c r="G29" s="59">
        <f t="shared" si="0"/>
        <v>47600000</v>
      </c>
      <c r="H29" s="59">
        <f t="shared" si="1"/>
        <v>57120000</v>
      </c>
    </row>
    <row r="30" spans="2:8" x14ac:dyDescent="0.25">
      <c r="B30" s="56">
        <v>7</v>
      </c>
      <c r="C30" s="56" t="s">
        <v>78</v>
      </c>
      <c r="D30" s="57" t="s">
        <v>3</v>
      </c>
      <c r="E30" s="58">
        <v>269.10000000000002</v>
      </c>
      <c r="F30" s="19">
        <v>2380</v>
      </c>
      <c r="G30" s="59">
        <f t="shared" si="0"/>
        <v>47600000</v>
      </c>
      <c r="H30" s="59">
        <f t="shared" si="1"/>
        <v>57120000</v>
      </c>
    </row>
    <row r="31" spans="2:8" x14ac:dyDescent="0.25">
      <c r="B31" s="56"/>
      <c r="C31" s="56"/>
      <c r="D31" s="57" t="s">
        <v>6</v>
      </c>
      <c r="E31" s="58"/>
      <c r="F31" s="19">
        <v>2380</v>
      </c>
      <c r="G31" s="59">
        <f t="shared" si="0"/>
        <v>47600000</v>
      </c>
      <c r="H31" s="59">
        <f t="shared" si="1"/>
        <v>57120000</v>
      </c>
    </row>
    <row r="32" spans="2:8" x14ac:dyDescent="0.25">
      <c r="B32" s="56"/>
      <c r="C32" s="56"/>
      <c r="D32" s="57" t="s">
        <v>7</v>
      </c>
      <c r="E32" s="58"/>
      <c r="F32" s="19">
        <v>2380</v>
      </c>
      <c r="G32" s="59">
        <f t="shared" si="0"/>
        <v>47600000</v>
      </c>
      <c r="H32" s="59">
        <f t="shared" si="1"/>
        <v>57120000</v>
      </c>
    </row>
    <row r="33" spans="2:8" x14ac:dyDescent="0.25">
      <c r="B33" s="56"/>
      <c r="C33" s="56"/>
      <c r="D33" s="57" t="s">
        <v>8</v>
      </c>
      <c r="E33" s="58"/>
      <c r="F33" s="19">
        <v>2380</v>
      </c>
      <c r="G33" s="59">
        <f t="shared" si="0"/>
        <v>47600000</v>
      </c>
      <c r="H33" s="59">
        <f t="shared" si="1"/>
        <v>57120000</v>
      </c>
    </row>
    <row r="34" spans="2:8" x14ac:dyDescent="0.25">
      <c r="B34" s="56">
        <v>8</v>
      </c>
      <c r="C34" s="56" t="s">
        <v>79</v>
      </c>
      <c r="D34" s="57" t="s">
        <v>3</v>
      </c>
      <c r="E34" s="58">
        <v>269.10000000000002</v>
      </c>
      <c r="F34" s="19">
        <v>2380</v>
      </c>
      <c r="G34" s="59">
        <f t="shared" si="0"/>
        <v>47600000</v>
      </c>
      <c r="H34" s="59">
        <f t="shared" si="1"/>
        <v>57120000</v>
      </c>
    </row>
    <row r="35" spans="2:8" x14ac:dyDescent="0.25">
      <c r="B35" s="56"/>
      <c r="C35" s="56"/>
      <c r="D35" s="57" t="s">
        <v>6</v>
      </c>
      <c r="E35" s="58"/>
      <c r="F35" s="19">
        <v>2380</v>
      </c>
      <c r="G35" s="59">
        <f t="shared" si="0"/>
        <v>47600000</v>
      </c>
      <c r="H35" s="59">
        <f t="shared" si="1"/>
        <v>57120000</v>
      </c>
    </row>
    <row r="36" spans="2:8" x14ac:dyDescent="0.25">
      <c r="B36" s="56"/>
      <c r="C36" s="56"/>
      <c r="D36" s="57" t="s">
        <v>7</v>
      </c>
      <c r="E36" s="58"/>
      <c r="F36" s="19">
        <v>2380</v>
      </c>
      <c r="G36" s="59">
        <f t="shared" si="0"/>
        <v>47600000</v>
      </c>
      <c r="H36" s="59">
        <f t="shared" si="1"/>
        <v>57120000</v>
      </c>
    </row>
    <row r="37" spans="2:8" x14ac:dyDescent="0.25">
      <c r="B37" s="56"/>
      <c r="C37" s="56"/>
      <c r="D37" s="57" t="s">
        <v>8</v>
      </c>
      <c r="E37" s="58"/>
      <c r="F37" s="19">
        <v>2380</v>
      </c>
      <c r="G37" s="59">
        <f t="shared" si="0"/>
        <v>47600000</v>
      </c>
      <c r="H37" s="59">
        <f t="shared" si="1"/>
        <v>57120000</v>
      </c>
    </row>
    <row r="38" spans="2:8" x14ac:dyDescent="0.25">
      <c r="B38" s="56">
        <v>9</v>
      </c>
      <c r="C38" s="56" t="s">
        <v>80</v>
      </c>
      <c r="D38" s="57" t="s">
        <v>3</v>
      </c>
      <c r="E38" s="58">
        <v>269.10000000000002</v>
      </c>
      <c r="F38" s="19">
        <v>2380</v>
      </c>
      <c r="G38" s="59">
        <f t="shared" si="0"/>
        <v>47600000</v>
      </c>
      <c r="H38" s="59">
        <f t="shared" si="1"/>
        <v>57120000</v>
      </c>
    </row>
    <row r="39" spans="2:8" x14ac:dyDescent="0.25">
      <c r="B39" s="56"/>
      <c r="C39" s="56"/>
      <c r="D39" s="57" t="s">
        <v>6</v>
      </c>
      <c r="E39" s="58"/>
      <c r="F39" s="19">
        <v>2380</v>
      </c>
      <c r="G39" s="59">
        <f t="shared" si="0"/>
        <v>47600000</v>
      </c>
      <c r="H39" s="59">
        <f t="shared" si="1"/>
        <v>57120000</v>
      </c>
    </row>
    <row r="40" spans="2:8" x14ac:dyDescent="0.25">
      <c r="B40" s="56"/>
      <c r="C40" s="56"/>
      <c r="D40" s="57" t="s">
        <v>7</v>
      </c>
      <c r="E40" s="58"/>
      <c r="F40" s="19">
        <v>2380</v>
      </c>
      <c r="G40" s="59">
        <f t="shared" si="0"/>
        <v>47600000</v>
      </c>
      <c r="H40" s="59">
        <f t="shared" si="1"/>
        <v>57120000</v>
      </c>
    </row>
    <row r="41" spans="2:8" x14ac:dyDescent="0.25">
      <c r="B41" s="56"/>
      <c r="C41" s="56"/>
      <c r="D41" s="57" t="s">
        <v>8</v>
      </c>
      <c r="E41" s="58"/>
      <c r="F41" s="19">
        <v>2380</v>
      </c>
      <c r="G41" s="59">
        <f t="shared" si="0"/>
        <v>47600000</v>
      </c>
      <c r="H41" s="59">
        <f t="shared" si="1"/>
        <v>57120000</v>
      </c>
    </row>
    <row r="42" spans="2:8" x14ac:dyDescent="0.25">
      <c r="B42" s="56">
        <v>10</v>
      </c>
      <c r="C42" s="56" t="s">
        <v>81</v>
      </c>
      <c r="D42" s="57" t="s">
        <v>3</v>
      </c>
      <c r="E42" s="58">
        <v>269.10000000000002</v>
      </c>
      <c r="F42" s="19">
        <v>2380</v>
      </c>
      <c r="G42" s="59">
        <f t="shared" si="0"/>
        <v>47600000</v>
      </c>
      <c r="H42" s="59">
        <f t="shared" si="1"/>
        <v>57120000</v>
      </c>
    </row>
    <row r="43" spans="2:8" x14ac:dyDescent="0.25">
      <c r="B43" s="56"/>
      <c r="C43" s="56"/>
      <c r="D43" s="57" t="s">
        <v>6</v>
      </c>
      <c r="E43" s="58"/>
      <c r="F43" s="19">
        <v>2380</v>
      </c>
      <c r="G43" s="59">
        <f t="shared" si="0"/>
        <v>47600000</v>
      </c>
      <c r="H43" s="59">
        <f t="shared" si="1"/>
        <v>57120000</v>
      </c>
    </row>
    <row r="44" spans="2:8" x14ac:dyDescent="0.25">
      <c r="B44" s="56"/>
      <c r="C44" s="56"/>
      <c r="D44" s="57" t="s">
        <v>7</v>
      </c>
      <c r="E44" s="58"/>
      <c r="F44" s="19">
        <v>2380</v>
      </c>
      <c r="G44" s="59">
        <f t="shared" si="0"/>
        <v>47600000</v>
      </c>
      <c r="H44" s="59">
        <f t="shared" si="1"/>
        <v>57120000</v>
      </c>
    </row>
    <row r="45" spans="2:8" x14ac:dyDescent="0.25">
      <c r="B45" s="56"/>
      <c r="C45" s="56"/>
      <c r="D45" s="57" t="s">
        <v>8</v>
      </c>
      <c r="E45" s="58"/>
      <c r="F45" s="19">
        <v>2380</v>
      </c>
      <c r="G45" s="59">
        <f t="shared" si="0"/>
        <v>47600000</v>
      </c>
      <c r="H45" s="59">
        <f t="shared" si="1"/>
        <v>57120000</v>
      </c>
    </row>
    <row r="46" spans="2:8" x14ac:dyDescent="0.25">
      <c r="B46" s="56">
        <v>11</v>
      </c>
      <c r="C46" s="56" t="s">
        <v>82</v>
      </c>
      <c r="D46" s="57" t="s">
        <v>3</v>
      </c>
      <c r="E46" s="58">
        <v>269.10000000000002</v>
      </c>
      <c r="F46" s="19">
        <v>2380</v>
      </c>
      <c r="G46" s="59">
        <f t="shared" si="0"/>
        <v>47600000</v>
      </c>
      <c r="H46" s="59">
        <f t="shared" si="1"/>
        <v>57120000</v>
      </c>
    </row>
    <row r="47" spans="2:8" x14ac:dyDescent="0.25">
      <c r="B47" s="56"/>
      <c r="C47" s="56"/>
      <c r="D47" s="57" t="s">
        <v>6</v>
      </c>
      <c r="E47" s="58"/>
      <c r="F47" s="19">
        <v>2380</v>
      </c>
      <c r="G47" s="59">
        <f t="shared" si="0"/>
        <v>47600000</v>
      </c>
      <c r="H47" s="59">
        <f t="shared" si="1"/>
        <v>57120000</v>
      </c>
    </row>
    <row r="48" spans="2:8" x14ac:dyDescent="0.25">
      <c r="B48" s="56"/>
      <c r="C48" s="56"/>
      <c r="D48" s="57" t="s">
        <v>7</v>
      </c>
      <c r="E48" s="58"/>
      <c r="F48" s="19">
        <v>2380</v>
      </c>
      <c r="G48" s="59">
        <f t="shared" si="0"/>
        <v>47600000</v>
      </c>
      <c r="H48" s="59">
        <f t="shared" si="1"/>
        <v>57120000</v>
      </c>
    </row>
    <row r="49" spans="2:8" x14ac:dyDescent="0.25">
      <c r="B49" s="56"/>
      <c r="C49" s="56"/>
      <c r="D49" s="57" t="s">
        <v>8</v>
      </c>
      <c r="E49" s="58"/>
      <c r="F49" s="19">
        <v>2380</v>
      </c>
      <c r="G49" s="59">
        <f t="shared" si="0"/>
        <v>47600000</v>
      </c>
      <c r="H49" s="59">
        <f t="shared" si="1"/>
        <v>57120000</v>
      </c>
    </row>
    <row r="50" spans="2:8" x14ac:dyDescent="0.25">
      <c r="B50" s="56">
        <v>12</v>
      </c>
      <c r="C50" s="56" t="s">
        <v>83</v>
      </c>
      <c r="D50" s="57" t="s">
        <v>3</v>
      </c>
      <c r="E50" s="58">
        <v>269.10000000000002</v>
      </c>
      <c r="F50" s="19">
        <v>2380</v>
      </c>
      <c r="G50" s="59">
        <f t="shared" si="0"/>
        <v>47600000</v>
      </c>
      <c r="H50" s="59">
        <f t="shared" si="1"/>
        <v>57120000</v>
      </c>
    </row>
    <row r="51" spans="2:8" x14ac:dyDescent="0.25">
      <c r="B51" s="56"/>
      <c r="C51" s="56"/>
      <c r="D51" s="57" t="s">
        <v>6</v>
      </c>
      <c r="E51" s="58"/>
      <c r="F51" s="19">
        <v>2380</v>
      </c>
      <c r="G51" s="59">
        <f t="shared" si="0"/>
        <v>47600000</v>
      </c>
      <c r="H51" s="59">
        <f t="shared" si="1"/>
        <v>57120000</v>
      </c>
    </row>
    <row r="52" spans="2:8" x14ac:dyDescent="0.25">
      <c r="B52" s="56"/>
      <c r="C52" s="56"/>
      <c r="D52" s="57" t="s">
        <v>7</v>
      </c>
      <c r="E52" s="58"/>
      <c r="F52" s="19">
        <v>2380</v>
      </c>
      <c r="G52" s="59">
        <f t="shared" si="0"/>
        <v>47600000</v>
      </c>
      <c r="H52" s="59">
        <f t="shared" si="1"/>
        <v>57120000</v>
      </c>
    </row>
    <row r="53" spans="2:8" x14ac:dyDescent="0.25">
      <c r="B53" s="56"/>
      <c r="C53" s="56"/>
      <c r="D53" s="57" t="s">
        <v>8</v>
      </c>
      <c r="E53" s="58"/>
      <c r="F53" s="19">
        <v>2380</v>
      </c>
      <c r="G53" s="59">
        <f t="shared" si="0"/>
        <v>47600000</v>
      </c>
      <c r="H53" s="59">
        <f t="shared" si="1"/>
        <v>57120000</v>
      </c>
    </row>
    <row r="54" spans="2:8" x14ac:dyDescent="0.25">
      <c r="B54" s="56">
        <v>13</v>
      </c>
      <c r="C54" s="56" t="s">
        <v>84</v>
      </c>
      <c r="D54" s="57" t="s">
        <v>3</v>
      </c>
      <c r="E54" s="58">
        <v>269.10000000000002</v>
      </c>
      <c r="F54" s="19">
        <v>2380</v>
      </c>
      <c r="G54" s="59">
        <f t="shared" si="0"/>
        <v>47600000</v>
      </c>
      <c r="H54" s="59">
        <f t="shared" si="1"/>
        <v>57120000</v>
      </c>
    </row>
    <row r="55" spans="2:8" x14ac:dyDescent="0.25">
      <c r="B55" s="56"/>
      <c r="C55" s="56"/>
      <c r="D55" s="57" t="s">
        <v>6</v>
      </c>
      <c r="E55" s="58"/>
      <c r="F55" s="19">
        <v>2380</v>
      </c>
      <c r="G55" s="59">
        <f t="shared" si="0"/>
        <v>47600000</v>
      </c>
      <c r="H55" s="59">
        <f t="shared" si="1"/>
        <v>57120000</v>
      </c>
    </row>
    <row r="56" spans="2:8" x14ac:dyDescent="0.25">
      <c r="B56" s="56"/>
      <c r="C56" s="56"/>
      <c r="D56" s="57" t="s">
        <v>7</v>
      </c>
      <c r="E56" s="58"/>
      <c r="F56" s="19">
        <v>2380</v>
      </c>
      <c r="G56" s="59">
        <f t="shared" si="0"/>
        <v>47600000</v>
      </c>
      <c r="H56" s="59">
        <f t="shared" si="1"/>
        <v>57120000</v>
      </c>
    </row>
    <row r="57" spans="2:8" x14ac:dyDescent="0.25">
      <c r="B57" s="56"/>
      <c r="C57" s="56"/>
      <c r="D57" s="57" t="s">
        <v>8</v>
      </c>
      <c r="E57" s="58"/>
      <c r="F57" s="19">
        <v>2380</v>
      </c>
      <c r="G57" s="59">
        <f t="shared" si="0"/>
        <v>47600000</v>
      </c>
      <c r="H57" s="59">
        <f t="shared" si="1"/>
        <v>57120000</v>
      </c>
    </row>
    <row r="58" spans="2:8" x14ac:dyDescent="0.25">
      <c r="B58" s="56">
        <v>14</v>
      </c>
      <c r="C58" s="56" t="s">
        <v>85</v>
      </c>
      <c r="D58" s="57" t="s">
        <v>3</v>
      </c>
      <c r="E58" s="58">
        <v>269.10000000000002</v>
      </c>
      <c r="F58" s="19">
        <v>2380</v>
      </c>
      <c r="G58" s="59">
        <f t="shared" si="0"/>
        <v>47600000</v>
      </c>
      <c r="H58" s="59">
        <f t="shared" si="1"/>
        <v>57120000</v>
      </c>
    </row>
    <row r="59" spans="2:8" x14ac:dyDescent="0.25">
      <c r="B59" s="56"/>
      <c r="C59" s="56"/>
      <c r="D59" s="57" t="s">
        <v>6</v>
      </c>
      <c r="E59" s="58"/>
      <c r="F59" s="19">
        <v>2380</v>
      </c>
      <c r="G59" s="59">
        <f t="shared" si="0"/>
        <v>47600000</v>
      </c>
      <c r="H59" s="59">
        <f t="shared" si="1"/>
        <v>57120000</v>
      </c>
    </row>
    <row r="60" spans="2:8" x14ac:dyDescent="0.25">
      <c r="B60" s="56"/>
      <c r="C60" s="56"/>
      <c r="D60" s="57" t="s">
        <v>7</v>
      </c>
      <c r="E60" s="58"/>
      <c r="F60" s="19">
        <v>2380</v>
      </c>
      <c r="G60" s="59">
        <f t="shared" si="0"/>
        <v>47600000</v>
      </c>
      <c r="H60" s="59">
        <f t="shared" si="1"/>
        <v>57120000</v>
      </c>
    </row>
    <row r="61" spans="2:8" x14ac:dyDescent="0.25">
      <c r="B61" s="56"/>
      <c r="C61" s="56"/>
      <c r="D61" s="57" t="s">
        <v>8</v>
      </c>
      <c r="E61" s="58"/>
      <c r="F61" s="19">
        <v>2380</v>
      </c>
      <c r="G61" s="59">
        <f t="shared" si="0"/>
        <v>47600000</v>
      </c>
      <c r="H61" s="59">
        <f t="shared" si="1"/>
        <v>57120000</v>
      </c>
    </row>
    <row r="62" spans="2:8" x14ac:dyDescent="0.25">
      <c r="B62" s="56">
        <v>15</v>
      </c>
      <c r="C62" s="56" t="s">
        <v>86</v>
      </c>
      <c r="D62" s="57" t="s">
        <v>3</v>
      </c>
      <c r="E62" s="58">
        <v>269.10000000000002</v>
      </c>
      <c r="F62" s="19">
        <v>2380</v>
      </c>
      <c r="G62" s="59">
        <f t="shared" si="0"/>
        <v>47600000</v>
      </c>
      <c r="H62" s="59">
        <f t="shared" si="1"/>
        <v>57120000</v>
      </c>
    </row>
    <row r="63" spans="2:8" x14ac:dyDescent="0.25">
      <c r="B63" s="56"/>
      <c r="C63" s="56"/>
      <c r="D63" s="57" t="s">
        <v>6</v>
      </c>
      <c r="E63" s="58"/>
      <c r="F63" s="19">
        <v>2380</v>
      </c>
      <c r="G63" s="59">
        <f t="shared" si="0"/>
        <v>47600000</v>
      </c>
      <c r="H63" s="59">
        <f t="shared" si="1"/>
        <v>57120000</v>
      </c>
    </row>
    <row r="64" spans="2:8" x14ac:dyDescent="0.25">
      <c r="B64" s="56"/>
      <c r="C64" s="56"/>
      <c r="D64" s="57" t="s">
        <v>7</v>
      </c>
      <c r="E64" s="58"/>
      <c r="F64" s="19">
        <v>2380</v>
      </c>
      <c r="G64" s="59">
        <f t="shared" si="0"/>
        <v>47600000</v>
      </c>
      <c r="H64" s="59">
        <f t="shared" si="1"/>
        <v>57120000</v>
      </c>
    </row>
    <row r="65" spans="2:8" x14ac:dyDescent="0.25">
      <c r="B65" s="56"/>
      <c r="C65" s="56"/>
      <c r="D65" s="57" t="s">
        <v>8</v>
      </c>
      <c r="E65" s="58"/>
      <c r="F65" s="19">
        <v>2380</v>
      </c>
      <c r="G65" s="59">
        <f t="shared" si="0"/>
        <v>47600000</v>
      </c>
      <c r="H65" s="59">
        <f t="shared" si="1"/>
        <v>57120000</v>
      </c>
    </row>
    <row r="66" spans="2:8" x14ac:dyDescent="0.25">
      <c r="B66" s="56">
        <v>16</v>
      </c>
      <c r="C66" s="56" t="s">
        <v>87</v>
      </c>
      <c r="D66" s="57" t="s">
        <v>3</v>
      </c>
      <c r="E66" s="58">
        <v>269.10000000000002</v>
      </c>
      <c r="F66" s="19">
        <v>2380</v>
      </c>
      <c r="G66" s="59">
        <f t="shared" si="0"/>
        <v>47600000</v>
      </c>
      <c r="H66" s="59">
        <f t="shared" si="1"/>
        <v>57120000</v>
      </c>
    </row>
    <row r="67" spans="2:8" x14ac:dyDescent="0.25">
      <c r="B67" s="56"/>
      <c r="C67" s="56"/>
      <c r="D67" s="57" t="s">
        <v>6</v>
      </c>
      <c r="E67" s="58"/>
      <c r="F67" s="19">
        <v>2380</v>
      </c>
      <c r="G67" s="59">
        <f t="shared" si="0"/>
        <v>47600000</v>
      </c>
      <c r="H67" s="59">
        <f t="shared" si="1"/>
        <v>57120000</v>
      </c>
    </row>
    <row r="68" spans="2:8" x14ac:dyDescent="0.25">
      <c r="B68" s="56"/>
      <c r="C68" s="56"/>
      <c r="D68" s="57" t="s">
        <v>7</v>
      </c>
      <c r="E68" s="58"/>
      <c r="F68" s="19">
        <v>2380</v>
      </c>
      <c r="G68" s="59">
        <f t="shared" si="0"/>
        <v>47600000</v>
      </c>
      <c r="H68" s="59">
        <f t="shared" si="1"/>
        <v>57120000</v>
      </c>
    </row>
    <row r="69" spans="2:8" x14ac:dyDescent="0.25">
      <c r="B69" s="56"/>
      <c r="C69" s="56"/>
      <c r="D69" s="57" t="s">
        <v>8</v>
      </c>
      <c r="E69" s="58"/>
      <c r="F69" s="19">
        <v>2380</v>
      </c>
      <c r="G69" s="59">
        <f t="shared" si="0"/>
        <v>47600000</v>
      </c>
      <c r="H69" s="59">
        <f t="shared" si="1"/>
        <v>57120000</v>
      </c>
    </row>
    <row r="70" spans="2:8" x14ac:dyDescent="0.25">
      <c r="B70" s="56">
        <v>17</v>
      </c>
      <c r="C70" s="56" t="s">
        <v>88</v>
      </c>
      <c r="D70" s="57" t="s">
        <v>3</v>
      </c>
      <c r="E70" s="58">
        <v>269.10000000000002</v>
      </c>
      <c r="F70" s="19">
        <v>2380</v>
      </c>
      <c r="G70" s="59">
        <f t="shared" si="0"/>
        <v>47600000</v>
      </c>
      <c r="H70" s="59">
        <f t="shared" si="1"/>
        <v>57120000</v>
      </c>
    </row>
    <row r="71" spans="2:8" x14ac:dyDescent="0.25">
      <c r="B71" s="56"/>
      <c r="C71" s="56"/>
      <c r="D71" s="57" t="s">
        <v>6</v>
      </c>
      <c r="E71" s="58"/>
      <c r="F71" s="19">
        <v>2380</v>
      </c>
      <c r="G71" s="59">
        <f t="shared" ref="G71:G134" si="2">F71*$G$2</f>
        <v>47600000</v>
      </c>
      <c r="H71" s="59">
        <f t="shared" ref="H71:H134" si="3">$H$2*F71</f>
        <v>57120000</v>
      </c>
    </row>
    <row r="72" spans="2:8" x14ac:dyDescent="0.25">
      <c r="B72" s="56"/>
      <c r="C72" s="56"/>
      <c r="D72" s="57" t="s">
        <v>7</v>
      </c>
      <c r="E72" s="58"/>
      <c r="F72" s="19">
        <v>2380</v>
      </c>
      <c r="G72" s="59">
        <f t="shared" si="2"/>
        <v>47600000</v>
      </c>
      <c r="H72" s="59">
        <f t="shared" si="3"/>
        <v>57120000</v>
      </c>
    </row>
    <row r="73" spans="2:8" x14ac:dyDescent="0.25">
      <c r="B73" s="56"/>
      <c r="C73" s="56"/>
      <c r="D73" s="57" t="s">
        <v>8</v>
      </c>
      <c r="E73" s="58"/>
      <c r="F73" s="19">
        <v>2380</v>
      </c>
      <c r="G73" s="59">
        <f t="shared" si="2"/>
        <v>47600000</v>
      </c>
      <c r="H73" s="59">
        <f t="shared" si="3"/>
        <v>57120000</v>
      </c>
    </row>
    <row r="74" spans="2:8" x14ac:dyDescent="0.25">
      <c r="B74" s="56">
        <v>18</v>
      </c>
      <c r="C74" s="56" t="s">
        <v>89</v>
      </c>
      <c r="D74" s="57" t="s">
        <v>3</v>
      </c>
      <c r="E74" s="58">
        <v>269.10000000000002</v>
      </c>
      <c r="F74" s="19">
        <v>2380</v>
      </c>
      <c r="G74" s="59">
        <f t="shared" si="2"/>
        <v>47600000</v>
      </c>
      <c r="H74" s="59">
        <f t="shared" si="3"/>
        <v>57120000</v>
      </c>
    </row>
    <row r="75" spans="2:8" x14ac:dyDescent="0.25">
      <c r="B75" s="56"/>
      <c r="C75" s="56"/>
      <c r="D75" s="57" t="s">
        <v>6</v>
      </c>
      <c r="E75" s="58"/>
      <c r="F75" s="19">
        <v>2380</v>
      </c>
      <c r="G75" s="59">
        <f t="shared" si="2"/>
        <v>47600000</v>
      </c>
      <c r="H75" s="59">
        <f t="shared" si="3"/>
        <v>57120000</v>
      </c>
    </row>
    <row r="76" spans="2:8" x14ac:dyDescent="0.25">
      <c r="B76" s="56"/>
      <c r="C76" s="56"/>
      <c r="D76" s="57" t="s">
        <v>7</v>
      </c>
      <c r="E76" s="58"/>
      <c r="F76" s="19">
        <v>2380</v>
      </c>
      <c r="G76" s="59">
        <f t="shared" si="2"/>
        <v>47600000</v>
      </c>
      <c r="H76" s="59">
        <f t="shared" si="3"/>
        <v>57120000</v>
      </c>
    </row>
    <row r="77" spans="2:8" x14ac:dyDescent="0.25">
      <c r="B77" s="56"/>
      <c r="C77" s="56"/>
      <c r="D77" s="57" t="s">
        <v>8</v>
      </c>
      <c r="E77" s="58"/>
      <c r="F77" s="19">
        <v>2380</v>
      </c>
      <c r="G77" s="59">
        <f t="shared" si="2"/>
        <v>47600000</v>
      </c>
      <c r="H77" s="59">
        <f t="shared" si="3"/>
        <v>57120000</v>
      </c>
    </row>
    <row r="78" spans="2:8" x14ac:dyDescent="0.25">
      <c r="B78" s="56">
        <v>19</v>
      </c>
      <c r="C78" s="56" t="s">
        <v>90</v>
      </c>
      <c r="D78" s="57" t="s">
        <v>3</v>
      </c>
      <c r="E78" s="58">
        <v>269.10000000000002</v>
      </c>
      <c r="F78" s="19">
        <v>2388</v>
      </c>
      <c r="G78" s="59">
        <f t="shared" si="2"/>
        <v>47760000</v>
      </c>
      <c r="H78" s="59">
        <f t="shared" si="3"/>
        <v>57312000</v>
      </c>
    </row>
    <row r="79" spans="2:8" x14ac:dyDescent="0.25">
      <c r="B79" s="56"/>
      <c r="C79" s="56"/>
      <c r="D79" s="57" t="s">
        <v>6</v>
      </c>
      <c r="E79" s="58"/>
      <c r="F79" s="19">
        <v>2388</v>
      </c>
      <c r="G79" s="59">
        <f t="shared" si="2"/>
        <v>47760000</v>
      </c>
      <c r="H79" s="59">
        <f t="shared" si="3"/>
        <v>57312000</v>
      </c>
    </row>
    <row r="80" spans="2:8" x14ac:dyDescent="0.25">
      <c r="B80" s="56"/>
      <c r="C80" s="56"/>
      <c r="D80" s="57" t="s">
        <v>7</v>
      </c>
      <c r="E80" s="58"/>
      <c r="F80" s="19">
        <v>2388</v>
      </c>
      <c r="G80" s="59">
        <f t="shared" si="2"/>
        <v>47760000</v>
      </c>
      <c r="H80" s="59">
        <f t="shared" si="3"/>
        <v>57312000</v>
      </c>
    </row>
    <row r="81" spans="2:8" x14ac:dyDescent="0.25">
      <c r="B81" s="56"/>
      <c r="C81" s="56"/>
      <c r="D81" s="57" t="s">
        <v>8</v>
      </c>
      <c r="E81" s="58"/>
      <c r="F81" s="19">
        <v>2388</v>
      </c>
      <c r="G81" s="59">
        <f t="shared" si="2"/>
        <v>47760000</v>
      </c>
      <c r="H81" s="59">
        <f t="shared" si="3"/>
        <v>57312000</v>
      </c>
    </row>
    <row r="82" spans="2:8" x14ac:dyDescent="0.25">
      <c r="B82" s="56">
        <v>20</v>
      </c>
      <c r="C82" s="56" t="s">
        <v>91</v>
      </c>
      <c r="D82" s="57" t="s">
        <v>3</v>
      </c>
      <c r="E82" s="58">
        <v>502.32</v>
      </c>
      <c r="F82" s="19">
        <v>4074</v>
      </c>
      <c r="G82" s="59">
        <f t="shared" si="2"/>
        <v>81480000</v>
      </c>
      <c r="H82" s="59">
        <f t="shared" si="3"/>
        <v>97776000</v>
      </c>
    </row>
    <row r="83" spans="2:8" x14ac:dyDescent="0.25">
      <c r="B83" s="56"/>
      <c r="C83" s="56"/>
      <c r="D83" s="57" t="s">
        <v>6</v>
      </c>
      <c r="E83" s="58"/>
      <c r="F83" s="19">
        <v>4074</v>
      </c>
      <c r="G83" s="59">
        <f t="shared" si="2"/>
        <v>81480000</v>
      </c>
      <c r="H83" s="59">
        <f t="shared" si="3"/>
        <v>97776000</v>
      </c>
    </row>
    <row r="84" spans="2:8" x14ac:dyDescent="0.25">
      <c r="B84" s="56"/>
      <c r="C84" s="56"/>
      <c r="D84" s="57" t="s">
        <v>7</v>
      </c>
      <c r="E84" s="58"/>
      <c r="F84" s="19">
        <v>4074</v>
      </c>
      <c r="G84" s="59">
        <f t="shared" si="2"/>
        <v>81480000</v>
      </c>
      <c r="H84" s="59">
        <f t="shared" si="3"/>
        <v>97776000</v>
      </c>
    </row>
    <row r="85" spans="2:8" x14ac:dyDescent="0.25">
      <c r="B85" s="56"/>
      <c r="C85" s="56"/>
      <c r="D85" s="57" t="s">
        <v>8</v>
      </c>
      <c r="E85" s="58"/>
      <c r="F85" s="19">
        <v>4074</v>
      </c>
      <c r="G85" s="59">
        <f t="shared" si="2"/>
        <v>81480000</v>
      </c>
      <c r="H85" s="59">
        <f t="shared" si="3"/>
        <v>97776000</v>
      </c>
    </row>
    <row r="86" spans="2:8" x14ac:dyDescent="0.25">
      <c r="B86" s="56">
        <v>21</v>
      </c>
      <c r="C86" s="56" t="s">
        <v>92</v>
      </c>
      <c r="D86" s="57" t="s">
        <v>3</v>
      </c>
      <c r="E86" s="58">
        <v>502.32</v>
      </c>
      <c r="F86" s="19">
        <v>4165</v>
      </c>
      <c r="G86" s="59">
        <f t="shared" si="2"/>
        <v>83300000</v>
      </c>
      <c r="H86" s="59">
        <f t="shared" si="3"/>
        <v>99960000</v>
      </c>
    </row>
    <row r="87" spans="2:8" x14ac:dyDescent="0.25">
      <c r="B87" s="56"/>
      <c r="C87" s="56"/>
      <c r="D87" s="57" t="s">
        <v>6</v>
      </c>
      <c r="E87" s="58"/>
      <c r="F87" s="19">
        <v>4165</v>
      </c>
      <c r="G87" s="59">
        <f t="shared" si="2"/>
        <v>83300000</v>
      </c>
      <c r="H87" s="59">
        <f t="shared" si="3"/>
        <v>99960000</v>
      </c>
    </row>
    <row r="88" spans="2:8" x14ac:dyDescent="0.25">
      <c r="B88" s="56"/>
      <c r="C88" s="56"/>
      <c r="D88" s="57" t="s">
        <v>7</v>
      </c>
      <c r="E88" s="58"/>
      <c r="F88" s="19">
        <v>4165</v>
      </c>
      <c r="G88" s="59">
        <f t="shared" si="2"/>
        <v>83300000</v>
      </c>
      <c r="H88" s="59">
        <f t="shared" si="3"/>
        <v>99960000</v>
      </c>
    </row>
    <row r="89" spans="2:8" x14ac:dyDescent="0.25">
      <c r="B89" s="56"/>
      <c r="C89" s="56"/>
      <c r="D89" s="57" t="s">
        <v>8</v>
      </c>
      <c r="E89" s="58"/>
      <c r="F89" s="19">
        <v>4165</v>
      </c>
      <c r="G89" s="59">
        <f t="shared" si="2"/>
        <v>83300000</v>
      </c>
      <c r="H89" s="59">
        <f t="shared" si="3"/>
        <v>99960000</v>
      </c>
    </row>
    <row r="90" spans="2:8" x14ac:dyDescent="0.25">
      <c r="B90" s="56">
        <v>22</v>
      </c>
      <c r="C90" s="56" t="s">
        <v>93</v>
      </c>
      <c r="D90" s="57" t="s">
        <v>3</v>
      </c>
      <c r="E90" s="58">
        <v>502.32</v>
      </c>
      <c r="F90" s="19">
        <v>4215</v>
      </c>
      <c r="G90" s="59">
        <f t="shared" si="2"/>
        <v>84300000</v>
      </c>
      <c r="H90" s="59">
        <f t="shared" si="3"/>
        <v>101160000</v>
      </c>
    </row>
    <row r="91" spans="2:8" x14ac:dyDescent="0.25">
      <c r="B91" s="56"/>
      <c r="C91" s="56"/>
      <c r="D91" s="57" t="s">
        <v>6</v>
      </c>
      <c r="E91" s="58"/>
      <c r="F91" s="19">
        <v>4215</v>
      </c>
      <c r="G91" s="59">
        <f t="shared" si="2"/>
        <v>84300000</v>
      </c>
      <c r="H91" s="59">
        <f t="shared" si="3"/>
        <v>101160000</v>
      </c>
    </row>
    <row r="92" spans="2:8" x14ac:dyDescent="0.25">
      <c r="B92" s="56"/>
      <c r="C92" s="56"/>
      <c r="D92" s="57" t="s">
        <v>7</v>
      </c>
      <c r="E92" s="58"/>
      <c r="F92" s="19">
        <v>4215</v>
      </c>
      <c r="G92" s="59">
        <f t="shared" si="2"/>
        <v>84300000</v>
      </c>
      <c r="H92" s="59">
        <f t="shared" si="3"/>
        <v>101160000</v>
      </c>
    </row>
    <row r="93" spans="2:8" x14ac:dyDescent="0.25">
      <c r="B93" s="56"/>
      <c r="C93" s="56"/>
      <c r="D93" s="57" t="s">
        <v>8</v>
      </c>
      <c r="E93" s="58"/>
      <c r="F93" s="19">
        <v>4215</v>
      </c>
      <c r="G93" s="59">
        <f t="shared" si="2"/>
        <v>84300000</v>
      </c>
      <c r="H93" s="59">
        <f t="shared" si="3"/>
        <v>101160000</v>
      </c>
    </row>
    <row r="94" spans="2:8" x14ac:dyDescent="0.25">
      <c r="B94" s="56">
        <v>23</v>
      </c>
      <c r="C94" s="56" t="s">
        <v>94</v>
      </c>
      <c r="D94" s="57" t="s">
        <v>3</v>
      </c>
      <c r="E94" s="58">
        <v>502.32</v>
      </c>
      <c r="F94" s="19">
        <v>3946</v>
      </c>
      <c r="G94" s="59">
        <f t="shared" si="2"/>
        <v>78920000</v>
      </c>
      <c r="H94" s="59">
        <f t="shared" si="3"/>
        <v>94704000</v>
      </c>
    </row>
    <row r="95" spans="2:8" x14ac:dyDescent="0.25">
      <c r="B95" s="56"/>
      <c r="C95" s="56"/>
      <c r="D95" s="57" t="s">
        <v>6</v>
      </c>
      <c r="E95" s="58"/>
      <c r="F95" s="19">
        <v>3946</v>
      </c>
      <c r="G95" s="59">
        <f t="shared" si="2"/>
        <v>78920000</v>
      </c>
      <c r="H95" s="59">
        <f t="shared" si="3"/>
        <v>94704000</v>
      </c>
    </row>
    <row r="96" spans="2:8" x14ac:dyDescent="0.25">
      <c r="B96" s="56"/>
      <c r="C96" s="56"/>
      <c r="D96" s="57" t="s">
        <v>7</v>
      </c>
      <c r="E96" s="58"/>
      <c r="F96" s="19">
        <v>3946</v>
      </c>
      <c r="G96" s="59">
        <f t="shared" si="2"/>
        <v>78920000</v>
      </c>
      <c r="H96" s="59">
        <f t="shared" si="3"/>
        <v>94704000</v>
      </c>
    </row>
    <row r="97" spans="2:8" x14ac:dyDescent="0.25">
      <c r="B97" s="56"/>
      <c r="C97" s="56"/>
      <c r="D97" s="57" t="s">
        <v>8</v>
      </c>
      <c r="E97" s="58"/>
      <c r="F97" s="19">
        <v>3946</v>
      </c>
      <c r="G97" s="59">
        <f t="shared" si="2"/>
        <v>78920000</v>
      </c>
      <c r="H97" s="59">
        <f t="shared" si="3"/>
        <v>94704000</v>
      </c>
    </row>
    <row r="98" spans="2:8" x14ac:dyDescent="0.25">
      <c r="B98" s="56">
        <v>24</v>
      </c>
      <c r="C98" s="56" t="s">
        <v>95</v>
      </c>
      <c r="D98" s="57" t="s">
        <v>3</v>
      </c>
      <c r="E98" s="58">
        <v>502.32</v>
      </c>
      <c r="F98" s="19">
        <v>4074</v>
      </c>
      <c r="G98" s="59">
        <f t="shared" si="2"/>
        <v>81480000</v>
      </c>
      <c r="H98" s="59">
        <f t="shared" si="3"/>
        <v>97776000</v>
      </c>
    </row>
    <row r="99" spans="2:8" x14ac:dyDescent="0.25">
      <c r="B99" s="56"/>
      <c r="C99" s="56"/>
      <c r="D99" s="57" t="s">
        <v>6</v>
      </c>
      <c r="E99" s="58"/>
      <c r="F99" s="19">
        <v>4074</v>
      </c>
      <c r="G99" s="59">
        <f t="shared" si="2"/>
        <v>81480000</v>
      </c>
      <c r="H99" s="59">
        <f t="shared" si="3"/>
        <v>97776000</v>
      </c>
    </row>
    <row r="100" spans="2:8" x14ac:dyDescent="0.25">
      <c r="B100" s="56"/>
      <c r="C100" s="56"/>
      <c r="D100" s="57" t="s">
        <v>7</v>
      </c>
      <c r="E100" s="58"/>
      <c r="F100" s="19">
        <v>4074</v>
      </c>
      <c r="G100" s="59">
        <f t="shared" si="2"/>
        <v>81480000</v>
      </c>
      <c r="H100" s="59">
        <f t="shared" si="3"/>
        <v>97776000</v>
      </c>
    </row>
    <row r="101" spans="2:8" x14ac:dyDescent="0.25">
      <c r="B101" s="56"/>
      <c r="C101" s="56"/>
      <c r="D101" s="57" t="s">
        <v>8</v>
      </c>
      <c r="E101" s="58"/>
      <c r="F101" s="19">
        <v>4074</v>
      </c>
      <c r="G101" s="59">
        <f t="shared" si="2"/>
        <v>81480000</v>
      </c>
      <c r="H101" s="59">
        <f t="shared" si="3"/>
        <v>97776000</v>
      </c>
    </row>
    <row r="102" spans="2:8" x14ac:dyDescent="0.25">
      <c r="B102" s="56">
        <v>25</v>
      </c>
      <c r="C102" s="56" t="s">
        <v>96</v>
      </c>
      <c r="D102" s="57" t="s">
        <v>3</v>
      </c>
      <c r="E102" s="58">
        <v>502.32</v>
      </c>
      <c r="F102" s="19">
        <v>4069</v>
      </c>
      <c r="G102" s="59">
        <f t="shared" si="2"/>
        <v>81380000</v>
      </c>
      <c r="H102" s="59">
        <f t="shared" si="3"/>
        <v>97656000</v>
      </c>
    </row>
    <row r="103" spans="2:8" x14ac:dyDescent="0.25">
      <c r="B103" s="56"/>
      <c r="C103" s="56"/>
      <c r="D103" s="57" t="s">
        <v>6</v>
      </c>
      <c r="E103" s="58"/>
      <c r="F103" s="19">
        <v>4069</v>
      </c>
      <c r="G103" s="59">
        <f t="shared" si="2"/>
        <v>81380000</v>
      </c>
      <c r="H103" s="59">
        <f t="shared" si="3"/>
        <v>97656000</v>
      </c>
    </row>
    <row r="104" spans="2:8" x14ac:dyDescent="0.25">
      <c r="B104" s="56"/>
      <c r="C104" s="56"/>
      <c r="D104" s="57" t="s">
        <v>7</v>
      </c>
      <c r="E104" s="58"/>
      <c r="F104" s="19">
        <v>4069</v>
      </c>
      <c r="G104" s="59">
        <f t="shared" si="2"/>
        <v>81380000</v>
      </c>
      <c r="H104" s="59">
        <f t="shared" si="3"/>
        <v>97656000</v>
      </c>
    </row>
    <row r="105" spans="2:8" x14ac:dyDescent="0.25">
      <c r="B105" s="56"/>
      <c r="C105" s="56"/>
      <c r="D105" s="57" t="s">
        <v>8</v>
      </c>
      <c r="E105" s="58"/>
      <c r="F105" s="19">
        <v>4069</v>
      </c>
      <c r="G105" s="59">
        <f t="shared" si="2"/>
        <v>81380000</v>
      </c>
      <c r="H105" s="59">
        <f t="shared" si="3"/>
        <v>97656000</v>
      </c>
    </row>
    <row r="106" spans="2:8" x14ac:dyDescent="0.25">
      <c r="B106" s="56">
        <v>26</v>
      </c>
      <c r="C106" s="56" t="s">
        <v>97</v>
      </c>
      <c r="D106" s="57" t="s">
        <v>3</v>
      </c>
      <c r="E106" s="58">
        <v>502.32</v>
      </c>
      <c r="F106" s="19">
        <v>4060</v>
      </c>
      <c r="G106" s="59">
        <f t="shared" si="2"/>
        <v>81200000</v>
      </c>
      <c r="H106" s="59">
        <f t="shared" si="3"/>
        <v>97440000</v>
      </c>
    </row>
    <row r="107" spans="2:8" x14ac:dyDescent="0.25">
      <c r="B107" s="56"/>
      <c r="C107" s="56"/>
      <c r="D107" s="57" t="s">
        <v>6</v>
      </c>
      <c r="E107" s="58"/>
      <c r="F107" s="19">
        <v>4060</v>
      </c>
      <c r="G107" s="59">
        <f t="shared" si="2"/>
        <v>81200000</v>
      </c>
      <c r="H107" s="59">
        <f t="shared" si="3"/>
        <v>97440000</v>
      </c>
    </row>
    <row r="108" spans="2:8" x14ac:dyDescent="0.25">
      <c r="B108" s="56"/>
      <c r="C108" s="56"/>
      <c r="D108" s="57" t="s">
        <v>7</v>
      </c>
      <c r="E108" s="58"/>
      <c r="F108" s="19">
        <v>4060</v>
      </c>
      <c r="G108" s="59">
        <f t="shared" si="2"/>
        <v>81200000</v>
      </c>
      <c r="H108" s="59">
        <f t="shared" si="3"/>
        <v>97440000</v>
      </c>
    </row>
    <row r="109" spans="2:8" x14ac:dyDescent="0.25">
      <c r="B109" s="56"/>
      <c r="C109" s="56"/>
      <c r="D109" s="57" t="s">
        <v>8</v>
      </c>
      <c r="E109" s="58"/>
      <c r="F109" s="19">
        <v>4060</v>
      </c>
      <c r="G109" s="59">
        <f t="shared" si="2"/>
        <v>81200000</v>
      </c>
      <c r="H109" s="59">
        <f t="shared" si="3"/>
        <v>97440000</v>
      </c>
    </row>
    <row r="110" spans="2:8" x14ac:dyDescent="0.25">
      <c r="B110" s="56">
        <v>27</v>
      </c>
      <c r="C110" s="56" t="s">
        <v>98</v>
      </c>
      <c r="D110" s="57" t="s">
        <v>3</v>
      </c>
      <c r="E110" s="58">
        <v>503.06</v>
      </c>
      <c r="F110" s="19">
        <v>3964</v>
      </c>
      <c r="G110" s="59">
        <f t="shared" si="2"/>
        <v>79280000</v>
      </c>
      <c r="H110" s="59">
        <f t="shared" si="3"/>
        <v>95136000</v>
      </c>
    </row>
    <row r="111" spans="2:8" x14ac:dyDescent="0.25">
      <c r="B111" s="56"/>
      <c r="C111" s="56"/>
      <c r="D111" s="57" t="s">
        <v>6</v>
      </c>
      <c r="E111" s="58"/>
      <c r="F111" s="19">
        <v>3964</v>
      </c>
      <c r="G111" s="59">
        <f t="shared" si="2"/>
        <v>79280000</v>
      </c>
      <c r="H111" s="59">
        <f t="shared" si="3"/>
        <v>95136000</v>
      </c>
    </row>
    <row r="112" spans="2:8" x14ac:dyDescent="0.25">
      <c r="B112" s="56"/>
      <c r="C112" s="56"/>
      <c r="D112" s="57" t="s">
        <v>7</v>
      </c>
      <c r="E112" s="58"/>
      <c r="F112" s="19">
        <v>3964</v>
      </c>
      <c r="G112" s="59">
        <f t="shared" si="2"/>
        <v>79280000</v>
      </c>
      <c r="H112" s="59">
        <f t="shared" si="3"/>
        <v>95136000</v>
      </c>
    </row>
    <row r="113" spans="2:8" x14ac:dyDescent="0.25">
      <c r="B113" s="56"/>
      <c r="C113" s="56"/>
      <c r="D113" s="57" t="s">
        <v>8</v>
      </c>
      <c r="E113" s="58"/>
      <c r="F113" s="19">
        <v>3964</v>
      </c>
      <c r="G113" s="59">
        <f t="shared" si="2"/>
        <v>79280000</v>
      </c>
      <c r="H113" s="59">
        <f t="shared" si="3"/>
        <v>95136000</v>
      </c>
    </row>
    <row r="114" spans="2:8" x14ac:dyDescent="0.25">
      <c r="B114" s="56">
        <v>28</v>
      </c>
      <c r="C114" s="56" t="s">
        <v>99</v>
      </c>
      <c r="D114" s="57" t="s">
        <v>3</v>
      </c>
      <c r="E114" s="58">
        <v>505.15</v>
      </c>
      <c r="F114" s="19">
        <v>3964</v>
      </c>
      <c r="G114" s="59">
        <f t="shared" si="2"/>
        <v>79280000</v>
      </c>
      <c r="H114" s="59">
        <f t="shared" si="3"/>
        <v>95136000</v>
      </c>
    </row>
    <row r="115" spans="2:8" x14ac:dyDescent="0.25">
      <c r="B115" s="56"/>
      <c r="C115" s="56"/>
      <c r="D115" s="57" t="s">
        <v>6</v>
      </c>
      <c r="E115" s="58"/>
      <c r="F115" s="19">
        <v>3964</v>
      </c>
      <c r="G115" s="59">
        <f t="shared" si="2"/>
        <v>79280000</v>
      </c>
      <c r="H115" s="59">
        <f t="shared" si="3"/>
        <v>95136000</v>
      </c>
    </row>
    <row r="116" spans="2:8" x14ac:dyDescent="0.25">
      <c r="B116" s="56"/>
      <c r="C116" s="56"/>
      <c r="D116" s="57" t="s">
        <v>7</v>
      </c>
      <c r="E116" s="58"/>
      <c r="F116" s="19">
        <v>3964</v>
      </c>
      <c r="G116" s="59">
        <f t="shared" si="2"/>
        <v>79280000</v>
      </c>
      <c r="H116" s="59">
        <f t="shared" si="3"/>
        <v>95136000</v>
      </c>
    </row>
    <row r="117" spans="2:8" x14ac:dyDescent="0.25">
      <c r="B117" s="56"/>
      <c r="C117" s="56"/>
      <c r="D117" s="57" t="s">
        <v>8</v>
      </c>
      <c r="E117" s="58"/>
      <c r="F117" s="19">
        <v>3964</v>
      </c>
      <c r="G117" s="59">
        <f t="shared" si="2"/>
        <v>79280000</v>
      </c>
      <c r="H117" s="59">
        <f t="shared" si="3"/>
        <v>95136000</v>
      </c>
    </row>
    <row r="118" spans="2:8" x14ac:dyDescent="0.25">
      <c r="B118" s="56">
        <v>29</v>
      </c>
      <c r="C118" s="56" t="s">
        <v>100</v>
      </c>
      <c r="D118" s="57" t="s">
        <v>3</v>
      </c>
      <c r="E118" s="58">
        <v>644.87</v>
      </c>
      <c r="F118" s="19">
        <v>5369</v>
      </c>
      <c r="G118" s="59">
        <f t="shared" si="2"/>
        <v>107380000</v>
      </c>
      <c r="H118" s="59">
        <f t="shared" si="3"/>
        <v>128856000</v>
      </c>
    </row>
    <row r="119" spans="2:8" x14ac:dyDescent="0.25">
      <c r="B119" s="56"/>
      <c r="C119" s="56"/>
      <c r="D119" s="57" t="s">
        <v>6</v>
      </c>
      <c r="E119" s="58"/>
      <c r="F119" s="19">
        <v>5369</v>
      </c>
      <c r="G119" s="59">
        <f t="shared" si="2"/>
        <v>107380000</v>
      </c>
      <c r="H119" s="59">
        <f t="shared" si="3"/>
        <v>128856000</v>
      </c>
    </row>
    <row r="120" spans="2:8" x14ac:dyDescent="0.25">
      <c r="B120" s="56"/>
      <c r="C120" s="56"/>
      <c r="D120" s="57" t="s">
        <v>7</v>
      </c>
      <c r="E120" s="58"/>
      <c r="F120" s="19">
        <v>5369</v>
      </c>
      <c r="G120" s="59">
        <f t="shared" si="2"/>
        <v>107380000</v>
      </c>
      <c r="H120" s="59">
        <f t="shared" si="3"/>
        <v>128856000</v>
      </c>
    </row>
    <row r="121" spans="2:8" x14ac:dyDescent="0.25">
      <c r="B121" s="56"/>
      <c r="C121" s="56"/>
      <c r="D121" s="57" t="s">
        <v>8</v>
      </c>
      <c r="E121" s="58"/>
      <c r="F121" s="19">
        <v>5369</v>
      </c>
      <c r="G121" s="59">
        <f t="shared" si="2"/>
        <v>107380000</v>
      </c>
      <c r="H121" s="59">
        <f t="shared" si="3"/>
        <v>128856000</v>
      </c>
    </row>
    <row r="122" spans="2:8" x14ac:dyDescent="0.25">
      <c r="B122" s="60" t="s">
        <v>11</v>
      </c>
      <c r="C122" s="61"/>
      <c r="D122" s="62"/>
      <c r="E122" s="63">
        <f>SUM(E4:E121)</f>
        <v>10282.219999999999</v>
      </c>
      <c r="F122" s="63">
        <f>SUM(F6:F121)</f>
        <v>348524</v>
      </c>
      <c r="G122" s="59">
        <f t="shared" si="2"/>
        <v>6970480000</v>
      </c>
      <c r="H122" s="59">
        <f t="shared" si="3"/>
        <v>8364576000</v>
      </c>
    </row>
    <row r="123" spans="2:8" x14ac:dyDescent="0.25">
      <c r="B123" s="64" t="s">
        <v>101</v>
      </c>
      <c r="C123" s="65"/>
      <c r="D123" s="65"/>
      <c r="E123" s="65"/>
      <c r="F123" s="65"/>
      <c r="G123" s="65"/>
      <c r="H123" s="66"/>
    </row>
    <row r="124" spans="2:8" x14ac:dyDescent="0.25">
      <c r="B124" s="56">
        <v>30</v>
      </c>
      <c r="C124" s="56" t="s">
        <v>102</v>
      </c>
      <c r="D124" s="57" t="s">
        <v>3</v>
      </c>
      <c r="E124" s="58">
        <v>269.10000000000002</v>
      </c>
      <c r="F124" s="19">
        <v>2380</v>
      </c>
      <c r="G124" s="59">
        <f t="shared" si="2"/>
        <v>47600000</v>
      </c>
      <c r="H124" s="59">
        <f t="shared" si="3"/>
        <v>57120000</v>
      </c>
    </row>
    <row r="125" spans="2:8" x14ac:dyDescent="0.25">
      <c r="B125" s="56"/>
      <c r="C125" s="56"/>
      <c r="D125" s="57" t="s">
        <v>6</v>
      </c>
      <c r="E125" s="58"/>
      <c r="F125" s="19">
        <v>2380</v>
      </c>
      <c r="G125" s="59">
        <f t="shared" si="2"/>
        <v>47600000</v>
      </c>
      <c r="H125" s="59">
        <f t="shared" si="3"/>
        <v>57120000</v>
      </c>
    </row>
    <row r="126" spans="2:8" x14ac:dyDescent="0.25">
      <c r="B126" s="56"/>
      <c r="C126" s="56"/>
      <c r="D126" s="57" t="s">
        <v>7</v>
      </c>
      <c r="E126" s="58"/>
      <c r="F126" s="19">
        <v>2380</v>
      </c>
      <c r="G126" s="59">
        <f t="shared" si="2"/>
        <v>47600000</v>
      </c>
      <c r="H126" s="59">
        <f t="shared" si="3"/>
        <v>57120000</v>
      </c>
    </row>
    <row r="127" spans="2:8" x14ac:dyDescent="0.25">
      <c r="B127" s="56"/>
      <c r="C127" s="56"/>
      <c r="D127" s="57" t="s">
        <v>8</v>
      </c>
      <c r="E127" s="58"/>
      <c r="F127" s="19">
        <v>2380</v>
      </c>
      <c r="G127" s="59">
        <f t="shared" si="2"/>
        <v>47600000</v>
      </c>
      <c r="H127" s="59">
        <f t="shared" si="3"/>
        <v>57120000</v>
      </c>
    </row>
    <row r="128" spans="2:8" x14ac:dyDescent="0.25">
      <c r="B128" s="56">
        <v>31</v>
      </c>
      <c r="C128" s="56" t="s">
        <v>103</v>
      </c>
      <c r="D128" s="57" t="s">
        <v>3</v>
      </c>
      <c r="E128" s="58">
        <v>269.10000000000002</v>
      </c>
      <c r="F128" s="19">
        <v>2388</v>
      </c>
      <c r="G128" s="59">
        <f t="shared" si="2"/>
        <v>47760000</v>
      </c>
      <c r="H128" s="59">
        <f t="shared" si="3"/>
        <v>57312000</v>
      </c>
    </row>
    <row r="129" spans="2:8" x14ac:dyDescent="0.25">
      <c r="B129" s="56"/>
      <c r="C129" s="56"/>
      <c r="D129" s="57" t="s">
        <v>6</v>
      </c>
      <c r="E129" s="58"/>
      <c r="F129" s="19">
        <v>2388</v>
      </c>
      <c r="G129" s="59">
        <f t="shared" si="2"/>
        <v>47760000</v>
      </c>
      <c r="H129" s="59">
        <f t="shared" si="3"/>
        <v>57312000</v>
      </c>
    </row>
    <row r="130" spans="2:8" x14ac:dyDescent="0.25">
      <c r="B130" s="56"/>
      <c r="C130" s="56"/>
      <c r="D130" s="57" t="s">
        <v>7</v>
      </c>
      <c r="E130" s="58"/>
      <c r="F130" s="19">
        <v>2388</v>
      </c>
      <c r="G130" s="59">
        <f t="shared" si="2"/>
        <v>47760000</v>
      </c>
      <c r="H130" s="59">
        <f t="shared" si="3"/>
        <v>57312000</v>
      </c>
    </row>
    <row r="131" spans="2:8" x14ac:dyDescent="0.25">
      <c r="B131" s="56"/>
      <c r="C131" s="56"/>
      <c r="D131" s="57" t="s">
        <v>8</v>
      </c>
      <c r="E131" s="58"/>
      <c r="F131" s="19">
        <v>2388</v>
      </c>
      <c r="G131" s="59">
        <f t="shared" si="2"/>
        <v>47760000</v>
      </c>
      <c r="H131" s="59">
        <f t="shared" si="3"/>
        <v>57312000</v>
      </c>
    </row>
    <row r="132" spans="2:8" x14ac:dyDescent="0.25">
      <c r="B132" s="56">
        <v>32</v>
      </c>
      <c r="C132" s="56" t="s">
        <v>104</v>
      </c>
      <c r="D132" s="57" t="s">
        <v>3</v>
      </c>
      <c r="E132" s="58">
        <v>269.10000000000002</v>
      </c>
      <c r="F132" s="19">
        <v>2378</v>
      </c>
      <c r="G132" s="59">
        <f t="shared" si="2"/>
        <v>47560000</v>
      </c>
      <c r="H132" s="59">
        <f t="shared" si="3"/>
        <v>57072000</v>
      </c>
    </row>
    <row r="133" spans="2:8" x14ac:dyDescent="0.25">
      <c r="B133" s="56"/>
      <c r="C133" s="56"/>
      <c r="D133" s="57" t="s">
        <v>6</v>
      </c>
      <c r="E133" s="58"/>
      <c r="F133" s="19">
        <v>2378</v>
      </c>
      <c r="G133" s="59">
        <f t="shared" si="2"/>
        <v>47560000</v>
      </c>
      <c r="H133" s="59">
        <f t="shared" si="3"/>
        <v>57072000</v>
      </c>
    </row>
    <row r="134" spans="2:8" x14ac:dyDescent="0.25">
      <c r="B134" s="56"/>
      <c r="C134" s="56"/>
      <c r="D134" s="57" t="s">
        <v>7</v>
      </c>
      <c r="E134" s="58"/>
      <c r="F134" s="19">
        <v>2378</v>
      </c>
      <c r="G134" s="59">
        <f t="shared" si="2"/>
        <v>47560000</v>
      </c>
      <c r="H134" s="59">
        <f t="shared" si="3"/>
        <v>57072000</v>
      </c>
    </row>
    <row r="135" spans="2:8" x14ac:dyDescent="0.25">
      <c r="B135" s="56"/>
      <c r="C135" s="56"/>
      <c r="D135" s="57" t="s">
        <v>8</v>
      </c>
      <c r="E135" s="58"/>
      <c r="F135" s="19">
        <v>2378</v>
      </c>
      <c r="G135" s="59">
        <f t="shared" ref="G135:G198" si="4">F135*$G$2</f>
        <v>47560000</v>
      </c>
      <c r="H135" s="59">
        <f t="shared" ref="H135:H198" si="5">$H$2*F135</f>
        <v>57072000</v>
      </c>
    </row>
    <row r="136" spans="2:8" x14ac:dyDescent="0.25">
      <c r="B136" s="56">
        <v>33</v>
      </c>
      <c r="C136" s="56" t="s">
        <v>105</v>
      </c>
      <c r="D136" s="57" t="s">
        <v>3</v>
      </c>
      <c r="E136" s="58">
        <v>269.10000000000002</v>
      </c>
      <c r="F136" s="19">
        <v>2380</v>
      </c>
      <c r="G136" s="59">
        <f t="shared" si="4"/>
        <v>47600000</v>
      </c>
      <c r="H136" s="59">
        <f t="shared" si="5"/>
        <v>57120000</v>
      </c>
    </row>
    <row r="137" spans="2:8" x14ac:dyDescent="0.25">
      <c r="B137" s="56"/>
      <c r="C137" s="56"/>
      <c r="D137" s="57" t="s">
        <v>6</v>
      </c>
      <c r="E137" s="58"/>
      <c r="F137" s="19">
        <v>2380</v>
      </c>
      <c r="G137" s="59">
        <f t="shared" si="4"/>
        <v>47600000</v>
      </c>
      <c r="H137" s="59">
        <f t="shared" si="5"/>
        <v>57120000</v>
      </c>
    </row>
    <row r="138" spans="2:8" x14ac:dyDescent="0.25">
      <c r="B138" s="56"/>
      <c r="C138" s="56"/>
      <c r="D138" s="57" t="s">
        <v>7</v>
      </c>
      <c r="E138" s="58"/>
      <c r="F138" s="19">
        <v>2380</v>
      </c>
      <c r="G138" s="59">
        <f t="shared" si="4"/>
        <v>47600000</v>
      </c>
      <c r="H138" s="59">
        <f t="shared" si="5"/>
        <v>57120000</v>
      </c>
    </row>
    <row r="139" spans="2:8" x14ac:dyDescent="0.25">
      <c r="B139" s="56"/>
      <c r="C139" s="56"/>
      <c r="D139" s="57" t="s">
        <v>8</v>
      </c>
      <c r="E139" s="58"/>
      <c r="F139" s="19">
        <v>2380</v>
      </c>
      <c r="G139" s="59">
        <f t="shared" si="4"/>
        <v>47600000</v>
      </c>
      <c r="H139" s="59">
        <f t="shared" si="5"/>
        <v>57120000</v>
      </c>
    </row>
    <row r="140" spans="2:8" x14ac:dyDescent="0.25">
      <c r="B140" s="56">
        <v>34</v>
      </c>
      <c r="C140" s="56" t="s">
        <v>106</v>
      </c>
      <c r="D140" s="57" t="s">
        <v>3</v>
      </c>
      <c r="E140" s="58">
        <v>269.10000000000002</v>
      </c>
      <c r="F140" s="19">
        <v>2380</v>
      </c>
      <c r="G140" s="59">
        <f t="shared" si="4"/>
        <v>47600000</v>
      </c>
      <c r="H140" s="59">
        <f t="shared" si="5"/>
        <v>57120000</v>
      </c>
    </row>
    <row r="141" spans="2:8" x14ac:dyDescent="0.25">
      <c r="B141" s="56"/>
      <c r="C141" s="56"/>
      <c r="D141" s="57" t="s">
        <v>6</v>
      </c>
      <c r="E141" s="58"/>
      <c r="F141" s="19">
        <v>2380</v>
      </c>
      <c r="G141" s="59">
        <f t="shared" si="4"/>
        <v>47600000</v>
      </c>
      <c r="H141" s="59">
        <f t="shared" si="5"/>
        <v>57120000</v>
      </c>
    </row>
    <row r="142" spans="2:8" x14ac:dyDescent="0.25">
      <c r="B142" s="56"/>
      <c r="C142" s="56"/>
      <c r="D142" s="57" t="s">
        <v>7</v>
      </c>
      <c r="E142" s="58"/>
      <c r="F142" s="19">
        <v>2380</v>
      </c>
      <c r="G142" s="59">
        <f t="shared" si="4"/>
        <v>47600000</v>
      </c>
      <c r="H142" s="59">
        <f t="shared" si="5"/>
        <v>57120000</v>
      </c>
    </row>
    <row r="143" spans="2:8" x14ac:dyDescent="0.25">
      <c r="B143" s="56"/>
      <c r="C143" s="56"/>
      <c r="D143" s="57" t="s">
        <v>8</v>
      </c>
      <c r="E143" s="58"/>
      <c r="F143" s="19">
        <v>2380</v>
      </c>
      <c r="G143" s="59">
        <f t="shared" si="4"/>
        <v>47600000</v>
      </c>
      <c r="H143" s="59">
        <f t="shared" si="5"/>
        <v>57120000</v>
      </c>
    </row>
    <row r="144" spans="2:8" x14ac:dyDescent="0.25">
      <c r="B144" s="56">
        <v>35</v>
      </c>
      <c r="C144" s="56" t="s">
        <v>107</v>
      </c>
      <c r="D144" s="57" t="s">
        <v>3</v>
      </c>
      <c r="E144" s="58">
        <v>269.10000000000002</v>
      </c>
      <c r="F144" s="19">
        <v>2380</v>
      </c>
      <c r="G144" s="59">
        <f t="shared" si="4"/>
        <v>47600000</v>
      </c>
      <c r="H144" s="59">
        <f t="shared" si="5"/>
        <v>57120000</v>
      </c>
    </row>
    <row r="145" spans="2:8" x14ac:dyDescent="0.25">
      <c r="B145" s="56"/>
      <c r="C145" s="56"/>
      <c r="D145" s="57" t="s">
        <v>6</v>
      </c>
      <c r="E145" s="58"/>
      <c r="F145" s="19">
        <v>2380</v>
      </c>
      <c r="G145" s="59">
        <f t="shared" si="4"/>
        <v>47600000</v>
      </c>
      <c r="H145" s="59">
        <f t="shared" si="5"/>
        <v>57120000</v>
      </c>
    </row>
    <row r="146" spans="2:8" x14ac:dyDescent="0.25">
      <c r="B146" s="56"/>
      <c r="C146" s="56"/>
      <c r="D146" s="57" t="s">
        <v>7</v>
      </c>
      <c r="E146" s="58"/>
      <c r="F146" s="19">
        <v>2380</v>
      </c>
      <c r="G146" s="59">
        <f t="shared" si="4"/>
        <v>47600000</v>
      </c>
      <c r="H146" s="59">
        <f t="shared" si="5"/>
        <v>57120000</v>
      </c>
    </row>
    <row r="147" spans="2:8" x14ac:dyDescent="0.25">
      <c r="B147" s="56"/>
      <c r="C147" s="56"/>
      <c r="D147" s="57" t="s">
        <v>8</v>
      </c>
      <c r="E147" s="58"/>
      <c r="F147" s="19">
        <v>2380</v>
      </c>
      <c r="G147" s="59">
        <f t="shared" si="4"/>
        <v>47600000</v>
      </c>
      <c r="H147" s="59">
        <f t="shared" si="5"/>
        <v>57120000</v>
      </c>
    </row>
    <row r="148" spans="2:8" x14ac:dyDescent="0.25">
      <c r="B148" s="56">
        <v>36</v>
      </c>
      <c r="C148" s="56" t="s">
        <v>108</v>
      </c>
      <c r="D148" s="57" t="s">
        <v>3</v>
      </c>
      <c r="E148" s="58">
        <v>269.10000000000002</v>
      </c>
      <c r="F148" s="19">
        <v>2277</v>
      </c>
      <c r="G148" s="59">
        <f t="shared" si="4"/>
        <v>45540000</v>
      </c>
      <c r="H148" s="59">
        <f t="shared" si="5"/>
        <v>54648000</v>
      </c>
    </row>
    <row r="149" spans="2:8" x14ac:dyDescent="0.25">
      <c r="B149" s="56"/>
      <c r="C149" s="56"/>
      <c r="D149" s="57" t="s">
        <v>6</v>
      </c>
      <c r="E149" s="58"/>
      <c r="F149" s="19">
        <v>2277</v>
      </c>
      <c r="G149" s="59">
        <f t="shared" si="4"/>
        <v>45540000</v>
      </c>
      <c r="H149" s="59">
        <f t="shared" si="5"/>
        <v>54648000</v>
      </c>
    </row>
    <row r="150" spans="2:8" x14ac:dyDescent="0.25">
      <c r="B150" s="56"/>
      <c r="C150" s="56"/>
      <c r="D150" s="57" t="s">
        <v>7</v>
      </c>
      <c r="E150" s="58"/>
      <c r="F150" s="19">
        <v>2277</v>
      </c>
      <c r="G150" s="59">
        <f t="shared" si="4"/>
        <v>45540000</v>
      </c>
      <c r="H150" s="59">
        <f t="shared" si="5"/>
        <v>54648000</v>
      </c>
    </row>
    <row r="151" spans="2:8" x14ac:dyDescent="0.25">
      <c r="B151" s="56"/>
      <c r="C151" s="56"/>
      <c r="D151" s="57" t="s">
        <v>8</v>
      </c>
      <c r="E151" s="58"/>
      <c r="F151" s="19">
        <v>2277</v>
      </c>
      <c r="G151" s="59">
        <f t="shared" si="4"/>
        <v>45540000</v>
      </c>
      <c r="H151" s="59">
        <f t="shared" si="5"/>
        <v>54648000</v>
      </c>
    </row>
    <row r="152" spans="2:8" x14ac:dyDescent="0.25">
      <c r="B152" s="56">
        <v>37</v>
      </c>
      <c r="C152" s="56" t="s">
        <v>109</v>
      </c>
      <c r="D152" s="57" t="s">
        <v>3</v>
      </c>
      <c r="E152" s="58">
        <v>269.10000000000002</v>
      </c>
      <c r="F152" s="19">
        <v>2385</v>
      </c>
      <c r="G152" s="59">
        <f t="shared" si="4"/>
        <v>47700000</v>
      </c>
      <c r="H152" s="59">
        <f t="shared" si="5"/>
        <v>57240000</v>
      </c>
    </row>
    <row r="153" spans="2:8" x14ac:dyDescent="0.25">
      <c r="B153" s="56"/>
      <c r="C153" s="56"/>
      <c r="D153" s="57" t="s">
        <v>6</v>
      </c>
      <c r="E153" s="58"/>
      <c r="F153" s="19">
        <v>2385</v>
      </c>
      <c r="G153" s="59">
        <f t="shared" si="4"/>
        <v>47700000</v>
      </c>
      <c r="H153" s="59">
        <f t="shared" si="5"/>
        <v>57240000</v>
      </c>
    </row>
    <row r="154" spans="2:8" x14ac:dyDescent="0.25">
      <c r="B154" s="56"/>
      <c r="C154" s="56"/>
      <c r="D154" s="57" t="s">
        <v>7</v>
      </c>
      <c r="E154" s="58"/>
      <c r="F154" s="19">
        <v>2385</v>
      </c>
      <c r="G154" s="59">
        <f t="shared" si="4"/>
        <v>47700000</v>
      </c>
      <c r="H154" s="59">
        <f t="shared" si="5"/>
        <v>57240000</v>
      </c>
    </row>
    <row r="155" spans="2:8" x14ac:dyDescent="0.25">
      <c r="B155" s="56"/>
      <c r="C155" s="56"/>
      <c r="D155" s="57" t="s">
        <v>8</v>
      </c>
      <c r="E155" s="58"/>
      <c r="F155" s="19">
        <v>2385</v>
      </c>
      <c r="G155" s="59">
        <f t="shared" si="4"/>
        <v>47700000</v>
      </c>
      <c r="H155" s="59">
        <f t="shared" si="5"/>
        <v>57240000</v>
      </c>
    </row>
    <row r="156" spans="2:8" x14ac:dyDescent="0.25">
      <c r="B156" s="56">
        <v>38</v>
      </c>
      <c r="C156" s="56" t="s">
        <v>110</v>
      </c>
      <c r="D156" s="57" t="s">
        <v>3</v>
      </c>
      <c r="E156" s="58">
        <v>269.10000000000002</v>
      </c>
      <c r="F156" s="19">
        <v>2270</v>
      </c>
      <c r="G156" s="59">
        <f t="shared" si="4"/>
        <v>45400000</v>
      </c>
      <c r="H156" s="59">
        <f t="shared" si="5"/>
        <v>54480000</v>
      </c>
    </row>
    <row r="157" spans="2:8" x14ac:dyDescent="0.25">
      <c r="B157" s="56"/>
      <c r="C157" s="56"/>
      <c r="D157" s="57" t="s">
        <v>6</v>
      </c>
      <c r="E157" s="58"/>
      <c r="F157" s="19">
        <v>2270</v>
      </c>
      <c r="G157" s="59">
        <f t="shared" si="4"/>
        <v>45400000</v>
      </c>
      <c r="H157" s="59">
        <f t="shared" si="5"/>
        <v>54480000</v>
      </c>
    </row>
    <row r="158" spans="2:8" x14ac:dyDescent="0.25">
      <c r="B158" s="56"/>
      <c r="C158" s="56"/>
      <c r="D158" s="57" t="s">
        <v>7</v>
      </c>
      <c r="E158" s="58"/>
      <c r="F158" s="19">
        <v>2270</v>
      </c>
      <c r="G158" s="59">
        <f t="shared" si="4"/>
        <v>45400000</v>
      </c>
      <c r="H158" s="59">
        <f t="shared" si="5"/>
        <v>54480000</v>
      </c>
    </row>
    <row r="159" spans="2:8" x14ac:dyDescent="0.25">
      <c r="B159" s="56"/>
      <c r="C159" s="56"/>
      <c r="D159" s="57" t="s">
        <v>8</v>
      </c>
      <c r="E159" s="58"/>
      <c r="F159" s="19">
        <v>2270</v>
      </c>
      <c r="G159" s="59">
        <f t="shared" si="4"/>
        <v>45400000</v>
      </c>
      <c r="H159" s="59">
        <f t="shared" si="5"/>
        <v>54480000</v>
      </c>
    </row>
    <row r="160" spans="2:8" x14ac:dyDescent="0.25">
      <c r="B160" s="56">
        <v>39</v>
      </c>
      <c r="C160" s="56" t="s">
        <v>111</v>
      </c>
      <c r="D160" s="57" t="s">
        <v>3</v>
      </c>
      <c r="E160" s="58">
        <v>502.32</v>
      </c>
      <c r="F160" s="19">
        <v>4069</v>
      </c>
      <c r="G160" s="59">
        <f t="shared" si="4"/>
        <v>81380000</v>
      </c>
      <c r="H160" s="59">
        <f t="shared" si="5"/>
        <v>97656000</v>
      </c>
    </row>
    <row r="161" spans="2:8" x14ac:dyDescent="0.25">
      <c r="B161" s="56"/>
      <c r="C161" s="56"/>
      <c r="D161" s="57" t="s">
        <v>6</v>
      </c>
      <c r="E161" s="58"/>
      <c r="F161" s="19">
        <v>4069</v>
      </c>
      <c r="G161" s="59">
        <f t="shared" si="4"/>
        <v>81380000</v>
      </c>
      <c r="H161" s="59">
        <f t="shared" si="5"/>
        <v>97656000</v>
      </c>
    </row>
    <row r="162" spans="2:8" x14ac:dyDescent="0.25">
      <c r="B162" s="56"/>
      <c r="C162" s="56"/>
      <c r="D162" s="57" t="s">
        <v>7</v>
      </c>
      <c r="E162" s="58"/>
      <c r="F162" s="19">
        <v>4069</v>
      </c>
      <c r="G162" s="59">
        <f t="shared" si="4"/>
        <v>81380000</v>
      </c>
      <c r="H162" s="59">
        <f t="shared" si="5"/>
        <v>97656000</v>
      </c>
    </row>
    <row r="163" spans="2:8" x14ac:dyDescent="0.25">
      <c r="B163" s="56"/>
      <c r="C163" s="56"/>
      <c r="D163" s="57" t="s">
        <v>8</v>
      </c>
      <c r="E163" s="58"/>
      <c r="F163" s="19">
        <v>4069</v>
      </c>
      <c r="G163" s="59">
        <f t="shared" si="4"/>
        <v>81380000</v>
      </c>
      <c r="H163" s="59">
        <f t="shared" si="5"/>
        <v>97656000</v>
      </c>
    </row>
    <row r="164" spans="2:8" x14ac:dyDescent="0.25">
      <c r="B164" s="56">
        <v>40</v>
      </c>
      <c r="C164" s="56" t="s">
        <v>112</v>
      </c>
      <c r="D164" s="57" t="s">
        <v>3</v>
      </c>
      <c r="E164" s="58">
        <v>502.32</v>
      </c>
      <c r="F164" s="19">
        <v>4074</v>
      </c>
      <c r="G164" s="59">
        <f t="shared" si="4"/>
        <v>81480000</v>
      </c>
      <c r="H164" s="59">
        <f t="shared" si="5"/>
        <v>97776000</v>
      </c>
    </row>
    <row r="165" spans="2:8" x14ac:dyDescent="0.25">
      <c r="B165" s="56"/>
      <c r="C165" s="56"/>
      <c r="D165" s="57" t="s">
        <v>6</v>
      </c>
      <c r="E165" s="58"/>
      <c r="F165" s="19">
        <v>4074</v>
      </c>
      <c r="G165" s="59">
        <f t="shared" si="4"/>
        <v>81480000</v>
      </c>
      <c r="H165" s="59">
        <f t="shared" si="5"/>
        <v>97776000</v>
      </c>
    </row>
    <row r="166" spans="2:8" x14ac:dyDescent="0.25">
      <c r="B166" s="56"/>
      <c r="C166" s="56"/>
      <c r="D166" s="57" t="s">
        <v>7</v>
      </c>
      <c r="E166" s="58"/>
      <c r="F166" s="19">
        <v>4074</v>
      </c>
      <c r="G166" s="59">
        <f t="shared" si="4"/>
        <v>81480000</v>
      </c>
      <c r="H166" s="59">
        <f t="shared" si="5"/>
        <v>97776000</v>
      </c>
    </row>
    <row r="167" spans="2:8" x14ac:dyDescent="0.25">
      <c r="B167" s="56"/>
      <c r="C167" s="56"/>
      <c r="D167" s="57" t="s">
        <v>8</v>
      </c>
      <c r="E167" s="58"/>
      <c r="F167" s="19">
        <v>4074</v>
      </c>
      <c r="G167" s="59">
        <f t="shared" si="4"/>
        <v>81480000</v>
      </c>
      <c r="H167" s="59">
        <f t="shared" si="5"/>
        <v>97776000</v>
      </c>
    </row>
    <row r="168" spans="2:8" x14ac:dyDescent="0.25">
      <c r="B168" s="56">
        <v>41</v>
      </c>
      <c r="C168" s="56" t="s">
        <v>113</v>
      </c>
      <c r="D168" s="57" t="s">
        <v>3</v>
      </c>
      <c r="E168" s="58">
        <v>502.32</v>
      </c>
      <c r="F168" s="19">
        <v>4074</v>
      </c>
      <c r="G168" s="59">
        <f t="shared" si="4"/>
        <v>81480000</v>
      </c>
      <c r="H168" s="59">
        <f t="shared" si="5"/>
        <v>97776000</v>
      </c>
    </row>
    <row r="169" spans="2:8" x14ac:dyDescent="0.25">
      <c r="B169" s="56"/>
      <c r="C169" s="56"/>
      <c r="D169" s="57" t="s">
        <v>6</v>
      </c>
      <c r="E169" s="58"/>
      <c r="F169" s="19">
        <v>4074</v>
      </c>
      <c r="G169" s="59">
        <f t="shared" si="4"/>
        <v>81480000</v>
      </c>
      <c r="H169" s="59">
        <f t="shared" si="5"/>
        <v>97776000</v>
      </c>
    </row>
    <row r="170" spans="2:8" x14ac:dyDescent="0.25">
      <c r="B170" s="56"/>
      <c r="C170" s="56"/>
      <c r="D170" s="57" t="s">
        <v>7</v>
      </c>
      <c r="E170" s="58"/>
      <c r="F170" s="19">
        <v>4074</v>
      </c>
      <c r="G170" s="59">
        <f t="shared" si="4"/>
        <v>81480000</v>
      </c>
      <c r="H170" s="59">
        <f t="shared" si="5"/>
        <v>97776000</v>
      </c>
    </row>
    <row r="171" spans="2:8" x14ac:dyDescent="0.25">
      <c r="B171" s="56"/>
      <c r="C171" s="56"/>
      <c r="D171" s="57" t="s">
        <v>8</v>
      </c>
      <c r="E171" s="58"/>
      <c r="F171" s="19">
        <v>4074</v>
      </c>
      <c r="G171" s="59">
        <f t="shared" si="4"/>
        <v>81480000</v>
      </c>
      <c r="H171" s="59">
        <f t="shared" si="5"/>
        <v>97776000</v>
      </c>
    </row>
    <row r="172" spans="2:8" x14ac:dyDescent="0.25">
      <c r="B172" s="56">
        <v>42</v>
      </c>
      <c r="C172" s="56" t="s">
        <v>114</v>
      </c>
      <c r="D172" s="57" t="s">
        <v>3</v>
      </c>
      <c r="E172" s="58">
        <v>502.32</v>
      </c>
      <c r="F172" s="19">
        <v>4074</v>
      </c>
      <c r="G172" s="59">
        <f t="shared" si="4"/>
        <v>81480000</v>
      </c>
      <c r="H172" s="59">
        <f t="shared" si="5"/>
        <v>97776000</v>
      </c>
    </row>
    <row r="173" spans="2:8" x14ac:dyDescent="0.25">
      <c r="B173" s="56"/>
      <c r="C173" s="56"/>
      <c r="D173" s="57" t="s">
        <v>6</v>
      </c>
      <c r="E173" s="58"/>
      <c r="F173" s="19">
        <v>4074</v>
      </c>
      <c r="G173" s="59">
        <f t="shared" si="4"/>
        <v>81480000</v>
      </c>
      <c r="H173" s="59">
        <f t="shared" si="5"/>
        <v>97776000</v>
      </c>
    </row>
    <row r="174" spans="2:8" x14ac:dyDescent="0.25">
      <c r="B174" s="56"/>
      <c r="C174" s="56"/>
      <c r="D174" s="57" t="s">
        <v>7</v>
      </c>
      <c r="E174" s="58"/>
      <c r="F174" s="19">
        <v>4074</v>
      </c>
      <c r="G174" s="59">
        <f t="shared" si="4"/>
        <v>81480000</v>
      </c>
      <c r="H174" s="59">
        <f t="shared" si="5"/>
        <v>97776000</v>
      </c>
    </row>
    <row r="175" spans="2:8" x14ac:dyDescent="0.25">
      <c r="B175" s="56"/>
      <c r="C175" s="56"/>
      <c r="D175" s="57" t="s">
        <v>8</v>
      </c>
      <c r="E175" s="58"/>
      <c r="F175" s="19">
        <v>4074</v>
      </c>
      <c r="G175" s="59">
        <f t="shared" si="4"/>
        <v>81480000</v>
      </c>
      <c r="H175" s="59">
        <f t="shared" si="5"/>
        <v>97776000</v>
      </c>
    </row>
    <row r="176" spans="2:8" x14ac:dyDescent="0.25">
      <c r="B176" s="56">
        <v>43</v>
      </c>
      <c r="C176" s="56" t="s">
        <v>115</v>
      </c>
      <c r="D176" s="57" t="s">
        <v>3</v>
      </c>
      <c r="E176" s="58">
        <v>539.69000000000005</v>
      </c>
      <c r="F176" s="19">
        <v>4031</v>
      </c>
      <c r="G176" s="59">
        <f t="shared" si="4"/>
        <v>80620000</v>
      </c>
      <c r="H176" s="59">
        <f t="shared" si="5"/>
        <v>96744000</v>
      </c>
    </row>
    <row r="177" spans="2:8" x14ac:dyDescent="0.25">
      <c r="B177" s="56"/>
      <c r="C177" s="56"/>
      <c r="D177" s="57" t="s">
        <v>6</v>
      </c>
      <c r="E177" s="58"/>
      <c r="F177" s="19">
        <v>4031</v>
      </c>
      <c r="G177" s="59">
        <f t="shared" si="4"/>
        <v>80620000</v>
      </c>
      <c r="H177" s="59">
        <f t="shared" si="5"/>
        <v>96744000</v>
      </c>
    </row>
    <row r="178" spans="2:8" x14ac:dyDescent="0.25">
      <c r="B178" s="56"/>
      <c r="C178" s="56"/>
      <c r="D178" s="57" t="s">
        <v>7</v>
      </c>
      <c r="E178" s="58"/>
      <c r="F178" s="19">
        <v>4031</v>
      </c>
      <c r="G178" s="59">
        <f t="shared" si="4"/>
        <v>80620000</v>
      </c>
      <c r="H178" s="59">
        <f t="shared" si="5"/>
        <v>96744000</v>
      </c>
    </row>
    <row r="179" spans="2:8" x14ac:dyDescent="0.25">
      <c r="B179" s="56"/>
      <c r="C179" s="56"/>
      <c r="D179" s="57" t="s">
        <v>8</v>
      </c>
      <c r="E179" s="58"/>
      <c r="F179" s="19">
        <v>4031</v>
      </c>
      <c r="G179" s="59">
        <f t="shared" si="4"/>
        <v>80620000</v>
      </c>
      <c r="H179" s="59">
        <f t="shared" si="5"/>
        <v>96744000</v>
      </c>
    </row>
    <row r="180" spans="2:8" x14ac:dyDescent="0.25">
      <c r="B180" s="60" t="s">
        <v>11</v>
      </c>
      <c r="C180" s="61"/>
      <c r="D180" s="62"/>
      <c r="E180" s="63">
        <f>SUM(E124:E179)</f>
        <v>4970.8700000000008</v>
      </c>
      <c r="F180" s="63">
        <f>SUM(F124:F179)</f>
        <v>166160</v>
      </c>
      <c r="G180" s="59">
        <f t="shared" si="4"/>
        <v>3323200000</v>
      </c>
      <c r="H180" s="59">
        <f t="shared" si="5"/>
        <v>3987840000</v>
      </c>
    </row>
    <row r="181" spans="2:8" x14ac:dyDescent="0.25">
      <c r="B181" s="64" t="s">
        <v>116</v>
      </c>
      <c r="C181" s="65"/>
      <c r="D181" s="65"/>
      <c r="E181" s="65"/>
      <c r="F181" s="65"/>
      <c r="G181" s="65"/>
      <c r="H181" s="66"/>
    </row>
    <row r="182" spans="2:8" x14ac:dyDescent="0.25">
      <c r="B182" s="56">
        <v>44</v>
      </c>
      <c r="C182" s="56" t="s">
        <v>117</v>
      </c>
      <c r="D182" s="57" t="s">
        <v>3</v>
      </c>
      <c r="E182" s="58">
        <v>269.10000000000002</v>
      </c>
      <c r="F182" s="19">
        <v>2380</v>
      </c>
      <c r="G182" s="59">
        <f t="shared" si="4"/>
        <v>47600000</v>
      </c>
      <c r="H182" s="59">
        <f t="shared" si="5"/>
        <v>57120000</v>
      </c>
    </row>
    <row r="183" spans="2:8" x14ac:dyDescent="0.25">
      <c r="B183" s="56"/>
      <c r="C183" s="56"/>
      <c r="D183" s="57" t="s">
        <v>6</v>
      </c>
      <c r="E183" s="58"/>
      <c r="F183" s="19">
        <v>2380</v>
      </c>
      <c r="G183" s="59">
        <f t="shared" si="4"/>
        <v>47600000</v>
      </c>
      <c r="H183" s="59">
        <f t="shared" si="5"/>
        <v>57120000</v>
      </c>
    </row>
    <row r="184" spans="2:8" x14ac:dyDescent="0.25">
      <c r="B184" s="56"/>
      <c r="C184" s="56"/>
      <c r="D184" s="57" t="s">
        <v>7</v>
      </c>
      <c r="E184" s="58"/>
      <c r="F184" s="19">
        <v>2380</v>
      </c>
      <c r="G184" s="59">
        <f t="shared" si="4"/>
        <v>47600000</v>
      </c>
      <c r="H184" s="59">
        <f t="shared" si="5"/>
        <v>57120000</v>
      </c>
    </row>
    <row r="185" spans="2:8" x14ac:dyDescent="0.25">
      <c r="B185" s="56"/>
      <c r="C185" s="56"/>
      <c r="D185" s="57" t="s">
        <v>8</v>
      </c>
      <c r="E185" s="58"/>
      <c r="F185" s="19">
        <v>2380</v>
      </c>
      <c r="G185" s="59">
        <f t="shared" si="4"/>
        <v>47600000</v>
      </c>
      <c r="H185" s="59">
        <f t="shared" si="5"/>
        <v>57120000</v>
      </c>
    </row>
    <row r="186" spans="2:8" x14ac:dyDescent="0.25">
      <c r="B186" s="56">
        <v>45</v>
      </c>
      <c r="C186" s="56" t="s">
        <v>118</v>
      </c>
      <c r="D186" s="57" t="s">
        <v>3</v>
      </c>
      <c r="E186" s="58">
        <v>269.10000000000002</v>
      </c>
      <c r="F186" s="19">
        <v>2380</v>
      </c>
      <c r="G186" s="59">
        <f t="shared" si="4"/>
        <v>47600000</v>
      </c>
      <c r="H186" s="59">
        <f t="shared" si="5"/>
        <v>57120000</v>
      </c>
    </row>
    <row r="187" spans="2:8" x14ac:dyDescent="0.25">
      <c r="B187" s="56"/>
      <c r="C187" s="56"/>
      <c r="D187" s="57" t="s">
        <v>6</v>
      </c>
      <c r="E187" s="58"/>
      <c r="F187" s="19">
        <v>2380</v>
      </c>
      <c r="G187" s="59">
        <f t="shared" si="4"/>
        <v>47600000</v>
      </c>
      <c r="H187" s="59">
        <f t="shared" si="5"/>
        <v>57120000</v>
      </c>
    </row>
    <row r="188" spans="2:8" x14ac:dyDescent="0.25">
      <c r="B188" s="56"/>
      <c r="C188" s="56"/>
      <c r="D188" s="57" t="s">
        <v>7</v>
      </c>
      <c r="E188" s="58"/>
      <c r="F188" s="19">
        <v>2380</v>
      </c>
      <c r="G188" s="59">
        <f t="shared" si="4"/>
        <v>47600000</v>
      </c>
      <c r="H188" s="59">
        <f t="shared" si="5"/>
        <v>57120000</v>
      </c>
    </row>
    <row r="189" spans="2:8" x14ac:dyDescent="0.25">
      <c r="B189" s="56"/>
      <c r="C189" s="56"/>
      <c r="D189" s="57" t="s">
        <v>8</v>
      </c>
      <c r="E189" s="58"/>
      <c r="F189" s="19">
        <v>2380</v>
      </c>
      <c r="G189" s="59">
        <f t="shared" si="4"/>
        <v>47600000</v>
      </c>
      <c r="H189" s="59">
        <f t="shared" si="5"/>
        <v>57120000</v>
      </c>
    </row>
    <row r="190" spans="2:8" x14ac:dyDescent="0.25">
      <c r="B190" s="56">
        <v>46</v>
      </c>
      <c r="C190" s="56" t="s">
        <v>119</v>
      </c>
      <c r="D190" s="57" t="s">
        <v>3</v>
      </c>
      <c r="E190" s="58">
        <v>269.10000000000002</v>
      </c>
      <c r="F190" s="19">
        <v>2380</v>
      </c>
      <c r="G190" s="59">
        <f t="shared" si="4"/>
        <v>47600000</v>
      </c>
      <c r="H190" s="59">
        <f t="shared" si="5"/>
        <v>57120000</v>
      </c>
    </row>
    <row r="191" spans="2:8" x14ac:dyDescent="0.25">
      <c r="B191" s="56"/>
      <c r="C191" s="56"/>
      <c r="D191" s="57" t="s">
        <v>6</v>
      </c>
      <c r="E191" s="58"/>
      <c r="F191" s="19">
        <v>2380</v>
      </c>
      <c r="G191" s="59">
        <f t="shared" si="4"/>
        <v>47600000</v>
      </c>
      <c r="H191" s="59">
        <f t="shared" si="5"/>
        <v>57120000</v>
      </c>
    </row>
    <row r="192" spans="2:8" x14ac:dyDescent="0.25">
      <c r="B192" s="56"/>
      <c r="C192" s="56"/>
      <c r="D192" s="57" t="s">
        <v>7</v>
      </c>
      <c r="E192" s="58"/>
      <c r="F192" s="19">
        <v>2380</v>
      </c>
      <c r="G192" s="59">
        <f t="shared" si="4"/>
        <v>47600000</v>
      </c>
      <c r="H192" s="59">
        <f t="shared" si="5"/>
        <v>57120000</v>
      </c>
    </row>
    <row r="193" spans="2:8" x14ac:dyDescent="0.25">
      <c r="B193" s="56"/>
      <c r="C193" s="56"/>
      <c r="D193" s="57" t="s">
        <v>8</v>
      </c>
      <c r="E193" s="58"/>
      <c r="F193" s="19">
        <v>2380</v>
      </c>
      <c r="G193" s="59">
        <f t="shared" si="4"/>
        <v>47600000</v>
      </c>
      <c r="H193" s="59">
        <f t="shared" si="5"/>
        <v>57120000</v>
      </c>
    </row>
    <row r="194" spans="2:8" x14ac:dyDescent="0.25">
      <c r="B194" s="56">
        <v>47</v>
      </c>
      <c r="C194" s="56" t="s">
        <v>120</v>
      </c>
      <c r="D194" s="57" t="s">
        <v>3</v>
      </c>
      <c r="E194" s="58">
        <v>269.10000000000002</v>
      </c>
      <c r="F194" s="19">
        <v>2380</v>
      </c>
      <c r="G194" s="59">
        <f t="shared" si="4"/>
        <v>47600000</v>
      </c>
      <c r="H194" s="59">
        <f t="shared" si="5"/>
        <v>57120000</v>
      </c>
    </row>
    <row r="195" spans="2:8" x14ac:dyDescent="0.25">
      <c r="B195" s="56"/>
      <c r="C195" s="56"/>
      <c r="D195" s="57" t="s">
        <v>6</v>
      </c>
      <c r="E195" s="58"/>
      <c r="F195" s="19">
        <v>2380</v>
      </c>
      <c r="G195" s="59">
        <f t="shared" si="4"/>
        <v>47600000</v>
      </c>
      <c r="H195" s="59">
        <f t="shared" si="5"/>
        <v>57120000</v>
      </c>
    </row>
    <row r="196" spans="2:8" x14ac:dyDescent="0.25">
      <c r="B196" s="56"/>
      <c r="C196" s="56"/>
      <c r="D196" s="57" t="s">
        <v>7</v>
      </c>
      <c r="E196" s="58"/>
      <c r="F196" s="19">
        <v>2380</v>
      </c>
      <c r="G196" s="59">
        <f t="shared" si="4"/>
        <v>47600000</v>
      </c>
      <c r="H196" s="59">
        <f t="shared" si="5"/>
        <v>57120000</v>
      </c>
    </row>
    <row r="197" spans="2:8" x14ac:dyDescent="0.25">
      <c r="B197" s="56"/>
      <c r="C197" s="56"/>
      <c r="D197" s="57" t="s">
        <v>8</v>
      </c>
      <c r="E197" s="58"/>
      <c r="F197" s="19">
        <v>2380</v>
      </c>
      <c r="G197" s="59">
        <f t="shared" si="4"/>
        <v>47600000</v>
      </c>
      <c r="H197" s="59">
        <f t="shared" si="5"/>
        <v>57120000</v>
      </c>
    </row>
    <row r="198" spans="2:8" x14ac:dyDescent="0.25">
      <c r="B198" s="56">
        <v>48</v>
      </c>
      <c r="C198" s="56" t="s">
        <v>121</v>
      </c>
      <c r="D198" s="57" t="s">
        <v>3</v>
      </c>
      <c r="E198" s="58">
        <v>269.10000000000002</v>
      </c>
      <c r="F198" s="19">
        <v>2380</v>
      </c>
      <c r="G198" s="59">
        <f t="shared" si="4"/>
        <v>47600000</v>
      </c>
      <c r="H198" s="59">
        <f t="shared" si="5"/>
        <v>57120000</v>
      </c>
    </row>
    <row r="199" spans="2:8" x14ac:dyDescent="0.25">
      <c r="B199" s="56"/>
      <c r="C199" s="56"/>
      <c r="D199" s="57" t="s">
        <v>6</v>
      </c>
      <c r="E199" s="58"/>
      <c r="F199" s="19">
        <v>2380</v>
      </c>
      <c r="G199" s="59">
        <f t="shared" ref="G199:G262" si="6">F199*$G$2</f>
        <v>47600000</v>
      </c>
      <c r="H199" s="59">
        <f t="shared" ref="H199:H262" si="7">$H$2*F199</f>
        <v>57120000</v>
      </c>
    </row>
    <row r="200" spans="2:8" x14ac:dyDescent="0.25">
      <c r="B200" s="56"/>
      <c r="C200" s="56"/>
      <c r="D200" s="57" t="s">
        <v>7</v>
      </c>
      <c r="E200" s="58"/>
      <c r="F200" s="19">
        <v>2380</v>
      </c>
      <c r="G200" s="59">
        <f t="shared" si="6"/>
        <v>47600000</v>
      </c>
      <c r="H200" s="59">
        <f t="shared" si="7"/>
        <v>57120000</v>
      </c>
    </row>
    <row r="201" spans="2:8" x14ac:dyDescent="0.25">
      <c r="B201" s="56"/>
      <c r="C201" s="56"/>
      <c r="D201" s="57" t="s">
        <v>8</v>
      </c>
      <c r="E201" s="58"/>
      <c r="F201" s="19">
        <v>2380</v>
      </c>
      <c r="G201" s="59">
        <f t="shared" si="6"/>
        <v>47600000</v>
      </c>
      <c r="H201" s="59">
        <f t="shared" si="7"/>
        <v>57120000</v>
      </c>
    </row>
    <row r="202" spans="2:8" x14ac:dyDescent="0.25">
      <c r="B202" s="56">
        <v>49</v>
      </c>
      <c r="C202" s="56" t="s">
        <v>122</v>
      </c>
      <c r="D202" s="57" t="s">
        <v>3</v>
      </c>
      <c r="E202" s="58">
        <v>269.10000000000002</v>
      </c>
      <c r="F202" s="19">
        <v>2383</v>
      </c>
      <c r="G202" s="59">
        <f t="shared" si="6"/>
        <v>47660000</v>
      </c>
      <c r="H202" s="59">
        <f t="shared" si="7"/>
        <v>57192000</v>
      </c>
    </row>
    <row r="203" spans="2:8" x14ac:dyDescent="0.25">
      <c r="B203" s="56"/>
      <c r="C203" s="56"/>
      <c r="D203" s="57" t="s">
        <v>6</v>
      </c>
      <c r="E203" s="58"/>
      <c r="F203" s="19">
        <v>2383</v>
      </c>
      <c r="G203" s="59">
        <f t="shared" si="6"/>
        <v>47660000</v>
      </c>
      <c r="H203" s="59">
        <f t="shared" si="7"/>
        <v>57192000</v>
      </c>
    </row>
    <row r="204" spans="2:8" x14ac:dyDescent="0.25">
      <c r="B204" s="56"/>
      <c r="C204" s="56"/>
      <c r="D204" s="57" t="s">
        <v>7</v>
      </c>
      <c r="E204" s="58"/>
      <c r="F204" s="19">
        <v>2383</v>
      </c>
      <c r="G204" s="59">
        <f t="shared" si="6"/>
        <v>47660000</v>
      </c>
      <c r="H204" s="59">
        <f t="shared" si="7"/>
        <v>57192000</v>
      </c>
    </row>
    <row r="205" spans="2:8" x14ac:dyDescent="0.25">
      <c r="B205" s="56"/>
      <c r="C205" s="56"/>
      <c r="D205" s="57" t="s">
        <v>8</v>
      </c>
      <c r="E205" s="58"/>
      <c r="F205" s="19">
        <v>2383</v>
      </c>
      <c r="G205" s="59">
        <f t="shared" si="6"/>
        <v>47660000</v>
      </c>
      <c r="H205" s="59">
        <f t="shared" si="7"/>
        <v>57192000</v>
      </c>
    </row>
    <row r="206" spans="2:8" x14ac:dyDescent="0.25">
      <c r="B206" s="56">
        <v>50</v>
      </c>
      <c r="C206" s="56" t="s">
        <v>123</v>
      </c>
      <c r="D206" s="57" t="s">
        <v>3</v>
      </c>
      <c r="E206" s="58">
        <v>269.10000000000002</v>
      </c>
      <c r="F206" s="19">
        <v>2380</v>
      </c>
      <c r="G206" s="59">
        <f t="shared" si="6"/>
        <v>47600000</v>
      </c>
      <c r="H206" s="59">
        <f t="shared" si="7"/>
        <v>57120000</v>
      </c>
    </row>
    <row r="207" spans="2:8" x14ac:dyDescent="0.25">
      <c r="B207" s="56"/>
      <c r="C207" s="56"/>
      <c r="D207" s="57" t="s">
        <v>6</v>
      </c>
      <c r="E207" s="58"/>
      <c r="F207" s="19">
        <v>2380</v>
      </c>
      <c r="G207" s="59">
        <f t="shared" si="6"/>
        <v>47600000</v>
      </c>
      <c r="H207" s="59">
        <f t="shared" si="7"/>
        <v>57120000</v>
      </c>
    </row>
    <row r="208" spans="2:8" x14ac:dyDescent="0.25">
      <c r="B208" s="56"/>
      <c r="C208" s="56"/>
      <c r="D208" s="57" t="s">
        <v>7</v>
      </c>
      <c r="E208" s="58"/>
      <c r="F208" s="19">
        <v>2380</v>
      </c>
      <c r="G208" s="59">
        <f t="shared" si="6"/>
        <v>47600000</v>
      </c>
      <c r="H208" s="59">
        <f t="shared" si="7"/>
        <v>57120000</v>
      </c>
    </row>
    <row r="209" spans="2:8" x14ac:dyDescent="0.25">
      <c r="B209" s="56"/>
      <c r="C209" s="56"/>
      <c r="D209" s="57" t="s">
        <v>8</v>
      </c>
      <c r="E209" s="58"/>
      <c r="F209" s="19">
        <v>2380</v>
      </c>
      <c r="G209" s="59">
        <f t="shared" si="6"/>
        <v>47600000</v>
      </c>
      <c r="H209" s="59">
        <f t="shared" si="7"/>
        <v>57120000</v>
      </c>
    </row>
    <row r="210" spans="2:8" x14ac:dyDescent="0.25">
      <c r="B210" s="56">
        <v>51</v>
      </c>
      <c r="C210" s="56" t="s">
        <v>124</v>
      </c>
      <c r="D210" s="57" t="s">
        <v>3</v>
      </c>
      <c r="E210" s="58">
        <v>269.10000000000002</v>
      </c>
      <c r="F210" s="19">
        <v>2276</v>
      </c>
      <c r="G210" s="59">
        <f t="shared" si="6"/>
        <v>45520000</v>
      </c>
      <c r="H210" s="59">
        <f t="shared" si="7"/>
        <v>54624000</v>
      </c>
    </row>
    <row r="211" spans="2:8" x14ac:dyDescent="0.25">
      <c r="B211" s="56"/>
      <c r="C211" s="56"/>
      <c r="D211" s="57" t="s">
        <v>6</v>
      </c>
      <c r="E211" s="58"/>
      <c r="F211" s="19">
        <v>2276</v>
      </c>
      <c r="G211" s="59">
        <f t="shared" si="6"/>
        <v>45520000</v>
      </c>
      <c r="H211" s="59">
        <f t="shared" si="7"/>
        <v>54624000</v>
      </c>
    </row>
    <row r="212" spans="2:8" x14ac:dyDescent="0.25">
      <c r="B212" s="56"/>
      <c r="C212" s="56"/>
      <c r="D212" s="57" t="s">
        <v>7</v>
      </c>
      <c r="E212" s="58"/>
      <c r="F212" s="19">
        <v>2276</v>
      </c>
      <c r="G212" s="59">
        <f t="shared" si="6"/>
        <v>45520000</v>
      </c>
      <c r="H212" s="59">
        <f t="shared" si="7"/>
        <v>54624000</v>
      </c>
    </row>
    <row r="213" spans="2:8" x14ac:dyDescent="0.25">
      <c r="B213" s="56"/>
      <c r="C213" s="56"/>
      <c r="D213" s="57" t="s">
        <v>8</v>
      </c>
      <c r="E213" s="58"/>
      <c r="F213" s="19">
        <v>2276</v>
      </c>
      <c r="G213" s="59">
        <f t="shared" si="6"/>
        <v>45520000</v>
      </c>
      <c r="H213" s="59">
        <f t="shared" si="7"/>
        <v>54624000</v>
      </c>
    </row>
    <row r="214" spans="2:8" x14ac:dyDescent="0.25">
      <c r="B214" s="56">
        <v>52</v>
      </c>
      <c r="C214" s="56" t="s">
        <v>125</v>
      </c>
      <c r="D214" s="57" t="s">
        <v>3</v>
      </c>
      <c r="E214" s="58">
        <v>289.27999999999997</v>
      </c>
      <c r="F214" s="19">
        <v>2650</v>
      </c>
      <c r="G214" s="59">
        <f t="shared" si="6"/>
        <v>53000000</v>
      </c>
      <c r="H214" s="59">
        <f t="shared" si="7"/>
        <v>63600000</v>
      </c>
    </row>
    <row r="215" spans="2:8" x14ac:dyDescent="0.25">
      <c r="B215" s="56"/>
      <c r="C215" s="56"/>
      <c r="D215" s="57" t="s">
        <v>6</v>
      </c>
      <c r="E215" s="58"/>
      <c r="F215" s="19">
        <v>2650</v>
      </c>
      <c r="G215" s="59">
        <f t="shared" si="6"/>
        <v>53000000</v>
      </c>
      <c r="H215" s="59">
        <f t="shared" si="7"/>
        <v>63600000</v>
      </c>
    </row>
    <row r="216" spans="2:8" x14ac:dyDescent="0.25">
      <c r="B216" s="56"/>
      <c r="C216" s="56"/>
      <c r="D216" s="57" t="s">
        <v>7</v>
      </c>
      <c r="E216" s="58"/>
      <c r="F216" s="19">
        <v>2650</v>
      </c>
      <c r="G216" s="59">
        <f t="shared" si="6"/>
        <v>53000000</v>
      </c>
      <c r="H216" s="59">
        <f t="shared" si="7"/>
        <v>63600000</v>
      </c>
    </row>
    <row r="217" spans="2:8" x14ac:dyDescent="0.25">
      <c r="B217" s="56"/>
      <c r="C217" s="56"/>
      <c r="D217" s="57" t="s">
        <v>8</v>
      </c>
      <c r="E217" s="58"/>
      <c r="F217" s="19">
        <v>2650</v>
      </c>
      <c r="G217" s="59">
        <f t="shared" si="6"/>
        <v>53000000</v>
      </c>
      <c r="H217" s="59">
        <f t="shared" si="7"/>
        <v>63600000</v>
      </c>
    </row>
    <row r="218" spans="2:8" x14ac:dyDescent="0.25">
      <c r="B218" s="56">
        <v>53</v>
      </c>
      <c r="C218" s="56" t="s">
        <v>126</v>
      </c>
      <c r="D218" s="57" t="s">
        <v>3</v>
      </c>
      <c r="E218" s="58">
        <v>328.87</v>
      </c>
      <c r="F218" s="19">
        <v>2742</v>
      </c>
      <c r="G218" s="59">
        <f t="shared" si="6"/>
        <v>54840000</v>
      </c>
      <c r="H218" s="59">
        <f t="shared" si="7"/>
        <v>65808000</v>
      </c>
    </row>
    <row r="219" spans="2:8" x14ac:dyDescent="0.25">
      <c r="B219" s="56"/>
      <c r="C219" s="56"/>
      <c r="D219" s="57" t="s">
        <v>6</v>
      </c>
      <c r="E219" s="58"/>
      <c r="F219" s="19">
        <v>2742</v>
      </c>
      <c r="G219" s="59">
        <f t="shared" si="6"/>
        <v>54840000</v>
      </c>
      <c r="H219" s="59">
        <f t="shared" si="7"/>
        <v>65808000</v>
      </c>
    </row>
    <row r="220" spans="2:8" x14ac:dyDescent="0.25">
      <c r="B220" s="56"/>
      <c r="C220" s="56"/>
      <c r="D220" s="57" t="s">
        <v>7</v>
      </c>
      <c r="E220" s="58"/>
      <c r="F220" s="19">
        <v>2742</v>
      </c>
      <c r="G220" s="59">
        <f t="shared" si="6"/>
        <v>54840000</v>
      </c>
      <c r="H220" s="59">
        <f t="shared" si="7"/>
        <v>65808000</v>
      </c>
    </row>
    <row r="221" spans="2:8" x14ac:dyDescent="0.25">
      <c r="B221" s="56"/>
      <c r="C221" s="56"/>
      <c r="D221" s="57" t="s">
        <v>8</v>
      </c>
      <c r="E221" s="58"/>
      <c r="F221" s="19">
        <v>2742</v>
      </c>
      <c r="G221" s="59">
        <f t="shared" si="6"/>
        <v>54840000</v>
      </c>
      <c r="H221" s="59">
        <f t="shared" si="7"/>
        <v>65808000</v>
      </c>
    </row>
    <row r="222" spans="2:8" x14ac:dyDescent="0.25">
      <c r="B222" s="56">
        <v>54</v>
      </c>
      <c r="C222" s="56" t="s">
        <v>127</v>
      </c>
      <c r="D222" s="57" t="s">
        <v>3</v>
      </c>
      <c r="E222" s="58">
        <v>333.83</v>
      </c>
      <c r="F222" s="19">
        <v>2756</v>
      </c>
      <c r="G222" s="59">
        <f t="shared" si="6"/>
        <v>55120000</v>
      </c>
      <c r="H222" s="59">
        <f t="shared" si="7"/>
        <v>66144000</v>
      </c>
    </row>
    <row r="223" spans="2:8" x14ac:dyDescent="0.25">
      <c r="B223" s="56"/>
      <c r="C223" s="56"/>
      <c r="D223" s="57" t="s">
        <v>6</v>
      </c>
      <c r="E223" s="58"/>
      <c r="F223" s="19">
        <v>2756</v>
      </c>
      <c r="G223" s="59">
        <f t="shared" si="6"/>
        <v>55120000</v>
      </c>
      <c r="H223" s="59">
        <f t="shared" si="7"/>
        <v>66144000</v>
      </c>
    </row>
    <row r="224" spans="2:8" x14ac:dyDescent="0.25">
      <c r="B224" s="56"/>
      <c r="C224" s="56"/>
      <c r="D224" s="57" t="s">
        <v>7</v>
      </c>
      <c r="E224" s="58"/>
      <c r="F224" s="19">
        <v>2756</v>
      </c>
      <c r="G224" s="59">
        <f t="shared" si="6"/>
        <v>55120000</v>
      </c>
      <c r="H224" s="59">
        <f t="shared" si="7"/>
        <v>66144000</v>
      </c>
    </row>
    <row r="225" spans="2:8" x14ac:dyDescent="0.25">
      <c r="B225" s="56"/>
      <c r="C225" s="56"/>
      <c r="D225" s="57" t="s">
        <v>8</v>
      </c>
      <c r="E225" s="58"/>
      <c r="F225" s="19">
        <v>2756</v>
      </c>
      <c r="G225" s="59">
        <f t="shared" si="6"/>
        <v>55120000</v>
      </c>
      <c r="H225" s="59">
        <f t="shared" si="7"/>
        <v>66144000</v>
      </c>
    </row>
    <row r="226" spans="2:8" x14ac:dyDescent="0.25">
      <c r="B226" s="56">
        <v>55</v>
      </c>
      <c r="C226" s="56" t="s">
        <v>128</v>
      </c>
      <c r="D226" s="57" t="s">
        <v>3</v>
      </c>
      <c r="E226" s="58">
        <v>338.72</v>
      </c>
      <c r="F226" s="19">
        <v>2790</v>
      </c>
      <c r="G226" s="59">
        <f t="shared" si="6"/>
        <v>55800000</v>
      </c>
      <c r="H226" s="59">
        <f t="shared" si="7"/>
        <v>66960000</v>
      </c>
    </row>
    <row r="227" spans="2:8" x14ac:dyDescent="0.25">
      <c r="B227" s="56"/>
      <c r="C227" s="56"/>
      <c r="D227" s="57" t="s">
        <v>6</v>
      </c>
      <c r="E227" s="58"/>
      <c r="F227" s="19">
        <v>2790</v>
      </c>
      <c r="G227" s="59">
        <f t="shared" si="6"/>
        <v>55800000</v>
      </c>
      <c r="H227" s="59">
        <f t="shared" si="7"/>
        <v>66960000</v>
      </c>
    </row>
    <row r="228" spans="2:8" x14ac:dyDescent="0.25">
      <c r="B228" s="56"/>
      <c r="C228" s="56"/>
      <c r="D228" s="57" t="s">
        <v>7</v>
      </c>
      <c r="E228" s="58"/>
      <c r="F228" s="19">
        <v>2790</v>
      </c>
      <c r="G228" s="59">
        <f t="shared" si="6"/>
        <v>55800000</v>
      </c>
      <c r="H228" s="59">
        <f t="shared" si="7"/>
        <v>66960000</v>
      </c>
    </row>
    <row r="229" spans="2:8" x14ac:dyDescent="0.25">
      <c r="B229" s="56"/>
      <c r="C229" s="56"/>
      <c r="D229" s="57" t="s">
        <v>8</v>
      </c>
      <c r="E229" s="58"/>
      <c r="F229" s="19">
        <v>2790</v>
      </c>
      <c r="G229" s="59">
        <f t="shared" si="6"/>
        <v>55800000</v>
      </c>
      <c r="H229" s="59">
        <f t="shared" si="7"/>
        <v>66960000</v>
      </c>
    </row>
    <row r="230" spans="2:8" x14ac:dyDescent="0.25">
      <c r="B230" s="56">
        <v>56</v>
      </c>
      <c r="C230" s="56" t="s">
        <v>129</v>
      </c>
      <c r="D230" s="57" t="s">
        <v>3</v>
      </c>
      <c r="E230" s="58">
        <v>343.61</v>
      </c>
      <c r="F230" s="19">
        <v>2816</v>
      </c>
      <c r="G230" s="59">
        <f t="shared" si="6"/>
        <v>56320000</v>
      </c>
      <c r="H230" s="59">
        <f t="shared" si="7"/>
        <v>67584000</v>
      </c>
    </row>
    <row r="231" spans="2:8" x14ac:dyDescent="0.25">
      <c r="B231" s="56"/>
      <c r="C231" s="56"/>
      <c r="D231" s="57" t="s">
        <v>6</v>
      </c>
      <c r="E231" s="58"/>
      <c r="F231" s="19">
        <v>2816</v>
      </c>
      <c r="G231" s="59">
        <f t="shared" si="6"/>
        <v>56320000</v>
      </c>
      <c r="H231" s="59">
        <f t="shared" si="7"/>
        <v>67584000</v>
      </c>
    </row>
    <row r="232" spans="2:8" x14ac:dyDescent="0.25">
      <c r="B232" s="56"/>
      <c r="C232" s="56"/>
      <c r="D232" s="57" t="s">
        <v>7</v>
      </c>
      <c r="E232" s="58"/>
      <c r="F232" s="19">
        <v>2816</v>
      </c>
      <c r="G232" s="59">
        <f t="shared" si="6"/>
        <v>56320000</v>
      </c>
      <c r="H232" s="59">
        <f t="shared" si="7"/>
        <v>67584000</v>
      </c>
    </row>
    <row r="233" spans="2:8" x14ac:dyDescent="0.25">
      <c r="B233" s="56"/>
      <c r="C233" s="56"/>
      <c r="D233" s="57" t="s">
        <v>8</v>
      </c>
      <c r="E233" s="58"/>
      <c r="F233" s="19">
        <v>2816</v>
      </c>
      <c r="G233" s="59">
        <f t="shared" si="6"/>
        <v>56320000</v>
      </c>
      <c r="H233" s="59">
        <f t="shared" si="7"/>
        <v>67584000</v>
      </c>
    </row>
    <row r="234" spans="2:8" x14ac:dyDescent="0.25">
      <c r="B234" s="56">
        <v>57</v>
      </c>
      <c r="C234" s="56" t="s">
        <v>130</v>
      </c>
      <c r="D234" s="57" t="s">
        <v>3</v>
      </c>
      <c r="E234" s="58">
        <v>343.85</v>
      </c>
      <c r="F234" s="19">
        <v>2748</v>
      </c>
      <c r="G234" s="59">
        <f t="shared" si="6"/>
        <v>54960000</v>
      </c>
      <c r="H234" s="59">
        <f t="shared" si="7"/>
        <v>65952000</v>
      </c>
    </row>
    <row r="235" spans="2:8" x14ac:dyDescent="0.25">
      <c r="B235" s="56"/>
      <c r="C235" s="56"/>
      <c r="D235" s="57" t="s">
        <v>6</v>
      </c>
      <c r="E235" s="58"/>
      <c r="F235" s="19">
        <v>2748</v>
      </c>
      <c r="G235" s="59">
        <f t="shared" si="6"/>
        <v>54960000</v>
      </c>
      <c r="H235" s="59">
        <f t="shared" si="7"/>
        <v>65952000</v>
      </c>
    </row>
    <row r="236" spans="2:8" x14ac:dyDescent="0.25">
      <c r="B236" s="56"/>
      <c r="C236" s="56"/>
      <c r="D236" s="57" t="s">
        <v>7</v>
      </c>
      <c r="E236" s="58"/>
      <c r="F236" s="19">
        <v>2748</v>
      </c>
      <c r="G236" s="59">
        <f t="shared" si="6"/>
        <v>54960000</v>
      </c>
      <c r="H236" s="59">
        <f t="shared" si="7"/>
        <v>65952000</v>
      </c>
    </row>
    <row r="237" spans="2:8" x14ac:dyDescent="0.25">
      <c r="B237" s="56"/>
      <c r="C237" s="56"/>
      <c r="D237" s="57" t="s">
        <v>8</v>
      </c>
      <c r="E237" s="58"/>
      <c r="F237" s="19">
        <v>2748</v>
      </c>
      <c r="G237" s="59">
        <f t="shared" si="6"/>
        <v>54960000</v>
      </c>
      <c r="H237" s="59">
        <f t="shared" si="7"/>
        <v>65952000</v>
      </c>
    </row>
    <row r="238" spans="2:8" x14ac:dyDescent="0.25">
      <c r="B238" s="56">
        <v>58</v>
      </c>
      <c r="C238" s="56" t="s">
        <v>131</v>
      </c>
      <c r="D238" s="57" t="s">
        <v>3</v>
      </c>
      <c r="E238" s="58">
        <v>344.3</v>
      </c>
      <c r="F238" s="19">
        <v>2950</v>
      </c>
      <c r="G238" s="59">
        <f t="shared" si="6"/>
        <v>59000000</v>
      </c>
      <c r="H238" s="59">
        <f t="shared" si="7"/>
        <v>70800000</v>
      </c>
    </row>
    <row r="239" spans="2:8" x14ac:dyDescent="0.25">
      <c r="B239" s="56"/>
      <c r="C239" s="56"/>
      <c r="D239" s="57" t="s">
        <v>6</v>
      </c>
      <c r="E239" s="58"/>
      <c r="F239" s="19">
        <v>2950</v>
      </c>
      <c r="G239" s="59">
        <f t="shared" si="6"/>
        <v>59000000</v>
      </c>
      <c r="H239" s="59">
        <f t="shared" si="7"/>
        <v>70800000</v>
      </c>
    </row>
    <row r="240" spans="2:8" x14ac:dyDescent="0.25">
      <c r="B240" s="56"/>
      <c r="C240" s="56"/>
      <c r="D240" s="57" t="s">
        <v>7</v>
      </c>
      <c r="E240" s="58"/>
      <c r="F240" s="19">
        <v>2950</v>
      </c>
      <c r="G240" s="59">
        <f t="shared" si="6"/>
        <v>59000000</v>
      </c>
      <c r="H240" s="59">
        <f t="shared" si="7"/>
        <v>70800000</v>
      </c>
    </row>
    <row r="241" spans="2:8" x14ac:dyDescent="0.25">
      <c r="B241" s="56"/>
      <c r="C241" s="56"/>
      <c r="D241" s="57" t="s">
        <v>8</v>
      </c>
      <c r="E241" s="58"/>
      <c r="F241" s="19">
        <v>2950</v>
      </c>
      <c r="G241" s="59">
        <f t="shared" si="6"/>
        <v>59000000</v>
      </c>
      <c r="H241" s="59">
        <f t="shared" si="7"/>
        <v>70800000</v>
      </c>
    </row>
    <row r="242" spans="2:8" x14ac:dyDescent="0.25">
      <c r="B242" s="56">
        <v>59</v>
      </c>
      <c r="C242" s="56" t="s">
        <v>132</v>
      </c>
      <c r="D242" s="57" t="s">
        <v>3</v>
      </c>
      <c r="E242" s="58">
        <v>344.8</v>
      </c>
      <c r="F242" s="19">
        <v>2764</v>
      </c>
      <c r="G242" s="59">
        <f t="shared" si="6"/>
        <v>55280000</v>
      </c>
      <c r="H242" s="59">
        <f t="shared" si="7"/>
        <v>66336000</v>
      </c>
    </row>
    <row r="243" spans="2:8" x14ac:dyDescent="0.25">
      <c r="B243" s="56"/>
      <c r="C243" s="56"/>
      <c r="D243" s="57" t="s">
        <v>6</v>
      </c>
      <c r="E243" s="58"/>
      <c r="F243" s="19">
        <v>2764</v>
      </c>
      <c r="G243" s="59">
        <f t="shared" si="6"/>
        <v>55280000</v>
      </c>
      <c r="H243" s="59">
        <f t="shared" si="7"/>
        <v>66336000</v>
      </c>
    </row>
    <row r="244" spans="2:8" x14ac:dyDescent="0.25">
      <c r="B244" s="56"/>
      <c r="C244" s="56"/>
      <c r="D244" s="57" t="s">
        <v>7</v>
      </c>
      <c r="E244" s="58"/>
      <c r="F244" s="19">
        <v>2764</v>
      </c>
      <c r="G244" s="59">
        <f t="shared" si="6"/>
        <v>55280000</v>
      </c>
      <c r="H244" s="59">
        <f t="shared" si="7"/>
        <v>66336000</v>
      </c>
    </row>
    <row r="245" spans="2:8" x14ac:dyDescent="0.25">
      <c r="B245" s="56"/>
      <c r="C245" s="56"/>
      <c r="D245" s="57" t="s">
        <v>8</v>
      </c>
      <c r="E245" s="58"/>
      <c r="F245" s="19">
        <v>2764</v>
      </c>
      <c r="G245" s="59">
        <f t="shared" si="6"/>
        <v>55280000</v>
      </c>
      <c r="H245" s="59">
        <f t="shared" si="7"/>
        <v>66336000</v>
      </c>
    </row>
    <row r="246" spans="2:8" x14ac:dyDescent="0.25">
      <c r="B246" s="56">
        <v>60</v>
      </c>
      <c r="C246" s="56" t="s">
        <v>133</v>
      </c>
      <c r="D246" s="57" t="s">
        <v>3</v>
      </c>
      <c r="E246" s="58">
        <v>344.8</v>
      </c>
      <c r="F246" s="19">
        <v>2764</v>
      </c>
      <c r="G246" s="59">
        <f t="shared" si="6"/>
        <v>55280000</v>
      </c>
      <c r="H246" s="59">
        <f t="shared" si="7"/>
        <v>66336000</v>
      </c>
    </row>
    <row r="247" spans="2:8" x14ac:dyDescent="0.25">
      <c r="B247" s="56"/>
      <c r="C247" s="56"/>
      <c r="D247" s="57" t="s">
        <v>6</v>
      </c>
      <c r="E247" s="58"/>
      <c r="F247" s="19">
        <v>2764</v>
      </c>
      <c r="G247" s="59">
        <f t="shared" si="6"/>
        <v>55280000</v>
      </c>
      <c r="H247" s="59">
        <f t="shared" si="7"/>
        <v>66336000</v>
      </c>
    </row>
    <row r="248" spans="2:8" x14ac:dyDescent="0.25">
      <c r="B248" s="56"/>
      <c r="C248" s="56"/>
      <c r="D248" s="57" t="s">
        <v>7</v>
      </c>
      <c r="E248" s="58"/>
      <c r="F248" s="19">
        <v>2764</v>
      </c>
      <c r="G248" s="59">
        <f t="shared" si="6"/>
        <v>55280000</v>
      </c>
      <c r="H248" s="59">
        <f t="shared" si="7"/>
        <v>66336000</v>
      </c>
    </row>
    <row r="249" spans="2:8" x14ac:dyDescent="0.25">
      <c r="B249" s="56"/>
      <c r="C249" s="56"/>
      <c r="D249" s="57" t="s">
        <v>8</v>
      </c>
      <c r="E249" s="58"/>
      <c r="F249" s="19">
        <v>2764</v>
      </c>
      <c r="G249" s="59">
        <f t="shared" si="6"/>
        <v>55280000</v>
      </c>
      <c r="H249" s="59">
        <f t="shared" si="7"/>
        <v>66336000</v>
      </c>
    </row>
    <row r="250" spans="2:8" x14ac:dyDescent="0.25">
      <c r="B250" s="56">
        <v>61</v>
      </c>
      <c r="C250" s="56" t="s">
        <v>134</v>
      </c>
      <c r="D250" s="57" t="s">
        <v>3</v>
      </c>
      <c r="E250" s="58">
        <v>344.8</v>
      </c>
      <c r="F250" s="19">
        <v>2764</v>
      </c>
      <c r="G250" s="59">
        <f t="shared" si="6"/>
        <v>55280000</v>
      </c>
      <c r="H250" s="59">
        <f t="shared" si="7"/>
        <v>66336000</v>
      </c>
    </row>
    <row r="251" spans="2:8" x14ac:dyDescent="0.25">
      <c r="B251" s="56"/>
      <c r="C251" s="56"/>
      <c r="D251" s="57" t="s">
        <v>6</v>
      </c>
      <c r="E251" s="58"/>
      <c r="F251" s="19">
        <v>2764</v>
      </c>
      <c r="G251" s="59">
        <f t="shared" si="6"/>
        <v>55280000</v>
      </c>
      <c r="H251" s="59">
        <f t="shared" si="7"/>
        <v>66336000</v>
      </c>
    </row>
    <row r="252" spans="2:8" x14ac:dyDescent="0.25">
      <c r="B252" s="56"/>
      <c r="C252" s="56"/>
      <c r="D252" s="57" t="s">
        <v>7</v>
      </c>
      <c r="E252" s="58"/>
      <c r="F252" s="19">
        <v>2764</v>
      </c>
      <c r="G252" s="59">
        <f t="shared" si="6"/>
        <v>55280000</v>
      </c>
      <c r="H252" s="59">
        <f t="shared" si="7"/>
        <v>66336000</v>
      </c>
    </row>
    <row r="253" spans="2:8" x14ac:dyDescent="0.25">
      <c r="B253" s="56"/>
      <c r="C253" s="56"/>
      <c r="D253" s="57" t="s">
        <v>8</v>
      </c>
      <c r="E253" s="58"/>
      <c r="F253" s="19">
        <v>2764</v>
      </c>
      <c r="G253" s="59">
        <f t="shared" si="6"/>
        <v>55280000</v>
      </c>
      <c r="H253" s="59">
        <f t="shared" si="7"/>
        <v>66336000</v>
      </c>
    </row>
    <row r="254" spans="2:8" x14ac:dyDescent="0.25">
      <c r="B254" s="56">
        <v>62</v>
      </c>
      <c r="C254" s="56" t="s">
        <v>135</v>
      </c>
      <c r="D254" s="57" t="s">
        <v>3</v>
      </c>
      <c r="E254" s="58">
        <v>344.8</v>
      </c>
      <c r="F254" s="19">
        <v>2764</v>
      </c>
      <c r="G254" s="59">
        <f t="shared" si="6"/>
        <v>55280000</v>
      </c>
      <c r="H254" s="59">
        <f t="shared" si="7"/>
        <v>66336000</v>
      </c>
    </row>
    <row r="255" spans="2:8" x14ac:dyDescent="0.25">
      <c r="B255" s="56"/>
      <c r="C255" s="56"/>
      <c r="D255" s="57" t="s">
        <v>6</v>
      </c>
      <c r="E255" s="58"/>
      <c r="F255" s="19">
        <v>2764</v>
      </c>
      <c r="G255" s="59">
        <f t="shared" si="6"/>
        <v>55280000</v>
      </c>
      <c r="H255" s="59">
        <f t="shared" si="7"/>
        <v>66336000</v>
      </c>
    </row>
    <row r="256" spans="2:8" x14ac:dyDescent="0.25">
      <c r="B256" s="56"/>
      <c r="C256" s="56"/>
      <c r="D256" s="57" t="s">
        <v>7</v>
      </c>
      <c r="E256" s="58"/>
      <c r="F256" s="19">
        <v>2764</v>
      </c>
      <c r="G256" s="59">
        <f t="shared" si="6"/>
        <v>55280000</v>
      </c>
      <c r="H256" s="59">
        <f t="shared" si="7"/>
        <v>66336000</v>
      </c>
    </row>
    <row r="257" spans="2:8" x14ac:dyDescent="0.25">
      <c r="B257" s="56"/>
      <c r="C257" s="56"/>
      <c r="D257" s="57" t="s">
        <v>8</v>
      </c>
      <c r="E257" s="58"/>
      <c r="F257" s="19">
        <v>2764</v>
      </c>
      <c r="G257" s="59">
        <f t="shared" si="6"/>
        <v>55280000</v>
      </c>
      <c r="H257" s="59">
        <f t="shared" si="7"/>
        <v>66336000</v>
      </c>
    </row>
    <row r="258" spans="2:8" x14ac:dyDescent="0.25">
      <c r="B258" s="56">
        <v>63</v>
      </c>
      <c r="C258" s="56" t="s">
        <v>136</v>
      </c>
      <c r="D258" s="57" t="s">
        <v>3</v>
      </c>
      <c r="E258" s="58">
        <v>344.8</v>
      </c>
      <c r="F258" s="19">
        <v>2764</v>
      </c>
      <c r="G258" s="59">
        <f t="shared" si="6"/>
        <v>55280000</v>
      </c>
      <c r="H258" s="59">
        <f t="shared" si="7"/>
        <v>66336000</v>
      </c>
    </row>
    <row r="259" spans="2:8" x14ac:dyDescent="0.25">
      <c r="B259" s="56"/>
      <c r="C259" s="56"/>
      <c r="D259" s="57" t="s">
        <v>6</v>
      </c>
      <c r="E259" s="58"/>
      <c r="F259" s="19">
        <v>2764</v>
      </c>
      <c r="G259" s="59">
        <f t="shared" si="6"/>
        <v>55280000</v>
      </c>
      <c r="H259" s="59">
        <f t="shared" si="7"/>
        <v>66336000</v>
      </c>
    </row>
    <row r="260" spans="2:8" x14ac:dyDescent="0.25">
      <c r="B260" s="56"/>
      <c r="C260" s="56"/>
      <c r="D260" s="57" t="s">
        <v>7</v>
      </c>
      <c r="E260" s="58"/>
      <c r="F260" s="19">
        <v>2764</v>
      </c>
      <c r="G260" s="59">
        <f t="shared" si="6"/>
        <v>55280000</v>
      </c>
      <c r="H260" s="59">
        <f t="shared" si="7"/>
        <v>66336000</v>
      </c>
    </row>
    <row r="261" spans="2:8" x14ac:dyDescent="0.25">
      <c r="B261" s="56"/>
      <c r="C261" s="56"/>
      <c r="D261" s="57" t="s">
        <v>8</v>
      </c>
      <c r="E261" s="58"/>
      <c r="F261" s="19">
        <v>2764</v>
      </c>
      <c r="G261" s="59">
        <f t="shared" si="6"/>
        <v>55280000</v>
      </c>
      <c r="H261" s="59">
        <f t="shared" si="7"/>
        <v>66336000</v>
      </c>
    </row>
    <row r="262" spans="2:8" x14ac:dyDescent="0.25">
      <c r="B262" s="56">
        <v>64</v>
      </c>
      <c r="C262" s="56" t="s">
        <v>137</v>
      </c>
      <c r="D262" s="57" t="s">
        <v>3</v>
      </c>
      <c r="E262" s="58">
        <v>344.8</v>
      </c>
      <c r="F262" s="19">
        <v>2764</v>
      </c>
      <c r="G262" s="59">
        <f t="shared" si="6"/>
        <v>55280000</v>
      </c>
      <c r="H262" s="59">
        <f t="shared" si="7"/>
        <v>66336000</v>
      </c>
    </row>
    <row r="263" spans="2:8" x14ac:dyDescent="0.25">
      <c r="B263" s="56"/>
      <c r="C263" s="56"/>
      <c r="D263" s="57" t="s">
        <v>6</v>
      </c>
      <c r="E263" s="58"/>
      <c r="F263" s="19">
        <v>2764</v>
      </c>
      <c r="G263" s="59">
        <f t="shared" ref="G263:G301" si="8">F263*$G$2</f>
        <v>55280000</v>
      </c>
      <c r="H263" s="59">
        <f t="shared" ref="H263:H301" si="9">$H$2*F263</f>
        <v>66336000</v>
      </c>
    </row>
    <row r="264" spans="2:8" x14ac:dyDescent="0.25">
      <c r="B264" s="56"/>
      <c r="C264" s="56"/>
      <c r="D264" s="57" t="s">
        <v>7</v>
      </c>
      <c r="E264" s="58"/>
      <c r="F264" s="19">
        <v>2764</v>
      </c>
      <c r="G264" s="59">
        <f t="shared" si="8"/>
        <v>55280000</v>
      </c>
      <c r="H264" s="59">
        <f t="shared" si="9"/>
        <v>66336000</v>
      </c>
    </row>
    <row r="265" spans="2:8" x14ac:dyDescent="0.25">
      <c r="B265" s="56"/>
      <c r="C265" s="56"/>
      <c r="D265" s="57" t="s">
        <v>8</v>
      </c>
      <c r="E265" s="58"/>
      <c r="F265" s="19">
        <v>2764</v>
      </c>
      <c r="G265" s="59">
        <f t="shared" si="8"/>
        <v>55280000</v>
      </c>
      <c r="H265" s="59">
        <f t="shared" si="9"/>
        <v>66336000</v>
      </c>
    </row>
    <row r="266" spans="2:8" x14ac:dyDescent="0.25">
      <c r="B266" s="56">
        <v>65</v>
      </c>
      <c r="C266" s="56" t="s">
        <v>138</v>
      </c>
      <c r="D266" s="57" t="s">
        <v>3</v>
      </c>
      <c r="E266" s="58">
        <v>344.8</v>
      </c>
      <c r="F266" s="19">
        <v>2764</v>
      </c>
      <c r="G266" s="59">
        <f t="shared" si="8"/>
        <v>55280000</v>
      </c>
      <c r="H266" s="59">
        <f t="shared" si="9"/>
        <v>66336000</v>
      </c>
    </row>
    <row r="267" spans="2:8" x14ac:dyDescent="0.25">
      <c r="B267" s="56"/>
      <c r="C267" s="56"/>
      <c r="D267" s="57" t="s">
        <v>6</v>
      </c>
      <c r="E267" s="58"/>
      <c r="F267" s="19">
        <v>2764</v>
      </c>
      <c r="G267" s="59">
        <f t="shared" si="8"/>
        <v>55280000</v>
      </c>
      <c r="H267" s="59">
        <f t="shared" si="9"/>
        <v>66336000</v>
      </c>
    </row>
    <row r="268" spans="2:8" x14ac:dyDescent="0.25">
      <c r="B268" s="56"/>
      <c r="C268" s="56"/>
      <c r="D268" s="57" t="s">
        <v>7</v>
      </c>
      <c r="E268" s="58"/>
      <c r="F268" s="19">
        <v>2764</v>
      </c>
      <c r="G268" s="59">
        <f t="shared" si="8"/>
        <v>55280000</v>
      </c>
      <c r="H268" s="59">
        <f t="shared" si="9"/>
        <v>66336000</v>
      </c>
    </row>
    <row r="269" spans="2:8" x14ac:dyDescent="0.25">
      <c r="B269" s="56"/>
      <c r="C269" s="56"/>
      <c r="D269" s="57" t="s">
        <v>8</v>
      </c>
      <c r="E269" s="58"/>
      <c r="F269" s="19">
        <v>2764</v>
      </c>
      <c r="G269" s="59">
        <f t="shared" si="8"/>
        <v>55280000</v>
      </c>
      <c r="H269" s="59">
        <f t="shared" si="9"/>
        <v>66336000</v>
      </c>
    </row>
    <row r="270" spans="2:8" x14ac:dyDescent="0.25">
      <c r="B270" s="56">
        <v>66</v>
      </c>
      <c r="C270" s="56" t="s">
        <v>139</v>
      </c>
      <c r="D270" s="57" t="s">
        <v>3</v>
      </c>
      <c r="E270" s="58">
        <v>348.57</v>
      </c>
      <c r="F270" s="19">
        <v>2825</v>
      </c>
      <c r="G270" s="59">
        <f t="shared" si="8"/>
        <v>56500000</v>
      </c>
      <c r="H270" s="59">
        <f t="shared" si="9"/>
        <v>67800000</v>
      </c>
    </row>
    <row r="271" spans="2:8" x14ac:dyDescent="0.25">
      <c r="B271" s="56"/>
      <c r="C271" s="56"/>
      <c r="D271" s="57" t="s">
        <v>6</v>
      </c>
      <c r="E271" s="58"/>
      <c r="F271" s="19">
        <v>2825</v>
      </c>
      <c r="G271" s="59">
        <f t="shared" si="8"/>
        <v>56500000</v>
      </c>
      <c r="H271" s="59">
        <f t="shared" si="9"/>
        <v>67800000</v>
      </c>
    </row>
    <row r="272" spans="2:8" x14ac:dyDescent="0.25">
      <c r="B272" s="56"/>
      <c r="C272" s="56"/>
      <c r="D272" s="57" t="s">
        <v>7</v>
      </c>
      <c r="E272" s="58"/>
      <c r="F272" s="19">
        <v>2825</v>
      </c>
      <c r="G272" s="59">
        <f t="shared" si="8"/>
        <v>56500000</v>
      </c>
      <c r="H272" s="59">
        <f t="shared" si="9"/>
        <v>67800000</v>
      </c>
    </row>
    <row r="273" spans="2:8" x14ac:dyDescent="0.25">
      <c r="B273" s="56"/>
      <c r="C273" s="56"/>
      <c r="D273" s="57" t="s">
        <v>8</v>
      </c>
      <c r="E273" s="58"/>
      <c r="F273" s="19">
        <v>2825</v>
      </c>
      <c r="G273" s="59">
        <f t="shared" si="8"/>
        <v>56500000</v>
      </c>
      <c r="H273" s="59">
        <f t="shared" si="9"/>
        <v>67800000</v>
      </c>
    </row>
    <row r="274" spans="2:8" x14ac:dyDescent="0.25">
      <c r="B274" s="56">
        <v>67</v>
      </c>
      <c r="C274" s="56" t="s">
        <v>140</v>
      </c>
      <c r="D274" s="57" t="s">
        <v>3</v>
      </c>
      <c r="E274" s="58">
        <v>353.53</v>
      </c>
      <c r="F274" s="19">
        <v>2842</v>
      </c>
      <c r="G274" s="59">
        <f t="shared" si="8"/>
        <v>56840000</v>
      </c>
      <c r="H274" s="59">
        <f t="shared" si="9"/>
        <v>68208000</v>
      </c>
    </row>
    <row r="275" spans="2:8" x14ac:dyDescent="0.25">
      <c r="B275" s="56"/>
      <c r="C275" s="56"/>
      <c r="D275" s="57" t="s">
        <v>6</v>
      </c>
      <c r="E275" s="58"/>
      <c r="F275" s="19">
        <v>2842</v>
      </c>
      <c r="G275" s="59">
        <f t="shared" si="8"/>
        <v>56840000</v>
      </c>
      <c r="H275" s="59">
        <f t="shared" si="9"/>
        <v>68208000</v>
      </c>
    </row>
    <row r="276" spans="2:8" x14ac:dyDescent="0.25">
      <c r="B276" s="56"/>
      <c r="C276" s="56"/>
      <c r="D276" s="57" t="s">
        <v>7</v>
      </c>
      <c r="E276" s="58"/>
      <c r="F276" s="19">
        <v>2842</v>
      </c>
      <c r="G276" s="59">
        <f t="shared" si="8"/>
        <v>56840000</v>
      </c>
      <c r="H276" s="59">
        <f t="shared" si="9"/>
        <v>68208000</v>
      </c>
    </row>
    <row r="277" spans="2:8" x14ac:dyDescent="0.25">
      <c r="B277" s="56"/>
      <c r="C277" s="56"/>
      <c r="D277" s="57" t="s">
        <v>8</v>
      </c>
      <c r="E277" s="58"/>
      <c r="F277" s="19">
        <v>2842</v>
      </c>
      <c r="G277" s="59">
        <f t="shared" si="8"/>
        <v>56840000</v>
      </c>
      <c r="H277" s="59">
        <f t="shared" si="9"/>
        <v>68208000</v>
      </c>
    </row>
    <row r="278" spans="2:8" x14ac:dyDescent="0.25">
      <c r="B278" s="56">
        <v>68</v>
      </c>
      <c r="C278" s="56" t="s">
        <v>141</v>
      </c>
      <c r="D278" s="57" t="s">
        <v>3</v>
      </c>
      <c r="E278" s="58">
        <v>358.49</v>
      </c>
      <c r="F278" s="19">
        <v>2951</v>
      </c>
      <c r="G278" s="59">
        <f t="shared" si="8"/>
        <v>59020000</v>
      </c>
      <c r="H278" s="59">
        <f t="shared" si="9"/>
        <v>70824000</v>
      </c>
    </row>
    <row r="279" spans="2:8" x14ac:dyDescent="0.25">
      <c r="B279" s="56"/>
      <c r="C279" s="56"/>
      <c r="D279" s="57" t="s">
        <v>6</v>
      </c>
      <c r="E279" s="58"/>
      <c r="F279" s="19">
        <v>2951</v>
      </c>
      <c r="G279" s="59">
        <f t="shared" si="8"/>
        <v>59020000</v>
      </c>
      <c r="H279" s="59">
        <f t="shared" si="9"/>
        <v>70824000</v>
      </c>
    </row>
    <row r="280" spans="2:8" x14ac:dyDescent="0.25">
      <c r="B280" s="56"/>
      <c r="C280" s="56"/>
      <c r="D280" s="57" t="s">
        <v>7</v>
      </c>
      <c r="E280" s="58"/>
      <c r="F280" s="19">
        <v>2951</v>
      </c>
      <c r="G280" s="59">
        <f t="shared" si="8"/>
        <v>59020000</v>
      </c>
      <c r="H280" s="59">
        <f t="shared" si="9"/>
        <v>70824000</v>
      </c>
    </row>
    <row r="281" spans="2:8" x14ac:dyDescent="0.25">
      <c r="B281" s="56"/>
      <c r="C281" s="56"/>
      <c r="D281" s="57" t="s">
        <v>8</v>
      </c>
      <c r="E281" s="58"/>
      <c r="F281" s="19">
        <v>2951</v>
      </c>
      <c r="G281" s="59">
        <f t="shared" si="8"/>
        <v>59020000</v>
      </c>
      <c r="H281" s="59">
        <f t="shared" si="9"/>
        <v>70824000</v>
      </c>
    </row>
    <row r="282" spans="2:8" x14ac:dyDescent="0.25">
      <c r="B282" s="56">
        <v>69</v>
      </c>
      <c r="C282" s="56" t="s">
        <v>142</v>
      </c>
      <c r="D282" s="57" t="s">
        <v>3</v>
      </c>
      <c r="E282" s="58">
        <v>428.81</v>
      </c>
      <c r="F282" s="19">
        <v>3385</v>
      </c>
      <c r="G282" s="59">
        <f t="shared" si="8"/>
        <v>67700000</v>
      </c>
      <c r="H282" s="59">
        <f t="shared" si="9"/>
        <v>81240000</v>
      </c>
    </row>
    <row r="283" spans="2:8" x14ac:dyDescent="0.25">
      <c r="B283" s="56"/>
      <c r="C283" s="56"/>
      <c r="D283" s="57" t="s">
        <v>6</v>
      </c>
      <c r="E283" s="58"/>
      <c r="F283" s="19">
        <v>3385</v>
      </c>
      <c r="G283" s="59">
        <f t="shared" si="8"/>
        <v>67700000</v>
      </c>
      <c r="H283" s="59">
        <f t="shared" si="9"/>
        <v>81240000</v>
      </c>
    </row>
    <row r="284" spans="2:8" x14ac:dyDescent="0.25">
      <c r="B284" s="56"/>
      <c r="C284" s="56"/>
      <c r="D284" s="57" t="s">
        <v>7</v>
      </c>
      <c r="E284" s="58"/>
      <c r="F284" s="19">
        <v>3385</v>
      </c>
      <c r="G284" s="59">
        <f t="shared" si="8"/>
        <v>67700000</v>
      </c>
      <c r="H284" s="59">
        <f t="shared" si="9"/>
        <v>81240000</v>
      </c>
    </row>
    <row r="285" spans="2:8" x14ac:dyDescent="0.25">
      <c r="B285" s="56"/>
      <c r="C285" s="56"/>
      <c r="D285" s="57" t="s">
        <v>8</v>
      </c>
      <c r="E285" s="58"/>
      <c r="F285" s="19">
        <v>3385</v>
      </c>
      <c r="G285" s="59">
        <f t="shared" si="8"/>
        <v>67700000</v>
      </c>
      <c r="H285" s="59">
        <f t="shared" si="9"/>
        <v>81240000</v>
      </c>
    </row>
    <row r="286" spans="2:8" x14ac:dyDescent="0.25">
      <c r="B286" s="56">
        <v>70</v>
      </c>
      <c r="C286" s="56" t="s">
        <v>143</v>
      </c>
      <c r="D286" s="57" t="s">
        <v>3</v>
      </c>
      <c r="E286" s="58">
        <v>502.32</v>
      </c>
      <c r="F286" s="19">
        <v>4074</v>
      </c>
      <c r="G286" s="59">
        <f t="shared" si="8"/>
        <v>81480000</v>
      </c>
      <c r="H286" s="59">
        <f t="shared" si="9"/>
        <v>97776000</v>
      </c>
    </row>
    <row r="287" spans="2:8" x14ac:dyDescent="0.25">
      <c r="B287" s="56"/>
      <c r="C287" s="56"/>
      <c r="D287" s="57" t="s">
        <v>6</v>
      </c>
      <c r="E287" s="58"/>
      <c r="F287" s="19">
        <v>4074</v>
      </c>
      <c r="G287" s="59">
        <f t="shared" si="8"/>
        <v>81480000</v>
      </c>
      <c r="H287" s="59">
        <f t="shared" si="9"/>
        <v>97776000</v>
      </c>
    </row>
    <row r="288" spans="2:8" x14ac:dyDescent="0.25">
      <c r="B288" s="56"/>
      <c r="C288" s="56"/>
      <c r="D288" s="57" t="s">
        <v>7</v>
      </c>
      <c r="E288" s="58"/>
      <c r="F288" s="19">
        <v>4074</v>
      </c>
      <c r="G288" s="59">
        <f t="shared" si="8"/>
        <v>81480000</v>
      </c>
      <c r="H288" s="59">
        <f t="shared" si="9"/>
        <v>97776000</v>
      </c>
    </row>
    <row r="289" spans="2:8" x14ac:dyDescent="0.25">
      <c r="B289" s="56"/>
      <c r="C289" s="56"/>
      <c r="D289" s="57" t="s">
        <v>8</v>
      </c>
      <c r="E289" s="58"/>
      <c r="F289" s="19">
        <v>4074</v>
      </c>
      <c r="G289" s="59">
        <f t="shared" si="8"/>
        <v>81480000</v>
      </c>
      <c r="H289" s="59">
        <f t="shared" si="9"/>
        <v>97776000</v>
      </c>
    </row>
    <row r="290" spans="2:8" x14ac:dyDescent="0.25">
      <c r="B290" s="56">
        <v>71</v>
      </c>
      <c r="C290" s="56" t="s">
        <v>144</v>
      </c>
      <c r="D290" s="57" t="s">
        <v>3</v>
      </c>
      <c r="E290" s="58">
        <v>502.32</v>
      </c>
      <c r="F290" s="19">
        <v>4069</v>
      </c>
      <c r="G290" s="59">
        <f t="shared" si="8"/>
        <v>81380000</v>
      </c>
      <c r="H290" s="59">
        <f t="shared" si="9"/>
        <v>97656000</v>
      </c>
    </row>
    <row r="291" spans="2:8" x14ac:dyDescent="0.25">
      <c r="B291" s="56"/>
      <c r="C291" s="56"/>
      <c r="D291" s="57" t="s">
        <v>6</v>
      </c>
      <c r="E291" s="58"/>
      <c r="F291" s="19">
        <v>4069</v>
      </c>
      <c r="G291" s="59">
        <f t="shared" si="8"/>
        <v>81380000</v>
      </c>
      <c r="H291" s="59">
        <f t="shared" si="9"/>
        <v>97656000</v>
      </c>
    </row>
    <row r="292" spans="2:8" x14ac:dyDescent="0.25">
      <c r="B292" s="56"/>
      <c r="C292" s="56"/>
      <c r="D292" s="57" t="s">
        <v>7</v>
      </c>
      <c r="E292" s="58"/>
      <c r="F292" s="19">
        <v>4069</v>
      </c>
      <c r="G292" s="59">
        <f t="shared" si="8"/>
        <v>81380000</v>
      </c>
      <c r="H292" s="59">
        <f t="shared" si="9"/>
        <v>97656000</v>
      </c>
    </row>
    <row r="293" spans="2:8" x14ac:dyDescent="0.25">
      <c r="B293" s="56"/>
      <c r="C293" s="56"/>
      <c r="D293" s="57" t="s">
        <v>8</v>
      </c>
      <c r="E293" s="58"/>
      <c r="F293" s="19">
        <v>4069</v>
      </c>
      <c r="G293" s="59">
        <f t="shared" si="8"/>
        <v>81380000</v>
      </c>
      <c r="H293" s="59">
        <f t="shared" si="9"/>
        <v>97656000</v>
      </c>
    </row>
    <row r="294" spans="2:8" x14ac:dyDescent="0.25">
      <c r="B294" s="56">
        <v>72</v>
      </c>
      <c r="C294" s="56" t="s">
        <v>145</v>
      </c>
      <c r="D294" s="57" t="s">
        <v>3</v>
      </c>
      <c r="E294" s="58">
        <v>502.32</v>
      </c>
      <c r="F294" s="19">
        <v>4060</v>
      </c>
      <c r="G294" s="59">
        <f t="shared" si="8"/>
        <v>81200000</v>
      </c>
      <c r="H294" s="59">
        <f t="shared" si="9"/>
        <v>97440000</v>
      </c>
    </row>
    <row r="295" spans="2:8" x14ac:dyDescent="0.25">
      <c r="B295" s="56"/>
      <c r="C295" s="56"/>
      <c r="D295" s="57" t="s">
        <v>6</v>
      </c>
      <c r="E295" s="58"/>
      <c r="F295" s="19">
        <v>4060</v>
      </c>
      <c r="G295" s="59">
        <f t="shared" si="8"/>
        <v>81200000</v>
      </c>
      <c r="H295" s="59">
        <f t="shared" si="9"/>
        <v>97440000</v>
      </c>
    </row>
    <row r="296" spans="2:8" x14ac:dyDescent="0.25">
      <c r="B296" s="56"/>
      <c r="C296" s="56"/>
      <c r="D296" s="57" t="s">
        <v>7</v>
      </c>
      <c r="E296" s="58"/>
      <c r="F296" s="19">
        <v>4060</v>
      </c>
      <c r="G296" s="59">
        <f t="shared" si="8"/>
        <v>81200000</v>
      </c>
      <c r="H296" s="59">
        <f t="shared" si="9"/>
        <v>97440000</v>
      </c>
    </row>
    <row r="297" spans="2:8" x14ac:dyDescent="0.25">
      <c r="B297" s="56"/>
      <c r="C297" s="56"/>
      <c r="D297" s="57" t="s">
        <v>8</v>
      </c>
      <c r="E297" s="58"/>
      <c r="F297" s="19">
        <v>4060</v>
      </c>
      <c r="G297" s="59">
        <f t="shared" si="8"/>
        <v>81200000</v>
      </c>
      <c r="H297" s="59">
        <f t="shared" si="9"/>
        <v>97440000</v>
      </c>
    </row>
    <row r="298" spans="2:8" x14ac:dyDescent="0.25">
      <c r="B298" s="56">
        <v>73</v>
      </c>
      <c r="C298" s="56" t="s">
        <v>146</v>
      </c>
      <c r="D298" s="57" t="s">
        <v>3</v>
      </c>
      <c r="E298" s="58">
        <v>549.11</v>
      </c>
      <c r="F298" s="19">
        <v>3701</v>
      </c>
      <c r="G298" s="59">
        <f t="shared" si="8"/>
        <v>74020000</v>
      </c>
      <c r="H298" s="59">
        <f t="shared" si="9"/>
        <v>88824000</v>
      </c>
    </row>
    <row r="299" spans="2:8" x14ac:dyDescent="0.25">
      <c r="B299" s="56"/>
      <c r="C299" s="56"/>
      <c r="D299" s="57" t="s">
        <v>6</v>
      </c>
      <c r="E299" s="58"/>
      <c r="F299" s="19">
        <v>3701</v>
      </c>
      <c r="G299" s="59">
        <f t="shared" si="8"/>
        <v>74020000</v>
      </c>
      <c r="H299" s="59">
        <f t="shared" si="9"/>
        <v>88824000</v>
      </c>
    </row>
    <row r="300" spans="2:8" x14ac:dyDescent="0.25">
      <c r="B300" s="56"/>
      <c r="C300" s="56"/>
      <c r="D300" s="57" t="s">
        <v>7</v>
      </c>
      <c r="E300" s="58"/>
      <c r="F300" s="19">
        <v>3701</v>
      </c>
      <c r="G300" s="59">
        <f t="shared" si="8"/>
        <v>74020000</v>
      </c>
      <c r="H300" s="59">
        <f t="shared" si="9"/>
        <v>88824000</v>
      </c>
    </row>
    <row r="301" spans="2:8" x14ac:dyDescent="0.25">
      <c r="B301" s="56"/>
      <c r="C301" s="56"/>
      <c r="D301" s="57" t="s">
        <v>8</v>
      </c>
      <c r="E301" s="58"/>
      <c r="F301" s="19">
        <v>3701</v>
      </c>
      <c r="G301" s="59">
        <f t="shared" si="8"/>
        <v>74020000</v>
      </c>
      <c r="H301" s="59">
        <f t="shared" si="9"/>
        <v>88824000</v>
      </c>
    </row>
    <row r="302" spans="2:8" x14ac:dyDescent="0.25">
      <c r="B302" s="67" t="s">
        <v>11</v>
      </c>
      <c r="C302" s="68"/>
      <c r="D302" s="69"/>
      <c r="E302" s="70">
        <f>SUM(E182:E301)</f>
        <v>10434.33</v>
      </c>
      <c r="F302" s="70">
        <f>SUM(F181:F301)</f>
        <v>342584</v>
      </c>
    </row>
    <row r="303" spans="2:8" x14ac:dyDescent="0.25">
      <c r="B303" s="67" t="s">
        <v>147</v>
      </c>
      <c r="C303" s="68"/>
      <c r="D303" s="69"/>
      <c r="E303" s="70">
        <f>E302+E180+E122</f>
        <v>25687.42</v>
      </c>
      <c r="F303" s="70">
        <f>F122+F180+F302</f>
        <v>857268</v>
      </c>
      <c r="G303" s="59">
        <f>SUM(G6:G301)</f>
        <v>27439040000</v>
      </c>
      <c r="H303" s="59">
        <f>SUM(H6:H301)</f>
        <v>32926848000</v>
      </c>
    </row>
    <row r="304" spans="2:8" x14ac:dyDescent="0.25">
      <c r="E304" s="48">
        <f>E303/1.1959</f>
        <v>21479.571870557738</v>
      </c>
    </row>
  </sheetData>
  <mergeCells count="233">
    <mergeCell ref="B303:D303"/>
    <mergeCell ref="C294:C297"/>
    <mergeCell ref="E294:E297"/>
    <mergeCell ref="B298:B301"/>
    <mergeCell ref="C298:C301"/>
    <mergeCell ref="E298:E301"/>
    <mergeCell ref="B302:D302"/>
    <mergeCell ref="C282:C285"/>
    <mergeCell ref="E282:E285"/>
    <mergeCell ref="B286:B289"/>
    <mergeCell ref="C286:C289"/>
    <mergeCell ref="E286:E289"/>
    <mergeCell ref="B290:B293"/>
    <mergeCell ref="C290:C293"/>
    <mergeCell ref="E290:E293"/>
    <mergeCell ref="C270:C273"/>
    <mergeCell ref="E270:E273"/>
    <mergeCell ref="B274:B277"/>
    <mergeCell ref="C274:C277"/>
    <mergeCell ref="E274:E277"/>
    <mergeCell ref="B278:B281"/>
    <mergeCell ref="C278:C281"/>
    <mergeCell ref="E278:E281"/>
    <mergeCell ref="C258:C261"/>
    <mergeCell ref="E258:E261"/>
    <mergeCell ref="B262:B265"/>
    <mergeCell ref="C262:C265"/>
    <mergeCell ref="E262:E265"/>
    <mergeCell ref="B266:B269"/>
    <mergeCell ref="C266:C269"/>
    <mergeCell ref="E266:E269"/>
    <mergeCell ref="C246:C249"/>
    <mergeCell ref="E246:E249"/>
    <mergeCell ref="B250:B253"/>
    <mergeCell ref="C250:C253"/>
    <mergeCell ref="E250:E253"/>
    <mergeCell ref="B254:B257"/>
    <mergeCell ref="C254:C257"/>
    <mergeCell ref="E254:E257"/>
    <mergeCell ref="C234:C237"/>
    <mergeCell ref="E234:E237"/>
    <mergeCell ref="B238:B241"/>
    <mergeCell ref="C238:C241"/>
    <mergeCell ref="E238:E241"/>
    <mergeCell ref="B242:B245"/>
    <mergeCell ref="C242:C245"/>
    <mergeCell ref="E242:E245"/>
    <mergeCell ref="C222:C225"/>
    <mergeCell ref="E222:E225"/>
    <mergeCell ref="B226:B229"/>
    <mergeCell ref="C226:C229"/>
    <mergeCell ref="E226:E229"/>
    <mergeCell ref="B230:B233"/>
    <mergeCell ref="C230:C233"/>
    <mergeCell ref="E230:E233"/>
    <mergeCell ref="C210:C213"/>
    <mergeCell ref="E210:E213"/>
    <mergeCell ref="B214:B217"/>
    <mergeCell ref="C214:C217"/>
    <mergeCell ref="E214:E217"/>
    <mergeCell ref="B218:B221"/>
    <mergeCell ref="C218:C221"/>
    <mergeCell ref="E218:E221"/>
    <mergeCell ref="C198:C201"/>
    <mergeCell ref="E198:E201"/>
    <mergeCell ref="B202:B205"/>
    <mergeCell ref="C202:C205"/>
    <mergeCell ref="E202:E205"/>
    <mergeCell ref="B206:B209"/>
    <mergeCell ref="C206:C209"/>
    <mergeCell ref="E206:E209"/>
    <mergeCell ref="C186:C189"/>
    <mergeCell ref="E186:E189"/>
    <mergeCell ref="B190:B193"/>
    <mergeCell ref="C190:C193"/>
    <mergeCell ref="E190:E193"/>
    <mergeCell ref="B194:B197"/>
    <mergeCell ref="C194:C197"/>
    <mergeCell ref="E194:E197"/>
    <mergeCell ref="E176:E179"/>
    <mergeCell ref="B180:D180"/>
    <mergeCell ref="B181:H181"/>
    <mergeCell ref="B182:B185"/>
    <mergeCell ref="C182:C185"/>
    <mergeCell ref="E182:E185"/>
    <mergeCell ref="C164:C167"/>
    <mergeCell ref="E164:E167"/>
    <mergeCell ref="B168:B171"/>
    <mergeCell ref="C168:C171"/>
    <mergeCell ref="E168:E171"/>
    <mergeCell ref="B172:B175"/>
    <mergeCell ref="C172:C175"/>
    <mergeCell ref="E172:E175"/>
    <mergeCell ref="C152:C155"/>
    <mergeCell ref="E152:E155"/>
    <mergeCell ref="B156:B159"/>
    <mergeCell ref="C156:C159"/>
    <mergeCell ref="E156:E159"/>
    <mergeCell ref="B160:B163"/>
    <mergeCell ref="C160:C163"/>
    <mergeCell ref="E160:E163"/>
    <mergeCell ref="C140:C143"/>
    <mergeCell ref="E140:E143"/>
    <mergeCell ref="B144:B147"/>
    <mergeCell ref="C144:C147"/>
    <mergeCell ref="E144:E147"/>
    <mergeCell ref="B148:B151"/>
    <mergeCell ref="C148:C151"/>
    <mergeCell ref="E148:E151"/>
    <mergeCell ref="C128:C131"/>
    <mergeCell ref="E128:E131"/>
    <mergeCell ref="B132:B135"/>
    <mergeCell ref="C132:C135"/>
    <mergeCell ref="E132:E135"/>
    <mergeCell ref="B136:B139"/>
    <mergeCell ref="C136:C139"/>
    <mergeCell ref="E136:E139"/>
    <mergeCell ref="E118:E121"/>
    <mergeCell ref="B122:D122"/>
    <mergeCell ref="B123:H123"/>
    <mergeCell ref="B124:B127"/>
    <mergeCell ref="C124:C127"/>
    <mergeCell ref="E124:E127"/>
    <mergeCell ref="C106:C109"/>
    <mergeCell ref="E106:E109"/>
    <mergeCell ref="B110:B113"/>
    <mergeCell ref="C110:C113"/>
    <mergeCell ref="E110:E113"/>
    <mergeCell ref="B114:B117"/>
    <mergeCell ref="C114:C117"/>
    <mergeCell ref="E114:E117"/>
    <mergeCell ref="C94:C97"/>
    <mergeCell ref="E94:E97"/>
    <mergeCell ref="B98:B101"/>
    <mergeCell ref="C98:C101"/>
    <mergeCell ref="E98:E101"/>
    <mergeCell ref="B102:B105"/>
    <mergeCell ref="C102:C105"/>
    <mergeCell ref="E102:E105"/>
    <mergeCell ref="C82:C85"/>
    <mergeCell ref="E82:E85"/>
    <mergeCell ref="B86:B89"/>
    <mergeCell ref="C86:C89"/>
    <mergeCell ref="E86:E89"/>
    <mergeCell ref="B90:B93"/>
    <mergeCell ref="C90:C93"/>
    <mergeCell ref="E90:E93"/>
    <mergeCell ref="C70:C73"/>
    <mergeCell ref="E70:E73"/>
    <mergeCell ref="B74:B77"/>
    <mergeCell ref="C74:C77"/>
    <mergeCell ref="E74:E77"/>
    <mergeCell ref="B78:B81"/>
    <mergeCell ref="C78:C81"/>
    <mergeCell ref="E78:E81"/>
    <mergeCell ref="C58:C61"/>
    <mergeCell ref="E58:E61"/>
    <mergeCell ref="B62:B65"/>
    <mergeCell ref="C62:C65"/>
    <mergeCell ref="E62:E65"/>
    <mergeCell ref="B66:B69"/>
    <mergeCell ref="C66:C69"/>
    <mergeCell ref="E66:E69"/>
    <mergeCell ref="C46:C49"/>
    <mergeCell ref="E46:E49"/>
    <mergeCell ref="B50:B53"/>
    <mergeCell ref="C50:C53"/>
    <mergeCell ref="E50:E53"/>
    <mergeCell ref="B54:B57"/>
    <mergeCell ref="C54:C57"/>
    <mergeCell ref="E54:E57"/>
    <mergeCell ref="C34:C37"/>
    <mergeCell ref="E34:E37"/>
    <mergeCell ref="B38:B41"/>
    <mergeCell ref="C38:C41"/>
    <mergeCell ref="E38:E41"/>
    <mergeCell ref="B42:B45"/>
    <mergeCell ref="C42:C45"/>
    <mergeCell ref="E42:E45"/>
    <mergeCell ref="C22:C25"/>
    <mergeCell ref="E22:E25"/>
    <mergeCell ref="B26:B29"/>
    <mergeCell ref="C26:C29"/>
    <mergeCell ref="E26:E29"/>
    <mergeCell ref="B30:B33"/>
    <mergeCell ref="C30:C33"/>
    <mergeCell ref="E30:E33"/>
    <mergeCell ref="C10:C13"/>
    <mergeCell ref="E10:E13"/>
    <mergeCell ref="B14:B17"/>
    <mergeCell ref="C14:C17"/>
    <mergeCell ref="E14:E17"/>
    <mergeCell ref="B18:B21"/>
    <mergeCell ref="C18:C21"/>
    <mergeCell ref="E18:E21"/>
    <mergeCell ref="E3:E4"/>
    <mergeCell ref="F3:F4"/>
    <mergeCell ref="G3:G4"/>
    <mergeCell ref="H3:H4"/>
    <mergeCell ref="B5:H5"/>
    <mergeCell ref="B6:B9"/>
    <mergeCell ref="C6:C9"/>
    <mergeCell ref="E6:E9"/>
    <mergeCell ref="B3:B4"/>
    <mergeCell ref="B10:B13"/>
    <mergeCell ref="B22:B25"/>
    <mergeCell ref="B34:B37"/>
    <mergeCell ref="B46:B49"/>
    <mergeCell ref="B294:B297"/>
    <mergeCell ref="B282:B285"/>
    <mergeCell ref="B270:B273"/>
    <mergeCell ref="B258:B261"/>
    <mergeCell ref="B246:B249"/>
    <mergeCell ref="B234:B237"/>
    <mergeCell ref="B222:B225"/>
    <mergeCell ref="B210:B213"/>
    <mergeCell ref="B198:B201"/>
    <mergeCell ref="B186:B189"/>
    <mergeCell ref="B176:B179"/>
    <mergeCell ref="C176:C179"/>
    <mergeCell ref="B164:B167"/>
    <mergeCell ref="B152:B155"/>
    <mergeCell ref="B140:B143"/>
    <mergeCell ref="B128:B131"/>
    <mergeCell ref="B118:B121"/>
    <mergeCell ref="C118:C121"/>
    <mergeCell ref="B106:B109"/>
    <mergeCell ref="B94:B97"/>
    <mergeCell ref="B82:B85"/>
    <mergeCell ref="B70:B73"/>
    <mergeCell ref="B58:B61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Plots</vt:lpstr>
      <vt:lpstr>Inventory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Tejas Bharadwaj</cp:lastModifiedBy>
  <cp:lastPrinted>2022-03-17T09:51:29Z</cp:lastPrinted>
  <dcterms:created xsi:type="dcterms:W3CDTF">2022-03-12T09:03:27Z</dcterms:created>
  <dcterms:modified xsi:type="dcterms:W3CDTF">2022-10-28T10:08:16Z</dcterms:modified>
</cp:coreProperties>
</file>