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Adil Afaque\uploads\VIS(2022-23)-PL414-324-595-Golden Park\"/>
    </mc:Choice>
  </mc:AlternateContent>
  <bookViews>
    <workbookView xWindow="0" yWindow="0" windowWidth="24000" windowHeight="9735" activeTab="3"/>
  </bookViews>
  <sheets>
    <sheet name="Pivot" sheetId="3" r:id="rId1"/>
    <sheet name="Golden Park DDJAY" sheetId="1" r:id="rId2"/>
    <sheet name="Frozen Area" sheetId="2" r:id="rId3"/>
    <sheet name="Valuation" sheetId="4" r:id="rId4"/>
  </sheets>
  <definedNames>
    <definedName name="_xlnm._FilterDatabase" localSheetId="1">'Golden Park DDJAY'!$A$4:$D$211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1" i="4" l="1"/>
  <c r="P20" i="4"/>
  <c r="O21" i="4"/>
  <c r="O20" i="4"/>
  <c r="D28" i="4"/>
  <c r="E27" i="4"/>
  <c r="D27" i="4"/>
  <c r="F26" i="4"/>
  <c r="E26" i="4"/>
  <c r="D26" i="4"/>
  <c r="F25" i="4"/>
  <c r="E25" i="4"/>
  <c r="D25" i="4"/>
  <c r="E17" i="4"/>
  <c r="E28" i="4" s="1"/>
  <c r="J16" i="4"/>
  <c r="I16" i="4"/>
  <c r="L16" i="4" s="1"/>
  <c r="H16" i="4"/>
  <c r="G16" i="4"/>
  <c r="J15" i="4"/>
  <c r="I15" i="4"/>
  <c r="I17" i="4" s="1"/>
  <c r="H15" i="4"/>
  <c r="G15" i="4"/>
  <c r="G17" i="4" s="1"/>
  <c r="F10" i="4"/>
  <c r="I10" i="4" s="1"/>
  <c r="E10" i="4"/>
  <c r="F9" i="4"/>
  <c r="F8" i="4"/>
  <c r="K5" i="4"/>
  <c r="K7" i="4" s="1"/>
  <c r="H4" i="4"/>
  <c r="J4" i="4" s="1"/>
  <c r="F28" i="4" l="1"/>
  <c r="F27" i="4"/>
  <c r="K6" i="4"/>
  <c r="H26" i="4"/>
  <c r="J26" i="4"/>
  <c r="F13" i="3"/>
  <c r="G39" i="2"/>
  <c r="H35" i="2"/>
  <c r="H3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5" i="2"/>
  <c r="G34" i="2"/>
  <c r="F34" i="2"/>
  <c r="F9" i="2"/>
  <c r="F10" i="2"/>
  <c r="F11" i="2"/>
  <c r="F12" i="2"/>
  <c r="F13" i="2"/>
  <c r="F15" i="2"/>
  <c r="F16" i="2"/>
  <c r="F17" i="2"/>
  <c r="F19" i="2"/>
  <c r="F21" i="2"/>
  <c r="F22" i="2"/>
  <c r="F23" i="2"/>
  <c r="F24" i="2"/>
  <c r="F25" i="2"/>
  <c r="F26" i="2"/>
  <c r="F28" i="2"/>
  <c r="F30" i="2"/>
  <c r="F31" i="2"/>
  <c r="F32" i="2"/>
  <c r="F33" i="2"/>
  <c r="F5" i="2"/>
  <c r="H28" i="4" l="1"/>
  <c r="H27" i="4"/>
  <c r="J27" i="4"/>
  <c r="J28" i="4" s="1"/>
  <c r="E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5" i="1"/>
  <c r="D3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</calcChain>
</file>

<file path=xl/sharedStrings.xml><?xml version="1.0" encoding="utf-8"?>
<sst xmlns="http://schemas.openxmlformats.org/spreadsheetml/2006/main" count="710" uniqueCount="649">
  <si>
    <t>Plot No.</t>
  </si>
  <si>
    <t>S.No.</t>
  </si>
  <si>
    <t>Old</t>
  </si>
  <si>
    <t>New</t>
  </si>
  <si>
    <t>Actual Size
(in sq yds)</t>
  </si>
  <si>
    <t>A-9</t>
  </si>
  <si>
    <t>A-47</t>
  </si>
  <si>
    <t>A-10</t>
  </si>
  <si>
    <t>A-48</t>
  </si>
  <si>
    <t>A-11</t>
  </si>
  <si>
    <t>A-49</t>
  </si>
  <si>
    <t>A-12</t>
  </si>
  <si>
    <t>A-50</t>
  </si>
  <si>
    <t>A-14</t>
  </si>
  <si>
    <t>A-51</t>
  </si>
  <si>
    <t>A-15</t>
  </si>
  <si>
    <t>A-52</t>
  </si>
  <si>
    <t>A-16</t>
  </si>
  <si>
    <t>A-53</t>
  </si>
  <si>
    <t>A-17</t>
  </si>
  <si>
    <t>A-54</t>
  </si>
  <si>
    <t>A-18</t>
  </si>
  <si>
    <t>A-55</t>
  </si>
  <si>
    <t>A-19</t>
  </si>
  <si>
    <t>A-56</t>
  </si>
  <si>
    <t>A-20</t>
  </si>
  <si>
    <t>A-57</t>
  </si>
  <si>
    <t>A-21</t>
  </si>
  <si>
    <t>A-58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</si>
  <si>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</si>
  <si>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</si>
  <si>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</si>
  <si>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</si>
  <si>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</si>
  <si>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</si>
  <si>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</si>
  <si>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</si>
  <si>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</si>
  <si>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</si>
  <si>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A-32</t>
  </si>
  <si>
    <t>A-33</t>
  </si>
  <si>
    <t>A-59</t>
  </si>
  <si>
    <t>B-1</t>
  </si>
  <si>
    <t>B-65</t>
  </si>
  <si>
    <t>B-2</t>
  </si>
  <si>
    <t>B-64</t>
  </si>
  <si>
    <t>B-3</t>
  </si>
  <si>
    <t>B-63</t>
  </si>
  <si>
    <t>B-4</t>
  </si>
  <si>
    <t>B-62</t>
  </si>
  <si>
    <t>B-8</t>
  </si>
  <si>
    <t>B-89</t>
  </si>
  <si>
    <t>B-9</t>
  </si>
  <si>
    <t>B-88</t>
  </si>
  <si>
    <t>B-10</t>
  </si>
  <si>
    <t>B-87</t>
  </si>
  <si>
    <t>B-20</t>
  </si>
  <si>
    <t>B-92</t>
  </si>
  <si>
    <t>B-21</t>
  </si>
  <si>
    <t>B-91</t>
  </si>
  <si>
    <t>B-22</t>
  </si>
  <si>
    <t>B-90</t>
  </si>
  <si>
    <t>C-1</t>
  </si>
  <si>
    <t>B-66</t>
  </si>
  <si>
    <t>C-2</t>
  </si>
  <si>
    <t>B-67</t>
  </si>
  <si>
    <t>C-3</t>
  </si>
  <si>
    <t>B-68</t>
  </si>
  <si>
    <t>C-4</t>
  </si>
  <si>
    <t>B-69</t>
  </si>
  <si>
    <t>C-5</t>
  </si>
  <si>
    <t>B-70</t>
  </si>
  <si>
    <t>C-11</t>
  </si>
  <si>
    <t>B-76</t>
  </si>
  <si>
    <t>C-12</t>
  </si>
  <si>
    <t>B-77</t>
  </si>
  <si>
    <t>C-14</t>
  </si>
  <si>
    <t>B-78</t>
  </si>
  <si>
    <t>C-24</t>
  </si>
  <si>
    <t>B-102</t>
  </si>
  <si>
    <t>C-25</t>
  </si>
  <si>
    <t>B-103</t>
  </si>
  <si>
    <t>C-26</t>
  </si>
  <si>
    <t>B-104</t>
  </si>
  <si>
    <t>C-27</t>
  </si>
  <si>
    <t>B-105</t>
  </si>
  <si>
    <t>C-28</t>
  </si>
  <si>
    <t>B-106</t>
  </si>
  <si>
    <t>D-1</t>
  </si>
  <si>
    <t>C-118</t>
  </si>
  <si>
    <t>D-2</t>
  </si>
  <si>
    <t>C-117</t>
  </si>
  <si>
    <t>D-3</t>
  </si>
  <si>
    <t>C-116</t>
  </si>
  <si>
    <t>D-4</t>
  </si>
  <si>
    <t>C-115</t>
  </si>
  <si>
    <t>D-5</t>
  </si>
  <si>
    <t>C-114</t>
  </si>
  <si>
    <t>D-6</t>
  </si>
  <si>
    <t>C-112</t>
  </si>
  <si>
    <t>D-7</t>
  </si>
  <si>
    <t>C-111</t>
  </si>
  <si>
    <t>D-17</t>
  </si>
  <si>
    <t>C-154</t>
  </si>
  <si>
    <t>D-18</t>
  </si>
  <si>
    <t>C-153</t>
  </si>
  <si>
    <t>D-19</t>
  </si>
  <si>
    <t>C-152</t>
  </si>
  <si>
    <t>D-20</t>
  </si>
  <si>
    <t>C-151</t>
  </si>
  <si>
    <t>D-21</t>
  </si>
  <si>
    <t>C-150</t>
  </si>
  <si>
    <t>D-22</t>
  </si>
  <si>
    <t>C-149</t>
  </si>
  <si>
    <t>D-23</t>
  </si>
  <si>
    <t>C-148</t>
  </si>
  <si>
    <t>D-24</t>
  </si>
  <si>
    <t>C-169</t>
  </si>
  <si>
    <t>D-25</t>
  </si>
  <si>
    <t>C-168</t>
  </si>
  <si>
    <t>D-26</t>
  </si>
  <si>
    <t>C-167</t>
  </si>
  <si>
    <t>D-27</t>
  </si>
  <si>
    <t>C-166</t>
  </si>
  <si>
    <t>D-28</t>
  </si>
  <si>
    <t>C-165</t>
  </si>
  <si>
    <t>E-7</t>
  </si>
  <si>
    <t>C-125</t>
  </si>
  <si>
    <t>E-8</t>
  </si>
  <si>
    <t>C-126</t>
  </si>
  <si>
    <t>E-9</t>
  </si>
  <si>
    <t>C-127</t>
  </si>
  <si>
    <t>E-10</t>
  </si>
  <si>
    <t>C-128</t>
  </si>
  <si>
    <t>E-11</t>
  </si>
  <si>
    <t>C-129</t>
  </si>
  <si>
    <t>E-12</t>
  </si>
  <si>
    <t>C-130</t>
  </si>
  <si>
    <t>E-14</t>
  </si>
  <si>
    <t>C-131</t>
  </si>
  <si>
    <t>E-15</t>
  </si>
  <si>
    <t>C-132</t>
  </si>
  <si>
    <t>E-16</t>
  </si>
  <si>
    <t>C-133</t>
  </si>
  <si>
    <t>E-17</t>
  </si>
  <si>
    <t>C-134</t>
  </si>
  <si>
    <t>E-18</t>
  </si>
  <si>
    <t>C-135</t>
  </si>
  <si>
    <t>E-19</t>
  </si>
  <si>
    <t>C-136</t>
  </si>
  <si>
    <t>E-20</t>
  </si>
  <si>
    <t>C-137</t>
  </si>
  <si>
    <t>E-40</t>
  </si>
  <si>
    <t>C-179</t>
  </si>
  <si>
    <t>E-41</t>
  </si>
  <si>
    <t>C-180</t>
  </si>
  <si>
    <t>E-42</t>
  </si>
  <si>
    <t>C-181</t>
  </si>
  <si>
    <t>E-43</t>
  </si>
  <si>
    <t>C-182</t>
  </si>
  <si>
    <t>E-44</t>
  </si>
  <si>
    <t>C-183</t>
  </si>
  <si>
    <t>E-45</t>
  </si>
  <si>
    <t>C-184</t>
  </si>
  <si>
    <t>E-46</t>
  </si>
  <si>
    <t>C-185</t>
  </si>
  <si>
    <t>E-47</t>
  </si>
  <si>
    <t>C-186</t>
  </si>
  <si>
    <t>E-48</t>
  </si>
  <si>
    <t>C-187</t>
  </si>
  <si>
    <t>E-49</t>
  </si>
  <si>
    <t>C-224</t>
  </si>
  <si>
    <t>E-50</t>
  </si>
  <si>
    <t>C-225</t>
  </si>
  <si>
    <t>E-51</t>
  </si>
  <si>
    <t>C-226</t>
  </si>
  <si>
    <t>E-52</t>
  </si>
  <si>
    <t>C-227</t>
  </si>
  <si>
    <t>E-53</t>
  </si>
  <si>
    <t>C-228</t>
  </si>
  <si>
    <t>E-54</t>
  </si>
  <si>
    <t>C-229</t>
  </si>
  <si>
    <t>E-55</t>
  </si>
  <si>
    <t>C-230</t>
  </si>
  <si>
    <t>E-56</t>
  </si>
  <si>
    <t>C-231</t>
  </si>
  <si>
    <t>E-57</t>
  </si>
  <si>
    <t>C-232</t>
  </si>
  <si>
    <t>F-1</t>
  </si>
  <si>
    <t>C-223</t>
  </si>
  <si>
    <t>F-2</t>
  </si>
  <si>
    <t>C-222</t>
  </si>
  <si>
    <t>F-3</t>
  </si>
  <si>
    <t>C-221</t>
  </si>
  <si>
    <t>F-4</t>
  </si>
  <si>
    <t>C-220</t>
  </si>
  <si>
    <t>F-5</t>
  </si>
  <si>
    <t>C-219</t>
  </si>
  <si>
    <t>F-19</t>
  </si>
  <si>
    <t>C-205</t>
  </si>
  <si>
    <t>F-20</t>
  </si>
  <si>
    <t>C-204</t>
  </si>
  <si>
    <t>F-21</t>
  </si>
  <si>
    <t>C-203</t>
  </si>
  <si>
    <t>F-22</t>
  </si>
  <si>
    <t>C-202</t>
  </si>
  <si>
    <t>F-23</t>
  </si>
  <si>
    <t>C-201</t>
  </si>
  <si>
    <t>F-24</t>
  </si>
  <si>
    <t>C-200</t>
  </si>
  <si>
    <t>F-31</t>
  </si>
  <si>
    <t>C-193</t>
  </si>
  <si>
    <t>F-32</t>
  </si>
  <si>
    <t>C-192</t>
  </si>
  <si>
    <t>F-33</t>
  </si>
  <si>
    <t>C-191</t>
  </si>
  <si>
    <t>F-34</t>
  </si>
  <si>
    <t>C-190</t>
  </si>
  <si>
    <t>F-35</t>
  </si>
  <si>
    <t>C-189</t>
  </si>
  <si>
    <t>F-36</t>
  </si>
  <si>
    <t>C-188</t>
  </si>
  <si>
    <t>G-6</t>
  </si>
  <si>
    <t>D-247</t>
  </si>
  <si>
    <t>G-7</t>
  </si>
  <si>
    <t>D-248</t>
  </si>
  <si>
    <t>G-8</t>
  </si>
  <si>
    <t>D-249</t>
  </si>
  <si>
    <t>G-9</t>
  </si>
  <si>
    <t>D-250</t>
  </si>
  <si>
    <t>G-10</t>
  </si>
  <si>
    <t>D-251</t>
  </si>
  <si>
    <t>G-11</t>
  </si>
  <si>
    <t>D-252</t>
  </si>
  <si>
    <t>G-12</t>
  </si>
  <si>
    <t>D-253</t>
  </si>
  <si>
    <t>G-14</t>
  </si>
  <si>
    <t>D-254</t>
  </si>
  <si>
    <t>G-15</t>
  </si>
  <si>
    <t>D-255</t>
  </si>
  <si>
    <t>G-22</t>
  </si>
  <si>
    <t>D-262</t>
  </si>
  <si>
    <t>G-23</t>
  </si>
  <si>
    <t>D-263</t>
  </si>
  <si>
    <t>G-24</t>
  </si>
  <si>
    <t>D-264</t>
  </si>
  <si>
    <t>G-25</t>
  </si>
  <si>
    <t>D-271</t>
  </si>
  <si>
    <t>G-26</t>
  </si>
  <si>
    <t>D-272</t>
  </si>
  <si>
    <t>G-30</t>
  </si>
  <si>
    <t>D-276</t>
  </si>
  <si>
    <t>G-31</t>
  </si>
  <si>
    <t>D-277</t>
  </si>
  <si>
    <t>G-34</t>
  </si>
  <si>
    <t>D-268</t>
  </si>
  <si>
    <t>G-35</t>
  </si>
  <si>
    <t>D-267</t>
  </si>
  <si>
    <t>G-36</t>
  </si>
  <si>
    <t>D-266</t>
  </si>
  <si>
    <t>G-37</t>
  </si>
  <si>
    <t>D-265</t>
  </si>
  <si>
    <t>H-1</t>
  </si>
  <si>
    <t>D-278</t>
  </si>
  <si>
    <t>H-2</t>
  </si>
  <si>
    <t>D-279</t>
  </si>
  <si>
    <t>H-3</t>
  </si>
  <si>
    <t>D-280</t>
  </si>
  <si>
    <t>H-4</t>
  </si>
  <si>
    <t>D-281</t>
  </si>
  <si>
    <t>H-5</t>
  </si>
  <si>
    <t>D-282</t>
  </si>
  <si>
    <t>H-6</t>
  </si>
  <si>
    <t>D-283</t>
  </si>
  <si>
    <t>H-7</t>
  </si>
  <si>
    <t>D-284</t>
  </si>
  <si>
    <t>H-22</t>
  </si>
  <si>
    <t>D-296</t>
  </si>
  <si>
    <t>H-23</t>
  </si>
  <si>
    <t>D-297</t>
  </si>
  <si>
    <t>H-24</t>
  </si>
  <si>
    <t>D-298</t>
  </si>
  <si>
    <t>H-25</t>
  </si>
  <si>
    <t>D-299</t>
  </si>
  <si>
    <t>H-26</t>
  </si>
  <si>
    <t>D-300</t>
  </si>
  <si>
    <t>H-27</t>
  </si>
  <si>
    <t>D-301</t>
  </si>
  <si>
    <t>H-28</t>
  </si>
  <si>
    <t>D-302</t>
  </si>
  <si>
    <t>H-29</t>
  </si>
  <si>
    <t>D-303</t>
  </si>
  <si>
    <t>H-30</t>
  </si>
  <si>
    <t>D-304</t>
  </si>
  <si>
    <t>H-31</t>
  </si>
  <si>
    <t>D-305</t>
  </si>
  <si>
    <t>H-32</t>
  </si>
  <si>
    <t>D-306</t>
  </si>
  <si>
    <t>H-33</t>
  </si>
  <si>
    <t>D-307</t>
  </si>
  <si>
    <t>H-34</t>
  </si>
  <si>
    <t>D-308</t>
  </si>
  <si>
    <t>H-35</t>
  </si>
  <si>
    <t>D-309</t>
  </si>
  <si>
    <t>H-36</t>
  </si>
  <si>
    <t>D-310</t>
  </si>
  <si>
    <t>H-37</t>
  </si>
  <si>
    <t>D-311</t>
  </si>
  <si>
    <t>H-38</t>
  </si>
  <si>
    <t>D-312</t>
  </si>
  <si>
    <t>H-39</t>
  </si>
  <si>
    <t>D-314</t>
  </si>
  <si>
    <t>H-40</t>
  </si>
  <si>
    <t>D-315</t>
  </si>
  <si>
    <t>H-50</t>
  </si>
  <si>
    <t>D-325</t>
  </si>
  <si>
    <t>A-8</t>
  </si>
  <si>
    <t>A-46</t>
  </si>
  <si>
    <t>A-34</t>
  </si>
  <si>
    <t>A-35</t>
  </si>
  <si>
    <t>A-40</t>
  </si>
  <si>
    <t>A-38</t>
  </si>
  <si>
    <t>A-6</t>
  </si>
  <si>
    <t>A-7</t>
  </si>
  <si>
    <t>B-7</t>
  </si>
  <si>
    <t>B-59</t>
  </si>
  <si>
    <t>B-11</t>
  </si>
  <si>
    <t>B-86</t>
  </si>
  <si>
    <t>B-12</t>
  </si>
  <si>
    <t>B-85</t>
  </si>
  <si>
    <t>C-8</t>
  </si>
  <si>
    <t>B-73</t>
  </si>
  <si>
    <t>C-9</t>
  </si>
  <si>
    <t>B-74</t>
  </si>
  <si>
    <t>C-10</t>
  </si>
  <si>
    <t>B-75</t>
  </si>
  <si>
    <t>C-16</t>
  </si>
  <si>
    <t>B-80</t>
  </si>
  <si>
    <t>C-21</t>
  </si>
  <si>
    <t>B-99</t>
  </si>
  <si>
    <t>C-22</t>
  </si>
  <si>
    <t>B-100</t>
  </si>
  <si>
    <t>C-23</t>
  </si>
  <si>
    <t>B-101</t>
  </si>
  <si>
    <t>E-39</t>
  </si>
  <si>
    <t>C-178</t>
  </si>
  <si>
    <t>E-58</t>
  </si>
  <si>
    <t>C-233</t>
  </si>
  <si>
    <t>E-59</t>
  </si>
  <si>
    <t>C-234</t>
  </si>
  <si>
    <t>F-12</t>
  </si>
  <si>
    <t>C-211</t>
  </si>
  <si>
    <t>F-14</t>
  </si>
  <si>
    <t>C-210</t>
  </si>
  <si>
    <t>F-15</t>
  </si>
  <si>
    <t>C-209</t>
  </si>
  <si>
    <t>A-45</t>
  </si>
  <si>
    <t>A-44</t>
  </si>
  <si>
    <t>A-3</t>
  </si>
  <si>
    <t>A-4</t>
  </si>
  <si>
    <t>A-5</t>
  </si>
  <si>
    <t>C-17</t>
  </si>
  <si>
    <t>B-81</t>
  </si>
  <si>
    <t>C-20</t>
  </si>
  <si>
    <t>B-98</t>
  </si>
  <si>
    <t>E-37</t>
  </si>
  <si>
    <t>C-176</t>
  </si>
  <si>
    <t>E-38</t>
  </si>
  <si>
    <t>C-177</t>
  </si>
  <si>
    <t>E-60</t>
  </si>
  <si>
    <t>C-235</t>
  </si>
  <si>
    <t>F-6</t>
  </si>
  <si>
    <t>C-218</t>
  </si>
  <si>
    <t>F-16</t>
  </si>
  <si>
    <t>C-208</t>
  </si>
  <si>
    <t>F-17</t>
  </si>
  <si>
    <t>C-207</t>
  </si>
  <si>
    <t>F-18</t>
  </si>
  <si>
    <t>C-206</t>
  </si>
  <si>
    <t>A-1</t>
  </si>
  <si>
    <t>A-39</t>
  </si>
  <si>
    <t>A-2</t>
  </si>
  <si>
    <t>A-41</t>
  </si>
  <si>
    <t>A-42</t>
  </si>
  <si>
    <t>A-43</t>
  </si>
  <si>
    <t>A-36</t>
  </si>
  <si>
    <t>A-37</t>
  </si>
  <si>
    <t>A-1A</t>
  </si>
  <si>
    <t>B-5</t>
  </si>
  <si>
    <t>B-61</t>
  </si>
  <si>
    <t>B-6</t>
  </si>
  <si>
    <t>B-60</t>
  </si>
  <si>
    <t>B-14</t>
  </si>
  <si>
    <t>B-84</t>
  </si>
  <si>
    <t>B-15</t>
  </si>
  <si>
    <t>B-83</t>
  </si>
  <si>
    <t>B-16</t>
  </si>
  <si>
    <t>B-96</t>
  </si>
  <si>
    <t>B-17</t>
  </si>
  <si>
    <t>B-95</t>
  </si>
  <si>
    <t>B-18</t>
  </si>
  <si>
    <t>B-94</t>
  </si>
  <si>
    <t>B-19</t>
  </si>
  <si>
    <t>B-93</t>
  </si>
  <si>
    <t>C-6</t>
  </si>
  <si>
    <t>B-71</t>
  </si>
  <si>
    <t>C-7</t>
  </si>
  <si>
    <t>B-72</t>
  </si>
  <si>
    <t>C-15</t>
  </si>
  <si>
    <t>B-79</t>
  </si>
  <si>
    <t>C-18</t>
  </si>
  <si>
    <t>B-82</t>
  </si>
  <si>
    <t>C-19</t>
  </si>
  <si>
    <t>B-97</t>
  </si>
  <si>
    <t>D-8</t>
  </si>
  <si>
    <t>C-110</t>
  </si>
  <si>
    <t>D-9</t>
  </si>
  <si>
    <t>C-109</t>
  </si>
  <si>
    <t>D-10</t>
  </si>
  <si>
    <t>C-108</t>
  </si>
  <si>
    <t>D-11</t>
  </si>
  <si>
    <t>C-107</t>
  </si>
  <si>
    <t>D-12</t>
  </si>
  <si>
    <t>C-158</t>
  </si>
  <si>
    <t>D-14</t>
  </si>
  <si>
    <t>C-157</t>
  </si>
  <si>
    <t>D-15</t>
  </si>
  <si>
    <t>C-156</t>
  </si>
  <si>
    <t>D-16</t>
  </si>
  <si>
    <t>C-155</t>
  </si>
  <si>
    <t>D-29</t>
  </si>
  <si>
    <t>C-164</t>
  </si>
  <si>
    <t>D-30</t>
  </si>
  <si>
    <t>C-163</t>
  </si>
  <si>
    <t>D-31</t>
  </si>
  <si>
    <t>C-162</t>
  </si>
  <si>
    <t>D-32</t>
  </si>
  <si>
    <t>C-161</t>
  </si>
  <si>
    <t>D-33</t>
  </si>
  <si>
    <t>C-160</t>
  </si>
  <si>
    <t>D-34</t>
  </si>
  <si>
    <t>C-159</t>
  </si>
  <si>
    <t>E-1</t>
  </si>
  <si>
    <t>C-119</t>
  </si>
  <si>
    <t>E-2</t>
  </si>
  <si>
    <t>C-120</t>
  </si>
  <si>
    <t>E-3</t>
  </si>
  <si>
    <t>C-121</t>
  </si>
  <si>
    <t>E-4</t>
  </si>
  <si>
    <t>C-122</t>
  </si>
  <si>
    <t>E-5</t>
  </si>
  <si>
    <t>C-123</t>
  </si>
  <si>
    <t>E-6</t>
  </si>
  <si>
    <t>C-124</t>
  </si>
  <si>
    <t>E-21</t>
  </si>
  <si>
    <t>C-138</t>
  </si>
  <si>
    <t>E-22</t>
  </si>
  <si>
    <t>C-139</t>
  </si>
  <si>
    <t>E-23</t>
  </si>
  <si>
    <t>C-140</t>
  </si>
  <si>
    <t>E-24</t>
  </si>
  <si>
    <t>C-141</t>
  </si>
  <si>
    <t>E-25</t>
  </si>
  <si>
    <t>C-142</t>
  </si>
  <si>
    <t>E-26</t>
  </si>
  <si>
    <t>C-143</t>
  </si>
  <si>
    <t>E-27</t>
  </si>
  <si>
    <t>C-144</t>
  </si>
  <si>
    <t>E-28</t>
  </si>
  <si>
    <t>C-145</t>
  </si>
  <si>
    <t>E-29</t>
  </si>
  <si>
    <t>C-146</t>
  </si>
  <si>
    <t>E-30</t>
  </si>
  <si>
    <t>C-147</t>
  </si>
  <si>
    <t>E-31</t>
  </si>
  <si>
    <t>C-170</t>
  </si>
  <si>
    <t>E-32</t>
  </si>
  <si>
    <t>C-171</t>
  </si>
  <si>
    <t>E-33</t>
  </si>
  <si>
    <t>C-172</t>
  </si>
  <si>
    <t>E-34</t>
  </si>
  <si>
    <t>C-173</t>
  </si>
  <si>
    <t>E-35</t>
  </si>
  <si>
    <t>C-174</t>
  </si>
  <si>
    <t>E-36</t>
  </si>
  <si>
    <t>C-175</t>
  </si>
  <si>
    <t>E-61</t>
  </si>
  <si>
    <t>C-236</t>
  </si>
  <si>
    <t>E-62</t>
  </si>
  <si>
    <t>C-237</t>
  </si>
  <si>
    <t>E-63</t>
  </si>
  <si>
    <t>C-238</t>
  </si>
  <si>
    <t>E-64</t>
  </si>
  <si>
    <t>C-239</t>
  </si>
  <si>
    <t>E-65</t>
  </si>
  <si>
    <t>C-240</t>
  </si>
  <si>
    <t>E-66</t>
  </si>
  <si>
    <t>C-241</t>
  </si>
  <si>
    <t>F-7</t>
  </si>
  <si>
    <t>C-217</t>
  </si>
  <si>
    <t>F-8</t>
  </si>
  <si>
    <t>C-216</t>
  </si>
  <si>
    <t>F-9</t>
  </si>
  <si>
    <t>C-215</t>
  </si>
  <si>
    <t>F-10</t>
  </si>
  <si>
    <t>C-214</t>
  </si>
  <si>
    <t>F-11</t>
  </si>
  <si>
    <t>C-212</t>
  </si>
  <si>
    <t>F-25</t>
  </si>
  <si>
    <t>C-199</t>
  </si>
  <si>
    <t>F-26</t>
  </si>
  <si>
    <t>C-198</t>
  </si>
  <si>
    <t>F-27</t>
  </si>
  <si>
    <t>C-197</t>
  </si>
  <si>
    <t>F-28</t>
  </si>
  <si>
    <t>C-196</t>
  </si>
  <si>
    <t>F-29</t>
  </si>
  <si>
    <t>C-195</t>
  </si>
  <si>
    <t>F-30</t>
  </si>
  <si>
    <t>C-194</t>
  </si>
  <si>
    <t>G-1</t>
  </si>
  <si>
    <t>D-242</t>
  </si>
  <si>
    <t>G-2</t>
  </si>
  <si>
    <t>D-243</t>
  </si>
  <si>
    <t>G-3</t>
  </si>
  <si>
    <t>D-244</t>
  </si>
  <si>
    <t>G-4</t>
  </si>
  <si>
    <t>D-245</t>
  </si>
  <si>
    <t>G-5</t>
  </si>
  <si>
    <t>D-246</t>
  </si>
  <si>
    <t>G-16</t>
  </si>
  <si>
    <t>D-256</t>
  </si>
  <si>
    <t>G-17</t>
  </si>
  <si>
    <t>D-257</t>
  </si>
  <si>
    <t>G-18</t>
  </si>
  <si>
    <t>D-258</t>
  </si>
  <si>
    <t>G-19</t>
  </si>
  <si>
    <t>D-259</t>
  </si>
  <si>
    <t>G-20</t>
  </si>
  <si>
    <t>D-260</t>
  </si>
  <si>
    <t>G-21</t>
  </si>
  <si>
    <t>D-261</t>
  </si>
  <si>
    <t>G-27</t>
  </si>
  <si>
    <t>D-273</t>
  </si>
  <si>
    <t>G-28</t>
  </si>
  <si>
    <t>D-274</t>
  </si>
  <si>
    <t>G-29</t>
  </si>
  <si>
    <t>D-275</t>
  </si>
  <si>
    <t>G-32</t>
  </si>
  <si>
    <t>D-270</t>
  </si>
  <si>
    <t>G-33</t>
  </si>
  <si>
    <t>D-269</t>
  </si>
  <si>
    <t>H-8</t>
  </si>
  <si>
    <t>D-285</t>
  </si>
  <si>
    <t>H-9</t>
  </si>
  <si>
    <t>D-286</t>
  </si>
  <si>
    <t>H-10</t>
  </si>
  <si>
    <t>D-287</t>
  </si>
  <si>
    <t>H-11</t>
  </si>
  <si>
    <t>D-288</t>
  </si>
  <si>
    <t>H-12</t>
  </si>
  <si>
    <t>D-288A</t>
  </si>
  <si>
    <t>H-14</t>
  </si>
  <si>
    <t>D-288B</t>
  </si>
  <si>
    <t>H-15</t>
  </si>
  <si>
    <t>D-289</t>
  </si>
  <si>
    <t>H-16</t>
  </si>
  <si>
    <t>D-290</t>
  </si>
  <si>
    <t>H-17</t>
  </si>
  <si>
    <t>D-291</t>
  </si>
  <si>
    <t>H-18</t>
  </si>
  <si>
    <t>D-292</t>
  </si>
  <si>
    <t>H-19</t>
  </si>
  <si>
    <t>D-293</t>
  </si>
  <si>
    <t>H-20</t>
  </si>
  <si>
    <t>D-294</t>
  </si>
  <si>
    <t>H-21</t>
  </si>
  <si>
    <t>D-295</t>
  </si>
  <si>
    <t>H-41</t>
  </si>
  <si>
    <t>D-316</t>
  </si>
  <si>
    <t>H-42</t>
  </si>
  <si>
    <t>D-317</t>
  </si>
  <si>
    <t>H-43</t>
  </si>
  <si>
    <t>D-318</t>
  </si>
  <si>
    <t>H-44</t>
  </si>
  <si>
    <t>D-319</t>
  </si>
  <si>
    <t>H-45</t>
  </si>
  <si>
    <t>D-320</t>
  </si>
  <si>
    <t>H-46</t>
  </si>
  <si>
    <t>D-321</t>
  </si>
  <si>
    <t>H-47</t>
  </si>
  <si>
    <t>D-322</t>
  </si>
  <si>
    <t>H-48</t>
  </si>
  <si>
    <t>D-323</t>
  </si>
  <si>
    <t>H-49</t>
  </si>
  <si>
    <t>D-324</t>
  </si>
  <si>
    <t>Type of Plot</t>
  </si>
  <si>
    <t>Width</t>
  </si>
  <si>
    <t>Length</t>
  </si>
  <si>
    <t>Area
(in sq. mtr.)</t>
  </si>
  <si>
    <t>No. of Plots</t>
  </si>
  <si>
    <t>Total Area
(in sq. mtr.)</t>
  </si>
  <si>
    <t>A</t>
  </si>
  <si>
    <t>A1</t>
  </si>
  <si>
    <t>A3</t>
  </si>
  <si>
    <t>B</t>
  </si>
  <si>
    <t>B1</t>
  </si>
  <si>
    <t>C</t>
  </si>
  <si>
    <t>C1</t>
  </si>
  <si>
    <t>C2</t>
  </si>
  <si>
    <t>D</t>
  </si>
  <si>
    <t>D1</t>
  </si>
  <si>
    <t>D2</t>
  </si>
  <si>
    <t>D4</t>
  </si>
  <si>
    <t>D5</t>
  </si>
  <si>
    <t>D6</t>
  </si>
  <si>
    <t>D7</t>
  </si>
  <si>
    <t>D8</t>
  </si>
  <si>
    <t>E</t>
  </si>
  <si>
    <t>E1</t>
  </si>
  <si>
    <t>E2</t>
  </si>
  <si>
    <t>F</t>
  </si>
  <si>
    <t>F1</t>
  </si>
  <si>
    <t>G</t>
  </si>
  <si>
    <t>G1</t>
  </si>
  <si>
    <t>H</t>
  </si>
  <si>
    <t>H1</t>
  </si>
  <si>
    <t>I</t>
  </si>
  <si>
    <t>J</t>
  </si>
  <si>
    <t>K</t>
  </si>
  <si>
    <t>L</t>
  </si>
  <si>
    <t>Total Frozen Area</t>
  </si>
  <si>
    <t>in acres</t>
  </si>
  <si>
    <t>Total</t>
  </si>
  <si>
    <t>Frozen</t>
  </si>
  <si>
    <t>Not Frozen</t>
  </si>
  <si>
    <t>Particular</t>
  </si>
  <si>
    <t>Total Area</t>
  </si>
  <si>
    <t>Row Labels</t>
  </si>
  <si>
    <t>Grand Total</t>
  </si>
  <si>
    <t>Count of Old</t>
  </si>
  <si>
    <t>Sale Deed</t>
  </si>
  <si>
    <t>Registered area</t>
  </si>
  <si>
    <t>Rate @Rs.70,000/- per sq. yd.</t>
  </si>
  <si>
    <t>Sale Price</t>
  </si>
  <si>
    <t>sq mtr</t>
  </si>
  <si>
    <t>sq. yd</t>
  </si>
  <si>
    <t>as per CA Certificate</t>
  </si>
  <si>
    <t>Rate @Rs.80,000/- per sq. yd.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</si>
</sst>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horizontal="left" vertical="center"/>
    </xf>
    <xf numFmtId="43" fontId="1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165" fontId="1" fillId="0" borderId="0" xfId="1" applyNumberFormat="1" applyFont="1" applyAlignment="1">
      <alignment vertical="center"/>
    </xf>
    <xf numFmtId="0" fontId="0" fillId="0" borderId="0" xfId="0" pivotButton="1"/>
    <xf numFmtId="0" fontId="0" fillId="0" borderId="0" xfId="0" applyNumberFormat="1"/>
    <xf numFmtId="43" fontId="0" fillId="0" borderId="0" xfId="0" applyNumberFormat="1" applyAlignment="1">
      <alignment horizontal="left"/>
    </xf>
    <xf numFmtId="43" fontId="0" fillId="0" borderId="0" xfId="1" applyFont="1"/>
    <xf numFmtId="3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vertical="center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vertical="center"/>
    </xf>
    <xf numFmtId="43" fontId="1" fillId="4" borderId="1" xfId="0" applyNumberFormat="1" applyFont="1" applyFill="1" applyBorder="1" applyAlignment="1">
      <alignment vertical="center"/>
    </xf>
    <xf numFmtId="43" fontId="1" fillId="4" borderId="1" xfId="1" applyFont="1" applyFill="1" applyBorder="1" applyAlignment="1">
      <alignment vertical="center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BUY" refreshedDate="44875.717545601852" createdVersion="5" refreshedVersion="5" minRefreshableVersion="3" recordCount="325">
  <cacheSource type="worksheet">
    <worksheetSource ref="A4:D329" sheet="Golden Park DDJAY"/>
  </cacheSource>
  <cacheFields count="4">
    <cacheField name="S.No." numFmtId="0">
      <sharedItems containsSemiMixedTypes="0" containsString="0" containsNumber="1" containsInteger="1" minValue="1" maxValue="325"/>
    </cacheField>
    <cacheField name="Old" numFmtId="0">
      <sharedItems count="324">
        <s v="A-9"/>
        <s v="A-10"/>
        <s v="A-11"/>
        <s v="A-12"/>
        <s v="A-14"/>
        <s v="A-15"/>
        <s v="A-16"/>
        <s v="A-17"/>
        <s v="A-18"/>
        <s v="A-19"/>
        <s v="A-20"/>
        <s v="A-21"/>
        <s v="A-22"/>
        <s v="A-23"/>
        <s v="A-24"/>
        <s v="A-25"/>
        <s v="A-26"/>
        <s v="A-27"/>
        <s v="A-28"/>
        <s v="A-29"/>
        <s v="A-30"/>
        <s v="A-31"/>
        <s v="A-32"/>
        <s v="A-33"/>
        <s v="A-51"/>
        <s v="A-52"/>
        <s v="A-53"/>
        <s v="A-54"/>
        <s v="A-55"/>
        <s v="A-56"/>
        <s v="A-57"/>
        <s v="A-58"/>
        <s v="A-59"/>
        <s v="B-1"/>
        <s v="B-2"/>
        <s v="B-3"/>
        <s v="B-4"/>
        <s v="B-8"/>
        <s v="B-9"/>
        <s v="B-10"/>
        <s v="B-20"/>
        <s v="B-21"/>
        <s v="B-22"/>
        <s v="C-1"/>
        <s v="C-2"/>
        <s v="C-3"/>
        <s v="C-4"/>
        <s v="C-5"/>
        <s v="C-11"/>
        <s v="C-12"/>
        <s v="C-14"/>
        <s v="C-24"/>
        <s v="C-25"/>
        <s v="C-26"/>
        <s v="C-27"/>
        <s v="C-28"/>
        <s v="D-1"/>
        <s v="D-2"/>
        <s v="D-3"/>
        <s v="D-4"/>
        <s v="D-5"/>
        <s v="D-6"/>
        <s v="D-7"/>
        <s v="D-17"/>
        <s v="D-18"/>
        <s v="D-19"/>
        <s v="D-20"/>
        <s v="D-21"/>
        <s v="D-22"/>
        <s v="D-23"/>
        <s v="D-24"/>
        <s v="D-25"/>
        <s v="D-26"/>
        <s v="D-27"/>
        <s v="D-28"/>
        <s v="E-7"/>
        <s v="E-8"/>
        <s v="E-9"/>
        <s v="E-10"/>
        <s v="E-11"/>
        <s v="E-12"/>
        <s v="E-14"/>
        <s v="E-15"/>
        <s v="E-16"/>
        <s v="E-17"/>
        <s v="E-18"/>
        <s v="E-19"/>
        <s v="E-20"/>
        <s v="E-40"/>
        <s v="E-41"/>
        <s v="E-42"/>
        <s v="E-43"/>
        <s v="E-44"/>
        <s v="E-45"/>
        <s v="E-46"/>
        <s v="E-47"/>
        <s v="E-48"/>
        <s v="E-49"/>
        <s v="E-50"/>
        <s v="E-51"/>
        <s v="E-52"/>
        <s v="E-53"/>
        <s v="E-54"/>
        <s v="E-55"/>
        <s v="E-56"/>
        <s v="E-57"/>
        <s v="F-1"/>
        <s v="F-2"/>
        <s v="F-3"/>
        <s v="F-4"/>
        <s v="F-5"/>
        <s v="F-19"/>
        <s v="F-20"/>
        <s v="F-21"/>
        <s v="F-22"/>
        <s v="F-23"/>
        <s v="F-24"/>
        <s v="F-31"/>
        <s v="F-32"/>
        <s v="F-33"/>
        <s v="F-34"/>
        <s v="F-35"/>
        <s v="F-36"/>
        <s v="G-6"/>
        <s v="G-7"/>
        <s v="G-8"/>
        <s v="G-9"/>
        <s v="G-10"/>
        <s v="G-11"/>
        <s v="G-12"/>
        <s v="G-14"/>
        <s v="G-15"/>
        <s v="G-22"/>
        <s v="G-23"/>
        <s v="G-24"/>
        <s v="G-25"/>
        <s v="G-26"/>
        <s v="G-30"/>
        <s v="G-31"/>
        <s v="G-34"/>
        <s v="G-35"/>
        <s v="G-36"/>
        <s v="G-37"/>
        <s v="H-1"/>
        <s v="H-2"/>
        <s v="H-3"/>
        <s v="H-4"/>
        <s v="H-5"/>
        <s v="H-6"/>
        <s v="H-7"/>
        <s v="H-22"/>
        <s v="H-23"/>
        <s v="H-24"/>
        <s v="H-25"/>
        <s v="H-26"/>
        <s v="H-27"/>
        <s v="H-28"/>
        <s v="H-29"/>
        <s v="H-30"/>
        <s v="H-31"/>
        <s v="H-32"/>
        <s v="H-33"/>
        <s v="H-34"/>
        <s v="H-35"/>
        <s v="H-36"/>
        <s v="H-37"/>
        <s v="H-38"/>
        <s v="H-39"/>
        <s v="H-40"/>
        <s v="H-50"/>
        <s v="A-8"/>
        <s v="A-34"/>
        <s v="A-35"/>
        <s v="A-40"/>
        <s v="A-47"/>
        <s v="A-48"/>
        <s v="A-49"/>
        <s v="A-50"/>
        <s v="B-7"/>
        <s v="B-11"/>
        <s v="B-12"/>
        <s v="C-8"/>
        <s v="C-9"/>
        <s v="C-10"/>
        <s v="C-16"/>
        <s v="C-21"/>
        <s v="C-22"/>
        <s v="C-23"/>
        <s v="E-39"/>
        <s v="E-58"/>
        <s v="E-59"/>
        <s v="F-12"/>
        <s v="F-14"/>
        <s v="F-15"/>
        <s v="A-7"/>
        <s v="A-44"/>
        <s v="A-45"/>
        <s v="A-46"/>
        <s v="C-17"/>
        <s v="C-20"/>
        <s v="E-37"/>
        <s v="E-38"/>
        <s v="E-60"/>
        <s v="F-6"/>
        <s v="F-16"/>
        <s v="F-17"/>
        <s v="F-18"/>
        <s v="A-1"/>
        <s v="A-2"/>
        <s v="A-3"/>
        <s v="A-4"/>
        <s v="A-5"/>
        <s v="A-6"/>
        <s v="A-36"/>
        <s v="A-37"/>
        <s v="A-38"/>
        <s v="A-39"/>
        <s v="A-41"/>
        <s v="A-42"/>
        <s v="A-43"/>
        <s v="B-5"/>
        <s v="B-6"/>
        <s v="B-14"/>
        <s v="B-15"/>
        <s v="B-16"/>
        <s v="B-17"/>
        <s v="B-18"/>
        <s v="B-19"/>
        <s v="C-6"/>
        <s v="C-7"/>
        <s v="C-15"/>
        <s v="C-18"/>
        <s v="C-19"/>
        <s v="D-8"/>
        <s v="D-9"/>
        <s v="D-10"/>
        <s v="D-11"/>
        <s v="D-12"/>
        <s v="D-14"/>
        <s v="D-15"/>
        <s v="D-16"/>
        <s v="D-29"/>
        <s v="D-30"/>
        <s v="D-31"/>
        <s v="D-32"/>
        <s v="D-33"/>
        <s v="D-34"/>
        <s v="E-1"/>
        <s v="E-2"/>
        <s v="E-3"/>
        <s v="E-4"/>
        <s v="E-5"/>
        <s v="E-6"/>
        <s v="E-21"/>
        <s v="E-22"/>
        <s v="E-23"/>
        <s v="E-24"/>
        <s v="E-25"/>
        <s v="E-26"/>
        <s v="E-27"/>
        <s v="E-28"/>
        <s v="E-29"/>
        <s v="E-30"/>
        <s v="E-31"/>
        <s v="E-32"/>
        <s v="E-33"/>
        <s v="E-34"/>
        <s v="E-35"/>
        <s v="E-36"/>
        <s v="E-61"/>
        <s v="E-62"/>
        <s v="E-63"/>
        <s v="E-64"/>
        <s v="E-65"/>
        <s v="E-66"/>
        <s v="F-7"/>
        <s v="F-8"/>
        <s v="F-9"/>
        <s v="F-10"/>
        <s v="F-11"/>
        <s v="F-25"/>
        <s v="F-26"/>
        <s v="F-27"/>
        <s v="F-28"/>
        <s v="F-29"/>
        <s v="F-30"/>
        <s v="G-1"/>
        <s v="G-2"/>
        <s v="G-3"/>
        <s v="G-4"/>
        <s v="G-5"/>
        <s v="G-16"/>
        <s v="G-17"/>
        <s v="G-18"/>
        <s v="G-19"/>
        <s v="G-20"/>
        <s v="G-21"/>
        <s v="G-27"/>
        <s v="G-28"/>
        <s v="G-29"/>
        <s v="G-32"/>
        <s v="G-33"/>
        <s v="H-8"/>
        <s v="H-9"/>
        <s v="H-10"/>
        <s v="H-11"/>
        <s v="H-12"/>
        <s v="H-14"/>
        <s v="H-15"/>
        <s v="H-16"/>
        <s v="H-17"/>
        <s v="H-18"/>
        <s v="H-19"/>
        <s v="H-20"/>
        <s v="H-21"/>
        <s v="H-41"/>
        <s v="H-42"/>
        <s v="H-43"/>
        <s v="H-44"/>
        <s v="H-45"/>
        <s v="H-46"/>
        <s v="H-47"/>
        <s v="H-48"/>
        <s v="H-49"/>
      </sharedItems>
    </cacheField>
    <cacheField name="New" numFmtId="0">
      <sharedItems count="324">
        <s v="A-47"/>
        <s v="A-48"/>
        <s v="A-49"/>
        <s v="A-50"/>
        <s v="A-51"/>
        <s v="A-52"/>
        <s v="A-53"/>
        <s v="A-54"/>
        <s v="A-55"/>
        <s v="A-56"/>
        <s v="A-57"/>
        <s v="A-58"/>
        <s v="A-20"/>
        <s v="A-21"/>
        <s v="A-22"/>
        <s v="A-23"/>
        <s v="A-24"/>
        <s v="A-25"/>
        <s v="A-26"/>
        <s v="A-27"/>
        <s v="A-28"/>
        <s v="A-29"/>
        <s v="A-30"/>
        <s v="A-31"/>
        <s v="A-10"/>
        <s v="A-11"/>
        <s v="A-12"/>
        <s v="A-14"/>
        <s v="A-15"/>
        <s v="A-16"/>
        <s v="A-17"/>
        <s v="A-18"/>
        <s v="A-19"/>
        <s v="B-65"/>
        <s v="B-64"/>
        <s v="B-63"/>
        <s v="B-62"/>
        <s v="B-89"/>
        <s v="B-88"/>
        <s v="B-87"/>
        <s v="B-92"/>
        <s v="B-91"/>
        <s v="B-90"/>
        <s v="B-66"/>
        <s v="B-67"/>
        <s v="B-68"/>
        <s v="B-69"/>
        <s v="B-70"/>
        <s v="B-76"/>
        <s v="B-77"/>
        <s v="B-78"/>
        <s v="B-102"/>
        <s v="B-103"/>
        <s v="B-104"/>
        <s v="B-105"/>
        <s v="B-106"/>
        <s v="C-118"/>
        <s v="C-117"/>
        <s v="C-116"/>
        <s v="C-115"/>
        <s v="C-114"/>
        <s v="C-112"/>
        <s v="C-111"/>
        <s v="C-154"/>
        <s v="C-153"/>
        <s v="C-152"/>
        <s v="C-151"/>
        <s v="C-150"/>
        <s v="C-149"/>
        <s v="C-148"/>
        <s v="C-169"/>
        <s v="C-168"/>
        <s v="C-167"/>
        <s v="C-166"/>
        <s v="C-165"/>
        <s v="C-125"/>
        <s v="C-126"/>
        <s v="C-127"/>
        <s v="C-128"/>
        <s v="C-129"/>
        <s v="C-130"/>
        <s v="C-131"/>
        <s v="C-132"/>
        <s v="C-133"/>
        <s v="C-134"/>
        <s v="C-135"/>
        <s v="C-136"/>
        <s v="C-137"/>
        <s v="C-179"/>
        <s v="C-180"/>
        <s v="C-181"/>
        <s v="C-182"/>
        <s v="C-183"/>
        <s v="C-184"/>
        <s v="C-185"/>
        <s v="C-186"/>
        <s v="C-187"/>
        <s v="C-224"/>
        <s v="C-225"/>
        <s v="C-226"/>
        <s v="C-227"/>
        <s v="C-228"/>
        <s v="C-229"/>
        <s v="C-230"/>
        <s v="C-231"/>
        <s v="C-232"/>
        <s v="C-223"/>
        <s v="C-222"/>
        <s v="C-221"/>
        <s v="C-220"/>
        <s v="C-219"/>
        <s v="C-205"/>
        <s v="C-204"/>
        <s v="C-203"/>
        <s v="C-202"/>
        <s v="C-201"/>
        <s v="C-200"/>
        <s v="C-193"/>
        <s v="C-192"/>
        <s v="C-191"/>
        <s v="C-190"/>
        <s v="C-189"/>
        <s v="C-188"/>
        <s v="D-247"/>
        <s v="D-248"/>
        <s v="D-249"/>
        <s v="D-250"/>
        <s v="D-251"/>
        <s v="D-252"/>
        <s v="D-253"/>
        <s v="D-254"/>
        <s v="D-255"/>
        <s v="D-262"/>
        <s v="D-263"/>
        <s v="D-264"/>
        <s v="D-271"/>
        <s v="D-272"/>
        <s v="D-276"/>
        <s v="D-277"/>
        <s v="D-268"/>
        <s v="D-267"/>
        <s v="D-266"/>
        <s v="D-265"/>
        <s v="D-278"/>
        <s v="D-279"/>
        <s v="D-280"/>
        <s v="D-281"/>
        <s v="D-282"/>
        <s v="D-283"/>
        <s v="D-284"/>
        <s v="D-296"/>
        <s v="D-297"/>
        <s v="D-298"/>
        <s v="D-299"/>
        <s v="D-300"/>
        <s v="D-301"/>
        <s v="D-302"/>
        <s v="D-303"/>
        <s v="D-304"/>
        <s v="D-305"/>
        <s v="D-306"/>
        <s v="D-307"/>
        <s v="D-308"/>
        <s v="D-309"/>
        <s v="D-310"/>
        <s v="D-311"/>
        <s v="D-312"/>
        <s v="D-314"/>
        <s v="D-315"/>
        <s v="D-325"/>
        <s v="A-46"/>
        <s v="A-32"/>
        <s v="A-33"/>
        <s v="A-38"/>
        <s v="A-6"/>
        <s v="A-7"/>
        <s v="A-8"/>
        <s v="A-9"/>
        <s v="B-59"/>
        <s v="B-86"/>
        <s v="B-85"/>
        <s v="B-73"/>
        <s v="B-74"/>
        <s v="B-75"/>
        <s v="B-80"/>
        <s v="B-99"/>
        <s v="B-100"/>
        <s v="B-101"/>
        <s v="C-178"/>
        <s v="C-233"/>
        <s v="C-234"/>
        <s v="C-211"/>
        <s v="C-210"/>
        <s v="C-209"/>
        <s v="A-45"/>
        <s v="A-3"/>
        <s v="A-4"/>
        <s v="A-5"/>
        <s v="B-81"/>
        <s v="B-98"/>
        <s v="C-176"/>
        <s v="C-177"/>
        <s v="C-235"/>
        <s v="C-218"/>
        <s v="C-208"/>
        <s v="C-207"/>
        <s v="C-206"/>
        <s v="A-39"/>
        <s v="A-40"/>
        <s v="A-41"/>
        <s v="A-42"/>
        <s v="A-43"/>
        <s v="A-44"/>
        <s v="A-34"/>
        <s v="A-35"/>
        <s v="A-36"/>
        <s v="A-37"/>
        <s v="A-1A"/>
        <s v="A-1"/>
        <s v="A-2"/>
        <s v="B-61"/>
        <s v="B-60"/>
        <s v="B-84"/>
        <s v="B-83"/>
        <s v="B-96"/>
        <s v="B-95"/>
        <s v="B-94"/>
        <s v="B-93"/>
        <s v="B-71"/>
        <s v="B-72"/>
        <s v="B-79"/>
        <s v="B-82"/>
        <s v="B-97"/>
        <s v="C-110"/>
        <s v="C-109"/>
        <s v="C-108"/>
        <s v="C-107"/>
        <s v="C-158"/>
        <s v="C-157"/>
        <s v="C-156"/>
        <s v="C-155"/>
        <s v="C-164"/>
        <s v="C-163"/>
        <s v="C-162"/>
        <s v="C-161"/>
        <s v="C-160"/>
        <s v="C-159"/>
        <s v="C-119"/>
        <s v="C-120"/>
        <s v="C-121"/>
        <s v="C-122"/>
        <s v="C-123"/>
        <s v="C-124"/>
        <s v="C-138"/>
        <s v="C-139"/>
        <s v="C-140"/>
        <s v="C-141"/>
        <s v="C-142"/>
        <s v="C-143"/>
        <s v="C-144"/>
        <s v="C-145"/>
        <s v="C-146"/>
        <s v="C-147"/>
        <s v="C-170"/>
        <s v="C-171"/>
        <s v="C-172"/>
        <s v="C-173"/>
        <s v="C-174"/>
        <s v="C-175"/>
        <s v="C-236"/>
        <s v="C-237"/>
        <s v="C-238"/>
        <s v="C-239"/>
        <s v="C-240"/>
        <s v="C-241"/>
        <s v="C-217"/>
        <s v="C-216"/>
        <s v="C-215"/>
        <s v="C-214"/>
        <s v="C-212"/>
        <s v="C-199"/>
        <s v="C-198"/>
        <s v="C-197"/>
        <s v="C-196"/>
        <s v="C-195"/>
        <s v="C-194"/>
        <s v="D-242"/>
        <s v="D-243"/>
        <s v="D-244"/>
        <s v="D-245"/>
        <s v="D-246"/>
        <s v="D-256"/>
        <s v="D-257"/>
        <s v="D-258"/>
        <s v="D-259"/>
        <s v="D-260"/>
        <s v="D-261"/>
        <s v="D-273"/>
        <s v="D-274"/>
        <s v="D-275"/>
        <s v="D-270"/>
        <s v="D-269"/>
        <s v="D-285"/>
        <s v="D-286"/>
        <s v="D-287"/>
        <s v="D-288"/>
        <s v="D-288A"/>
        <s v="D-288B"/>
        <s v="D-289"/>
        <s v="D-290"/>
        <s v="D-291"/>
        <s v="D-292"/>
        <s v="D-293"/>
        <s v="D-294"/>
        <s v="D-295"/>
        <s v="D-316"/>
        <s v="D-317"/>
        <s v="D-318"/>
        <s v="D-319"/>
        <s v="D-320"/>
        <s v="D-321"/>
        <s v="D-322"/>
        <s v="D-323"/>
        <s v="D-324"/>
      </sharedItems>
    </cacheField>
    <cacheField name="Actual Size_x000a_(in sq yds)" numFmtId="43">
      <sharedItems containsSemiMixedTypes="0" containsString="0" containsNumber="1" minValue="105.70954118399999" maxValue="179.36053199999998" count="36">
        <n v="127.50555999999999"/>
        <n v="127.614396"/>
        <n v="158.80700050800002"/>
        <n v="161.9085"/>
        <n v="179.36053199999998"/>
        <n v="169.95279599999998"/>
        <n v="171.10561561599999"/>
        <n v="170.52338367999999"/>
        <n v="177.45898767999998"/>
        <n v="136.02475411199998"/>
        <n v="105.70954118399999"/>
        <n v="130.31604518399999"/>
        <n v="144.79158719999998"/>
        <n v="167.739"/>
        <n v="155.00160000000002"/>
        <n v="126.31673599999999"/>
        <n v="175.81702319999997"/>
        <n v="161.50783999999999"/>
        <n v="160.00422879999999"/>
        <n v="172.467716096"/>
        <n v="166.26672400000001"/>
        <n v="118.73545465599999"/>
        <n v="105.897428"/>
        <n v="146.383051776"/>
        <n v="131.87096"/>
        <n v="168.69580000000002"/>
        <n v="146.46215999999998"/>
        <n v="148.65326787999999"/>
        <n v="145.72064"/>
        <n v="137.08552"/>
        <n v="177.93609599999999"/>
        <n v="173.61106339199998"/>
        <n v="162.51247999999998"/>
        <n v="132.37993932800001"/>
        <n v="135.98519999999999"/>
        <n v="146.3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5">
  <r>
    <n v="1"/>
    <x v="0"/>
    <x v="0"/>
    <x v="0"/>
  </r>
  <r>
    <n v="2"/>
    <x v="1"/>
    <x v="1"/>
    <x v="0"/>
  </r>
  <r>
    <n v="3"/>
    <x v="2"/>
    <x v="2"/>
    <x v="0"/>
  </r>
  <r>
    <n v="4"/>
    <x v="3"/>
    <x v="3"/>
    <x v="0"/>
  </r>
  <r>
    <n v="5"/>
    <x v="4"/>
    <x v="4"/>
    <x v="0"/>
  </r>
  <r>
    <n v="6"/>
    <x v="5"/>
    <x v="5"/>
    <x v="0"/>
  </r>
  <r>
    <n v="7"/>
    <x v="6"/>
    <x v="6"/>
    <x v="0"/>
  </r>
  <r>
    <n v="8"/>
    <x v="7"/>
    <x v="7"/>
    <x v="0"/>
  </r>
  <r>
    <n v="9"/>
    <x v="8"/>
    <x v="8"/>
    <x v="0"/>
  </r>
  <r>
    <n v="10"/>
    <x v="9"/>
    <x v="9"/>
    <x v="0"/>
  </r>
  <r>
    <n v="11"/>
    <x v="10"/>
    <x v="10"/>
    <x v="0"/>
  </r>
  <r>
    <n v="12"/>
    <x v="11"/>
    <x v="11"/>
    <x v="0"/>
  </r>
  <r>
    <n v="13"/>
    <x v="12"/>
    <x v="12"/>
    <x v="0"/>
  </r>
  <r>
    <n v="14"/>
    <x v="13"/>
    <x v="13"/>
    <x v="0"/>
  </r>
  <r>
    <n v="15"/>
    <x v="14"/>
    <x v="14"/>
    <x v="0"/>
  </r>
  <r>
    <n v="16"/>
    <x v="15"/>
    <x v="15"/>
    <x v="0"/>
  </r>
  <r>
    <n v="17"/>
    <x v="16"/>
    <x v="16"/>
    <x v="0"/>
  </r>
  <r>
    <n v="18"/>
    <x v="17"/>
    <x v="17"/>
    <x v="0"/>
  </r>
  <r>
    <n v="19"/>
    <x v="18"/>
    <x v="18"/>
    <x v="0"/>
  </r>
  <r>
    <n v="20"/>
    <x v="19"/>
    <x v="19"/>
    <x v="0"/>
  </r>
  <r>
    <n v="21"/>
    <x v="20"/>
    <x v="20"/>
    <x v="0"/>
  </r>
  <r>
    <n v="22"/>
    <x v="21"/>
    <x v="21"/>
    <x v="0"/>
  </r>
  <r>
    <n v="23"/>
    <x v="22"/>
    <x v="22"/>
    <x v="0"/>
  </r>
  <r>
    <n v="24"/>
    <x v="23"/>
    <x v="23"/>
    <x v="0"/>
  </r>
  <r>
    <n v="25"/>
    <x v="24"/>
    <x v="24"/>
    <x v="1"/>
  </r>
  <r>
    <n v="26"/>
    <x v="25"/>
    <x v="25"/>
    <x v="1"/>
  </r>
  <r>
    <n v="27"/>
    <x v="26"/>
    <x v="26"/>
    <x v="1"/>
  </r>
  <r>
    <n v="28"/>
    <x v="27"/>
    <x v="27"/>
    <x v="1"/>
  </r>
  <r>
    <n v="29"/>
    <x v="28"/>
    <x v="28"/>
    <x v="1"/>
  </r>
  <r>
    <n v="30"/>
    <x v="29"/>
    <x v="29"/>
    <x v="1"/>
  </r>
  <r>
    <n v="31"/>
    <x v="30"/>
    <x v="30"/>
    <x v="1"/>
  </r>
  <r>
    <n v="32"/>
    <x v="31"/>
    <x v="31"/>
    <x v="1"/>
  </r>
  <r>
    <n v="33"/>
    <x v="32"/>
    <x v="32"/>
    <x v="2"/>
  </r>
  <r>
    <n v="34"/>
    <x v="33"/>
    <x v="33"/>
    <x v="3"/>
  </r>
  <r>
    <n v="35"/>
    <x v="34"/>
    <x v="34"/>
    <x v="3"/>
  </r>
  <r>
    <n v="36"/>
    <x v="35"/>
    <x v="35"/>
    <x v="3"/>
  </r>
  <r>
    <n v="37"/>
    <x v="36"/>
    <x v="36"/>
    <x v="3"/>
  </r>
  <r>
    <n v="38"/>
    <x v="37"/>
    <x v="37"/>
    <x v="4"/>
  </r>
  <r>
    <n v="39"/>
    <x v="38"/>
    <x v="38"/>
    <x v="5"/>
  </r>
  <r>
    <n v="40"/>
    <x v="39"/>
    <x v="39"/>
    <x v="5"/>
  </r>
  <r>
    <n v="41"/>
    <x v="40"/>
    <x v="40"/>
    <x v="5"/>
  </r>
  <r>
    <n v="42"/>
    <x v="41"/>
    <x v="41"/>
    <x v="5"/>
  </r>
  <r>
    <n v="43"/>
    <x v="42"/>
    <x v="42"/>
    <x v="4"/>
  </r>
  <r>
    <n v="44"/>
    <x v="43"/>
    <x v="43"/>
    <x v="6"/>
  </r>
  <r>
    <n v="45"/>
    <x v="44"/>
    <x v="44"/>
    <x v="6"/>
  </r>
  <r>
    <n v="46"/>
    <x v="45"/>
    <x v="45"/>
    <x v="6"/>
  </r>
  <r>
    <n v="47"/>
    <x v="46"/>
    <x v="46"/>
    <x v="6"/>
  </r>
  <r>
    <n v="48"/>
    <x v="47"/>
    <x v="47"/>
    <x v="6"/>
  </r>
  <r>
    <n v="49"/>
    <x v="48"/>
    <x v="48"/>
    <x v="7"/>
  </r>
  <r>
    <n v="50"/>
    <x v="49"/>
    <x v="49"/>
    <x v="7"/>
  </r>
  <r>
    <n v="51"/>
    <x v="50"/>
    <x v="50"/>
    <x v="8"/>
  </r>
  <r>
    <n v="52"/>
    <x v="51"/>
    <x v="51"/>
    <x v="7"/>
  </r>
  <r>
    <n v="53"/>
    <x v="52"/>
    <x v="52"/>
    <x v="7"/>
  </r>
  <r>
    <n v="54"/>
    <x v="53"/>
    <x v="53"/>
    <x v="7"/>
  </r>
  <r>
    <n v="55"/>
    <x v="54"/>
    <x v="54"/>
    <x v="7"/>
  </r>
  <r>
    <n v="56"/>
    <x v="55"/>
    <x v="55"/>
    <x v="7"/>
  </r>
  <r>
    <n v="57"/>
    <x v="56"/>
    <x v="56"/>
    <x v="9"/>
  </r>
  <r>
    <n v="58"/>
    <x v="57"/>
    <x v="57"/>
    <x v="9"/>
  </r>
  <r>
    <n v="59"/>
    <x v="58"/>
    <x v="58"/>
    <x v="9"/>
  </r>
  <r>
    <n v="60"/>
    <x v="59"/>
    <x v="59"/>
    <x v="9"/>
  </r>
  <r>
    <n v="61"/>
    <x v="60"/>
    <x v="60"/>
    <x v="9"/>
  </r>
  <r>
    <n v="62"/>
    <x v="61"/>
    <x v="61"/>
    <x v="9"/>
  </r>
  <r>
    <n v="63"/>
    <x v="62"/>
    <x v="62"/>
    <x v="9"/>
  </r>
  <r>
    <n v="64"/>
    <x v="63"/>
    <x v="63"/>
    <x v="9"/>
  </r>
  <r>
    <n v="65"/>
    <x v="64"/>
    <x v="64"/>
    <x v="9"/>
  </r>
  <r>
    <n v="66"/>
    <x v="65"/>
    <x v="65"/>
    <x v="9"/>
  </r>
  <r>
    <n v="67"/>
    <x v="66"/>
    <x v="66"/>
    <x v="9"/>
  </r>
  <r>
    <n v="68"/>
    <x v="67"/>
    <x v="67"/>
    <x v="9"/>
  </r>
  <r>
    <n v="69"/>
    <x v="68"/>
    <x v="68"/>
    <x v="9"/>
  </r>
  <r>
    <n v="70"/>
    <x v="69"/>
    <x v="69"/>
    <x v="9"/>
  </r>
  <r>
    <n v="71"/>
    <x v="70"/>
    <x v="70"/>
    <x v="10"/>
  </r>
  <r>
    <n v="72"/>
    <x v="71"/>
    <x v="71"/>
    <x v="10"/>
  </r>
  <r>
    <n v="73"/>
    <x v="72"/>
    <x v="72"/>
    <x v="11"/>
  </r>
  <r>
    <n v="74"/>
    <x v="73"/>
    <x v="73"/>
    <x v="11"/>
  </r>
  <r>
    <n v="75"/>
    <x v="74"/>
    <x v="74"/>
    <x v="11"/>
  </r>
  <r>
    <n v="76"/>
    <x v="75"/>
    <x v="75"/>
    <x v="12"/>
  </r>
  <r>
    <n v="77"/>
    <x v="76"/>
    <x v="76"/>
    <x v="12"/>
  </r>
  <r>
    <n v="78"/>
    <x v="77"/>
    <x v="77"/>
    <x v="12"/>
  </r>
  <r>
    <n v="79"/>
    <x v="78"/>
    <x v="78"/>
    <x v="12"/>
  </r>
  <r>
    <n v="80"/>
    <x v="79"/>
    <x v="79"/>
    <x v="12"/>
  </r>
  <r>
    <n v="81"/>
    <x v="80"/>
    <x v="80"/>
    <x v="12"/>
  </r>
  <r>
    <n v="82"/>
    <x v="81"/>
    <x v="81"/>
    <x v="12"/>
  </r>
  <r>
    <n v="83"/>
    <x v="82"/>
    <x v="82"/>
    <x v="12"/>
  </r>
  <r>
    <n v="84"/>
    <x v="83"/>
    <x v="83"/>
    <x v="12"/>
  </r>
  <r>
    <n v="85"/>
    <x v="84"/>
    <x v="84"/>
    <x v="12"/>
  </r>
  <r>
    <n v="86"/>
    <x v="85"/>
    <x v="85"/>
    <x v="12"/>
  </r>
  <r>
    <n v="87"/>
    <x v="86"/>
    <x v="86"/>
    <x v="12"/>
  </r>
  <r>
    <n v="88"/>
    <x v="87"/>
    <x v="87"/>
    <x v="12"/>
  </r>
  <r>
    <n v="89"/>
    <x v="88"/>
    <x v="88"/>
    <x v="12"/>
  </r>
  <r>
    <n v="90"/>
    <x v="89"/>
    <x v="89"/>
    <x v="12"/>
  </r>
  <r>
    <n v="91"/>
    <x v="90"/>
    <x v="90"/>
    <x v="12"/>
  </r>
  <r>
    <n v="92"/>
    <x v="91"/>
    <x v="91"/>
    <x v="12"/>
  </r>
  <r>
    <n v="93"/>
    <x v="92"/>
    <x v="92"/>
    <x v="12"/>
  </r>
  <r>
    <n v="94"/>
    <x v="93"/>
    <x v="93"/>
    <x v="12"/>
  </r>
  <r>
    <n v="95"/>
    <x v="94"/>
    <x v="94"/>
    <x v="12"/>
  </r>
  <r>
    <n v="96"/>
    <x v="95"/>
    <x v="95"/>
    <x v="12"/>
  </r>
  <r>
    <n v="97"/>
    <x v="96"/>
    <x v="96"/>
    <x v="12"/>
  </r>
  <r>
    <n v="98"/>
    <x v="97"/>
    <x v="97"/>
    <x v="12"/>
  </r>
  <r>
    <n v="99"/>
    <x v="98"/>
    <x v="98"/>
    <x v="12"/>
  </r>
  <r>
    <n v="100"/>
    <x v="99"/>
    <x v="99"/>
    <x v="12"/>
  </r>
  <r>
    <n v="101"/>
    <x v="100"/>
    <x v="100"/>
    <x v="12"/>
  </r>
  <r>
    <n v="102"/>
    <x v="101"/>
    <x v="101"/>
    <x v="12"/>
  </r>
  <r>
    <n v="103"/>
    <x v="102"/>
    <x v="102"/>
    <x v="12"/>
  </r>
  <r>
    <n v="104"/>
    <x v="103"/>
    <x v="103"/>
    <x v="12"/>
  </r>
  <r>
    <n v="105"/>
    <x v="104"/>
    <x v="104"/>
    <x v="12"/>
  </r>
  <r>
    <n v="106"/>
    <x v="105"/>
    <x v="105"/>
    <x v="12"/>
  </r>
  <r>
    <n v="107"/>
    <x v="106"/>
    <x v="106"/>
    <x v="13"/>
  </r>
  <r>
    <n v="108"/>
    <x v="107"/>
    <x v="107"/>
    <x v="13"/>
  </r>
  <r>
    <n v="109"/>
    <x v="108"/>
    <x v="108"/>
    <x v="13"/>
  </r>
  <r>
    <n v="110"/>
    <x v="109"/>
    <x v="109"/>
    <x v="13"/>
  </r>
  <r>
    <n v="111"/>
    <x v="110"/>
    <x v="110"/>
    <x v="13"/>
  </r>
  <r>
    <n v="112"/>
    <x v="111"/>
    <x v="111"/>
    <x v="14"/>
  </r>
  <r>
    <n v="113"/>
    <x v="112"/>
    <x v="112"/>
    <x v="14"/>
  </r>
  <r>
    <n v="114"/>
    <x v="113"/>
    <x v="113"/>
    <x v="14"/>
  </r>
  <r>
    <n v="115"/>
    <x v="114"/>
    <x v="114"/>
    <x v="14"/>
  </r>
  <r>
    <n v="116"/>
    <x v="115"/>
    <x v="115"/>
    <x v="14"/>
  </r>
  <r>
    <n v="117"/>
    <x v="116"/>
    <x v="116"/>
    <x v="14"/>
  </r>
  <r>
    <n v="118"/>
    <x v="117"/>
    <x v="117"/>
    <x v="15"/>
  </r>
  <r>
    <n v="119"/>
    <x v="118"/>
    <x v="118"/>
    <x v="15"/>
  </r>
  <r>
    <n v="120"/>
    <x v="119"/>
    <x v="119"/>
    <x v="15"/>
  </r>
  <r>
    <n v="121"/>
    <x v="120"/>
    <x v="120"/>
    <x v="15"/>
  </r>
  <r>
    <n v="122"/>
    <x v="121"/>
    <x v="121"/>
    <x v="15"/>
  </r>
  <r>
    <n v="123"/>
    <x v="122"/>
    <x v="122"/>
    <x v="15"/>
  </r>
  <r>
    <n v="124"/>
    <x v="123"/>
    <x v="123"/>
    <x v="16"/>
  </r>
  <r>
    <n v="125"/>
    <x v="124"/>
    <x v="124"/>
    <x v="16"/>
  </r>
  <r>
    <n v="126"/>
    <x v="125"/>
    <x v="125"/>
    <x v="16"/>
  </r>
  <r>
    <n v="127"/>
    <x v="126"/>
    <x v="126"/>
    <x v="16"/>
  </r>
  <r>
    <n v="128"/>
    <x v="127"/>
    <x v="127"/>
    <x v="17"/>
  </r>
  <r>
    <n v="129"/>
    <x v="128"/>
    <x v="128"/>
    <x v="18"/>
  </r>
  <r>
    <n v="130"/>
    <x v="129"/>
    <x v="129"/>
    <x v="18"/>
  </r>
  <r>
    <n v="131"/>
    <x v="130"/>
    <x v="130"/>
    <x v="18"/>
  </r>
  <r>
    <n v="132"/>
    <x v="131"/>
    <x v="131"/>
    <x v="18"/>
  </r>
  <r>
    <n v="133"/>
    <x v="132"/>
    <x v="132"/>
    <x v="18"/>
  </r>
  <r>
    <n v="134"/>
    <x v="133"/>
    <x v="133"/>
    <x v="18"/>
  </r>
  <r>
    <n v="135"/>
    <x v="134"/>
    <x v="134"/>
    <x v="19"/>
  </r>
  <r>
    <n v="136"/>
    <x v="135"/>
    <x v="135"/>
    <x v="20"/>
  </r>
  <r>
    <n v="137"/>
    <x v="136"/>
    <x v="136"/>
    <x v="20"/>
  </r>
  <r>
    <n v="138"/>
    <x v="137"/>
    <x v="137"/>
    <x v="20"/>
  </r>
  <r>
    <n v="139"/>
    <x v="138"/>
    <x v="138"/>
    <x v="20"/>
  </r>
  <r>
    <n v="140"/>
    <x v="139"/>
    <x v="139"/>
    <x v="16"/>
  </r>
  <r>
    <n v="141"/>
    <x v="140"/>
    <x v="140"/>
    <x v="16"/>
  </r>
  <r>
    <n v="142"/>
    <x v="141"/>
    <x v="141"/>
    <x v="16"/>
  </r>
  <r>
    <n v="143"/>
    <x v="142"/>
    <x v="142"/>
    <x v="16"/>
  </r>
  <r>
    <n v="144"/>
    <x v="143"/>
    <x v="143"/>
    <x v="21"/>
  </r>
  <r>
    <n v="145"/>
    <x v="144"/>
    <x v="144"/>
    <x v="22"/>
  </r>
  <r>
    <n v="146"/>
    <x v="145"/>
    <x v="145"/>
    <x v="22"/>
  </r>
  <r>
    <n v="147"/>
    <x v="146"/>
    <x v="146"/>
    <x v="22"/>
  </r>
  <r>
    <n v="148"/>
    <x v="147"/>
    <x v="147"/>
    <x v="22"/>
  </r>
  <r>
    <n v="149"/>
    <x v="148"/>
    <x v="148"/>
    <x v="22"/>
  </r>
  <r>
    <n v="150"/>
    <x v="149"/>
    <x v="149"/>
    <x v="22"/>
  </r>
  <r>
    <n v="151"/>
    <x v="150"/>
    <x v="150"/>
    <x v="15"/>
  </r>
  <r>
    <n v="152"/>
    <x v="151"/>
    <x v="151"/>
    <x v="15"/>
  </r>
  <r>
    <n v="153"/>
    <x v="152"/>
    <x v="152"/>
    <x v="15"/>
  </r>
  <r>
    <n v="154"/>
    <x v="153"/>
    <x v="153"/>
    <x v="15"/>
  </r>
  <r>
    <n v="155"/>
    <x v="154"/>
    <x v="154"/>
    <x v="15"/>
  </r>
  <r>
    <n v="156"/>
    <x v="155"/>
    <x v="155"/>
    <x v="15"/>
  </r>
  <r>
    <n v="157"/>
    <x v="156"/>
    <x v="156"/>
    <x v="15"/>
  </r>
  <r>
    <n v="158"/>
    <x v="157"/>
    <x v="157"/>
    <x v="15"/>
  </r>
  <r>
    <n v="159"/>
    <x v="158"/>
    <x v="158"/>
    <x v="15"/>
  </r>
  <r>
    <n v="160"/>
    <x v="159"/>
    <x v="159"/>
    <x v="15"/>
  </r>
  <r>
    <n v="161"/>
    <x v="160"/>
    <x v="160"/>
    <x v="15"/>
  </r>
  <r>
    <n v="162"/>
    <x v="161"/>
    <x v="161"/>
    <x v="15"/>
  </r>
  <r>
    <n v="163"/>
    <x v="162"/>
    <x v="162"/>
    <x v="15"/>
  </r>
  <r>
    <n v="164"/>
    <x v="163"/>
    <x v="163"/>
    <x v="15"/>
  </r>
  <r>
    <n v="165"/>
    <x v="164"/>
    <x v="164"/>
    <x v="15"/>
  </r>
  <r>
    <n v="166"/>
    <x v="165"/>
    <x v="165"/>
    <x v="15"/>
  </r>
  <r>
    <n v="167"/>
    <x v="166"/>
    <x v="166"/>
    <x v="15"/>
  </r>
  <r>
    <n v="168"/>
    <x v="167"/>
    <x v="167"/>
    <x v="15"/>
  </r>
  <r>
    <n v="169"/>
    <x v="168"/>
    <x v="168"/>
    <x v="15"/>
  </r>
  <r>
    <n v="170"/>
    <x v="169"/>
    <x v="169"/>
    <x v="23"/>
  </r>
  <r>
    <n v="171"/>
    <x v="170"/>
    <x v="170"/>
    <x v="0"/>
  </r>
  <r>
    <n v="172"/>
    <x v="171"/>
    <x v="171"/>
    <x v="0"/>
  </r>
  <r>
    <n v="173"/>
    <x v="172"/>
    <x v="172"/>
    <x v="0"/>
  </r>
  <r>
    <n v="174"/>
    <x v="173"/>
    <x v="173"/>
    <x v="24"/>
  </r>
  <r>
    <n v="175"/>
    <x v="174"/>
    <x v="174"/>
    <x v="1"/>
  </r>
  <r>
    <n v="176"/>
    <x v="175"/>
    <x v="175"/>
    <x v="1"/>
  </r>
  <r>
    <n v="177"/>
    <x v="176"/>
    <x v="176"/>
    <x v="1"/>
  </r>
  <r>
    <n v="178"/>
    <x v="177"/>
    <x v="177"/>
    <x v="1"/>
  </r>
  <r>
    <n v="179"/>
    <x v="178"/>
    <x v="178"/>
    <x v="4"/>
  </r>
  <r>
    <n v="180"/>
    <x v="179"/>
    <x v="179"/>
    <x v="3"/>
  </r>
  <r>
    <n v="181"/>
    <x v="180"/>
    <x v="180"/>
    <x v="3"/>
  </r>
  <r>
    <n v="182"/>
    <x v="181"/>
    <x v="181"/>
    <x v="6"/>
  </r>
  <r>
    <n v="183"/>
    <x v="182"/>
    <x v="182"/>
    <x v="6"/>
  </r>
  <r>
    <n v="184"/>
    <x v="183"/>
    <x v="183"/>
    <x v="6"/>
  </r>
  <r>
    <n v="185"/>
    <x v="184"/>
    <x v="184"/>
    <x v="7"/>
  </r>
  <r>
    <n v="186"/>
    <x v="185"/>
    <x v="185"/>
    <x v="7"/>
  </r>
  <r>
    <n v="187"/>
    <x v="186"/>
    <x v="186"/>
    <x v="7"/>
  </r>
  <r>
    <n v="188"/>
    <x v="187"/>
    <x v="187"/>
    <x v="7"/>
  </r>
  <r>
    <n v="189"/>
    <x v="188"/>
    <x v="188"/>
    <x v="12"/>
  </r>
  <r>
    <n v="190"/>
    <x v="189"/>
    <x v="189"/>
    <x v="12"/>
  </r>
  <r>
    <n v="191"/>
    <x v="190"/>
    <x v="190"/>
    <x v="12"/>
  </r>
  <r>
    <n v="192"/>
    <x v="191"/>
    <x v="191"/>
    <x v="25"/>
  </r>
  <r>
    <n v="193"/>
    <x v="192"/>
    <x v="192"/>
    <x v="14"/>
  </r>
  <r>
    <n v="194"/>
    <x v="193"/>
    <x v="193"/>
    <x v="14"/>
  </r>
  <r>
    <n v="195"/>
    <x v="194"/>
    <x v="194"/>
    <x v="0"/>
  </r>
  <r>
    <n v="196"/>
    <x v="195"/>
    <x v="195"/>
    <x v="1"/>
  </r>
  <r>
    <n v="197"/>
    <x v="196"/>
    <x v="196"/>
    <x v="1"/>
  </r>
  <r>
    <n v="198"/>
    <x v="197"/>
    <x v="197"/>
    <x v="1"/>
  </r>
  <r>
    <n v="199"/>
    <x v="198"/>
    <x v="198"/>
    <x v="7"/>
  </r>
  <r>
    <n v="200"/>
    <x v="199"/>
    <x v="199"/>
    <x v="7"/>
  </r>
  <r>
    <n v="201"/>
    <x v="200"/>
    <x v="200"/>
    <x v="12"/>
  </r>
  <r>
    <n v="202"/>
    <x v="201"/>
    <x v="201"/>
    <x v="12"/>
  </r>
  <r>
    <n v="203"/>
    <x v="202"/>
    <x v="202"/>
    <x v="12"/>
  </r>
  <r>
    <n v="204"/>
    <x v="203"/>
    <x v="203"/>
    <x v="13"/>
  </r>
  <r>
    <n v="205"/>
    <x v="204"/>
    <x v="204"/>
    <x v="14"/>
  </r>
  <r>
    <n v="206"/>
    <x v="205"/>
    <x v="205"/>
    <x v="14"/>
  </r>
  <r>
    <n v="207"/>
    <x v="206"/>
    <x v="206"/>
    <x v="14"/>
  </r>
  <r>
    <n v="208"/>
    <x v="207"/>
    <x v="207"/>
    <x v="26"/>
  </r>
  <r>
    <n v="209"/>
    <x v="208"/>
    <x v="208"/>
    <x v="27"/>
  </r>
  <r>
    <n v="210"/>
    <x v="209"/>
    <x v="209"/>
    <x v="28"/>
  </r>
  <r>
    <n v="211"/>
    <x v="210"/>
    <x v="210"/>
    <x v="0"/>
  </r>
  <r>
    <n v="212"/>
    <x v="211"/>
    <x v="211"/>
    <x v="0"/>
  </r>
  <r>
    <n v="213"/>
    <x v="212"/>
    <x v="212"/>
    <x v="0"/>
  </r>
  <r>
    <n v="214"/>
    <x v="213"/>
    <x v="213"/>
    <x v="0"/>
  </r>
  <r>
    <n v="215"/>
    <x v="214"/>
    <x v="214"/>
    <x v="0"/>
  </r>
  <r>
    <n v="216"/>
    <x v="215"/>
    <x v="215"/>
    <x v="0"/>
  </r>
  <r>
    <n v="217"/>
    <x v="216"/>
    <x v="216"/>
    <x v="28"/>
  </r>
  <r>
    <n v="218"/>
    <x v="217"/>
    <x v="217"/>
    <x v="29"/>
  </r>
  <r>
    <n v="219"/>
    <x v="218"/>
    <x v="218"/>
    <x v="30"/>
  </r>
  <r>
    <n v="220"/>
    <x v="219"/>
    <x v="219"/>
    <x v="1"/>
  </r>
  <r>
    <n v="221"/>
    <x v="220"/>
    <x v="220"/>
    <x v="5"/>
  </r>
  <r>
    <n v="222"/>
    <x v="221"/>
    <x v="221"/>
    <x v="5"/>
  </r>
  <r>
    <n v="223"/>
    <x v="222"/>
    <x v="222"/>
    <x v="3"/>
  </r>
  <r>
    <n v="224"/>
    <x v="223"/>
    <x v="223"/>
    <x v="3"/>
  </r>
  <r>
    <n v="225"/>
    <x v="224"/>
    <x v="224"/>
    <x v="3"/>
  </r>
  <r>
    <n v="226"/>
    <x v="225"/>
    <x v="225"/>
    <x v="3"/>
  </r>
  <r>
    <n v="227"/>
    <x v="226"/>
    <x v="226"/>
    <x v="3"/>
  </r>
  <r>
    <n v="228"/>
    <x v="227"/>
    <x v="227"/>
    <x v="3"/>
  </r>
  <r>
    <n v="229"/>
    <x v="228"/>
    <x v="228"/>
    <x v="6"/>
  </r>
  <r>
    <n v="230"/>
    <x v="229"/>
    <x v="229"/>
    <x v="6"/>
  </r>
  <r>
    <n v="231"/>
    <x v="230"/>
    <x v="230"/>
    <x v="8"/>
  </r>
  <r>
    <n v="232"/>
    <x v="231"/>
    <x v="231"/>
    <x v="7"/>
  </r>
  <r>
    <n v="233"/>
    <x v="232"/>
    <x v="232"/>
    <x v="7"/>
  </r>
  <r>
    <n v="234"/>
    <x v="233"/>
    <x v="233"/>
    <x v="9"/>
  </r>
  <r>
    <n v="235"/>
    <x v="234"/>
    <x v="234"/>
    <x v="9"/>
  </r>
  <r>
    <n v="236"/>
    <x v="235"/>
    <x v="235"/>
    <x v="9"/>
  </r>
  <r>
    <n v="237"/>
    <x v="236"/>
    <x v="236"/>
    <x v="9"/>
  </r>
  <r>
    <n v="238"/>
    <x v="237"/>
    <x v="237"/>
    <x v="9"/>
  </r>
  <r>
    <n v="239"/>
    <x v="238"/>
    <x v="238"/>
    <x v="9"/>
  </r>
  <r>
    <n v="240"/>
    <x v="239"/>
    <x v="239"/>
    <x v="9"/>
  </r>
  <r>
    <n v="241"/>
    <x v="240"/>
    <x v="240"/>
    <x v="9"/>
  </r>
  <r>
    <n v="242"/>
    <x v="241"/>
    <x v="241"/>
    <x v="11"/>
  </r>
  <r>
    <n v="243"/>
    <x v="242"/>
    <x v="242"/>
    <x v="11"/>
  </r>
  <r>
    <n v="244"/>
    <x v="243"/>
    <x v="243"/>
    <x v="11"/>
  </r>
  <r>
    <n v="245"/>
    <x v="244"/>
    <x v="244"/>
    <x v="11"/>
  </r>
  <r>
    <n v="246"/>
    <x v="245"/>
    <x v="245"/>
    <x v="11"/>
  </r>
  <r>
    <n v="247"/>
    <x v="246"/>
    <x v="246"/>
    <x v="11"/>
  </r>
  <r>
    <n v="248"/>
    <x v="247"/>
    <x v="247"/>
    <x v="31"/>
  </r>
  <r>
    <n v="249"/>
    <x v="248"/>
    <x v="248"/>
    <x v="12"/>
  </r>
  <r>
    <n v="250"/>
    <x v="249"/>
    <x v="249"/>
    <x v="12"/>
  </r>
  <r>
    <n v="251"/>
    <x v="250"/>
    <x v="250"/>
    <x v="12"/>
  </r>
  <r>
    <n v="252"/>
    <x v="251"/>
    <x v="251"/>
    <x v="12"/>
  </r>
  <r>
    <n v="253"/>
    <x v="252"/>
    <x v="252"/>
    <x v="12"/>
  </r>
  <r>
    <n v="254"/>
    <x v="253"/>
    <x v="253"/>
    <x v="12"/>
  </r>
  <r>
    <n v="255"/>
    <x v="254"/>
    <x v="254"/>
    <x v="12"/>
  </r>
  <r>
    <n v="256"/>
    <x v="255"/>
    <x v="255"/>
    <x v="12"/>
  </r>
  <r>
    <n v="257"/>
    <x v="256"/>
    <x v="256"/>
    <x v="12"/>
  </r>
  <r>
    <n v="258"/>
    <x v="257"/>
    <x v="257"/>
    <x v="12"/>
  </r>
  <r>
    <n v="259"/>
    <x v="258"/>
    <x v="258"/>
    <x v="12"/>
  </r>
  <r>
    <n v="260"/>
    <x v="259"/>
    <x v="259"/>
    <x v="12"/>
  </r>
  <r>
    <n v="261"/>
    <x v="260"/>
    <x v="260"/>
    <x v="12"/>
  </r>
  <r>
    <n v="262"/>
    <x v="261"/>
    <x v="261"/>
    <x v="12"/>
  </r>
  <r>
    <n v="263"/>
    <x v="262"/>
    <x v="262"/>
    <x v="31"/>
  </r>
  <r>
    <n v="264"/>
    <x v="263"/>
    <x v="263"/>
    <x v="31"/>
  </r>
  <r>
    <n v="265"/>
    <x v="264"/>
    <x v="264"/>
    <x v="12"/>
  </r>
  <r>
    <n v="266"/>
    <x v="265"/>
    <x v="265"/>
    <x v="12"/>
  </r>
  <r>
    <n v="267"/>
    <x v="266"/>
    <x v="266"/>
    <x v="12"/>
  </r>
  <r>
    <n v="268"/>
    <x v="267"/>
    <x v="267"/>
    <x v="12"/>
  </r>
  <r>
    <n v="269"/>
    <x v="268"/>
    <x v="268"/>
    <x v="12"/>
  </r>
  <r>
    <n v="270"/>
    <x v="269"/>
    <x v="269"/>
    <x v="12"/>
  </r>
  <r>
    <n v="271"/>
    <x v="270"/>
    <x v="270"/>
    <x v="12"/>
  </r>
  <r>
    <n v="272"/>
    <x v="271"/>
    <x v="271"/>
    <x v="12"/>
  </r>
  <r>
    <n v="273"/>
    <x v="272"/>
    <x v="272"/>
    <x v="12"/>
  </r>
  <r>
    <n v="274"/>
    <x v="273"/>
    <x v="273"/>
    <x v="12"/>
  </r>
  <r>
    <n v="275"/>
    <x v="274"/>
    <x v="274"/>
    <x v="31"/>
  </r>
  <r>
    <n v="276"/>
    <x v="275"/>
    <x v="275"/>
    <x v="13"/>
  </r>
  <r>
    <n v="277"/>
    <x v="276"/>
    <x v="276"/>
    <x v="13"/>
  </r>
  <r>
    <n v="278"/>
    <x v="277"/>
    <x v="277"/>
    <x v="13"/>
  </r>
  <r>
    <n v="279"/>
    <x v="278"/>
    <x v="278"/>
    <x v="13"/>
  </r>
  <r>
    <n v="280"/>
    <x v="279"/>
    <x v="279"/>
    <x v="32"/>
  </r>
  <r>
    <n v="281"/>
    <x v="280"/>
    <x v="280"/>
    <x v="33"/>
  </r>
  <r>
    <n v="282"/>
    <x v="281"/>
    <x v="281"/>
    <x v="15"/>
  </r>
  <r>
    <n v="283"/>
    <x v="282"/>
    <x v="282"/>
    <x v="15"/>
  </r>
  <r>
    <n v="284"/>
    <x v="283"/>
    <x v="283"/>
    <x v="15"/>
  </r>
  <r>
    <n v="285"/>
    <x v="284"/>
    <x v="284"/>
    <x v="15"/>
  </r>
  <r>
    <n v="286"/>
    <x v="285"/>
    <x v="285"/>
    <x v="15"/>
  </r>
  <r>
    <n v="287"/>
    <x v="286"/>
    <x v="286"/>
    <x v="16"/>
  </r>
  <r>
    <n v="288"/>
    <x v="287"/>
    <x v="287"/>
    <x v="16"/>
  </r>
  <r>
    <n v="289"/>
    <x v="288"/>
    <x v="288"/>
    <x v="16"/>
  </r>
  <r>
    <n v="290"/>
    <x v="289"/>
    <x v="289"/>
    <x v="16"/>
  </r>
  <r>
    <n v="291"/>
    <x v="290"/>
    <x v="290"/>
    <x v="16"/>
  </r>
  <r>
    <n v="292"/>
    <x v="291"/>
    <x v="291"/>
    <x v="18"/>
  </r>
  <r>
    <n v="293"/>
    <x v="292"/>
    <x v="292"/>
    <x v="18"/>
  </r>
  <r>
    <n v="294"/>
    <x v="293"/>
    <x v="293"/>
    <x v="18"/>
  </r>
  <r>
    <n v="295"/>
    <x v="294"/>
    <x v="294"/>
    <x v="18"/>
  </r>
  <r>
    <n v="296"/>
    <x v="295"/>
    <x v="295"/>
    <x v="18"/>
  </r>
  <r>
    <n v="297"/>
    <x v="296"/>
    <x v="296"/>
    <x v="18"/>
  </r>
  <r>
    <n v="298"/>
    <x v="297"/>
    <x v="297"/>
    <x v="20"/>
  </r>
  <r>
    <n v="299"/>
    <x v="298"/>
    <x v="298"/>
    <x v="20"/>
  </r>
  <r>
    <n v="300"/>
    <x v="299"/>
    <x v="299"/>
    <x v="20"/>
  </r>
  <r>
    <n v="301"/>
    <x v="300"/>
    <x v="300"/>
    <x v="16"/>
  </r>
  <r>
    <n v="302"/>
    <x v="301"/>
    <x v="301"/>
    <x v="16"/>
  </r>
  <r>
    <n v="303"/>
    <x v="302"/>
    <x v="302"/>
    <x v="22"/>
  </r>
  <r>
    <n v="304"/>
    <x v="303"/>
    <x v="303"/>
    <x v="22"/>
  </r>
  <r>
    <n v="305"/>
    <x v="304"/>
    <x v="304"/>
    <x v="22"/>
  </r>
  <r>
    <n v="306"/>
    <x v="305"/>
    <x v="305"/>
    <x v="22"/>
  </r>
  <r>
    <n v="307"/>
    <x v="306"/>
    <x v="306"/>
    <x v="22"/>
  </r>
  <r>
    <n v="308"/>
    <x v="307"/>
    <x v="307"/>
    <x v="22"/>
  </r>
  <r>
    <n v="309"/>
    <x v="308"/>
    <x v="308"/>
    <x v="34"/>
  </r>
  <r>
    <n v="310"/>
    <x v="309"/>
    <x v="309"/>
    <x v="15"/>
  </r>
  <r>
    <n v="311"/>
    <x v="310"/>
    <x v="310"/>
    <x v="15"/>
  </r>
  <r>
    <n v="312"/>
    <x v="311"/>
    <x v="311"/>
    <x v="15"/>
  </r>
  <r>
    <n v="313"/>
    <x v="312"/>
    <x v="312"/>
    <x v="15"/>
  </r>
  <r>
    <n v="314"/>
    <x v="313"/>
    <x v="313"/>
    <x v="15"/>
  </r>
  <r>
    <n v="315"/>
    <x v="314"/>
    <x v="314"/>
    <x v="15"/>
  </r>
  <r>
    <n v="316"/>
    <x v="315"/>
    <x v="315"/>
    <x v="15"/>
  </r>
  <r>
    <n v="317"/>
    <x v="316"/>
    <x v="316"/>
    <x v="15"/>
  </r>
  <r>
    <n v="318"/>
    <x v="317"/>
    <x v="317"/>
    <x v="15"/>
  </r>
  <r>
    <n v="319"/>
    <x v="318"/>
    <x v="318"/>
    <x v="15"/>
  </r>
  <r>
    <n v="320"/>
    <x v="319"/>
    <x v="319"/>
    <x v="15"/>
  </r>
  <r>
    <n v="321"/>
    <x v="320"/>
    <x v="320"/>
    <x v="15"/>
  </r>
  <r>
    <n v="322"/>
    <x v="321"/>
    <x v="321"/>
    <x v="15"/>
  </r>
  <r>
    <n v="323"/>
    <x v="322"/>
    <x v="322"/>
    <x v="15"/>
  </r>
  <r>
    <n v="324"/>
    <x v="323"/>
    <x v="323"/>
    <x v="15"/>
  </r>
  <r>
    <n v="325"/>
    <x v="169"/>
    <x v="169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40" firstHeaderRow="1" firstDataRow="1" firstDataCol="1"/>
  <pivotFields count="4">
    <pivotField showAll="0"/>
    <pivotField dataField="1" showAll="0">
      <items count="325">
        <item x="207"/>
        <item x="1"/>
        <item x="2"/>
        <item x="3"/>
        <item x="4"/>
        <item x="5"/>
        <item x="6"/>
        <item x="7"/>
        <item x="8"/>
        <item x="9"/>
        <item x="208"/>
        <item x="10"/>
        <item x="11"/>
        <item x="12"/>
        <item x="13"/>
        <item x="14"/>
        <item x="15"/>
        <item x="16"/>
        <item x="17"/>
        <item x="18"/>
        <item x="19"/>
        <item x="209"/>
        <item x="20"/>
        <item x="21"/>
        <item x="22"/>
        <item x="23"/>
        <item x="171"/>
        <item x="172"/>
        <item x="213"/>
        <item x="214"/>
        <item x="215"/>
        <item x="216"/>
        <item x="210"/>
        <item x="173"/>
        <item x="217"/>
        <item x="218"/>
        <item x="219"/>
        <item x="195"/>
        <item x="196"/>
        <item x="197"/>
        <item x="174"/>
        <item x="175"/>
        <item x="176"/>
        <item x="211"/>
        <item x="177"/>
        <item x="24"/>
        <item x="25"/>
        <item x="26"/>
        <item x="27"/>
        <item x="28"/>
        <item x="29"/>
        <item x="30"/>
        <item x="31"/>
        <item x="32"/>
        <item x="212"/>
        <item x="194"/>
        <item x="170"/>
        <item x="0"/>
        <item x="33"/>
        <item x="39"/>
        <item x="179"/>
        <item x="180"/>
        <item x="222"/>
        <item x="223"/>
        <item x="224"/>
        <item x="225"/>
        <item x="226"/>
        <item x="227"/>
        <item x="34"/>
        <item x="40"/>
        <item x="41"/>
        <item x="42"/>
        <item x="35"/>
        <item x="36"/>
        <item x="220"/>
        <item x="221"/>
        <item x="178"/>
        <item x="37"/>
        <item x="38"/>
        <item x="43"/>
        <item x="183"/>
        <item x="48"/>
        <item x="49"/>
        <item x="50"/>
        <item x="230"/>
        <item x="184"/>
        <item x="198"/>
        <item x="231"/>
        <item x="232"/>
        <item x="44"/>
        <item x="199"/>
        <item x="185"/>
        <item x="186"/>
        <item x="187"/>
        <item x="51"/>
        <item x="52"/>
        <item x="53"/>
        <item x="54"/>
        <item x="55"/>
        <item x="45"/>
        <item x="46"/>
        <item x="47"/>
        <item x="228"/>
        <item x="229"/>
        <item x="181"/>
        <item x="182"/>
        <item x="56"/>
        <item x="235"/>
        <item x="236"/>
        <item x="237"/>
        <item x="238"/>
        <item x="239"/>
        <item x="240"/>
        <item x="63"/>
        <item x="64"/>
        <item x="65"/>
        <item x="57"/>
        <item x="66"/>
        <item x="67"/>
        <item x="68"/>
        <item x="69"/>
        <item x="70"/>
        <item x="71"/>
        <item x="72"/>
        <item x="73"/>
        <item x="74"/>
        <item x="241"/>
        <item x="58"/>
        <item x="242"/>
        <item x="243"/>
        <item x="244"/>
        <item x="245"/>
        <item x="246"/>
        <item x="59"/>
        <item x="60"/>
        <item x="61"/>
        <item x="62"/>
        <item x="233"/>
        <item x="234"/>
        <item x="247"/>
        <item x="78"/>
        <item x="79"/>
        <item x="80"/>
        <item x="81"/>
        <item x="82"/>
        <item x="83"/>
        <item x="84"/>
        <item x="85"/>
        <item x="86"/>
        <item x="248"/>
        <item x="87"/>
        <item x="253"/>
        <item x="254"/>
        <item x="255"/>
        <item x="256"/>
        <item x="257"/>
        <item x="258"/>
        <item x="259"/>
        <item x="260"/>
        <item x="261"/>
        <item x="249"/>
        <item x="262"/>
        <item x="263"/>
        <item x="264"/>
        <item x="265"/>
        <item x="266"/>
        <item x="267"/>
        <item x="268"/>
        <item x="200"/>
        <item x="201"/>
        <item x="188"/>
        <item x="250"/>
        <item x="88"/>
        <item x="89"/>
        <item x="90"/>
        <item x="91"/>
        <item x="92"/>
        <item x="93"/>
        <item x="94"/>
        <item x="95"/>
        <item x="96"/>
        <item x="97"/>
        <item x="251"/>
        <item x="98"/>
        <item x="99"/>
        <item x="100"/>
        <item x="101"/>
        <item x="102"/>
        <item x="103"/>
        <item x="104"/>
        <item x="105"/>
        <item x="189"/>
        <item x="190"/>
        <item x="252"/>
        <item x="202"/>
        <item x="269"/>
        <item x="270"/>
        <item x="271"/>
        <item x="272"/>
        <item x="273"/>
        <item x="274"/>
        <item x="75"/>
        <item x="76"/>
        <item x="77"/>
        <item x="106"/>
        <item x="278"/>
        <item x="279"/>
        <item x="191"/>
        <item x="192"/>
        <item x="193"/>
        <item x="204"/>
        <item x="205"/>
        <item x="206"/>
        <item x="111"/>
        <item x="107"/>
        <item x="112"/>
        <item x="113"/>
        <item x="114"/>
        <item x="115"/>
        <item x="116"/>
        <item x="280"/>
        <item x="281"/>
        <item x="282"/>
        <item x="283"/>
        <item x="284"/>
        <item x="108"/>
        <item x="285"/>
        <item x="117"/>
        <item x="118"/>
        <item x="119"/>
        <item x="120"/>
        <item x="121"/>
        <item x="122"/>
        <item x="109"/>
        <item x="110"/>
        <item x="203"/>
        <item x="275"/>
        <item x="276"/>
        <item x="277"/>
        <item x="286"/>
        <item x="127"/>
        <item x="128"/>
        <item x="129"/>
        <item x="130"/>
        <item x="131"/>
        <item x="291"/>
        <item x="292"/>
        <item x="293"/>
        <item x="294"/>
        <item x="287"/>
        <item x="295"/>
        <item x="296"/>
        <item x="132"/>
        <item x="133"/>
        <item x="134"/>
        <item x="135"/>
        <item x="136"/>
        <item x="297"/>
        <item x="298"/>
        <item x="299"/>
        <item x="288"/>
        <item x="137"/>
        <item x="138"/>
        <item x="300"/>
        <item x="301"/>
        <item x="139"/>
        <item x="140"/>
        <item x="141"/>
        <item x="142"/>
        <item x="289"/>
        <item x="290"/>
        <item x="123"/>
        <item x="124"/>
        <item x="125"/>
        <item x="126"/>
        <item x="143"/>
        <item x="304"/>
        <item x="305"/>
        <item x="306"/>
        <item x="307"/>
        <item x="308"/>
        <item x="309"/>
        <item x="310"/>
        <item x="311"/>
        <item x="312"/>
        <item x="144"/>
        <item x="313"/>
        <item x="314"/>
        <item x="150"/>
        <item x="151"/>
        <item x="152"/>
        <item x="153"/>
        <item x="154"/>
        <item x="155"/>
        <item x="156"/>
        <item x="157"/>
        <item x="145"/>
        <item x="158"/>
        <item x="159"/>
        <item x="160"/>
        <item x="161"/>
        <item x="162"/>
        <item x="163"/>
        <item x="164"/>
        <item x="165"/>
        <item x="166"/>
        <item x="167"/>
        <item x="146"/>
        <item x="168"/>
        <item x="315"/>
        <item x="316"/>
        <item x="317"/>
        <item x="318"/>
        <item x="319"/>
        <item x="320"/>
        <item x="321"/>
        <item x="322"/>
        <item x="323"/>
        <item x="147"/>
        <item x="169"/>
        <item x="148"/>
        <item x="149"/>
        <item x="302"/>
        <item x="303"/>
        <item t="default"/>
      </items>
    </pivotField>
    <pivotField showAll="0">
      <items count="325">
        <item x="218"/>
        <item x="24"/>
        <item x="25"/>
        <item x="26"/>
        <item x="27"/>
        <item x="28"/>
        <item x="29"/>
        <item x="30"/>
        <item x="31"/>
        <item x="32"/>
        <item x="217"/>
        <item x="219"/>
        <item x="12"/>
        <item x="13"/>
        <item x="14"/>
        <item x="15"/>
        <item x="16"/>
        <item x="17"/>
        <item x="18"/>
        <item x="19"/>
        <item x="20"/>
        <item x="21"/>
        <item x="195"/>
        <item x="22"/>
        <item x="23"/>
        <item x="171"/>
        <item x="172"/>
        <item x="213"/>
        <item x="214"/>
        <item x="215"/>
        <item x="216"/>
        <item x="173"/>
        <item x="207"/>
        <item x="196"/>
        <item x="208"/>
        <item x="209"/>
        <item x="210"/>
        <item x="211"/>
        <item x="212"/>
        <item x="194"/>
        <item x="170"/>
        <item x="0"/>
        <item x="1"/>
        <item x="2"/>
        <item x="197"/>
        <item x="3"/>
        <item x="4"/>
        <item x="5"/>
        <item x="6"/>
        <item x="7"/>
        <item x="8"/>
        <item x="9"/>
        <item x="10"/>
        <item x="11"/>
        <item x="174"/>
        <item x="175"/>
        <item x="176"/>
        <item x="177"/>
        <item x="186"/>
        <item x="187"/>
        <item x="51"/>
        <item x="52"/>
        <item x="53"/>
        <item x="54"/>
        <item x="55"/>
        <item x="178"/>
        <item x="221"/>
        <item x="220"/>
        <item x="36"/>
        <item x="35"/>
        <item x="34"/>
        <item x="33"/>
        <item x="43"/>
        <item x="44"/>
        <item x="45"/>
        <item x="46"/>
        <item x="47"/>
        <item x="228"/>
        <item x="229"/>
        <item x="181"/>
        <item x="182"/>
        <item x="183"/>
        <item x="48"/>
        <item x="49"/>
        <item x="50"/>
        <item x="230"/>
        <item x="184"/>
        <item x="198"/>
        <item x="231"/>
        <item x="223"/>
        <item x="222"/>
        <item x="180"/>
        <item x="179"/>
        <item x="39"/>
        <item x="38"/>
        <item x="37"/>
        <item x="42"/>
        <item x="41"/>
        <item x="40"/>
        <item x="227"/>
        <item x="226"/>
        <item x="225"/>
        <item x="224"/>
        <item x="232"/>
        <item x="199"/>
        <item x="185"/>
        <item x="236"/>
        <item x="235"/>
        <item x="234"/>
        <item x="233"/>
        <item x="62"/>
        <item x="61"/>
        <item x="60"/>
        <item x="59"/>
        <item x="58"/>
        <item x="57"/>
        <item x="56"/>
        <item x="247"/>
        <item x="248"/>
        <item x="249"/>
        <item x="250"/>
        <item x="251"/>
        <item x="252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253"/>
        <item x="254"/>
        <item x="255"/>
        <item x="256"/>
        <item x="257"/>
        <item x="258"/>
        <item x="259"/>
        <item x="260"/>
        <item x="261"/>
        <item x="262"/>
        <item x="69"/>
        <item x="68"/>
        <item x="67"/>
        <item x="66"/>
        <item x="65"/>
        <item x="64"/>
        <item x="63"/>
        <item x="240"/>
        <item x="239"/>
        <item x="238"/>
        <item x="237"/>
        <item x="246"/>
        <item x="245"/>
        <item x="244"/>
        <item x="243"/>
        <item x="242"/>
        <item x="241"/>
        <item x="74"/>
        <item x="73"/>
        <item x="72"/>
        <item x="71"/>
        <item x="70"/>
        <item x="263"/>
        <item x="264"/>
        <item x="265"/>
        <item x="266"/>
        <item x="267"/>
        <item x="268"/>
        <item x="200"/>
        <item x="201"/>
        <item x="188"/>
        <item x="88"/>
        <item x="89"/>
        <item x="90"/>
        <item x="91"/>
        <item x="92"/>
        <item x="93"/>
        <item x="94"/>
        <item x="95"/>
        <item x="96"/>
        <item x="122"/>
        <item x="121"/>
        <item x="120"/>
        <item x="119"/>
        <item x="118"/>
        <item x="117"/>
        <item x="285"/>
        <item x="284"/>
        <item x="283"/>
        <item x="282"/>
        <item x="281"/>
        <item x="280"/>
        <item x="116"/>
        <item x="115"/>
        <item x="114"/>
        <item x="113"/>
        <item x="112"/>
        <item x="111"/>
        <item x="206"/>
        <item x="205"/>
        <item x="204"/>
        <item x="193"/>
        <item x="192"/>
        <item x="191"/>
        <item x="279"/>
        <item x="278"/>
        <item x="277"/>
        <item x="276"/>
        <item x="275"/>
        <item x="203"/>
        <item x="110"/>
        <item x="109"/>
        <item x="108"/>
        <item x="107"/>
        <item x="106"/>
        <item x="97"/>
        <item x="98"/>
        <item x="99"/>
        <item x="100"/>
        <item x="101"/>
        <item x="102"/>
        <item x="103"/>
        <item x="104"/>
        <item x="105"/>
        <item x="189"/>
        <item x="190"/>
        <item x="202"/>
        <item x="269"/>
        <item x="270"/>
        <item x="271"/>
        <item x="272"/>
        <item x="273"/>
        <item x="274"/>
        <item x="286"/>
        <item x="287"/>
        <item x="288"/>
        <item x="289"/>
        <item x="290"/>
        <item x="123"/>
        <item x="124"/>
        <item x="125"/>
        <item x="126"/>
        <item x="127"/>
        <item x="128"/>
        <item x="129"/>
        <item x="130"/>
        <item x="131"/>
        <item x="291"/>
        <item x="292"/>
        <item x="293"/>
        <item x="294"/>
        <item x="295"/>
        <item x="296"/>
        <item x="132"/>
        <item x="133"/>
        <item x="134"/>
        <item x="142"/>
        <item x="141"/>
        <item x="140"/>
        <item x="139"/>
        <item x="301"/>
        <item x="300"/>
        <item x="135"/>
        <item x="136"/>
        <item x="297"/>
        <item x="298"/>
        <item x="299"/>
        <item x="137"/>
        <item x="138"/>
        <item x="143"/>
        <item x="144"/>
        <item x="145"/>
        <item x="146"/>
        <item x="147"/>
        <item x="148"/>
        <item x="149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315"/>
        <item x="316"/>
        <item x="317"/>
        <item x="318"/>
        <item x="319"/>
        <item x="320"/>
        <item x="321"/>
        <item x="322"/>
        <item x="323"/>
        <item x="169"/>
        <item t="default"/>
      </items>
    </pivotField>
    <pivotField axis="axisRow" numFmtId="43" showAll="0">
      <items count="37">
        <item x="10"/>
        <item x="22"/>
        <item x="21"/>
        <item x="15"/>
        <item x="0"/>
        <item x="1"/>
        <item x="11"/>
        <item x="24"/>
        <item x="33"/>
        <item x="34"/>
        <item x="9"/>
        <item x="29"/>
        <item x="12"/>
        <item x="28"/>
        <item x="35"/>
        <item x="23"/>
        <item x="26"/>
        <item x="27"/>
        <item x="14"/>
        <item x="2"/>
        <item x="18"/>
        <item x="17"/>
        <item x="3"/>
        <item x="32"/>
        <item x="20"/>
        <item x="13"/>
        <item x="25"/>
        <item x="5"/>
        <item x="7"/>
        <item x="6"/>
        <item x="19"/>
        <item x="31"/>
        <item x="16"/>
        <item x="8"/>
        <item x="30"/>
        <item x="4"/>
        <item t="default"/>
      </items>
    </pivotField>
  </pivotFields>
  <rowFields count="1">
    <field x="3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ount of Old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zoomScale="70" zoomScaleNormal="70" workbookViewId="0">
      <selection activeCell="A13" sqref="A13"/>
    </sheetView>
  </sheetViews>
  <sheetFormatPr defaultRowHeight="15" x14ac:dyDescent="0.25"/>
  <cols>
    <col min="1" max="1" width="13.140625" customWidth="1"/>
    <col min="2" max="2" width="12.140625" customWidth="1"/>
  </cols>
  <sheetData>
    <row r="3" spans="1:6" x14ac:dyDescent="0.25">
      <c r="A3" s="29" t="s">
        <v>638</v>
      </c>
      <c r="B3" t="s">
        <v>640</v>
      </c>
    </row>
    <row r="4" spans="1:6" x14ac:dyDescent="0.25">
      <c r="A4" s="31">
        <v>105.70954118399999</v>
      </c>
      <c r="B4" s="30">
        <v>2</v>
      </c>
    </row>
    <row r="5" spans="1:6" x14ac:dyDescent="0.25">
      <c r="A5" s="31">
        <v>105.897428</v>
      </c>
      <c r="B5" s="30">
        <v>12</v>
      </c>
    </row>
    <row r="6" spans="1:6" x14ac:dyDescent="0.25">
      <c r="A6" s="31">
        <v>118.73545465599999</v>
      </c>
      <c r="B6" s="30">
        <v>1</v>
      </c>
    </row>
    <row r="7" spans="1:6" x14ac:dyDescent="0.25">
      <c r="A7" s="31">
        <v>126.31673599999999</v>
      </c>
      <c r="B7" s="30">
        <v>45</v>
      </c>
    </row>
    <row r="8" spans="1:6" x14ac:dyDescent="0.25">
      <c r="A8" s="31">
        <v>127.50555999999999</v>
      </c>
      <c r="B8" s="30">
        <v>34</v>
      </c>
    </row>
    <row r="9" spans="1:6" x14ac:dyDescent="0.25">
      <c r="A9" s="31">
        <v>127.614396</v>
      </c>
      <c r="B9" s="30">
        <v>16</v>
      </c>
    </row>
    <row r="10" spans="1:6" x14ac:dyDescent="0.25">
      <c r="A10" s="31">
        <v>130.31604518399999</v>
      </c>
      <c r="B10" s="30">
        <v>9</v>
      </c>
    </row>
    <row r="11" spans="1:6" x14ac:dyDescent="0.25">
      <c r="A11" s="31">
        <v>131.87096</v>
      </c>
      <c r="B11" s="30">
        <v>1</v>
      </c>
      <c r="F11">
        <v>1.196</v>
      </c>
    </row>
    <row r="12" spans="1:6" x14ac:dyDescent="0.25">
      <c r="A12" s="31">
        <v>132.37993932800001</v>
      </c>
      <c r="B12" s="30">
        <v>1</v>
      </c>
    </row>
    <row r="13" spans="1:6" x14ac:dyDescent="0.25">
      <c r="A13" s="31">
        <v>135.98519999999999</v>
      </c>
      <c r="B13" s="30">
        <v>1</v>
      </c>
      <c r="E13">
        <v>100</v>
      </c>
      <c r="F13" s="32">
        <f>E13/F11</f>
        <v>83.612040133779274</v>
      </c>
    </row>
    <row r="14" spans="1:6" x14ac:dyDescent="0.25">
      <c r="A14" s="31">
        <v>136.02475411199998</v>
      </c>
      <c r="B14" s="30">
        <v>22</v>
      </c>
      <c r="E14">
        <v>200</v>
      </c>
    </row>
    <row r="15" spans="1:6" x14ac:dyDescent="0.25">
      <c r="A15" s="31">
        <v>137.08552</v>
      </c>
      <c r="B15" s="30">
        <v>1</v>
      </c>
    </row>
    <row r="16" spans="1:6" x14ac:dyDescent="0.25">
      <c r="A16" s="31">
        <v>144.79158719999998</v>
      </c>
      <c r="B16" s="30">
        <v>61</v>
      </c>
    </row>
    <row r="17" spans="1:2" x14ac:dyDescent="0.25">
      <c r="A17" s="31">
        <v>145.72064</v>
      </c>
      <c r="B17" s="30">
        <v>2</v>
      </c>
    </row>
    <row r="18" spans="1:2" x14ac:dyDescent="0.25">
      <c r="A18" s="31">
        <v>146.37</v>
      </c>
      <c r="B18" s="30">
        <v>1</v>
      </c>
    </row>
    <row r="19" spans="1:2" x14ac:dyDescent="0.25">
      <c r="A19" s="31">
        <v>146.383051776</v>
      </c>
      <c r="B19" s="30">
        <v>1</v>
      </c>
    </row>
    <row r="20" spans="1:2" x14ac:dyDescent="0.25">
      <c r="A20" s="31">
        <v>146.46215999999998</v>
      </c>
      <c r="B20" s="30">
        <v>1</v>
      </c>
    </row>
    <row r="21" spans="1:2" x14ac:dyDescent="0.25">
      <c r="A21" s="31">
        <v>148.65326787999999</v>
      </c>
      <c r="B21" s="30">
        <v>1</v>
      </c>
    </row>
    <row r="22" spans="1:2" x14ac:dyDescent="0.25">
      <c r="A22" s="31">
        <v>155.00160000000002</v>
      </c>
      <c r="B22" s="30">
        <v>11</v>
      </c>
    </row>
    <row r="23" spans="1:2" x14ac:dyDescent="0.25">
      <c r="A23" s="31">
        <v>158.80700050800002</v>
      </c>
      <c r="B23" s="30">
        <v>1</v>
      </c>
    </row>
    <row r="24" spans="1:2" x14ac:dyDescent="0.25">
      <c r="A24" s="31">
        <v>160.00422879999999</v>
      </c>
      <c r="B24" s="30">
        <v>12</v>
      </c>
    </row>
    <row r="25" spans="1:2" x14ac:dyDescent="0.25">
      <c r="A25" s="31">
        <v>161.50783999999999</v>
      </c>
      <c r="B25" s="30">
        <v>1</v>
      </c>
    </row>
    <row r="26" spans="1:2" x14ac:dyDescent="0.25">
      <c r="A26" s="31">
        <v>161.9085</v>
      </c>
      <c r="B26" s="30">
        <v>12</v>
      </c>
    </row>
    <row r="27" spans="1:2" x14ac:dyDescent="0.25">
      <c r="A27" s="31">
        <v>162.51247999999998</v>
      </c>
      <c r="B27" s="30">
        <v>1</v>
      </c>
    </row>
    <row r="28" spans="1:2" x14ac:dyDescent="0.25">
      <c r="A28" s="31">
        <v>166.26672400000001</v>
      </c>
      <c r="B28" s="30">
        <v>7</v>
      </c>
    </row>
    <row r="29" spans="1:2" x14ac:dyDescent="0.25">
      <c r="A29" s="31">
        <v>167.739</v>
      </c>
      <c r="B29" s="30">
        <v>10</v>
      </c>
    </row>
    <row r="30" spans="1:2" x14ac:dyDescent="0.25">
      <c r="A30" s="31">
        <v>168.69580000000002</v>
      </c>
      <c r="B30" s="30">
        <v>1</v>
      </c>
    </row>
    <row r="31" spans="1:2" x14ac:dyDescent="0.25">
      <c r="A31" s="31">
        <v>169.95279599999998</v>
      </c>
      <c r="B31" s="30">
        <v>6</v>
      </c>
    </row>
    <row r="32" spans="1:2" x14ac:dyDescent="0.25">
      <c r="A32" s="31">
        <v>170.52338367999999</v>
      </c>
      <c r="B32" s="30">
        <v>15</v>
      </c>
    </row>
    <row r="33" spans="1:2" x14ac:dyDescent="0.25">
      <c r="A33" s="31">
        <v>171.10561561599999</v>
      </c>
      <c r="B33" s="30">
        <v>10</v>
      </c>
    </row>
    <row r="34" spans="1:2" x14ac:dyDescent="0.25">
      <c r="A34" s="31">
        <v>172.467716096</v>
      </c>
      <c r="B34" s="30">
        <v>1</v>
      </c>
    </row>
    <row r="35" spans="1:2" x14ac:dyDescent="0.25">
      <c r="A35" s="31">
        <v>173.61106339199998</v>
      </c>
      <c r="B35" s="30">
        <v>4</v>
      </c>
    </row>
    <row r="36" spans="1:2" x14ac:dyDescent="0.25">
      <c r="A36" s="31">
        <v>175.81702319999997</v>
      </c>
      <c r="B36" s="30">
        <v>15</v>
      </c>
    </row>
    <row r="37" spans="1:2" x14ac:dyDescent="0.25">
      <c r="A37" s="31">
        <v>177.45898767999998</v>
      </c>
      <c r="B37" s="30">
        <v>2</v>
      </c>
    </row>
    <row r="38" spans="1:2" x14ac:dyDescent="0.25">
      <c r="A38" s="31">
        <v>177.93609599999999</v>
      </c>
      <c r="B38" s="30">
        <v>1</v>
      </c>
    </row>
    <row r="39" spans="1:2" x14ac:dyDescent="0.25">
      <c r="A39" s="31">
        <v>179.36053199999998</v>
      </c>
      <c r="B39" s="30">
        <v>3</v>
      </c>
    </row>
    <row r="40" spans="1:2" x14ac:dyDescent="0.25">
      <c r="A40" s="31" t="s">
        <v>639</v>
      </c>
      <c r="B40" s="30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9"/>
  <sheetViews>
    <sheetView zoomScale="85" zoomScaleNormal="85" workbookViewId="0">
      <pane xSplit="1" ySplit="4" topLeftCell="F301" activePane="bottomRight" state="frozen"/>
      <selection pane="topRight" activeCell="B1" sqref="B1"/>
      <selection pane="bottomLeft" activeCell="A5" sqref="A5"/>
      <selection pane="bottomRight" activeCell="G301" sqref="G301:P329"/>
    </sheetView>
  </sheetViews>
  <sheetFormatPr defaultColWidth="8.7109375" defaultRowHeight="15" x14ac:dyDescent="0.25"/>
  <cols>
    <col min="1" max="1" width="5.140625" style="7" bestFit="1" customWidth="1"/>
    <col min="2" max="2" width="7.42578125" style="7" bestFit="1" customWidth="1"/>
    <col min="3" max="3" width="12.85546875" style="7" bestFit="1" customWidth="1"/>
    <col min="4" max="4" width="14" style="13" customWidth="1"/>
    <col min="5" max="5" width="10.28515625" style="13" bestFit="1" customWidth="1"/>
    <col min="6" max="9" width="8.7109375" style="7"/>
    <col min="10" max="10" width="17" style="13" bestFit="1" customWidth="1"/>
    <col min="11" max="11" width="10.28515625" style="13" customWidth="1"/>
    <col min="12" max="12" width="10.28515625" style="7" bestFit="1" customWidth="1"/>
    <col min="13" max="13" width="12.7109375" style="7" bestFit="1" customWidth="1"/>
    <col min="14" max="14" width="15.42578125" style="7" bestFit="1" customWidth="1"/>
    <col min="15" max="15" width="19.85546875" style="7" bestFit="1" customWidth="1"/>
    <col min="16" max="16" width="15.42578125" style="7" bestFit="1" customWidth="1"/>
    <col min="17" max="16384" width="8.7109375" style="7"/>
  </cols>
  <sheetData>
    <row r="3" spans="1:11" s="2" customFormat="1" ht="18.75" x14ac:dyDescent="0.25">
      <c r="A3" s="1"/>
      <c r="B3" s="34" t="s">
        <v>0</v>
      </c>
      <c r="C3" s="34"/>
      <c r="D3" s="9">
        <f>SUM(D5:D329)</f>
        <v>47000.980570820051</v>
      </c>
      <c r="E3" s="9">
        <f>SUM(E5:E329)</f>
        <v>39298.788881738088</v>
      </c>
      <c r="J3" s="10"/>
      <c r="K3" s="10"/>
    </row>
    <row r="4" spans="1:11" s="5" customFormat="1" ht="30.95" customHeight="1" x14ac:dyDescent="0.25">
      <c r="A4" s="3" t="s">
        <v>1</v>
      </c>
      <c r="B4" s="4" t="s">
        <v>2</v>
      </c>
      <c r="C4" s="4" t="s">
        <v>3</v>
      </c>
      <c r="D4" s="11" t="s">
        <v>4</v>
      </c>
      <c r="E4" s="12"/>
      <c r="J4" s="12"/>
      <c r="K4" s="12"/>
    </row>
    <row r="5" spans="1:11" s="2" customFormat="1" x14ac:dyDescent="0.25">
      <c r="A5" s="1">
        <v>1</v>
      </c>
      <c r="B5" s="1" t="s">
        <v>5</v>
      </c>
      <c r="C5" s="1" t="s">
        <v>6</v>
      </c>
      <c r="D5" s="9">
        <v>127.50555999999999</v>
      </c>
      <c r="E5" s="10">
        <f>D5*0.836127</f>
        <v>106.61084136611998</v>
      </c>
      <c r="J5" s="10"/>
      <c r="K5" s="10"/>
    </row>
    <row r="6" spans="1:11" s="2" customFormat="1" x14ac:dyDescent="0.25">
      <c r="A6" s="1">
        <f>A5+1</f>
        <v>2</v>
      </c>
      <c r="B6" s="1" t="s">
        <v>7</v>
      </c>
      <c r="C6" s="1" t="s">
        <v>8</v>
      </c>
      <c r="D6" s="9">
        <v>127.50555999999999</v>
      </c>
      <c r="E6" s="10">
        <f t="shared" ref="E6:E69" si="0">D6*0.836127</f>
        <v>106.61084136611998</v>
      </c>
      <c r="J6" s="10"/>
      <c r="K6" s="10"/>
    </row>
    <row r="7" spans="1:11" s="2" customFormat="1" x14ac:dyDescent="0.25">
      <c r="A7" s="1">
        <f t="shared" ref="A7:A70" si="1">A6+1</f>
        <v>3</v>
      </c>
      <c r="B7" s="1" t="s">
        <v>9</v>
      </c>
      <c r="C7" s="1" t="s">
        <v>10</v>
      </c>
      <c r="D7" s="9">
        <v>127.50555999999999</v>
      </c>
      <c r="E7" s="10">
        <f t="shared" si="0"/>
        <v>106.61084136611998</v>
      </c>
      <c r="J7" s="10"/>
      <c r="K7" s="10"/>
    </row>
    <row r="8" spans="1:11" s="2" customFormat="1" x14ac:dyDescent="0.25">
      <c r="A8" s="1">
        <f t="shared" si="1"/>
        <v>4</v>
      </c>
      <c r="B8" s="1" t="s">
        <v>11</v>
      </c>
      <c r="C8" s="1" t="s">
        <v>12</v>
      </c>
      <c r="D8" s="9">
        <v>127.50555999999999</v>
      </c>
      <c r="E8" s="10">
        <f t="shared" si="0"/>
        <v>106.61084136611998</v>
      </c>
      <c r="J8" s="10"/>
      <c r="K8" s="10"/>
    </row>
    <row r="9" spans="1:11" s="2" customFormat="1" x14ac:dyDescent="0.25">
      <c r="A9" s="1">
        <f t="shared" si="1"/>
        <v>5</v>
      </c>
      <c r="B9" s="1" t="s">
        <v>13</v>
      </c>
      <c r="C9" s="1" t="s">
        <v>14</v>
      </c>
      <c r="D9" s="9">
        <v>127.50555999999999</v>
      </c>
      <c r="E9" s="10">
        <f t="shared" si="0"/>
        <v>106.61084136611998</v>
      </c>
      <c r="J9" s="10"/>
      <c r="K9" s="10"/>
    </row>
    <row r="10" spans="1:11" s="2" customFormat="1" x14ac:dyDescent="0.25">
      <c r="A10" s="1">
        <f t="shared" si="1"/>
        <v>6</v>
      </c>
      <c r="B10" s="1" t="s">
        <v>15</v>
      </c>
      <c r="C10" s="1" t="s">
        <v>16</v>
      </c>
      <c r="D10" s="9">
        <v>127.50555999999999</v>
      </c>
      <c r="E10" s="10">
        <f t="shared" si="0"/>
        <v>106.61084136611998</v>
      </c>
      <c r="J10" s="10"/>
      <c r="K10" s="10"/>
    </row>
    <row r="11" spans="1:11" s="2" customFormat="1" x14ac:dyDescent="0.25">
      <c r="A11" s="1">
        <f t="shared" si="1"/>
        <v>7</v>
      </c>
      <c r="B11" s="1" t="s">
        <v>17</v>
      </c>
      <c r="C11" s="1" t="s">
        <v>18</v>
      </c>
      <c r="D11" s="9">
        <v>127.50555999999999</v>
      </c>
      <c r="E11" s="10">
        <f t="shared" si="0"/>
        <v>106.61084136611998</v>
      </c>
      <c r="J11" s="10"/>
      <c r="K11" s="10"/>
    </row>
    <row r="12" spans="1:11" s="2" customFormat="1" x14ac:dyDescent="0.25">
      <c r="A12" s="1">
        <f t="shared" si="1"/>
        <v>8</v>
      </c>
      <c r="B12" s="1" t="s">
        <v>19</v>
      </c>
      <c r="C12" s="1" t="s">
        <v>20</v>
      </c>
      <c r="D12" s="9">
        <v>127.50555999999999</v>
      </c>
      <c r="E12" s="10">
        <f t="shared" si="0"/>
        <v>106.61084136611998</v>
      </c>
      <c r="J12" s="10"/>
      <c r="K12" s="10"/>
    </row>
    <row r="13" spans="1:11" s="2" customFormat="1" x14ac:dyDescent="0.25">
      <c r="A13" s="1">
        <f t="shared" si="1"/>
        <v>9</v>
      </c>
      <c r="B13" s="1" t="s">
        <v>21</v>
      </c>
      <c r="C13" s="1" t="s">
        <v>22</v>
      </c>
      <c r="D13" s="9">
        <v>127.50555999999999</v>
      </c>
      <c r="E13" s="10">
        <f t="shared" si="0"/>
        <v>106.61084136611998</v>
      </c>
      <c r="J13" s="10"/>
      <c r="K13" s="10"/>
    </row>
    <row r="14" spans="1:11" s="2" customFormat="1" x14ac:dyDescent="0.25">
      <c r="A14" s="1">
        <f t="shared" si="1"/>
        <v>10</v>
      </c>
      <c r="B14" s="1" t="s">
        <v>23</v>
      </c>
      <c r="C14" s="1" t="s">
        <v>24</v>
      </c>
      <c r="D14" s="9">
        <v>127.50555999999999</v>
      </c>
      <c r="E14" s="10">
        <f t="shared" si="0"/>
        <v>106.61084136611998</v>
      </c>
      <c r="J14" s="10"/>
      <c r="K14" s="10"/>
    </row>
    <row r="15" spans="1:11" s="2" customFormat="1" x14ac:dyDescent="0.25">
      <c r="A15" s="1">
        <f t="shared" si="1"/>
        <v>11</v>
      </c>
      <c r="B15" s="1" t="s">
        <v>25</v>
      </c>
      <c r="C15" s="1" t="s">
        <v>26</v>
      </c>
      <c r="D15" s="9">
        <v>127.50555999999999</v>
      </c>
      <c r="E15" s="10">
        <f t="shared" si="0"/>
        <v>106.61084136611998</v>
      </c>
      <c r="J15" s="10"/>
      <c r="K15" s="10"/>
    </row>
    <row r="16" spans="1:11" s="2" customFormat="1" x14ac:dyDescent="0.25">
      <c r="A16" s="1">
        <f t="shared" si="1"/>
        <v>12</v>
      </c>
      <c r="B16" s="1" t="s">
        <v>27</v>
      </c>
      <c r="C16" s="1" t="s">
        <v>28</v>
      </c>
      <c r="D16" s="9">
        <v>127.50555999999999</v>
      </c>
      <c r="E16" s="10">
        <f t="shared" si="0"/>
        <v>106.61084136611998</v>
      </c>
      <c r="J16" s="10"/>
      <c r="K16" s="10"/>
    </row>
    <row r="17" spans="1:11" s="2" customFormat="1" x14ac:dyDescent="0.25">
      <c r="A17" s="1">
        <f t="shared" si="1"/>
        <v>13</v>
      </c>
      <c r="B17" s="1" t="s">
        <v>29</v>
      </c>
      <c r="C17" s="1" t="s">
        <v>25</v>
      </c>
      <c r="D17" s="9">
        <v>127.50555999999999</v>
      </c>
      <c r="E17" s="10">
        <f t="shared" si="0"/>
        <v>106.61084136611998</v>
      </c>
      <c r="J17" s="10"/>
      <c r="K17" s="10"/>
    </row>
    <row r="18" spans="1:11" s="2" customFormat="1" x14ac:dyDescent="0.25">
      <c r="A18" s="1">
        <f t="shared" si="1"/>
        <v>14</v>
      </c>
      <c r="B18" s="1" t="s">
        <v>30</v>
      </c>
      <c r="C18" s="1" t="s">
        <v>27</v>
      </c>
      <c r="D18" s="9">
        <v>127.50555999999999</v>
      </c>
      <c r="E18" s="10">
        <f t="shared" si="0"/>
        <v>106.61084136611998</v>
      </c>
      <c r="J18" s="10"/>
      <c r="K18" s="10"/>
    </row>
    <row r="19" spans="1:11" s="2" customFormat="1" x14ac:dyDescent="0.25">
      <c r="A19" s="1">
        <f t="shared" si="1"/>
        <v>15</v>
      </c>
      <c r="B19" s="1" t="s">
        <v>31</v>
      </c>
      <c r="C19" s="1" t="s">
        <v>29</v>
      </c>
      <c r="D19" s="9">
        <v>127.50555999999999</v>
      </c>
      <c r="E19" s="10">
        <f t="shared" si="0"/>
        <v>106.61084136611998</v>
      </c>
      <c r="J19" s="10"/>
      <c r="K19" s="10"/>
    </row>
    <row r="20" spans="1:11" s="2" customFormat="1" x14ac:dyDescent="0.25">
      <c r="A20" s="1">
        <f t="shared" si="1"/>
        <v>16</v>
      </c>
      <c r="B20" s="1" t="s">
        <v>32</v>
      </c>
      <c r="C20" s="1" t="s">
        <v>30</v>
      </c>
      <c r="D20" s="9">
        <v>127.50555999999999</v>
      </c>
      <c r="E20" s="10">
        <f t="shared" si="0"/>
        <v>106.61084136611998</v>
      </c>
      <c r="J20" s="10"/>
      <c r="K20" s="10"/>
    </row>
    <row r="21" spans="1:11" s="2" customFormat="1" x14ac:dyDescent="0.25">
      <c r="A21" s="1">
        <f t="shared" si="1"/>
        <v>17</v>
      </c>
      <c r="B21" s="1" t="s">
        <v>33</v>
      </c>
      <c r="C21" s="1" t="s">
        <v>31</v>
      </c>
      <c r="D21" s="9">
        <v>127.50555999999999</v>
      </c>
      <c r="E21" s="10">
        <f t="shared" si="0"/>
        <v>106.61084136611998</v>
      </c>
      <c r="J21" s="10"/>
      <c r="K21" s="10"/>
    </row>
    <row r="22" spans="1:11" s="2" customFormat="1" x14ac:dyDescent="0.25">
      <c r="A22" s="1">
        <f t="shared" si="1"/>
        <v>18</v>
      </c>
      <c r="B22" s="1" t="s">
        <v>34</v>
      </c>
      <c r="C22" s="1" t="s">
        <v>32</v>
      </c>
      <c r="D22" s="9">
        <v>127.50555999999999</v>
      </c>
      <c r="E22" s="10">
        <f t="shared" si="0"/>
        <v>106.61084136611998</v>
      </c>
      <c r="J22" s="10"/>
      <c r="K22" s="10"/>
    </row>
    <row r="23" spans="1:11" s="2" customFormat="1" x14ac:dyDescent="0.25">
      <c r="A23" s="1">
        <f t="shared" si="1"/>
        <v>19</v>
      </c>
      <c r="B23" s="1" t="s">
        <v>35</v>
      </c>
      <c r="C23" s="1" t="s">
        <v>33</v>
      </c>
      <c r="D23" s="9">
        <v>127.50555999999999</v>
      </c>
      <c r="E23" s="10">
        <f t="shared" si="0"/>
        <v>106.61084136611998</v>
      </c>
      <c r="J23" s="10"/>
      <c r="K23" s="10"/>
    </row>
    <row r="24" spans="1:11" s="2" customFormat="1" x14ac:dyDescent="0.25">
      <c r="A24" s="1">
        <f t="shared" si="1"/>
        <v>20</v>
      </c>
      <c r="B24" s="1" t="s">
        <v>36</v>
      </c>
      <c r="C24" s="1" t="s">
        <v>34</v>
      </c>
      <c r="D24" s="9">
        <v>127.50555999999999</v>
      </c>
      <c r="E24" s="10">
        <f t="shared" si="0"/>
        <v>106.61084136611998</v>
      </c>
      <c r="J24" s="10"/>
      <c r="K24" s="10"/>
    </row>
    <row r="25" spans="1:11" s="2" customFormat="1" x14ac:dyDescent="0.25">
      <c r="A25" s="1">
        <f t="shared" si="1"/>
        <v>21</v>
      </c>
      <c r="B25" s="1" t="s">
        <v>37</v>
      </c>
      <c r="C25" s="1" t="s">
        <v>35</v>
      </c>
      <c r="D25" s="9">
        <v>127.50555999999999</v>
      </c>
      <c r="E25" s="10">
        <f t="shared" si="0"/>
        <v>106.61084136611998</v>
      </c>
      <c r="J25" s="10"/>
      <c r="K25" s="10"/>
    </row>
    <row r="26" spans="1:11" s="6" customFormat="1" x14ac:dyDescent="0.25">
      <c r="A26" s="1">
        <f t="shared" si="1"/>
        <v>22</v>
      </c>
      <c r="B26" s="1" t="s">
        <v>38</v>
      </c>
      <c r="C26" s="1" t="s">
        <v>36</v>
      </c>
      <c r="D26" s="9">
        <v>127.50555999999999</v>
      </c>
      <c r="E26" s="10">
        <f t="shared" si="0"/>
        <v>106.61084136611998</v>
      </c>
      <c r="J26" s="25"/>
      <c r="K26" s="25"/>
    </row>
    <row r="27" spans="1:11" s="6" customFormat="1" x14ac:dyDescent="0.25">
      <c r="A27" s="1">
        <f t="shared" si="1"/>
        <v>23</v>
      </c>
      <c r="B27" s="1" t="s">
        <v>39</v>
      </c>
      <c r="C27" s="1" t="s">
        <v>37</v>
      </c>
      <c r="D27" s="9">
        <v>127.50555999999999</v>
      </c>
      <c r="E27" s="10">
        <f t="shared" si="0"/>
        <v>106.61084136611998</v>
      </c>
      <c r="J27" s="25"/>
      <c r="K27" s="25"/>
    </row>
    <row r="28" spans="1:11" s="6" customFormat="1" x14ac:dyDescent="0.25">
      <c r="A28" s="1">
        <f t="shared" si="1"/>
        <v>24</v>
      </c>
      <c r="B28" s="1" t="s">
        <v>40</v>
      </c>
      <c r="C28" s="1" t="s">
        <v>38</v>
      </c>
      <c r="D28" s="9">
        <v>127.50555999999999</v>
      </c>
      <c r="E28" s="10">
        <f t="shared" si="0"/>
        <v>106.61084136611998</v>
      </c>
      <c r="J28" s="25"/>
      <c r="K28" s="25"/>
    </row>
    <row r="29" spans="1:11" s="6" customFormat="1" x14ac:dyDescent="0.25">
      <c r="A29" s="1">
        <f t="shared" si="1"/>
        <v>25</v>
      </c>
      <c r="B29" s="1" t="s">
        <v>14</v>
      </c>
      <c r="C29" s="1" t="s">
        <v>7</v>
      </c>
      <c r="D29" s="9">
        <v>127.614396</v>
      </c>
      <c r="E29" s="10">
        <f t="shared" si="0"/>
        <v>106.701842084292</v>
      </c>
      <c r="J29" s="25"/>
      <c r="K29" s="25"/>
    </row>
    <row r="30" spans="1:11" s="6" customFormat="1" x14ac:dyDescent="0.25">
      <c r="A30" s="1">
        <f t="shared" si="1"/>
        <v>26</v>
      </c>
      <c r="B30" s="1" t="s">
        <v>16</v>
      </c>
      <c r="C30" s="1" t="s">
        <v>9</v>
      </c>
      <c r="D30" s="9">
        <v>127.614396</v>
      </c>
      <c r="E30" s="10">
        <f t="shared" si="0"/>
        <v>106.701842084292</v>
      </c>
      <c r="J30" s="25"/>
      <c r="K30" s="25"/>
    </row>
    <row r="31" spans="1:11" s="6" customFormat="1" x14ac:dyDescent="0.25">
      <c r="A31" s="1">
        <f t="shared" si="1"/>
        <v>27</v>
      </c>
      <c r="B31" s="1" t="s">
        <v>18</v>
      </c>
      <c r="C31" s="1" t="s">
        <v>11</v>
      </c>
      <c r="D31" s="9">
        <v>127.614396</v>
      </c>
      <c r="E31" s="10">
        <f t="shared" si="0"/>
        <v>106.701842084292</v>
      </c>
      <c r="J31" s="25"/>
      <c r="K31" s="25"/>
    </row>
    <row r="32" spans="1:11" s="6" customFormat="1" x14ac:dyDescent="0.25">
      <c r="A32" s="1">
        <f t="shared" si="1"/>
        <v>28</v>
      </c>
      <c r="B32" s="1" t="s">
        <v>20</v>
      </c>
      <c r="C32" s="1" t="s">
        <v>13</v>
      </c>
      <c r="D32" s="9">
        <v>127.614396</v>
      </c>
      <c r="E32" s="10">
        <f t="shared" si="0"/>
        <v>106.701842084292</v>
      </c>
      <c r="J32" s="25"/>
      <c r="K32" s="25"/>
    </row>
    <row r="33" spans="1:11" s="2" customFormat="1" x14ac:dyDescent="0.25">
      <c r="A33" s="1">
        <f t="shared" si="1"/>
        <v>29</v>
      </c>
      <c r="B33" s="1" t="s">
        <v>22</v>
      </c>
      <c r="C33" s="1" t="s">
        <v>15</v>
      </c>
      <c r="D33" s="9">
        <v>127.614396</v>
      </c>
      <c r="E33" s="10">
        <f t="shared" si="0"/>
        <v>106.701842084292</v>
      </c>
      <c r="J33" s="10"/>
      <c r="K33" s="10"/>
    </row>
    <row r="34" spans="1:11" s="2" customFormat="1" x14ac:dyDescent="0.25">
      <c r="A34" s="1">
        <f t="shared" si="1"/>
        <v>30</v>
      </c>
      <c r="B34" s="1" t="s">
        <v>24</v>
      </c>
      <c r="C34" s="1" t="s">
        <v>17</v>
      </c>
      <c r="D34" s="9">
        <v>127.614396</v>
      </c>
      <c r="E34" s="10">
        <f t="shared" si="0"/>
        <v>106.701842084292</v>
      </c>
      <c r="J34" s="10"/>
      <c r="K34" s="10"/>
    </row>
    <row r="35" spans="1:11" s="2" customFormat="1" x14ac:dyDescent="0.25">
      <c r="A35" s="1">
        <f t="shared" si="1"/>
        <v>31</v>
      </c>
      <c r="B35" s="1" t="s">
        <v>26</v>
      </c>
      <c r="C35" s="1" t="s">
        <v>19</v>
      </c>
      <c r="D35" s="9">
        <v>127.614396</v>
      </c>
      <c r="E35" s="10">
        <f t="shared" si="0"/>
        <v>106.701842084292</v>
      </c>
      <c r="J35" s="10"/>
      <c r="K35" s="10"/>
    </row>
    <row r="36" spans="1:11" s="2" customFormat="1" x14ac:dyDescent="0.25">
      <c r="A36" s="1">
        <f t="shared" si="1"/>
        <v>32</v>
      </c>
      <c r="B36" s="1" t="s">
        <v>28</v>
      </c>
      <c r="C36" s="1" t="s">
        <v>21</v>
      </c>
      <c r="D36" s="9">
        <v>127.614396</v>
      </c>
      <c r="E36" s="10">
        <f t="shared" si="0"/>
        <v>106.701842084292</v>
      </c>
      <c r="J36" s="10"/>
      <c r="K36" s="10"/>
    </row>
    <row r="37" spans="1:11" s="2" customFormat="1" x14ac:dyDescent="0.25">
      <c r="A37" s="1">
        <f t="shared" si="1"/>
        <v>33</v>
      </c>
      <c r="B37" s="1" t="s">
        <v>41</v>
      </c>
      <c r="C37" s="1" t="s">
        <v>23</v>
      </c>
      <c r="D37" s="9">
        <v>158.80700050800002</v>
      </c>
      <c r="E37" s="10">
        <f t="shared" si="0"/>
        <v>132.78282091375252</v>
      </c>
      <c r="J37" s="10"/>
      <c r="K37" s="10"/>
    </row>
    <row r="38" spans="1:11" s="2" customFormat="1" x14ac:dyDescent="0.25">
      <c r="A38" s="1">
        <f t="shared" si="1"/>
        <v>34</v>
      </c>
      <c r="B38" s="1" t="s">
        <v>42</v>
      </c>
      <c r="C38" s="1" t="s">
        <v>43</v>
      </c>
      <c r="D38" s="9">
        <v>161.9085</v>
      </c>
      <c r="E38" s="10">
        <f t="shared" si="0"/>
        <v>135.3760683795</v>
      </c>
      <c r="J38" s="10"/>
      <c r="K38" s="10"/>
    </row>
    <row r="39" spans="1:11" s="2" customFormat="1" x14ac:dyDescent="0.25">
      <c r="A39" s="1">
        <f t="shared" si="1"/>
        <v>35</v>
      </c>
      <c r="B39" s="1" t="s">
        <v>44</v>
      </c>
      <c r="C39" s="1" t="s">
        <v>45</v>
      </c>
      <c r="D39" s="9">
        <v>161.9085</v>
      </c>
      <c r="E39" s="10">
        <f t="shared" si="0"/>
        <v>135.3760683795</v>
      </c>
      <c r="J39" s="10"/>
      <c r="K39" s="10"/>
    </row>
    <row r="40" spans="1:11" s="2" customFormat="1" x14ac:dyDescent="0.25">
      <c r="A40" s="1">
        <f t="shared" si="1"/>
        <v>36</v>
      </c>
      <c r="B40" s="1" t="s">
        <v>46</v>
      </c>
      <c r="C40" s="1" t="s">
        <v>47</v>
      </c>
      <c r="D40" s="9">
        <v>161.9085</v>
      </c>
      <c r="E40" s="10">
        <f t="shared" si="0"/>
        <v>135.3760683795</v>
      </c>
      <c r="J40" s="10"/>
      <c r="K40" s="10"/>
    </row>
    <row r="41" spans="1:11" s="2" customFormat="1" x14ac:dyDescent="0.25">
      <c r="A41" s="1">
        <f t="shared" si="1"/>
        <v>37</v>
      </c>
      <c r="B41" s="1" t="s">
        <v>48</v>
      </c>
      <c r="C41" s="1" t="s">
        <v>49</v>
      </c>
      <c r="D41" s="9">
        <v>161.9085</v>
      </c>
      <c r="E41" s="10">
        <f t="shared" si="0"/>
        <v>135.3760683795</v>
      </c>
      <c r="J41" s="10"/>
      <c r="K41" s="10"/>
    </row>
    <row r="42" spans="1:11" s="2" customFormat="1" x14ac:dyDescent="0.25">
      <c r="A42" s="1">
        <f t="shared" si="1"/>
        <v>38</v>
      </c>
      <c r="B42" s="1" t="s">
        <v>50</v>
      </c>
      <c r="C42" s="1" t="s">
        <v>51</v>
      </c>
      <c r="D42" s="9">
        <v>179.36053199999998</v>
      </c>
      <c r="E42" s="10">
        <f t="shared" si="0"/>
        <v>149.96818353956397</v>
      </c>
      <c r="J42" s="10"/>
      <c r="K42" s="10"/>
    </row>
    <row r="43" spans="1:11" s="2" customFormat="1" x14ac:dyDescent="0.25">
      <c r="A43" s="1">
        <f t="shared" si="1"/>
        <v>39</v>
      </c>
      <c r="B43" s="1" t="s">
        <v>52</v>
      </c>
      <c r="C43" s="1" t="s">
        <v>53</v>
      </c>
      <c r="D43" s="9">
        <v>169.95279599999998</v>
      </c>
      <c r="E43" s="10">
        <f t="shared" si="0"/>
        <v>142.10212146109197</v>
      </c>
      <c r="J43" s="10"/>
      <c r="K43" s="10"/>
    </row>
    <row r="44" spans="1:11" s="2" customFormat="1" x14ac:dyDescent="0.25">
      <c r="A44" s="1">
        <f t="shared" si="1"/>
        <v>40</v>
      </c>
      <c r="B44" s="1" t="s">
        <v>54</v>
      </c>
      <c r="C44" s="1" t="s">
        <v>55</v>
      </c>
      <c r="D44" s="9">
        <v>169.95279599999998</v>
      </c>
      <c r="E44" s="10">
        <f t="shared" si="0"/>
        <v>142.10212146109197</v>
      </c>
      <c r="J44" s="10"/>
      <c r="K44" s="10"/>
    </row>
    <row r="45" spans="1:11" s="2" customFormat="1" x14ac:dyDescent="0.25">
      <c r="A45" s="1">
        <f t="shared" si="1"/>
        <v>41</v>
      </c>
      <c r="B45" s="1" t="s">
        <v>56</v>
      </c>
      <c r="C45" s="1" t="s">
        <v>57</v>
      </c>
      <c r="D45" s="9">
        <v>169.95279599999998</v>
      </c>
      <c r="E45" s="10">
        <f t="shared" si="0"/>
        <v>142.10212146109197</v>
      </c>
      <c r="J45" s="10"/>
      <c r="K45" s="10"/>
    </row>
    <row r="46" spans="1:11" s="2" customFormat="1" x14ac:dyDescent="0.25">
      <c r="A46" s="1">
        <f t="shared" si="1"/>
        <v>42</v>
      </c>
      <c r="B46" s="1" t="s">
        <v>58</v>
      </c>
      <c r="C46" s="1" t="s">
        <v>59</v>
      </c>
      <c r="D46" s="9">
        <v>169.95279599999998</v>
      </c>
      <c r="E46" s="10">
        <f t="shared" si="0"/>
        <v>142.10212146109197</v>
      </c>
      <c r="J46" s="10"/>
      <c r="K46" s="10"/>
    </row>
    <row r="47" spans="1:11" s="2" customFormat="1" x14ac:dyDescent="0.25">
      <c r="A47" s="1">
        <f t="shared" si="1"/>
        <v>43</v>
      </c>
      <c r="B47" s="1" t="s">
        <v>60</v>
      </c>
      <c r="C47" s="1" t="s">
        <v>61</v>
      </c>
      <c r="D47" s="9">
        <v>179.36053199999998</v>
      </c>
      <c r="E47" s="10">
        <f t="shared" si="0"/>
        <v>149.96818353956397</v>
      </c>
      <c r="J47" s="10"/>
      <c r="K47" s="10"/>
    </row>
    <row r="48" spans="1:11" s="2" customFormat="1" x14ac:dyDescent="0.25">
      <c r="A48" s="1">
        <f t="shared" si="1"/>
        <v>44</v>
      </c>
      <c r="B48" s="1" t="s">
        <v>62</v>
      </c>
      <c r="C48" s="1" t="s">
        <v>63</v>
      </c>
      <c r="D48" s="9">
        <v>171.10561561599999</v>
      </c>
      <c r="E48" s="10">
        <f t="shared" si="0"/>
        <v>143.06602506815921</v>
      </c>
      <c r="J48" s="10"/>
      <c r="K48" s="10"/>
    </row>
    <row r="49" spans="1:11" s="2" customFormat="1" x14ac:dyDescent="0.25">
      <c r="A49" s="1">
        <f t="shared" si="1"/>
        <v>45</v>
      </c>
      <c r="B49" s="1" t="s">
        <v>64</v>
      </c>
      <c r="C49" s="1" t="s">
        <v>65</v>
      </c>
      <c r="D49" s="9">
        <v>171.10561561599999</v>
      </c>
      <c r="E49" s="10">
        <f t="shared" si="0"/>
        <v>143.06602506815921</v>
      </c>
      <c r="J49" s="10"/>
      <c r="K49" s="10"/>
    </row>
    <row r="50" spans="1:11" s="2" customFormat="1" x14ac:dyDescent="0.25">
      <c r="A50" s="1">
        <f t="shared" si="1"/>
        <v>46</v>
      </c>
      <c r="B50" s="1" t="s">
        <v>66</v>
      </c>
      <c r="C50" s="1" t="s">
        <v>67</v>
      </c>
      <c r="D50" s="9">
        <v>171.10561561599999</v>
      </c>
      <c r="E50" s="10">
        <f t="shared" si="0"/>
        <v>143.06602506815921</v>
      </c>
      <c r="J50" s="10"/>
      <c r="K50" s="10"/>
    </row>
    <row r="51" spans="1:11" s="2" customFormat="1" x14ac:dyDescent="0.25">
      <c r="A51" s="1">
        <f t="shared" si="1"/>
        <v>47</v>
      </c>
      <c r="B51" s="1" t="s">
        <v>68</v>
      </c>
      <c r="C51" s="1" t="s">
        <v>69</v>
      </c>
      <c r="D51" s="9">
        <v>171.10561561599999</v>
      </c>
      <c r="E51" s="10">
        <f t="shared" si="0"/>
        <v>143.06602506815921</v>
      </c>
      <c r="J51" s="10"/>
      <c r="K51" s="10"/>
    </row>
    <row r="52" spans="1:11" s="2" customFormat="1" x14ac:dyDescent="0.25">
      <c r="A52" s="1">
        <f t="shared" si="1"/>
        <v>48</v>
      </c>
      <c r="B52" s="1" t="s">
        <v>70</v>
      </c>
      <c r="C52" s="1" t="s">
        <v>71</v>
      </c>
      <c r="D52" s="9">
        <v>171.10561561599999</v>
      </c>
      <c r="E52" s="10">
        <f t="shared" si="0"/>
        <v>143.06602506815921</v>
      </c>
      <c r="J52" s="10"/>
      <c r="K52" s="10"/>
    </row>
    <row r="53" spans="1:11" s="2" customFormat="1" x14ac:dyDescent="0.25">
      <c r="A53" s="1">
        <f t="shared" si="1"/>
        <v>49</v>
      </c>
      <c r="B53" s="1" t="s">
        <v>72</v>
      </c>
      <c r="C53" s="1" t="s">
        <v>73</v>
      </c>
      <c r="D53" s="9">
        <v>170.52338367999999</v>
      </c>
      <c r="E53" s="10">
        <f t="shared" si="0"/>
        <v>142.57920522620734</v>
      </c>
      <c r="J53" s="10"/>
      <c r="K53" s="10"/>
    </row>
    <row r="54" spans="1:11" s="2" customFormat="1" x14ac:dyDescent="0.25">
      <c r="A54" s="1">
        <f t="shared" si="1"/>
        <v>50</v>
      </c>
      <c r="B54" s="1" t="s">
        <v>74</v>
      </c>
      <c r="C54" s="1" t="s">
        <v>75</v>
      </c>
      <c r="D54" s="9">
        <v>170.52338367999999</v>
      </c>
      <c r="E54" s="10">
        <f t="shared" si="0"/>
        <v>142.57920522620734</v>
      </c>
      <c r="J54" s="10"/>
      <c r="K54" s="10"/>
    </row>
    <row r="55" spans="1:11" s="2" customFormat="1" x14ac:dyDescent="0.25">
      <c r="A55" s="1">
        <f t="shared" si="1"/>
        <v>51</v>
      </c>
      <c r="B55" s="1" t="s">
        <v>76</v>
      </c>
      <c r="C55" s="1" t="s">
        <v>77</v>
      </c>
      <c r="D55" s="9">
        <v>177.45898767999998</v>
      </c>
      <c r="E55" s="10">
        <f t="shared" si="0"/>
        <v>148.37825099191534</v>
      </c>
      <c r="J55" s="10"/>
      <c r="K55" s="10"/>
    </row>
    <row r="56" spans="1:11" s="2" customFormat="1" x14ac:dyDescent="0.25">
      <c r="A56" s="1">
        <f t="shared" si="1"/>
        <v>52</v>
      </c>
      <c r="B56" s="1" t="s">
        <v>78</v>
      </c>
      <c r="C56" s="1" t="s">
        <v>79</v>
      </c>
      <c r="D56" s="9">
        <v>170.52338367999999</v>
      </c>
      <c r="E56" s="10">
        <f t="shared" si="0"/>
        <v>142.57920522620734</v>
      </c>
      <c r="J56" s="10"/>
      <c r="K56" s="10"/>
    </row>
    <row r="57" spans="1:11" s="2" customFormat="1" x14ac:dyDescent="0.25">
      <c r="A57" s="1">
        <f t="shared" si="1"/>
        <v>53</v>
      </c>
      <c r="B57" s="1" t="s">
        <v>80</v>
      </c>
      <c r="C57" s="1" t="s">
        <v>81</v>
      </c>
      <c r="D57" s="9">
        <v>170.52338367999999</v>
      </c>
      <c r="E57" s="10">
        <f t="shared" si="0"/>
        <v>142.57920522620734</v>
      </c>
      <c r="J57" s="10"/>
      <c r="K57" s="10"/>
    </row>
    <row r="58" spans="1:11" s="2" customFormat="1" x14ac:dyDescent="0.25">
      <c r="A58" s="1">
        <f t="shared" si="1"/>
        <v>54</v>
      </c>
      <c r="B58" s="1" t="s">
        <v>82</v>
      </c>
      <c r="C58" s="1" t="s">
        <v>83</v>
      </c>
      <c r="D58" s="9">
        <v>170.52338367999999</v>
      </c>
      <c r="E58" s="10">
        <f t="shared" si="0"/>
        <v>142.57920522620734</v>
      </c>
      <c r="J58" s="10"/>
      <c r="K58" s="10"/>
    </row>
    <row r="59" spans="1:11" s="2" customFormat="1" x14ac:dyDescent="0.25">
      <c r="A59" s="1">
        <f t="shared" si="1"/>
        <v>55</v>
      </c>
      <c r="B59" s="1" t="s">
        <v>84</v>
      </c>
      <c r="C59" s="1" t="s">
        <v>85</v>
      </c>
      <c r="D59" s="9">
        <v>170.52338367999999</v>
      </c>
      <c r="E59" s="10">
        <f t="shared" si="0"/>
        <v>142.57920522620734</v>
      </c>
      <c r="J59" s="10"/>
      <c r="K59" s="10"/>
    </row>
    <row r="60" spans="1:11" s="2" customFormat="1" x14ac:dyDescent="0.25">
      <c r="A60" s="1">
        <f t="shared" si="1"/>
        <v>56</v>
      </c>
      <c r="B60" s="1" t="s">
        <v>86</v>
      </c>
      <c r="C60" s="1" t="s">
        <v>87</v>
      </c>
      <c r="D60" s="9">
        <v>170.52338367999999</v>
      </c>
      <c r="E60" s="10">
        <f t="shared" si="0"/>
        <v>142.57920522620734</v>
      </c>
      <c r="J60" s="10"/>
      <c r="K60" s="10"/>
    </row>
    <row r="61" spans="1:11" s="2" customFormat="1" x14ac:dyDescent="0.25">
      <c r="A61" s="1">
        <f t="shared" si="1"/>
        <v>57</v>
      </c>
      <c r="B61" s="1" t="s">
        <v>88</v>
      </c>
      <c r="C61" s="1" t="s">
        <v>89</v>
      </c>
      <c r="D61" s="9">
        <v>136.02475411199998</v>
      </c>
      <c r="E61" s="10">
        <f t="shared" si="0"/>
        <v>113.7339695814042</v>
      </c>
      <c r="J61" s="10"/>
      <c r="K61" s="10"/>
    </row>
    <row r="62" spans="1:11" s="2" customFormat="1" x14ac:dyDescent="0.25">
      <c r="A62" s="1">
        <f t="shared" si="1"/>
        <v>58</v>
      </c>
      <c r="B62" s="1" t="s">
        <v>90</v>
      </c>
      <c r="C62" s="1" t="s">
        <v>91</v>
      </c>
      <c r="D62" s="9">
        <v>136.02475411199998</v>
      </c>
      <c r="E62" s="10">
        <f t="shared" si="0"/>
        <v>113.7339695814042</v>
      </c>
      <c r="J62" s="10"/>
      <c r="K62" s="10"/>
    </row>
    <row r="63" spans="1:11" s="2" customFormat="1" x14ac:dyDescent="0.25">
      <c r="A63" s="1">
        <f t="shared" si="1"/>
        <v>59</v>
      </c>
      <c r="B63" s="1" t="s">
        <v>92</v>
      </c>
      <c r="C63" s="1" t="s">
        <v>93</v>
      </c>
      <c r="D63" s="9">
        <v>136.02475411199998</v>
      </c>
      <c r="E63" s="10">
        <f t="shared" si="0"/>
        <v>113.7339695814042</v>
      </c>
      <c r="J63" s="10"/>
      <c r="K63" s="10"/>
    </row>
    <row r="64" spans="1:11" s="2" customFormat="1" x14ac:dyDescent="0.25">
      <c r="A64" s="1">
        <f t="shared" si="1"/>
        <v>60</v>
      </c>
      <c r="B64" s="1" t="s">
        <v>94</v>
      </c>
      <c r="C64" s="1" t="s">
        <v>95</v>
      </c>
      <c r="D64" s="9">
        <v>136.02475411199998</v>
      </c>
      <c r="E64" s="10">
        <f t="shared" si="0"/>
        <v>113.7339695814042</v>
      </c>
      <c r="J64" s="10"/>
      <c r="K64" s="10"/>
    </row>
    <row r="65" spans="1:11" s="2" customFormat="1" x14ac:dyDescent="0.25">
      <c r="A65" s="1">
        <f t="shared" si="1"/>
        <v>61</v>
      </c>
      <c r="B65" s="1" t="s">
        <v>96</v>
      </c>
      <c r="C65" s="1" t="s">
        <v>97</v>
      </c>
      <c r="D65" s="9">
        <v>136.02475411199998</v>
      </c>
      <c r="E65" s="10">
        <f t="shared" si="0"/>
        <v>113.7339695814042</v>
      </c>
      <c r="J65" s="10"/>
      <c r="K65" s="10"/>
    </row>
    <row r="66" spans="1:11" s="2" customFormat="1" x14ac:dyDescent="0.25">
      <c r="A66" s="1">
        <f t="shared" si="1"/>
        <v>62</v>
      </c>
      <c r="B66" s="1" t="s">
        <v>98</v>
      </c>
      <c r="C66" s="1" t="s">
        <v>99</v>
      </c>
      <c r="D66" s="9">
        <v>136.02475411199998</v>
      </c>
      <c r="E66" s="10">
        <f t="shared" si="0"/>
        <v>113.7339695814042</v>
      </c>
      <c r="J66" s="10"/>
      <c r="K66" s="10"/>
    </row>
    <row r="67" spans="1:11" s="2" customFormat="1" x14ac:dyDescent="0.25">
      <c r="A67" s="1">
        <f t="shared" si="1"/>
        <v>63</v>
      </c>
      <c r="B67" s="1" t="s">
        <v>100</v>
      </c>
      <c r="C67" s="1" t="s">
        <v>101</v>
      </c>
      <c r="D67" s="9">
        <v>136.02475411199998</v>
      </c>
      <c r="E67" s="10">
        <f t="shared" si="0"/>
        <v>113.7339695814042</v>
      </c>
      <c r="J67" s="10"/>
      <c r="K67" s="10"/>
    </row>
    <row r="68" spans="1:11" s="2" customFormat="1" x14ac:dyDescent="0.25">
      <c r="A68" s="1">
        <f t="shared" si="1"/>
        <v>64</v>
      </c>
      <c r="B68" s="1" t="s">
        <v>102</v>
      </c>
      <c r="C68" s="1" t="s">
        <v>103</v>
      </c>
      <c r="D68" s="9">
        <v>136.02475411199998</v>
      </c>
      <c r="E68" s="10">
        <f t="shared" si="0"/>
        <v>113.7339695814042</v>
      </c>
      <c r="J68" s="10"/>
      <c r="K68" s="10"/>
    </row>
    <row r="69" spans="1:11" s="2" customFormat="1" x14ac:dyDescent="0.25">
      <c r="A69" s="1">
        <f t="shared" si="1"/>
        <v>65</v>
      </c>
      <c r="B69" s="1" t="s">
        <v>104</v>
      </c>
      <c r="C69" s="1" t="s">
        <v>105</v>
      </c>
      <c r="D69" s="9">
        <v>136.02475411199998</v>
      </c>
      <c r="E69" s="10">
        <f t="shared" si="0"/>
        <v>113.7339695814042</v>
      </c>
      <c r="J69" s="10"/>
      <c r="K69" s="10"/>
    </row>
    <row r="70" spans="1:11" s="6" customFormat="1" x14ac:dyDescent="0.25">
      <c r="A70" s="1">
        <f t="shared" si="1"/>
        <v>66</v>
      </c>
      <c r="B70" s="1" t="s">
        <v>106</v>
      </c>
      <c r="C70" s="1" t="s">
        <v>107</v>
      </c>
      <c r="D70" s="9">
        <v>136.02475411199998</v>
      </c>
      <c r="E70" s="10">
        <f t="shared" ref="E70:E133" si="2">D70*0.836127</f>
        <v>113.7339695814042</v>
      </c>
      <c r="J70" s="25"/>
      <c r="K70" s="25"/>
    </row>
    <row r="71" spans="1:11" s="6" customFormat="1" x14ac:dyDescent="0.25">
      <c r="A71" s="1">
        <f t="shared" ref="A71:A134" si="3">A70+1</f>
        <v>67</v>
      </c>
      <c r="B71" s="1" t="s">
        <v>108</v>
      </c>
      <c r="C71" s="1" t="s">
        <v>109</v>
      </c>
      <c r="D71" s="9">
        <v>136.02475411199998</v>
      </c>
      <c r="E71" s="10">
        <f t="shared" si="2"/>
        <v>113.7339695814042</v>
      </c>
      <c r="J71" s="25"/>
      <c r="K71" s="25"/>
    </row>
    <row r="72" spans="1:11" s="6" customFormat="1" x14ac:dyDescent="0.25">
      <c r="A72" s="1">
        <f t="shared" si="3"/>
        <v>68</v>
      </c>
      <c r="B72" s="1" t="s">
        <v>110</v>
      </c>
      <c r="C72" s="1" t="s">
        <v>111</v>
      </c>
      <c r="D72" s="9">
        <v>136.02475411199998</v>
      </c>
      <c r="E72" s="10">
        <f t="shared" si="2"/>
        <v>113.7339695814042</v>
      </c>
      <c r="J72" s="25"/>
      <c r="K72" s="25"/>
    </row>
    <row r="73" spans="1:11" s="6" customFormat="1" x14ac:dyDescent="0.25">
      <c r="A73" s="1">
        <f t="shared" si="3"/>
        <v>69</v>
      </c>
      <c r="B73" s="1" t="s">
        <v>112</v>
      </c>
      <c r="C73" s="1" t="s">
        <v>113</v>
      </c>
      <c r="D73" s="9">
        <v>136.02475411199998</v>
      </c>
      <c r="E73" s="10">
        <f t="shared" si="2"/>
        <v>113.7339695814042</v>
      </c>
      <c r="J73" s="25"/>
      <c r="K73" s="25"/>
    </row>
    <row r="74" spans="1:11" s="6" customFormat="1" x14ac:dyDescent="0.25">
      <c r="A74" s="1">
        <f t="shared" si="3"/>
        <v>70</v>
      </c>
      <c r="B74" s="1" t="s">
        <v>114</v>
      </c>
      <c r="C74" s="1" t="s">
        <v>115</v>
      </c>
      <c r="D74" s="9">
        <v>136.02475411199998</v>
      </c>
      <c r="E74" s="10">
        <f t="shared" si="2"/>
        <v>113.7339695814042</v>
      </c>
      <c r="J74" s="25"/>
      <c r="K74" s="25"/>
    </row>
    <row r="75" spans="1:11" s="6" customFormat="1" x14ac:dyDescent="0.25">
      <c r="A75" s="1">
        <f t="shared" si="3"/>
        <v>71</v>
      </c>
      <c r="B75" s="1" t="s">
        <v>116</v>
      </c>
      <c r="C75" s="1" t="s">
        <v>117</v>
      </c>
      <c r="D75" s="9">
        <v>105.70954118399999</v>
      </c>
      <c r="E75" s="10">
        <f t="shared" si="2"/>
        <v>88.386601541554356</v>
      </c>
      <c r="J75" s="25"/>
      <c r="K75" s="25"/>
    </row>
    <row r="76" spans="1:11" s="6" customFormat="1" x14ac:dyDescent="0.25">
      <c r="A76" s="1">
        <f t="shared" si="3"/>
        <v>72</v>
      </c>
      <c r="B76" s="1" t="s">
        <v>118</v>
      </c>
      <c r="C76" s="1" t="s">
        <v>119</v>
      </c>
      <c r="D76" s="9">
        <v>105.70954118399999</v>
      </c>
      <c r="E76" s="10">
        <f t="shared" si="2"/>
        <v>88.386601541554356</v>
      </c>
      <c r="J76" s="25"/>
      <c r="K76" s="25"/>
    </row>
    <row r="77" spans="1:11" s="6" customFormat="1" x14ac:dyDescent="0.25">
      <c r="A77" s="1">
        <f t="shared" si="3"/>
        <v>73</v>
      </c>
      <c r="B77" s="1" t="s">
        <v>120</v>
      </c>
      <c r="C77" s="1" t="s">
        <v>121</v>
      </c>
      <c r="D77" s="9">
        <v>130.31604518399999</v>
      </c>
      <c r="E77" s="10">
        <f t="shared" si="2"/>
        <v>108.96076391156235</v>
      </c>
      <c r="J77" s="25"/>
      <c r="K77" s="25"/>
    </row>
    <row r="78" spans="1:11" s="6" customFormat="1" x14ac:dyDescent="0.25">
      <c r="A78" s="1">
        <f t="shared" si="3"/>
        <v>74</v>
      </c>
      <c r="B78" s="1" t="s">
        <v>122</v>
      </c>
      <c r="C78" s="1" t="s">
        <v>123</v>
      </c>
      <c r="D78" s="9">
        <v>130.31604518399999</v>
      </c>
      <c r="E78" s="10">
        <f t="shared" si="2"/>
        <v>108.96076391156235</v>
      </c>
      <c r="J78" s="25"/>
      <c r="K78" s="25"/>
    </row>
    <row r="79" spans="1:11" s="6" customFormat="1" x14ac:dyDescent="0.25">
      <c r="A79" s="1">
        <f t="shared" si="3"/>
        <v>75</v>
      </c>
      <c r="B79" s="1" t="s">
        <v>124</v>
      </c>
      <c r="C79" s="1" t="s">
        <v>125</v>
      </c>
      <c r="D79" s="9">
        <v>130.31604518399999</v>
      </c>
      <c r="E79" s="10">
        <f t="shared" si="2"/>
        <v>108.96076391156235</v>
      </c>
      <c r="J79" s="25"/>
      <c r="K79" s="25"/>
    </row>
    <row r="80" spans="1:11" s="6" customFormat="1" x14ac:dyDescent="0.25">
      <c r="A80" s="1">
        <f t="shared" si="3"/>
        <v>76</v>
      </c>
      <c r="B80" s="1" t="s">
        <v>126</v>
      </c>
      <c r="C80" s="1" t="s">
        <v>127</v>
      </c>
      <c r="D80" s="9">
        <v>144.79158719999998</v>
      </c>
      <c r="E80" s="10">
        <f t="shared" si="2"/>
        <v>121.06415543077438</v>
      </c>
      <c r="J80" s="25"/>
      <c r="K80" s="25"/>
    </row>
    <row r="81" spans="1:11" s="2" customFormat="1" x14ac:dyDescent="0.25">
      <c r="A81" s="1">
        <f t="shared" si="3"/>
        <v>77</v>
      </c>
      <c r="B81" s="1" t="s">
        <v>128</v>
      </c>
      <c r="C81" s="1" t="s">
        <v>129</v>
      </c>
      <c r="D81" s="9">
        <v>144.79158719999998</v>
      </c>
      <c r="E81" s="10">
        <f t="shared" si="2"/>
        <v>121.06415543077438</v>
      </c>
      <c r="J81" s="10"/>
      <c r="K81" s="10"/>
    </row>
    <row r="82" spans="1:11" s="2" customFormat="1" x14ac:dyDescent="0.25">
      <c r="A82" s="1">
        <f t="shared" si="3"/>
        <v>78</v>
      </c>
      <c r="B82" s="1" t="s">
        <v>130</v>
      </c>
      <c r="C82" s="1" t="s">
        <v>131</v>
      </c>
      <c r="D82" s="9">
        <v>144.79158719999998</v>
      </c>
      <c r="E82" s="10">
        <f t="shared" si="2"/>
        <v>121.06415543077438</v>
      </c>
      <c r="J82" s="10"/>
      <c r="K82" s="10"/>
    </row>
    <row r="83" spans="1:11" s="2" customFormat="1" x14ac:dyDescent="0.25">
      <c r="A83" s="1">
        <f t="shared" si="3"/>
        <v>79</v>
      </c>
      <c r="B83" s="1" t="s">
        <v>132</v>
      </c>
      <c r="C83" s="1" t="s">
        <v>133</v>
      </c>
      <c r="D83" s="9">
        <v>144.79158719999998</v>
      </c>
      <c r="E83" s="10">
        <f t="shared" si="2"/>
        <v>121.06415543077438</v>
      </c>
      <c r="J83" s="10"/>
      <c r="K83" s="10"/>
    </row>
    <row r="84" spans="1:11" s="2" customFormat="1" x14ac:dyDescent="0.25">
      <c r="A84" s="1">
        <f t="shared" si="3"/>
        <v>80</v>
      </c>
      <c r="B84" s="1" t="s">
        <v>134</v>
      </c>
      <c r="C84" s="1" t="s">
        <v>135</v>
      </c>
      <c r="D84" s="9">
        <v>144.79158719999998</v>
      </c>
      <c r="E84" s="10">
        <f t="shared" si="2"/>
        <v>121.06415543077438</v>
      </c>
      <c r="J84" s="10"/>
      <c r="K84" s="10"/>
    </row>
    <row r="85" spans="1:11" s="2" customFormat="1" x14ac:dyDescent="0.25">
      <c r="A85" s="1">
        <f t="shared" si="3"/>
        <v>81</v>
      </c>
      <c r="B85" s="1" t="s">
        <v>136</v>
      </c>
      <c r="C85" s="1" t="s">
        <v>137</v>
      </c>
      <c r="D85" s="9">
        <v>144.79158719999998</v>
      </c>
      <c r="E85" s="10">
        <f t="shared" si="2"/>
        <v>121.06415543077438</v>
      </c>
      <c r="J85" s="10"/>
      <c r="K85" s="10"/>
    </row>
    <row r="86" spans="1:11" s="2" customFormat="1" x14ac:dyDescent="0.25">
      <c r="A86" s="1">
        <f t="shared" si="3"/>
        <v>82</v>
      </c>
      <c r="B86" s="1" t="s">
        <v>138</v>
      </c>
      <c r="C86" s="1" t="s">
        <v>139</v>
      </c>
      <c r="D86" s="9">
        <v>144.79158719999998</v>
      </c>
      <c r="E86" s="10">
        <f t="shared" si="2"/>
        <v>121.06415543077438</v>
      </c>
      <c r="J86" s="10"/>
      <c r="K86" s="10"/>
    </row>
    <row r="87" spans="1:11" s="2" customFormat="1" x14ac:dyDescent="0.25">
      <c r="A87" s="1">
        <f t="shared" si="3"/>
        <v>83</v>
      </c>
      <c r="B87" s="1" t="s">
        <v>140</v>
      </c>
      <c r="C87" s="1" t="s">
        <v>141</v>
      </c>
      <c r="D87" s="9">
        <v>144.79158719999998</v>
      </c>
      <c r="E87" s="10">
        <f t="shared" si="2"/>
        <v>121.06415543077438</v>
      </c>
      <c r="J87" s="10"/>
      <c r="K87" s="10"/>
    </row>
    <row r="88" spans="1:11" s="2" customFormat="1" x14ac:dyDescent="0.25">
      <c r="A88" s="1">
        <f t="shared" si="3"/>
        <v>84</v>
      </c>
      <c r="B88" s="1" t="s">
        <v>142</v>
      </c>
      <c r="C88" s="1" t="s">
        <v>143</v>
      </c>
      <c r="D88" s="9">
        <v>144.79158719999998</v>
      </c>
      <c r="E88" s="10">
        <f t="shared" si="2"/>
        <v>121.06415543077438</v>
      </c>
      <c r="J88" s="10"/>
      <c r="K88" s="10"/>
    </row>
    <row r="89" spans="1:11" s="6" customFormat="1" x14ac:dyDescent="0.25">
      <c r="A89" s="1">
        <f t="shared" si="3"/>
        <v>85</v>
      </c>
      <c r="B89" s="1" t="s">
        <v>144</v>
      </c>
      <c r="C89" s="1" t="s">
        <v>145</v>
      </c>
      <c r="D89" s="9">
        <v>144.79158719999998</v>
      </c>
      <c r="E89" s="10">
        <f t="shared" si="2"/>
        <v>121.06415543077438</v>
      </c>
      <c r="J89" s="25"/>
      <c r="K89" s="25"/>
    </row>
    <row r="90" spans="1:11" s="6" customFormat="1" x14ac:dyDescent="0.25">
      <c r="A90" s="1">
        <f t="shared" si="3"/>
        <v>86</v>
      </c>
      <c r="B90" s="1" t="s">
        <v>146</v>
      </c>
      <c r="C90" s="1" t="s">
        <v>147</v>
      </c>
      <c r="D90" s="9">
        <v>144.79158719999998</v>
      </c>
      <c r="E90" s="10">
        <f t="shared" si="2"/>
        <v>121.06415543077438</v>
      </c>
      <c r="J90" s="25"/>
      <c r="K90" s="25"/>
    </row>
    <row r="91" spans="1:11" s="6" customFormat="1" x14ac:dyDescent="0.25">
      <c r="A91" s="1">
        <f t="shared" si="3"/>
        <v>87</v>
      </c>
      <c r="B91" s="1" t="s">
        <v>148</v>
      </c>
      <c r="C91" s="1" t="s">
        <v>149</v>
      </c>
      <c r="D91" s="9">
        <v>144.79158719999998</v>
      </c>
      <c r="E91" s="10">
        <f t="shared" si="2"/>
        <v>121.06415543077438</v>
      </c>
      <c r="J91" s="25"/>
      <c r="K91" s="25"/>
    </row>
    <row r="92" spans="1:11" s="6" customFormat="1" x14ac:dyDescent="0.25">
      <c r="A92" s="1">
        <f t="shared" si="3"/>
        <v>88</v>
      </c>
      <c r="B92" s="1" t="s">
        <v>150</v>
      </c>
      <c r="C92" s="1" t="s">
        <v>151</v>
      </c>
      <c r="D92" s="9">
        <v>144.79158719999998</v>
      </c>
      <c r="E92" s="10">
        <f t="shared" si="2"/>
        <v>121.06415543077438</v>
      </c>
      <c r="J92" s="25"/>
      <c r="K92" s="25"/>
    </row>
    <row r="93" spans="1:11" s="6" customFormat="1" x14ac:dyDescent="0.25">
      <c r="A93" s="1">
        <f t="shared" si="3"/>
        <v>89</v>
      </c>
      <c r="B93" s="1" t="s">
        <v>152</v>
      </c>
      <c r="C93" s="1" t="s">
        <v>153</v>
      </c>
      <c r="D93" s="9">
        <v>144.79158719999998</v>
      </c>
      <c r="E93" s="10">
        <f t="shared" si="2"/>
        <v>121.06415543077438</v>
      </c>
      <c r="J93" s="25"/>
      <c r="K93" s="25"/>
    </row>
    <row r="94" spans="1:11" s="6" customFormat="1" x14ac:dyDescent="0.25">
      <c r="A94" s="1">
        <f t="shared" si="3"/>
        <v>90</v>
      </c>
      <c r="B94" s="1" t="s">
        <v>154</v>
      </c>
      <c r="C94" s="1" t="s">
        <v>155</v>
      </c>
      <c r="D94" s="9">
        <v>144.79158719999998</v>
      </c>
      <c r="E94" s="10">
        <f t="shared" si="2"/>
        <v>121.06415543077438</v>
      </c>
      <c r="J94" s="25"/>
      <c r="K94" s="25"/>
    </row>
    <row r="95" spans="1:11" s="6" customFormat="1" x14ac:dyDescent="0.25">
      <c r="A95" s="1">
        <f t="shared" si="3"/>
        <v>91</v>
      </c>
      <c r="B95" s="1" t="s">
        <v>156</v>
      </c>
      <c r="C95" s="1" t="s">
        <v>157</v>
      </c>
      <c r="D95" s="9">
        <v>144.79158719999998</v>
      </c>
      <c r="E95" s="10">
        <f t="shared" si="2"/>
        <v>121.06415543077438</v>
      </c>
      <c r="J95" s="25"/>
      <c r="K95" s="25"/>
    </row>
    <row r="96" spans="1:11" s="6" customFormat="1" x14ac:dyDescent="0.25">
      <c r="A96" s="1">
        <f t="shared" si="3"/>
        <v>92</v>
      </c>
      <c r="B96" s="1" t="s">
        <v>158</v>
      </c>
      <c r="C96" s="1" t="s">
        <v>159</v>
      </c>
      <c r="D96" s="9">
        <v>144.79158719999998</v>
      </c>
      <c r="E96" s="10">
        <f t="shared" si="2"/>
        <v>121.06415543077438</v>
      </c>
      <c r="J96" s="25"/>
      <c r="K96" s="25"/>
    </row>
    <row r="97" spans="1:11" s="6" customFormat="1" x14ac:dyDescent="0.25">
      <c r="A97" s="1">
        <f t="shared" si="3"/>
        <v>93</v>
      </c>
      <c r="B97" s="1" t="s">
        <v>160</v>
      </c>
      <c r="C97" s="1" t="s">
        <v>161</v>
      </c>
      <c r="D97" s="9">
        <v>144.79158719999998</v>
      </c>
      <c r="E97" s="10">
        <f t="shared" si="2"/>
        <v>121.06415543077438</v>
      </c>
      <c r="J97" s="25"/>
      <c r="K97" s="25"/>
    </row>
    <row r="98" spans="1:11" s="6" customFormat="1" x14ac:dyDescent="0.25">
      <c r="A98" s="1">
        <f t="shared" si="3"/>
        <v>94</v>
      </c>
      <c r="B98" s="1" t="s">
        <v>162</v>
      </c>
      <c r="C98" s="1" t="s">
        <v>163</v>
      </c>
      <c r="D98" s="9">
        <v>144.79158719999998</v>
      </c>
      <c r="E98" s="10">
        <f t="shared" si="2"/>
        <v>121.06415543077438</v>
      </c>
      <c r="J98" s="25"/>
      <c r="K98" s="25"/>
    </row>
    <row r="99" spans="1:11" s="6" customFormat="1" x14ac:dyDescent="0.25">
      <c r="A99" s="1">
        <f t="shared" si="3"/>
        <v>95</v>
      </c>
      <c r="B99" s="1" t="s">
        <v>164</v>
      </c>
      <c r="C99" s="1" t="s">
        <v>165</v>
      </c>
      <c r="D99" s="9">
        <v>144.79158719999998</v>
      </c>
      <c r="E99" s="10">
        <f t="shared" si="2"/>
        <v>121.06415543077438</v>
      </c>
      <c r="J99" s="25"/>
      <c r="K99" s="25"/>
    </row>
    <row r="100" spans="1:11" s="6" customFormat="1" x14ac:dyDescent="0.25">
      <c r="A100" s="1">
        <f t="shared" si="3"/>
        <v>96</v>
      </c>
      <c r="B100" s="1" t="s">
        <v>166</v>
      </c>
      <c r="C100" s="1" t="s">
        <v>167</v>
      </c>
      <c r="D100" s="9">
        <v>144.79158719999998</v>
      </c>
      <c r="E100" s="10">
        <f t="shared" si="2"/>
        <v>121.06415543077438</v>
      </c>
      <c r="J100" s="25"/>
      <c r="K100" s="25"/>
    </row>
    <row r="101" spans="1:11" s="6" customFormat="1" x14ac:dyDescent="0.25">
      <c r="A101" s="1">
        <f t="shared" si="3"/>
        <v>97</v>
      </c>
      <c r="B101" s="1" t="s">
        <v>168</v>
      </c>
      <c r="C101" s="1" t="s">
        <v>169</v>
      </c>
      <c r="D101" s="9">
        <v>144.79158719999998</v>
      </c>
      <c r="E101" s="10">
        <f t="shared" si="2"/>
        <v>121.06415543077438</v>
      </c>
      <c r="J101" s="25"/>
      <c r="K101" s="25"/>
    </row>
    <row r="102" spans="1:11" s="6" customFormat="1" x14ac:dyDescent="0.25">
      <c r="A102" s="1">
        <f t="shared" si="3"/>
        <v>98</v>
      </c>
      <c r="B102" s="1" t="s">
        <v>170</v>
      </c>
      <c r="C102" s="1" t="s">
        <v>171</v>
      </c>
      <c r="D102" s="9">
        <v>144.79158719999998</v>
      </c>
      <c r="E102" s="10">
        <f t="shared" si="2"/>
        <v>121.06415543077438</v>
      </c>
      <c r="J102" s="25"/>
      <c r="K102" s="25"/>
    </row>
    <row r="103" spans="1:11" s="6" customFormat="1" x14ac:dyDescent="0.25">
      <c r="A103" s="1">
        <f t="shared" si="3"/>
        <v>99</v>
      </c>
      <c r="B103" s="1" t="s">
        <v>172</v>
      </c>
      <c r="C103" s="1" t="s">
        <v>173</v>
      </c>
      <c r="D103" s="9">
        <v>144.79158719999998</v>
      </c>
      <c r="E103" s="10">
        <f t="shared" si="2"/>
        <v>121.06415543077438</v>
      </c>
      <c r="J103" s="25"/>
      <c r="K103" s="25"/>
    </row>
    <row r="104" spans="1:11" s="6" customFormat="1" x14ac:dyDescent="0.25">
      <c r="A104" s="1">
        <f t="shared" si="3"/>
        <v>100</v>
      </c>
      <c r="B104" s="1" t="s">
        <v>174</v>
      </c>
      <c r="C104" s="1" t="s">
        <v>175</v>
      </c>
      <c r="D104" s="9">
        <v>144.79158719999998</v>
      </c>
      <c r="E104" s="10">
        <f t="shared" si="2"/>
        <v>121.06415543077438</v>
      </c>
      <c r="J104" s="25"/>
      <c r="K104" s="25"/>
    </row>
    <row r="105" spans="1:11" s="6" customFormat="1" x14ac:dyDescent="0.25">
      <c r="A105" s="1">
        <f t="shared" si="3"/>
        <v>101</v>
      </c>
      <c r="B105" s="1" t="s">
        <v>176</v>
      </c>
      <c r="C105" s="1" t="s">
        <v>177</v>
      </c>
      <c r="D105" s="9">
        <v>144.79158719999998</v>
      </c>
      <c r="E105" s="10">
        <f t="shared" si="2"/>
        <v>121.06415543077438</v>
      </c>
      <c r="J105" s="25"/>
      <c r="K105" s="25"/>
    </row>
    <row r="106" spans="1:11" s="6" customFormat="1" x14ac:dyDescent="0.25">
      <c r="A106" s="1">
        <f t="shared" si="3"/>
        <v>102</v>
      </c>
      <c r="B106" s="1" t="s">
        <v>178</v>
      </c>
      <c r="C106" s="1" t="s">
        <v>179</v>
      </c>
      <c r="D106" s="9">
        <v>144.79158719999998</v>
      </c>
      <c r="E106" s="10">
        <f t="shared" si="2"/>
        <v>121.06415543077438</v>
      </c>
      <c r="J106" s="25"/>
      <c r="K106" s="25"/>
    </row>
    <row r="107" spans="1:11" s="6" customFormat="1" x14ac:dyDescent="0.25">
      <c r="A107" s="1">
        <f t="shared" si="3"/>
        <v>103</v>
      </c>
      <c r="B107" s="1" t="s">
        <v>180</v>
      </c>
      <c r="C107" s="1" t="s">
        <v>181</v>
      </c>
      <c r="D107" s="9">
        <v>144.79158719999998</v>
      </c>
      <c r="E107" s="10">
        <f t="shared" si="2"/>
        <v>121.06415543077438</v>
      </c>
      <c r="J107" s="25"/>
      <c r="K107" s="25"/>
    </row>
    <row r="108" spans="1:11" s="6" customFormat="1" x14ac:dyDescent="0.25">
      <c r="A108" s="1">
        <f t="shared" si="3"/>
        <v>104</v>
      </c>
      <c r="B108" s="1" t="s">
        <v>182</v>
      </c>
      <c r="C108" s="1" t="s">
        <v>183</v>
      </c>
      <c r="D108" s="9">
        <v>144.79158719999998</v>
      </c>
      <c r="E108" s="10">
        <f t="shared" si="2"/>
        <v>121.06415543077438</v>
      </c>
      <c r="J108" s="25"/>
      <c r="K108" s="25"/>
    </row>
    <row r="109" spans="1:11" s="6" customFormat="1" x14ac:dyDescent="0.25">
      <c r="A109" s="1">
        <f t="shared" si="3"/>
        <v>105</v>
      </c>
      <c r="B109" s="1" t="s">
        <v>184</v>
      </c>
      <c r="C109" s="1" t="s">
        <v>185</v>
      </c>
      <c r="D109" s="9">
        <v>144.79158719999998</v>
      </c>
      <c r="E109" s="10">
        <f t="shared" si="2"/>
        <v>121.06415543077438</v>
      </c>
      <c r="J109" s="25"/>
      <c r="K109" s="25"/>
    </row>
    <row r="110" spans="1:11" s="6" customFormat="1" x14ac:dyDescent="0.25">
      <c r="A110" s="1">
        <f t="shared" si="3"/>
        <v>106</v>
      </c>
      <c r="B110" s="1" t="s">
        <v>186</v>
      </c>
      <c r="C110" s="1" t="s">
        <v>187</v>
      </c>
      <c r="D110" s="9">
        <v>144.79158719999998</v>
      </c>
      <c r="E110" s="10">
        <f t="shared" si="2"/>
        <v>121.06415543077438</v>
      </c>
      <c r="J110" s="25"/>
      <c r="K110" s="25"/>
    </row>
    <row r="111" spans="1:11" s="2" customFormat="1" x14ac:dyDescent="0.25">
      <c r="A111" s="1">
        <f t="shared" si="3"/>
        <v>107</v>
      </c>
      <c r="B111" s="1" t="s">
        <v>188</v>
      </c>
      <c r="C111" s="1" t="s">
        <v>189</v>
      </c>
      <c r="D111" s="9">
        <v>167.739</v>
      </c>
      <c r="E111" s="10">
        <f t="shared" si="2"/>
        <v>140.25110685299998</v>
      </c>
      <c r="J111" s="10"/>
      <c r="K111" s="10"/>
    </row>
    <row r="112" spans="1:11" s="2" customFormat="1" x14ac:dyDescent="0.25">
      <c r="A112" s="1">
        <f t="shared" si="3"/>
        <v>108</v>
      </c>
      <c r="B112" s="1" t="s">
        <v>190</v>
      </c>
      <c r="C112" s="1" t="s">
        <v>191</v>
      </c>
      <c r="D112" s="9">
        <v>167.739</v>
      </c>
      <c r="E112" s="10">
        <f t="shared" si="2"/>
        <v>140.25110685299998</v>
      </c>
      <c r="J112" s="10"/>
      <c r="K112" s="10"/>
    </row>
    <row r="113" spans="1:11" s="2" customFormat="1" x14ac:dyDescent="0.25">
      <c r="A113" s="1">
        <f t="shared" si="3"/>
        <v>109</v>
      </c>
      <c r="B113" s="1" t="s">
        <v>192</v>
      </c>
      <c r="C113" s="1" t="s">
        <v>193</v>
      </c>
      <c r="D113" s="9">
        <v>167.739</v>
      </c>
      <c r="E113" s="10">
        <f t="shared" si="2"/>
        <v>140.25110685299998</v>
      </c>
      <c r="J113" s="10"/>
      <c r="K113" s="10"/>
    </row>
    <row r="114" spans="1:11" s="2" customFormat="1" x14ac:dyDescent="0.25">
      <c r="A114" s="1">
        <f t="shared" si="3"/>
        <v>110</v>
      </c>
      <c r="B114" s="1" t="s">
        <v>194</v>
      </c>
      <c r="C114" s="1" t="s">
        <v>195</v>
      </c>
      <c r="D114" s="9">
        <v>167.739</v>
      </c>
      <c r="E114" s="10">
        <f t="shared" si="2"/>
        <v>140.25110685299998</v>
      </c>
      <c r="J114" s="10"/>
      <c r="K114" s="10"/>
    </row>
    <row r="115" spans="1:11" s="2" customFormat="1" x14ac:dyDescent="0.25">
      <c r="A115" s="1">
        <f t="shared" si="3"/>
        <v>111</v>
      </c>
      <c r="B115" s="1" t="s">
        <v>196</v>
      </c>
      <c r="C115" s="1" t="s">
        <v>197</v>
      </c>
      <c r="D115" s="9">
        <v>167.739</v>
      </c>
      <c r="E115" s="10">
        <f t="shared" si="2"/>
        <v>140.25110685299998</v>
      </c>
      <c r="J115" s="10"/>
      <c r="K115" s="10"/>
    </row>
    <row r="116" spans="1:11" s="2" customFormat="1" x14ac:dyDescent="0.25">
      <c r="A116" s="1">
        <f t="shared" si="3"/>
        <v>112</v>
      </c>
      <c r="B116" s="1" t="s">
        <v>198</v>
      </c>
      <c r="C116" s="1" t="s">
        <v>199</v>
      </c>
      <c r="D116" s="9">
        <v>155.00160000000002</v>
      </c>
      <c r="E116" s="10">
        <f t="shared" si="2"/>
        <v>129.60102280320001</v>
      </c>
      <c r="J116" s="10"/>
      <c r="K116" s="10"/>
    </row>
    <row r="117" spans="1:11" s="2" customFormat="1" x14ac:dyDescent="0.25">
      <c r="A117" s="1">
        <f t="shared" si="3"/>
        <v>113</v>
      </c>
      <c r="B117" s="1" t="s">
        <v>200</v>
      </c>
      <c r="C117" s="1" t="s">
        <v>201</v>
      </c>
      <c r="D117" s="9">
        <v>155.00160000000002</v>
      </c>
      <c r="E117" s="10">
        <f t="shared" si="2"/>
        <v>129.60102280320001</v>
      </c>
      <c r="J117" s="10"/>
      <c r="K117" s="10"/>
    </row>
    <row r="118" spans="1:11" s="2" customFormat="1" x14ac:dyDescent="0.25">
      <c r="A118" s="1">
        <f t="shared" si="3"/>
        <v>114</v>
      </c>
      <c r="B118" s="1" t="s">
        <v>202</v>
      </c>
      <c r="C118" s="1" t="s">
        <v>203</v>
      </c>
      <c r="D118" s="9">
        <v>155.00160000000002</v>
      </c>
      <c r="E118" s="10">
        <f t="shared" si="2"/>
        <v>129.60102280320001</v>
      </c>
      <c r="J118" s="10"/>
      <c r="K118" s="10"/>
    </row>
    <row r="119" spans="1:11" s="2" customFormat="1" x14ac:dyDescent="0.25">
      <c r="A119" s="1">
        <f t="shared" si="3"/>
        <v>115</v>
      </c>
      <c r="B119" s="1" t="s">
        <v>204</v>
      </c>
      <c r="C119" s="1" t="s">
        <v>205</v>
      </c>
      <c r="D119" s="9">
        <v>155.00160000000002</v>
      </c>
      <c r="E119" s="10">
        <f t="shared" si="2"/>
        <v>129.60102280320001</v>
      </c>
      <c r="J119" s="10"/>
      <c r="K119" s="10"/>
    </row>
    <row r="120" spans="1:11" s="2" customFormat="1" x14ac:dyDescent="0.25">
      <c r="A120" s="1">
        <f t="shared" si="3"/>
        <v>116</v>
      </c>
      <c r="B120" s="1" t="s">
        <v>206</v>
      </c>
      <c r="C120" s="1" t="s">
        <v>207</v>
      </c>
      <c r="D120" s="9">
        <v>155.00160000000002</v>
      </c>
      <c r="E120" s="10">
        <f t="shared" si="2"/>
        <v>129.60102280320001</v>
      </c>
      <c r="J120" s="10"/>
      <c r="K120" s="10"/>
    </row>
    <row r="121" spans="1:11" s="2" customFormat="1" x14ac:dyDescent="0.25">
      <c r="A121" s="1">
        <f t="shared" si="3"/>
        <v>117</v>
      </c>
      <c r="B121" s="1" t="s">
        <v>208</v>
      </c>
      <c r="C121" s="1" t="s">
        <v>209</v>
      </c>
      <c r="D121" s="9">
        <v>155.00160000000002</v>
      </c>
      <c r="E121" s="10">
        <f t="shared" si="2"/>
        <v>129.60102280320001</v>
      </c>
      <c r="J121" s="10"/>
      <c r="K121" s="10"/>
    </row>
    <row r="122" spans="1:11" s="2" customFormat="1" x14ac:dyDescent="0.25">
      <c r="A122" s="1">
        <f t="shared" si="3"/>
        <v>118</v>
      </c>
      <c r="B122" s="1" t="s">
        <v>210</v>
      </c>
      <c r="C122" s="1" t="s">
        <v>211</v>
      </c>
      <c r="D122" s="9">
        <v>126.31673599999999</v>
      </c>
      <c r="E122" s="10">
        <f t="shared" si="2"/>
        <v>105.61683352147199</v>
      </c>
      <c r="J122" s="10"/>
      <c r="K122" s="10"/>
    </row>
    <row r="123" spans="1:11" s="2" customFormat="1" x14ac:dyDescent="0.25">
      <c r="A123" s="1">
        <f t="shared" si="3"/>
        <v>119</v>
      </c>
      <c r="B123" s="1" t="s">
        <v>212</v>
      </c>
      <c r="C123" s="1" t="s">
        <v>213</v>
      </c>
      <c r="D123" s="9">
        <v>126.31673599999999</v>
      </c>
      <c r="E123" s="10">
        <f t="shared" si="2"/>
        <v>105.61683352147199</v>
      </c>
      <c r="J123" s="10"/>
      <c r="K123" s="10"/>
    </row>
    <row r="124" spans="1:11" s="2" customFormat="1" x14ac:dyDescent="0.25">
      <c r="A124" s="1">
        <f t="shared" si="3"/>
        <v>120</v>
      </c>
      <c r="B124" s="1" t="s">
        <v>214</v>
      </c>
      <c r="C124" s="1" t="s">
        <v>215</v>
      </c>
      <c r="D124" s="9">
        <v>126.31673599999999</v>
      </c>
      <c r="E124" s="10">
        <f t="shared" si="2"/>
        <v>105.61683352147199</v>
      </c>
      <c r="J124" s="10"/>
      <c r="K124" s="10"/>
    </row>
    <row r="125" spans="1:11" s="2" customFormat="1" x14ac:dyDescent="0.25">
      <c r="A125" s="1">
        <f t="shared" si="3"/>
        <v>121</v>
      </c>
      <c r="B125" s="1" t="s">
        <v>216</v>
      </c>
      <c r="C125" s="1" t="s">
        <v>217</v>
      </c>
      <c r="D125" s="9">
        <v>126.31673599999999</v>
      </c>
      <c r="E125" s="10">
        <f t="shared" si="2"/>
        <v>105.61683352147199</v>
      </c>
      <c r="J125" s="10"/>
      <c r="K125" s="10"/>
    </row>
    <row r="126" spans="1:11" s="2" customFormat="1" x14ac:dyDescent="0.25">
      <c r="A126" s="1">
        <f t="shared" si="3"/>
        <v>122</v>
      </c>
      <c r="B126" s="1" t="s">
        <v>218</v>
      </c>
      <c r="C126" s="1" t="s">
        <v>219</v>
      </c>
      <c r="D126" s="9">
        <v>126.31673599999999</v>
      </c>
      <c r="E126" s="10">
        <f t="shared" si="2"/>
        <v>105.61683352147199</v>
      </c>
      <c r="J126" s="10"/>
      <c r="K126" s="10"/>
    </row>
    <row r="127" spans="1:11" s="2" customFormat="1" x14ac:dyDescent="0.25">
      <c r="A127" s="1">
        <f t="shared" si="3"/>
        <v>123</v>
      </c>
      <c r="B127" s="1" t="s">
        <v>220</v>
      </c>
      <c r="C127" s="1" t="s">
        <v>221</v>
      </c>
      <c r="D127" s="9">
        <v>126.31673599999999</v>
      </c>
      <c r="E127" s="10">
        <f t="shared" si="2"/>
        <v>105.61683352147199</v>
      </c>
      <c r="J127" s="10"/>
      <c r="K127" s="10"/>
    </row>
    <row r="128" spans="1:11" s="2" customFormat="1" x14ac:dyDescent="0.25">
      <c r="A128" s="1">
        <f t="shared" si="3"/>
        <v>124</v>
      </c>
      <c r="B128" s="1" t="s">
        <v>222</v>
      </c>
      <c r="C128" s="1" t="s">
        <v>223</v>
      </c>
      <c r="D128" s="9">
        <v>175.81702319999997</v>
      </c>
      <c r="E128" s="10">
        <f t="shared" si="2"/>
        <v>147.00536015714636</v>
      </c>
      <c r="J128" s="10"/>
      <c r="K128" s="10"/>
    </row>
    <row r="129" spans="1:11" s="2" customFormat="1" x14ac:dyDescent="0.25">
      <c r="A129" s="1">
        <f t="shared" si="3"/>
        <v>125</v>
      </c>
      <c r="B129" s="1" t="s">
        <v>224</v>
      </c>
      <c r="C129" s="1" t="s">
        <v>225</v>
      </c>
      <c r="D129" s="9">
        <v>175.81702319999997</v>
      </c>
      <c r="E129" s="10">
        <f t="shared" si="2"/>
        <v>147.00536015714636</v>
      </c>
      <c r="J129" s="10"/>
      <c r="K129" s="10"/>
    </row>
    <row r="130" spans="1:11" s="2" customFormat="1" x14ac:dyDescent="0.25">
      <c r="A130" s="1">
        <f t="shared" si="3"/>
        <v>126</v>
      </c>
      <c r="B130" s="1" t="s">
        <v>226</v>
      </c>
      <c r="C130" s="1" t="s">
        <v>227</v>
      </c>
      <c r="D130" s="9">
        <v>175.81702319999997</v>
      </c>
      <c r="E130" s="10">
        <f t="shared" si="2"/>
        <v>147.00536015714636</v>
      </c>
      <c r="J130" s="10"/>
      <c r="K130" s="10"/>
    </row>
    <row r="131" spans="1:11" s="2" customFormat="1" x14ac:dyDescent="0.25">
      <c r="A131" s="1">
        <f t="shared" si="3"/>
        <v>127</v>
      </c>
      <c r="B131" s="1" t="s">
        <v>228</v>
      </c>
      <c r="C131" s="1" t="s">
        <v>229</v>
      </c>
      <c r="D131" s="9">
        <v>175.81702319999997</v>
      </c>
      <c r="E131" s="10">
        <f t="shared" si="2"/>
        <v>147.00536015714636</v>
      </c>
      <c r="J131" s="10"/>
      <c r="K131" s="10"/>
    </row>
    <row r="132" spans="1:11" s="6" customFormat="1" x14ac:dyDescent="0.25">
      <c r="A132" s="1">
        <f t="shared" si="3"/>
        <v>128</v>
      </c>
      <c r="B132" s="1" t="s">
        <v>230</v>
      </c>
      <c r="C132" s="1" t="s">
        <v>231</v>
      </c>
      <c r="D132" s="9">
        <v>161.50783999999999</v>
      </c>
      <c r="E132" s="10">
        <f t="shared" si="2"/>
        <v>135.04106573567998</v>
      </c>
      <c r="J132" s="25"/>
      <c r="K132" s="25"/>
    </row>
    <row r="133" spans="1:11" s="6" customFormat="1" x14ac:dyDescent="0.25">
      <c r="A133" s="1">
        <f t="shared" si="3"/>
        <v>129</v>
      </c>
      <c r="B133" s="1" t="s">
        <v>232</v>
      </c>
      <c r="C133" s="1" t="s">
        <v>233</v>
      </c>
      <c r="D133" s="9">
        <v>160.00422879999999</v>
      </c>
      <c r="E133" s="10">
        <f t="shared" si="2"/>
        <v>133.7838558138576</v>
      </c>
      <c r="J133" s="25"/>
      <c r="K133" s="25"/>
    </row>
    <row r="134" spans="1:11" s="6" customFormat="1" x14ac:dyDescent="0.25">
      <c r="A134" s="1">
        <f t="shared" si="3"/>
        <v>130</v>
      </c>
      <c r="B134" s="1" t="s">
        <v>234</v>
      </c>
      <c r="C134" s="1" t="s">
        <v>235</v>
      </c>
      <c r="D134" s="9">
        <v>160.00422879999999</v>
      </c>
      <c r="E134" s="10">
        <f t="shared" ref="E134:E197" si="4">D134*0.836127</f>
        <v>133.7838558138576</v>
      </c>
      <c r="J134" s="25"/>
      <c r="K134" s="25"/>
    </row>
    <row r="135" spans="1:11" s="6" customFormat="1" x14ac:dyDescent="0.25">
      <c r="A135" s="1">
        <f t="shared" ref="A135:A198" si="5">A134+1</f>
        <v>131</v>
      </c>
      <c r="B135" s="1" t="s">
        <v>236</v>
      </c>
      <c r="C135" s="1" t="s">
        <v>237</v>
      </c>
      <c r="D135" s="9">
        <v>160.00422879999999</v>
      </c>
      <c r="E135" s="10">
        <f t="shared" si="4"/>
        <v>133.7838558138576</v>
      </c>
      <c r="J135" s="25"/>
      <c r="K135" s="25"/>
    </row>
    <row r="136" spans="1:11" s="6" customFormat="1" x14ac:dyDescent="0.25">
      <c r="A136" s="1">
        <f t="shared" si="5"/>
        <v>132</v>
      </c>
      <c r="B136" s="1" t="s">
        <v>238</v>
      </c>
      <c r="C136" s="1" t="s">
        <v>239</v>
      </c>
      <c r="D136" s="9">
        <v>160.00422879999999</v>
      </c>
      <c r="E136" s="10">
        <f t="shared" si="4"/>
        <v>133.7838558138576</v>
      </c>
      <c r="J136" s="25"/>
      <c r="K136" s="25"/>
    </row>
    <row r="137" spans="1:11" s="6" customFormat="1" x14ac:dyDescent="0.25">
      <c r="A137" s="1">
        <f t="shared" si="5"/>
        <v>133</v>
      </c>
      <c r="B137" s="1" t="s">
        <v>240</v>
      </c>
      <c r="C137" s="1" t="s">
        <v>241</v>
      </c>
      <c r="D137" s="9">
        <v>160.00422879999999</v>
      </c>
      <c r="E137" s="10">
        <f t="shared" si="4"/>
        <v>133.7838558138576</v>
      </c>
      <c r="J137" s="25"/>
      <c r="K137" s="25"/>
    </row>
    <row r="138" spans="1:11" s="6" customFormat="1" x14ac:dyDescent="0.25">
      <c r="A138" s="1">
        <f t="shared" si="5"/>
        <v>134</v>
      </c>
      <c r="B138" s="1" t="s">
        <v>242</v>
      </c>
      <c r="C138" s="1" t="s">
        <v>243</v>
      </c>
      <c r="D138" s="9">
        <v>160.00422879999999</v>
      </c>
      <c r="E138" s="10">
        <f t="shared" si="4"/>
        <v>133.7838558138576</v>
      </c>
      <c r="J138" s="25"/>
      <c r="K138" s="25"/>
    </row>
    <row r="139" spans="1:11" s="6" customFormat="1" x14ac:dyDescent="0.25">
      <c r="A139" s="1">
        <f t="shared" si="5"/>
        <v>135</v>
      </c>
      <c r="B139" s="1" t="s">
        <v>244</v>
      </c>
      <c r="C139" s="1" t="s">
        <v>245</v>
      </c>
      <c r="D139" s="9">
        <v>172.467716096</v>
      </c>
      <c r="E139" s="10">
        <f t="shared" si="4"/>
        <v>144.20491405620018</v>
      </c>
      <c r="J139" s="25"/>
      <c r="K139" s="25"/>
    </row>
    <row r="140" spans="1:11" s="2" customFormat="1" x14ac:dyDescent="0.25">
      <c r="A140" s="1">
        <f t="shared" si="5"/>
        <v>136</v>
      </c>
      <c r="B140" s="1" t="s">
        <v>246</v>
      </c>
      <c r="C140" s="1" t="s">
        <v>247</v>
      </c>
      <c r="D140" s="9">
        <v>166.26672400000001</v>
      </c>
      <c r="E140" s="10">
        <f t="shared" si="4"/>
        <v>139.020097137948</v>
      </c>
      <c r="J140" s="10"/>
      <c r="K140" s="10"/>
    </row>
    <row r="141" spans="1:11" s="2" customFormat="1" x14ac:dyDescent="0.25">
      <c r="A141" s="1">
        <f t="shared" si="5"/>
        <v>137</v>
      </c>
      <c r="B141" s="1" t="s">
        <v>248</v>
      </c>
      <c r="C141" s="1" t="s">
        <v>249</v>
      </c>
      <c r="D141" s="9">
        <v>166.26672400000001</v>
      </c>
      <c r="E141" s="10">
        <f t="shared" si="4"/>
        <v>139.020097137948</v>
      </c>
      <c r="J141" s="10"/>
      <c r="K141" s="10"/>
    </row>
    <row r="142" spans="1:11" s="2" customFormat="1" x14ac:dyDescent="0.25">
      <c r="A142" s="1">
        <f t="shared" si="5"/>
        <v>138</v>
      </c>
      <c r="B142" s="1" t="s">
        <v>250</v>
      </c>
      <c r="C142" s="1" t="s">
        <v>251</v>
      </c>
      <c r="D142" s="9">
        <v>166.26672400000001</v>
      </c>
      <c r="E142" s="10">
        <f t="shared" si="4"/>
        <v>139.020097137948</v>
      </c>
      <c r="J142" s="10"/>
      <c r="K142" s="10"/>
    </row>
    <row r="143" spans="1:11" s="2" customFormat="1" x14ac:dyDescent="0.25">
      <c r="A143" s="1">
        <f t="shared" si="5"/>
        <v>139</v>
      </c>
      <c r="B143" s="1" t="s">
        <v>252</v>
      </c>
      <c r="C143" s="1" t="s">
        <v>253</v>
      </c>
      <c r="D143" s="9">
        <v>166.26672400000001</v>
      </c>
      <c r="E143" s="10">
        <f t="shared" si="4"/>
        <v>139.020097137948</v>
      </c>
      <c r="J143" s="10"/>
      <c r="K143" s="10"/>
    </row>
    <row r="144" spans="1:11" s="2" customFormat="1" x14ac:dyDescent="0.25">
      <c r="A144" s="1">
        <f t="shared" si="5"/>
        <v>140</v>
      </c>
      <c r="B144" s="1" t="s">
        <v>254</v>
      </c>
      <c r="C144" s="1" t="s">
        <v>255</v>
      </c>
      <c r="D144" s="9">
        <v>175.81702319999997</v>
      </c>
      <c r="E144" s="10">
        <f t="shared" si="4"/>
        <v>147.00536015714636</v>
      </c>
      <c r="J144" s="10"/>
      <c r="K144" s="10"/>
    </row>
    <row r="145" spans="1:11" s="2" customFormat="1" x14ac:dyDescent="0.25">
      <c r="A145" s="1">
        <f t="shared" si="5"/>
        <v>141</v>
      </c>
      <c r="B145" s="1" t="s">
        <v>256</v>
      </c>
      <c r="C145" s="1" t="s">
        <v>257</v>
      </c>
      <c r="D145" s="9">
        <v>175.81702319999997</v>
      </c>
      <c r="E145" s="10">
        <f t="shared" si="4"/>
        <v>147.00536015714636</v>
      </c>
      <c r="J145" s="10"/>
      <c r="K145" s="10"/>
    </row>
    <row r="146" spans="1:11" s="2" customFormat="1" x14ac:dyDescent="0.25">
      <c r="A146" s="1">
        <f t="shared" si="5"/>
        <v>142</v>
      </c>
      <c r="B146" s="1" t="s">
        <v>258</v>
      </c>
      <c r="C146" s="1" t="s">
        <v>259</v>
      </c>
      <c r="D146" s="9">
        <v>175.81702319999997</v>
      </c>
      <c r="E146" s="10">
        <f t="shared" si="4"/>
        <v>147.00536015714636</v>
      </c>
      <c r="J146" s="10"/>
      <c r="K146" s="10"/>
    </row>
    <row r="147" spans="1:11" s="2" customFormat="1" x14ac:dyDescent="0.25">
      <c r="A147" s="1">
        <f t="shared" si="5"/>
        <v>143</v>
      </c>
      <c r="B147" s="1" t="s">
        <v>260</v>
      </c>
      <c r="C147" s="1" t="s">
        <v>261</v>
      </c>
      <c r="D147" s="9">
        <v>175.81702319999997</v>
      </c>
      <c r="E147" s="10">
        <f t="shared" si="4"/>
        <v>147.00536015714636</v>
      </c>
      <c r="J147" s="10"/>
      <c r="K147" s="10"/>
    </row>
    <row r="148" spans="1:11" s="2" customFormat="1" x14ac:dyDescent="0.25">
      <c r="A148" s="1">
        <f t="shared" si="5"/>
        <v>144</v>
      </c>
      <c r="B148" s="1" t="s">
        <v>262</v>
      </c>
      <c r="C148" s="1" t="s">
        <v>263</v>
      </c>
      <c r="D148" s="9">
        <v>118.73545465599999</v>
      </c>
      <c r="E148" s="10">
        <f t="shared" si="4"/>
        <v>99.277919495157292</v>
      </c>
      <c r="J148" s="10"/>
      <c r="K148" s="10"/>
    </row>
    <row r="149" spans="1:11" s="2" customFormat="1" x14ac:dyDescent="0.25">
      <c r="A149" s="1">
        <f t="shared" si="5"/>
        <v>145</v>
      </c>
      <c r="B149" s="1" t="s">
        <v>264</v>
      </c>
      <c r="C149" s="1" t="s">
        <v>265</v>
      </c>
      <c r="D149" s="9">
        <v>105.897428</v>
      </c>
      <c r="E149" s="10">
        <f t="shared" si="4"/>
        <v>88.543698781355999</v>
      </c>
      <c r="J149" s="10"/>
      <c r="K149" s="10"/>
    </row>
    <row r="150" spans="1:11" s="2" customFormat="1" x14ac:dyDescent="0.25">
      <c r="A150" s="1">
        <f t="shared" si="5"/>
        <v>146</v>
      </c>
      <c r="B150" s="1" t="s">
        <v>266</v>
      </c>
      <c r="C150" s="1" t="s">
        <v>267</v>
      </c>
      <c r="D150" s="9">
        <v>105.897428</v>
      </c>
      <c r="E150" s="10">
        <f t="shared" si="4"/>
        <v>88.543698781355999</v>
      </c>
      <c r="J150" s="10"/>
      <c r="K150" s="10"/>
    </row>
    <row r="151" spans="1:11" s="2" customFormat="1" x14ac:dyDescent="0.25">
      <c r="A151" s="1">
        <f t="shared" si="5"/>
        <v>147</v>
      </c>
      <c r="B151" s="1" t="s">
        <v>268</v>
      </c>
      <c r="C151" s="1" t="s">
        <v>269</v>
      </c>
      <c r="D151" s="9">
        <v>105.897428</v>
      </c>
      <c r="E151" s="10">
        <f t="shared" si="4"/>
        <v>88.543698781355999</v>
      </c>
      <c r="J151" s="10"/>
      <c r="K151" s="10"/>
    </row>
    <row r="152" spans="1:11" s="2" customFormat="1" x14ac:dyDescent="0.25">
      <c r="A152" s="1">
        <f t="shared" si="5"/>
        <v>148</v>
      </c>
      <c r="B152" s="1" t="s">
        <v>270</v>
      </c>
      <c r="C152" s="1" t="s">
        <v>271</v>
      </c>
      <c r="D152" s="9">
        <v>105.897428</v>
      </c>
      <c r="E152" s="10">
        <f t="shared" si="4"/>
        <v>88.543698781355999</v>
      </c>
      <c r="J152" s="10"/>
      <c r="K152" s="10"/>
    </row>
    <row r="153" spans="1:11" s="2" customFormat="1" x14ac:dyDescent="0.25">
      <c r="A153" s="1">
        <f t="shared" si="5"/>
        <v>149</v>
      </c>
      <c r="B153" s="1" t="s">
        <v>272</v>
      </c>
      <c r="C153" s="1" t="s">
        <v>273</v>
      </c>
      <c r="D153" s="9">
        <v>105.897428</v>
      </c>
      <c r="E153" s="10">
        <f t="shared" si="4"/>
        <v>88.543698781355999</v>
      </c>
      <c r="J153" s="10"/>
      <c r="K153" s="10"/>
    </row>
    <row r="154" spans="1:11" s="2" customFormat="1" x14ac:dyDescent="0.25">
      <c r="A154" s="1">
        <f t="shared" si="5"/>
        <v>150</v>
      </c>
      <c r="B154" s="1" t="s">
        <v>274</v>
      </c>
      <c r="C154" s="1" t="s">
        <v>275</v>
      </c>
      <c r="D154" s="9">
        <v>105.897428</v>
      </c>
      <c r="E154" s="10">
        <f t="shared" si="4"/>
        <v>88.543698781355999</v>
      </c>
      <c r="J154" s="10"/>
      <c r="K154" s="10"/>
    </row>
    <row r="155" spans="1:11" s="2" customFormat="1" x14ac:dyDescent="0.25">
      <c r="A155" s="1">
        <f t="shared" si="5"/>
        <v>151</v>
      </c>
      <c r="B155" s="1" t="s">
        <v>276</v>
      </c>
      <c r="C155" s="1" t="s">
        <v>277</v>
      </c>
      <c r="D155" s="9">
        <v>126.31673599999999</v>
      </c>
      <c r="E155" s="10">
        <f t="shared" si="4"/>
        <v>105.61683352147199</v>
      </c>
      <c r="J155" s="10"/>
      <c r="K155" s="10"/>
    </row>
    <row r="156" spans="1:11" s="2" customFormat="1" x14ac:dyDescent="0.25">
      <c r="A156" s="1">
        <f t="shared" si="5"/>
        <v>152</v>
      </c>
      <c r="B156" s="1" t="s">
        <v>278</v>
      </c>
      <c r="C156" s="1" t="s">
        <v>279</v>
      </c>
      <c r="D156" s="9">
        <v>126.31673599999999</v>
      </c>
      <c r="E156" s="10">
        <f t="shared" si="4"/>
        <v>105.61683352147199</v>
      </c>
      <c r="J156" s="10"/>
      <c r="K156" s="10"/>
    </row>
    <row r="157" spans="1:11" s="2" customFormat="1" x14ac:dyDescent="0.25">
      <c r="A157" s="1">
        <f t="shared" si="5"/>
        <v>153</v>
      </c>
      <c r="B157" s="1" t="s">
        <v>280</v>
      </c>
      <c r="C157" s="1" t="s">
        <v>281</v>
      </c>
      <c r="D157" s="9">
        <v>126.31673599999999</v>
      </c>
      <c r="E157" s="10">
        <f t="shared" si="4"/>
        <v>105.61683352147199</v>
      </c>
      <c r="J157" s="10"/>
      <c r="K157" s="10"/>
    </row>
    <row r="158" spans="1:11" s="2" customFormat="1" x14ac:dyDescent="0.25">
      <c r="A158" s="1">
        <f t="shared" si="5"/>
        <v>154</v>
      </c>
      <c r="B158" s="1" t="s">
        <v>282</v>
      </c>
      <c r="C158" s="1" t="s">
        <v>283</v>
      </c>
      <c r="D158" s="9">
        <v>126.31673599999999</v>
      </c>
      <c r="E158" s="10">
        <f t="shared" si="4"/>
        <v>105.61683352147199</v>
      </c>
      <c r="J158" s="10"/>
      <c r="K158" s="10"/>
    </row>
    <row r="159" spans="1:11" s="2" customFormat="1" x14ac:dyDescent="0.25">
      <c r="A159" s="1">
        <f t="shared" si="5"/>
        <v>155</v>
      </c>
      <c r="B159" s="1" t="s">
        <v>284</v>
      </c>
      <c r="C159" s="1" t="s">
        <v>285</v>
      </c>
      <c r="D159" s="9">
        <v>126.31673599999999</v>
      </c>
      <c r="E159" s="10">
        <f t="shared" si="4"/>
        <v>105.61683352147199</v>
      </c>
      <c r="J159" s="10"/>
      <c r="K159" s="10"/>
    </row>
    <row r="160" spans="1:11" s="2" customFormat="1" x14ac:dyDescent="0.25">
      <c r="A160" s="1">
        <f t="shared" si="5"/>
        <v>156</v>
      </c>
      <c r="B160" s="1" t="s">
        <v>286</v>
      </c>
      <c r="C160" s="1" t="s">
        <v>287</v>
      </c>
      <c r="D160" s="9">
        <v>126.31673599999999</v>
      </c>
      <c r="E160" s="10">
        <f t="shared" si="4"/>
        <v>105.61683352147199</v>
      </c>
      <c r="J160" s="10"/>
      <c r="K160" s="10"/>
    </row>
    <row r="161" spans="1:11" s="2" customFormat="1" x14ac:dyDescent="0.25">
      <c r="A161" s="1">
        <f t="shared" si="5"/>
        <v>157</v>
      </c>
      <c r="B161" s="1" t="s">
        <v>288</v>
      </c>
      <c r="C161" s="1" t="s">
        <v>289</v>
      </c>
      <c r="D161" s="9">
        <v>126.31673599999999</v>
      </c>
      <c r="E161" s="10">
        <f t="shared" si="4"/>
        <v>105.61683352147199</v>
      </c>
      <c r="J161" s="10"/>
      <c r="K161" s="10"/>
    </row>
    <row r="162" spans="1:11" s="2" customFormat="1" x14ac:dyDescent="0.25">
      <c r="A162" s="1">
        <f t="shared" si="5"/>
        <v>158</v>
      </c>
      <c r="B162" s="1" t="s">
        <v>290</v>
      </c>
      <c r="C162" s="1" t="s">
        <v>291</v>
      </c>
      <c r="D162" s="9">
        <v>126.31673599999999</v>
      </c>
      <c r="E162" s="10">
        <f t="shared" si="4"/>
        <v>105.61683352147199</v>
      </c>
      <c r="J162" s="10"/>
      <c r="K162" s="10"/>
    </row>
    <row r="163" spans="1:11" s="2" customFormat="1" x14ac:dyDescent="0.25">
      <c r="A163" s="1">
        <f t="shared" si="5"/>
        <v>159</v>
      </c>
      <c r="B163" s="1" t="s">
        <v>292</v>
      </c>
      <c r="C163" s="1" t="s">
        <v>293</v>
      </c>
      <c r="D163" s="9">
        <v>126.31673599999999</v>
      </c>
      <c r="E163" s="10">
        <f t="shared" si="4"/>
        <v>105.61683352147199</v>
      </c>
      <c r="J163" s="10"/>
      <c r="K163" s="10"/>
    </row>
    <row r="164" spans="1:11" s="2" customFormat="1" x14ac:dyDescent="0.25">
      <c r="A164" s="1">
        <f t="shared" si="5"/>
        <v>160</v>
      </c>
      <c r="B164" s="1" t="s">
        <v>294</v>
      </c>
      <c r="C164" s="1" t="s">
        <v>295</v>
      </c>
      <c r="D164" s="9">
        <v>126.31673599999999</v>
      </c>
      <c r="E164" s="10">
        <f t="shared" si="4"/>
        <v>105.61683352147199</v>
      </c>
      <c r="J164" s="10"/>
      <c r="K164" s="10"/>
    </row>
    <row r="165" spans="1:11" s="2" customFormat="1" x14ac:dyDescent="0.25">
      <c r="A165" s="1">
        <f t="shared" si="5"/>
        <v>161</v>
      </c>
      <c r="B165" s="1" t="s">
        <v>296</v>
      </c>
      <c r="C165" s="1" t="s">
        <v>297</v>
      </c>
      <c r="D165" s="9">
        <v>126.31673599999999</v>
      </c>
      <c r="E165" s="10">
        <f t="shared" si="4"/>
        <v>105.61683352147199</v>
      </c>
      <c r="J165" s="10"/>
      <c r="K165" s="10"/>
    </row>
    <row r="166" spans="1:11" s="2" customFormat="1" x14ac:dyDescent="0.25">
      <c r="A166" s="1">
        <f t="shared" si="5"/>
        <v>162</v>
      </c>
      <c r="B166" s="1" t="s">
        <v>298</v>
      </c>
      <c r="C166" s="1" t="s">
        <v>299</v>
      </c>
      <c r="D166" s="9">
        <v>126.31673599999999</v>
      </c>
      <c r="E166" s="10">
        <f t="shared" si="4"/>
        <v>105.61683352147199</v>
      </c>
      <c r="J166" s="10"/>
      <c r="K166" s="10"/>
    </row>
    <row r="167" spans="1:11" s="6" customFormat="1" x14ac:dyDescent="0.25">
      <c r="A167" s="1">
        <f t="shared" si="5"/>
        <v>163</v>
      </c>
      <c r="B167" s="1" t="s">
        <v>300</v>
      </c>
      <c r="C167" s="1" t="s">
        <v>301</v>
      </c>
      <c r="D167" s="9">
        <v>126.31673599999999</v>
      </c>
      <c r="E167" s="10">
        <f t="shared" si="4"/>
        <v>105.61683352147199</v>
      </c>
      <c r="J167" s="25"/>
      <c r="K167" s="25"/>
    </row>
    <row r="168" spans="1:11" s="6" customFormat="1" x14ac:dyDescent="0.25">
      <c r="A168" s="1">
        <f t="shared" si="5"/>
        <v>164</v>
      </c>
      <c r="B168" s="1" t="s">
        <v>302</v>
      </c>
      <c r="C168" s="1" t="s">
        <v>303</v>
      </c>
      <c r="D168" s="9">
        <v>126.31673599999999</v>
      </c>
      <c r="E168" s="10">
        <f t="shared" si="4"/>
        <v>105.61683352147199</v>
      </c>
      <c r="J168" s="25"/>
      <c r="K168" s="25"/>
    </row>
    <row r="169" spans="1:11" s="6" customFormat="1" x14ac:dyDescent="0.25">
      <c r="A169" s="1">
        <f t="shared" si="5"/>
        <v>165</v>
      </c>
      <c r="B169" s="1" t="s">
        <v>304</v>
      </c>
      <c r="C169" s="1" t="s">
        <v>305</v>
      </c>
      <c r="D169" s="9">
        <v>126.31673599999999</v>
      </c>
      <c r="E169" s="10">
        <f t="shared" si="4"/>
        <v>105.61683352147199</v>
      </c>
      <c r="J169" s="25"/>
      <c r="K169" s="25"/>
    </row>
    <row r="170" spans="1:11" s="6" customFormat="1" x14ac:dyDescent="0.25">
      <c r="A170" s="1">
        <f t="shared" si="5"/>
        <v>166</v>
      </c>
      <c r="B170" s="1" t="s">
        <v>306</v>
      </c>
      <c r="C170" s="1" t="s">
        <v>307</v>
      </c>
      <c r="D170" s="9">
        <v>126.31673599999999</v>
      </c>
      <c r="E170" s="10">
        <f t="shared" si="4"/>
        <v>105.61683352147199</v>
      </c>
      <c r="J170" s="25"/>
      <c r="K170" s="25"/>
    </row>
    <row r="171" spans="1:11" s="6" customFormat="1" x14ac:dyDescent="0.25">
      <c r="A171" s="1">
        <f t="shared" si="5"/>
        <v>167</v>
      </c>
      <c r="B171" s="1" t="s">
        <v>308</v>
      </c>
      <c r="C171" s="1" t="s">
        <v>309</v>
      </c>
      <c r="D171" s="9">
        <v>126.31673599999999</v>
      </c>
      <c r="E171" s="10">
        <f t="shared" si="4"/>
        <v>105.61683352147199</v>
      </c>
      <c r="J171" s="25"/>
      <c r="K171" s="25"/>
    </row>
    <row r="172" spans="1:11" s="6" customFormat="1" x14ac:dyDescent="0.25">
      <c r="A172" s="1">
        <f t="shared" si="5"/>
        <v>168</v>
      </c>
      <c r="B172" s="1" t="s">
        <v>310</v>
      </c>
      <c r="C172" s="1" t="s">
        <v>311</v>
      </c>
      <c r="D172" s="9">
        <v>126.31673599999999</v>
      </c>
      <c r="E172" s="10">
        <f t="shared" si="4"/>
        <v>105.61683352147199</v>
      </c>
      <c r="J172" s="25"/>
      <c r="K172" s="25"/>
    </row>
    <row r="173" spans="1:11" s="6" customFormat="1" x14ac:dyDescent="0.25">
      <c r="A173" s="1">
        <f t="shared" si="5"/>
        <v>169</v>
      </c>
      <c r="B173" s="1" t="s">
        <v>312</v>
      </c>
      <c r="C173" s="1" t="s">
        <v>313</v>
      </c>
      <c r="D173" s="9">
        <v>126.31673599999999</v>
      </c>
      <c r="E173" s="10">
        <f t="shared" si="4"/>
        <v>105.61683352147199</v>
      </c>
      <c r="J173" s="25"/>
      <c r="K173" s="25"/>
    </row>
    <row r="174" spans="1:11" s="6" customFormat="1" x14ac:dyDescent="0.25">
      <c r="A174" s="1">
        <f t="shared" si="5"/>
        <v>170</v>
      </c>
      <c r="B174" s="1" t="s">
        <v>314</v>
      </c>
      <c r="C174" s="1" t="s">
        <v>315</v>
      </c>
      <c r="D174" s="9">
        <v>146.383051776</v>
      </c>
      <c r="E174" s="10">
        <f t="shared" si="4"/>
        <v>122.39482193231154</v>
      </c>
      <c r="J174" s="25"/>
      <c r="K174" s="25"/>
    </row>
    <row r="175" spans="1:11" s="6" customFormat="1" x14ac:dyDescent="0.25">
      <c r="A175" s="1">
        <f t="shared" si="5"/>
        <v>171</v>
      </c>
      <c r="B175" s="1" t="s">
        <v>316</v>
      </c>
      <c r="C175" s="1" t="s">
        <v>317</v>
      </c>
      <c r="D175" s="9">
        <v>127.50555999999999</v>
      </c>
      <c r="E175" s="10">
        <f t="shared" si="4"/>
        <v>106.61084136611998</v>
      </c>
      <c r="J175" s="25"/>
      <c r="K175" s="25"/>
    </row>
    <row r="176" spans="1:11" s="6" customFormat="1" x14ac:dyDescent="0.25">
      <c r="A176" s="1">
        <f t="shared" si="5"/>
        <v>172</v>
      </c>
      <c r="B176" s="1" t="s">
        <v>318</v>
      </c>
      <c r="C176" s="1" t="s">
        <v>39</v>
      </c>
      <c r="D176" s="9">
        <v>127.50555999999999</v>
      </c>
      <c r="E176" s="10">
        <f t="shared" si="4"/>
        <v>106.61084136611998</v>
      </c>
      <c r="J176" s="25"/>
      <c r="K176" s="25"/>
    </row>
    <row r="177" spans="1:11" s="6" customFormat="1" x14ac:dyDescent="0.25">
      <c r="A177" s="1">
        <f t="shared" si="5"/>
        <v>173</v>
      </c>
      <c r="B177" s="1" t="s">
        <v>319</v>
      </c>
      <c r="C177" s="1" t="s">
        <v>40</v>
      </c>
      <c r="D177" s="9">
        <v>127.50555999999999</v>
      </c>
      <c r="E177" s="10">
        <f t="shared" si="4"/>
        <v>106.61084136611998</v>
      </c>
      <c r="J177" s="25"/>
      <c r="K177" s="25"/>
    </row>
    <row r="178" spans="1:11" s="6" customFormat="1" x14ac:dyDescent="0.25">
      <c r="A178" s="1">
        <f t="shared" si="5"/>
        <v>174</v>
      </c>
      <c r="B178" s="1" t="s">
        <v>320</v>
      </c>
      <c r="C178" s="1" t="s">
        <v>321</v>
      </c>
      <c r="D178" s="9">
        <v>131.87096</v>
      </c>
      <c r="E178" s="10">
        <f t="shared" si="4"/>
        <v>110.26087017191999</v>
      </c>
      <c r="J178" s="25"/>
      <c r="K178" s="25"/>
    </row>
    <row r="179" spans="1:11" s="6" customFormat="1" x14ac:dyDescent="0.25">
      <c r="A179" s="1">
        <f t="shared" si="5"/>
        <v>175</v>
      </c>
      <c r="B179" s="1" t="s">
        <v>6</v>
      </c>
      <c r="C179" s="1" t="s">
        <v>322</v>
      </c>
      <c r="D179" s="9">
        <v>127.614396</v>
      </c>
      <c r="E179" s="10">
        <f t="shared" si="4"/>
        <v>106.701842084292</v>
      </c>
      <c r="J179" s="25"/>
      <c r="K179" s="25"/>
    </row>
    <row r="180" spans="1:11" s="6" customFormat="1" x14ac:dyDescent="0.25">
      <c r="A180" s="1">
        <f t="shared" si="5"/>
        <v>176</v>
      </c>
      <c r="B180" s="1" t="s">
        <v>8</v>
      </c>
      <c r="C180" s="1" t="s">
        <v>323</v>
      </c>
      <c r="D180" s="9">
        <v>127.614396</v>
      </c>
      <c r="E180" s="10">
        <f t="shared" si="4"/>
        <v>106.701842084292</v>
      </c>
      <c r="J180" s="25"/>
      <c r="K180" s="25"/>
    </row>
    <row r="181" spans="1:11" s="6" customFormat="1" x14ac:dyDescent="0.25">
      <c r="A181" s="1">
        <f t="shared" si="5"/>
        <v>177</v>
      </c>
      <c r="B181" s="1" t="s">
        <v>10</v>
      </c>
      <c r="C181" s="1" t="s">
        <v>316</v>
      </c>
      <c r="D181" s="9">
        <v>127.614396</v>
      </c>
      <c r="E181" s="10">
        <f t="shared" si="4"/>
        <v>106.701842084292</v>
      </c>
      <c r="J181" s="25"/>
      <c r="K181" s="25"/>
    </row>
    <row r="182" spans="1:11" s="6" customFormat="1" x14ac:dyDescent="0.25">
      <c r="A182" s="1">
        <f t="shared" si="5"/>
        <v>178</v>
      </c>
      <c r="B182" s="1" t="s">
        <v>12</v>
      </c>
      <c r="C182" s="1" t="s">
        <v>5</v>
      </c>
      <c r="D182" s="9">
        <v>127.614396</v>
      </c>
      <c r="E182" s="10">
        <f t="shared" si="4"/>
        <v>106.701842084292</v>
      </c>
      <c r="J182" s="25"/>
      <c r="K182" s="25"/>
    </row>
    <row r="183" spans="1:11" s="6" customFormat="1" x14ac:dyDescent="0.25">
      <c r="A183" s="1">
        <f t="shared" si="5"/>
        <v>179</v>
      </c>
      <c r="B183" s="1" t="s">
        <v>324</v>
      </c>
      <c r="C183" s="1" t="s">
        <v>325</v>
      </c>
      <c r="D183" s="9">
        <v>179.36053199999998</v>
      </c>
      <c r="E183" s="10">
        <f t="shared" si="4"/>
        <v>149.96818353956397</v>
      </c>
      <c r="J183" s="25"/>
      <c r="K183" s="25"/>
    </row>
    <row r="184" spans="1:11" s="6" customFormat="1" x14ac:dyDescent="0.25">
      <c r="A184" s="1">
        <f t="shared" si="5"/>
        <v>180</v>
      </c>
      <c r="B184" s="1" t="s">
        <v>326</v>
      </c>
      <c r="C184" s="1" t="s">
        <v>327</v>
      </c>
      <c r="D184" s="9">
        <v>161.9085</v>
      </c>
      <c r="E184" s="10">
        <f t="shared" si="4"/>
        <v>135.3760683795</v>
      </c>
      <c r="J184" s="25"/>
      <c r="K184" s="25"/>
    </row>
    <row r="185" spans="1:11" s="6" customFormat="1" x14ac:dyDescent="0.25">
      <c r="A185" s="1">
        <f t="shared" si="5"/>
        <v>181</v>
      </c>
      <c r="B185" s="1" t="s">
        <v>328</v>
      </c>
      <c r="C185" s="1" t="s">
        <v>329</v>
      </c>
      <c r="D185" s="9">
        <v>161.9085</v>
      </c>
      <c r="E185" s="10">
        <f t="shared" si="4"/>
        <v>135.3760683795</v>
      </c>
      <c r="J185" s="25"/>
      <c r="K185" s="25"/>
    </row>
    <row r="186" spans="1:11" s="6" customFormat="1" x14ac:dyDescent="0.25">
      <c r="A186" s="1">
        <f t="shared" si="5"/>
        <v>182</v>
      </c>
      <c r="B186" s="1" t="s">
        <v>330</v>
      </c>
      <c r="C186" s="1" t="s">
        <v>331</v>
      </c>
      <c r="D186" s="9">
        <v>171.10561561599999</v>
      </c>
      <c r="E186" s="10">
        <f t="shared" si="4"/>
        <v>143.06602506815921</v>
      </c>
      <c r="J186" s="25"/>
      <c r="K186" s="25"/>
    </row>
    <row r="187" spans="1:11" s="6" customFormat="1" x14ac:dyDescent="0.25">
      <c r="A187" s="1">
        <f t="shared" si="5"/>
        <v>183</v>
      </c>
      <c r="B187" s="1" t="s">
        <v>332</v>
      </c>
      <c r="C187" s="1" t="s">
        <v>333</v>
      </c>
      <c r="D187" s="9">
        <v>171.10561561599999</v>
      </c>
      <c r="E187" s="10">
        <f t="shared" si="4"/>
        <v>143.06602506815921</v>
      </c>
      <c r="J187" s="25"/>
      <c r="K187" s="25"/>
    </row>
    <row r="188" spans="1:11" s="6" customFormat="1" x14ac:dyDescent="0.25">
      <c r="A188" s="1">
        <f t="shared" si="5"/>
        <v>184</v>
      </c>
      <c r="B188" s="1" t="s">
        <v>334</v>
      </c>
      <c r="C188" s="1" t="s">
        <v>335</v>
      </c>
      <c r="D188" s="9">
        <v>171.10561561599999</v>
      </c>
      <c r="E188" s="10">
        <f t="shared" si="4"/>
        <v>143.06602506815921</v>
      </c>
      <c r="J188" s="25"/>
      <c r="K188" s="25"/>
    </row>
    <row r="189" spans="1:11" s="6" customFormat="1" x14ac:dyDescent="0.25">
      <c r="A189" s="1">
        <f t="shared" si="5"/>
        <v>185</v>
      </c>
      <c r="B189" s="1" t="s">
        <v>336</v>
      </c>
      <c r="C189" s="1" t="s">
        <v>337</v>
      </c>
      <c r="D189" s="9">
        <v>170.52338367999999</v>
      </c>
      <c r="E189" s="10">
        <f t="shared" si="4"/>
        <v>142.57920522620734</v>
      </c>
      <c r="J189" s="25"/>
      <c r="K189" s="25"/>
    </row>
    <row r="190" spans="1:11" s="6" customFormat="1" x14ac:dyDescent="0.25">
      <c r="A190" s="1">
        <f t="shared" si="5"/>
        <v>186</v>
      </c>
      <c r="B190" s="1" t="s">
        <v>338</v>
      </c>
      <c r="C190" s="1" t="s">
        <v>339</v>
      </c>
      <c r="D190" s="9">
        <v>170.52338367999999</v>
      </c>
      <c r="E190" s="10">
        <f t="shared" si="4"/>
        <v>142.57920522620734</v>
      </c>
      <c r="J190" s="25"/>
      <c r="K190" s="25"/>
    </row>
    <row r="191" spans="1:11" s="6" customFormat="1" x14ac:dyDescent="0.25">
      <c r="A191" s="1">
        <f t="shared" si="5"/>
        <v>187</v>
      </c>
      <c r="B191" s="1" t="s">
        <v>340</v>
      </c>
      <c r="C191" s="1" t="s">
        <v>341</v>
      </c>
      <c r="D191" s="9">
        <v>170.52338367999999</v>
      </c>
      <c r="E191" s="10">
        <f t="shared" si="4"/>
        <v>142.57920522620734</v>
      </c>
      <c r="J191" s="25"/>
      <c r="K191" s="25"/>
    </row>
    <row r="192" spans="1:11" s="6" customFormat="1" x14ac:dyDescent="0.25">
      <c r="A192" s="1">
        <f t="shared" si="5"/>
        <v>188</v>
      </c>
      <c r="B192" s="1" t="s">
        <v>342</v>
      </c>
      <c r="C192" s="1" t="s">
        <v>343</v>
      </c>
      <c r="D192" s="9">
        <v>170.52338367999999</v>
      </c>
      <c r="E192" s="10">
        <f t="shared" si="4"/>
        <v>142.57920522620734</v>
      </c>
      <c r="J192" s="25"/>
      <c r="K192" s="25"/>
    </row>
    <row r="193" spans="1:11" s="6" customFormat="1" x14ac:dyDescent="0.25">
      <c r="A193" s="1">
        <f t="shared" si="5"/>
        <v>189</v>
      </c>
      <c r="B193" s="1" t="s">
        <v>344</v>
      </c>
      <c r="C193" s="1" t="s">
        <v>345</v>
      </c>
      <c r="D193" s="9">
        <v>144.79158719999998</v>
      </c>
      <c r="E193" s="10">
        <f t="shared" si="4"/>
        <v>121.06415543077438</v>
      </c>
      <c r="J193" s="25"/>
      <c r="K193" s="25"/>
    </row>
    <row r="194" spans="1:11" s="6" customFormat="1" x14ac:dyDescent="0.25">
      <c r="A194" s="1">
        <f t="shared" si="5"/>
        <v>190</v>
      </c>
      <c r="B194" s="1" t="s">
        <v>346</v>
      </c>
      <c r="C194" s="1" t="s">
        <v>347</v>
      </c>
      <c r="D194" s="9">
        <v>144.79158719999998</v>
      </c>
      <c r="E194" s="10">
        <f t="shared" si="4"/>
        <v>121.06415543077438</v>
      </c>
      <c r="J194" s="25"/>
      <c r="K194" s="25"/>
    </row>
    <row r="195" spans="1:11" s="6" customFormat="1" x14ac:dyDescent="0.25">
      <c r="A195" s="1">
        <f t="shared" si="5"/>
        <v>191</v>
      </c>
      <c r="B195" s="1" t="s">
        <v>348</v>
      </c>
      <c r="C195" s="1" t="s">
        <v>349</v>
      </c>
      <c r="D195" s="9">
        <v>144.79158719999998</v>
      </c>
      <c r="E195" s="10">
        <f t="shared" si="4"/>
        <v>121.06415543077438</v>
      </c>
      <c r="J195" s="25"/>
      <c r="K195" s="25"/>
    </row>
    <row r="196" spans="1:11" s="6" customFormat="1" x14ac:dyDescent="0.25">
      <c r="A196" s="1">
        <f t="shared" si="5"/>
        <v>192</v>
      </c>
      <c r="B196" s="1" t="s">
        <v>350</v>
      </c>
      <c r="C196" s="1" t="s">
        <v>351</v>
      </c>
      <c r="D196" s="9">
        <v>168.69580000000002</v>
      </c>
      <c r="E196" s="10">
        <f t="shared" si="4"/>
        <v>141.0511131666</v>
      </c>
      <c r="J196" s="25"/>
      <c r="K196" s="25"/>
    </row>
    <row r="197" spans="1:11" s="6" customFormat="1" x14ac:dyDescent="0.25">
      <c r="A197" s="1">
        <f t="shared" si="5"/>
        <v>193</v>
      </c>
      <c r="B197" s="1" t="s">
        <v>352</v>
      </c>
      <c r="C197" s="1" t="s">
        <v>353</v>
      </c>
      <c r="D197" s="9">
        <v>155.00160000000002</v>
      </c>
      <c r="E197" s="10">
        <f t="shared" si="4"/>
        <v>129.60102280320001</v>
      </c>
      <c r="J197" s="25"/>
      <c r="K197" s="25"/>
    </row>
    <row r="198" spans="1:11" s="6" customFormat="1" x14ac:dyDescent="0.25">
      <c r="A198" s="1">
        <f t="shared" si="5"/>
        <v>194</v>
      </c>
      <c r="B198" s="1" t="s">
        <v>354</v>
      </c>
      <c r="C198" s="1" t="s">
        <v>355</v>
      </c>
      <c r="D198" s="9">
        <v>155.00160000000002</v>
      </c>
      <c r="E198" s="10">
        <f t="shared" ref="E198:E261" si="6">D198*0.836127</f>
        <v>129.60102280320001</v>
      </c>
      <c r="J198" s="25"/>
      <c r="K198" s="25"/>
    </row>
    <row r="199" spans="1:11" s="6" customFormat="1" x14ac:dyDescent="0.25">
      <c r="A199" s="1">
        <f t="shared" ref="A199:A262" si="7">A198+1</f>
        <v>195</v>
      </c>
      <c r="B199" s="1" t="s">
        <v>323</v>
      </c>
      <c r="C199" s="1" t="s">
        <v>356</v>
      </c>
      <c r="D199" s="9">
        <v>127.50555999999999</v>
      </c>
      <c r="E199" s="10">
        <f t="shared" si="6"/>
        <v>106.61084136611998</v>
      </c>
      <c r="J199" s="25"/>
      <c r="K199" s="25"/>
    </row>
    <row r="200" spans="1:11" s="6" customFormat="1" x14ac:dyDescent="0.25">
      <c r="A200" s="1">
        <f t="shared" si="7"/>
        <v>196</v>
      </c>
      <c r="B200" s="1" t="s">
        <v>357</v>
      </c>
      <c r="C200" s="1" t="s">
        <v>358</v>
      </c>
      <c r="D200" s="9">
        <v>127.614396</v>
      </c>
      <c r="E200" s="10">
        <f t="shared" si="6"/>
        <v>106.701842084292</v>
      </c>
      <c r="J200" s="25"/>
      <c r="K200" s="25"/>
    </row>
    <row r="201" spans="1:11" s="6" customFormat="1" x14ac:dyDescent="0.25">
      <c r="A201" s="1">
        <f t="shared" si="7"/>
        <v>197</v>
      </c>
      <c r="B201" s="1" t="s">
        <v>356</v>
      </c>
      <c r="C201" s="1" t="s">
        <v>359</v>
      </c>
      <c r="D201" s="9">
        <v>127.614396</v>
      </c>
      <c r="E201" s="10">
        <f t="shared" si="6"/>
        <v>106.701842084292</v>
      </c>
      <c r="J201" s="25"/>
      <c r="K201" s="25"/>
    </row>
    <row r="202" spans="1:11" s="6" customFormat="1" x14ac:dyDescent="0.25">
      <c r="A202" s="1">
        <f t="shared" si="7"/>
        <v>198</v>
      </c>
      <c r="B202" s="1" t="s">
        <v>317</v>
      </c>
      <c r="C202" s="1" t="s">
        <v>360</v>
      </c>
      <c r="D202" s="9">
        <v>127.614396</v>
      </c>
      <c r="E202" s="10">
        <f t="shared" si="6"/>
        <v>106.701842084292</v>
      </c>
      <c r="J202" s="25"/>
      <c r="K202" s="25"/>
    </row>
    <row r="203" spans="1:11" s="6" customFormat="1" x14ac:dyDescent="0.25">
      <c r="A203" s="1">
        <f t="shared" si="7"/>
        <v>199</v>
      </c>
      <c r="B203" s="1" t="s">
        <v>361</v>
      </c>
      <c r="C203" s="1" t="s">
        <v>362</v>
      </c>
      <c r="D203" s="9">
        <v>170.52338367999999</v>
      </c>
      <c r="E203" s="10">
        <f t="shared" si="6"/>
        <v>142.57920522620734</v>
      </c>
      <c r="J203" s="25"/>
      <c r="K203" s="25"/>
    </row>
    <row r="204" spans="1:11" s="6" customFormat="1" x14ac:dyDescent="0.25">
      <c r="A204" s="1">
        <f t="shared" si="7"/>
        <v>200</v>
      </c>
      <c r="B204" s="1" t="s">
        <v>363</v>
      </c>
      <c r="C204" s="1" t="s">
        <v>364</v>
      </c>
      <c r="D204" s="9">
        <v>170.52338367999999</v>
      </c>
      <c r="E204" s="10">
        <f t="shared" si="6"/>
        <v>142.57920522620734</v>
      </c>
      <c r="J204" s="25"/>
      <c r="K204" s="25"/>
    </row>
    <row r="205" spans="1:11" s="6" customFormat="1" x14ac:dyDescent="0.25">
      <c r="A205" s="1">
        <f t="shared" si="7"/>
        <v>201</v>
      </c>
      <c r="B205" s="1" t="s">
        <v>365</v>
      </c>
      <c r="C205" s="1" t="s">
        <v>366</v>
      </c>
      <c r="D205" s="9">
        <v>144.79158719999998</v>
      </c>
      <c r="E205" s="10">
        <f t="shared" si="6"/>
        <v>121.06415543077438</v>
      </c>
      <c r="J205" s="25"/>
      <c r="K205" s="25"/>
    </row>
    <row r="206" spans="1:11" s="6" customFormat="1" x14ac:dyDescent="0.25">
      <c r="A206" s="1">
        <f t="shared" si="7"/>
        <v>202</v>
      </c>
      <c r="B206" s="1" t="s">
        <v>367</v>
      </c>
      <c r="C206" s="1" t="s">
        <v>368</v>
      </c>
      <c r="D206" s="9">
        <v>144.79158719999998</v>
      </c>
      <c r="E206" s="10">
        <f t="shared" si="6"/>
        <v>121.06415543077438</v>
      </c>
      <c r="J206" s="25"/>
      <c r="K206" s="25"/>
    </row>
    <row r="207" spans="1:11" s="6" customFormat="1" x14ac:dyDescent="0.25">
      <c r="A207" s="1">
        <f t="shared" si="7"/>
        <v>203</v>
      </c>
      <c r="B207" s="1" t="s">
        <v>369</v>
      </c>
      <c r="C207" s="1" t="s">
        <v>370</v>
      </c>
      <c r="D207" s="9">
        <v>144.79158719999998</v>
      </c>
      <c r="E207" s="10">
        <f t="shared" si="6"/>
        <v>121.06415543077438</v>
      </c>
      <c r="J207" s="25"/>
      <c r="K207" s="25"/>
    </row>
    <row r="208" spans="1:11" s="6" customFormat="1" x14ac:dyDescent="0.25">
      <c r="A208" s="1">
        <f t="shared" si="7"/>
        <v>204</v>
      </c>
      <c r="B208" s="1" t="s">
        <v>371</v>
      </c>
      <c r="C208" s="1" t="s">
        <v>372</v>
      </c>
      <c r="D208" s="9">
        <v>167.739</v>
      </c>
      <c r="E208" s="10">
        <f t="shared" si="6"/>
        <v>140.25110685299998</v>
      </c>
      <c r="J208" s="25"/>
      <c r="K208" s="25"/>
    </row>
    <row r="209" spans="1:11" s="6" customFormat="1" x14ac:dyDescent="0.25">
      <c r="A209" s="1">
        <f t="shared" si="7"/>
        <v>205</v>
      </c>
      <c r="B209" s="1" t="s">
        <v>373</v>
      </c>
      <c r="C209" s="1" t="s">
        <v>374</v>
      </c>
      <c r="D209" s="9">
        <v>155.00160000000002</v>
      </c>
      <c r="E209" s="10">
        <f t="shared" si="6"/>
        <v>129.60102280320001</v>
      </c>
      <c r="J209" s="25"/>
      <c r="K209" s="25"/>
    </row>
    <row r="210" spans="1:11" s="6" customFormat="1" x14ac:dyDescent="0.25">
      <c r="A210" s="1">
        <f t="shared" si="7"/>
        <v>206</v>
      </c>
      <c r="B210" s="1" t="s">
        <v>375</v>
      </c>
      <c r="C210" s="1" t="s">
        <v>376</v>
      </c>
      <c r="D210" s="9">
        <v>155.00160000000002</v>
      </c>
      <c r="E210" s="10">
        <f t="shared" si="6"/>
        <v>129.60102280320001</v>
      </c>
      <c r="J210" s="25"/>
      <c r="K210" s="25"/>
    </row>
    <row r="211" spans="1:11" s="6" customFormat="1" x14ac:dyDescent="0.25">
      <c r="A211" s="1">
        <f t="shared" si="7"/>
        <v>207</v>
      </c>
      <c r="B211" s="1" t="s">
        <v>377</v>
      </c>
      <c r="C211" s="1" t="s">
        <v>378</v>
      </c>
      <c r="D211" s="9">
        <v>155.00160000000002</v>
      </c>
      <c r="E211" s="10">
        <f t="shared" si="6"/>
        <v>129.60102280320001</v>
      </c>
      <c r="J211" s="25"/>
      <c r="K211" s="25"/>
    </row>
    <row r="212" spans="1:11" s="6" customFormat="1" x14ac:dyDescent="0.25">
      <c r="A212" s="1">
        <f t="shared" si="7"/>
        <v>208</v>
      </c>
      <c r="B212" s="1" t="s">
        <v>379</v>
      </c>
      <c r="C212" s="1" t="s">
        <v>380</v>
      </c>
      <c r="D212" s="9">
        <v>146.46215999999998</v>
      </c>
      <c r="E212" s="10">
        <f t="shared" si="6"/>
        <v>122.46096645431997</v>
      </c>
      <c r="J212" s="25"/>
      <c r="K212" s="25"/>
    </row>
    <row r="213" spans="1:11" x14ac:dyDescent="0.25">
      <c r="A213" s="1">
        <f t="shared" si="7"/>
        <v>209</v>
      </c>
      <c r="B213" s="1" t="s">
        <v>381</v>
      </c>
      <c r="C213" s="1" t="s">
        <v>320</v>
      </c>
      <c r="D213" s="9">
        <v>148.65326787999999</v>
      </c>
      <c r="E213" s="10">
        <f t="shared" si="6"/>
        <v>124.29301091270074</v>
      </c>
    </row>
    <row r="214" spans="1:11" s="6" customFormat="1" x14ac:dyDescent="0.25">
      <c r="A214" s="1">
        <f t="shared" si="7"/>
        <v>210</v>
      </c>
      <c r="B214" s="1" t="s">
        <v>358</v>
      </c>
      <c r="C214" s="1" t="s">
        <v>382</v>
      </c>
      <c r="D214" s="9">
        <v>145.72064</v>
      </c>
      <c r="E214" s="10">
        <f t="shared" si="6"/>
        <v>121.84096156128</v>
      </c>
      <c r="J214" s="25"/>
      <c r="K214" s="25"/>
    </row>
    <row r="215" spans="1:11" x14ac:dyDescent="0.25">
      <c r="A215" s="1">
        <f t="shared" si="7"/>
        <v>211</v>
      </c>
      <c r="B215" s="1" t="s">
        <v>359</v>
      </c>
      <c r="C215" s="1" t="s">
        <v>383</v>
      </c>
      <c r="D215" s="9">
        <v>127.50555999999999</v>
      </c>
      <c r="E215" s="10">
        <f t="shared" si="6"/>
        <v>106.61084136611998</v>
      </c>
    </row>
    <row r="216" spans="1:11" x14ac:dyDescent="0.25">
      <c r="A216" s="1">
        <f t="shared" si="7"/>
        <v>212</v>
      </c>
      <c r="B216" s="1" t="s">
        <v>360</v>
      </c>
      <c r="C216" s="1" t="s">
        <v>384</v>
      </c>
      <c r="D216" s="9">
        <v>127.50555999999999</v>
      </c>
      <c r="E216" s="10">
        <f t="shared" si="6"/>
        <v>106.61084136611998</v>
      </c>
    </row>
    <row r="217" spans="1:11" x14ac:dyDescent="0.25">
      <c r="A217" s="1">
        <f t="shared" si="7"/>
        <v>213</v>
      </c>
      <c r="B217" s="1" t="s">
        <v>322</v>
      </c>
      <c r="C217" s="1" t="s">
        <v>357</v>
      </c>
      <c r="D217" s="9">
        <v>127.50555999999999</v>
      </c>
      <c r="E217" s="10">
        <f t="shared" si="6"/>
        <v>106.61084136611998</v>
      </c>
    </row>
    <row r="218" spans="1:11" x14ac:dyDescent="0.25">
      <c r="A218" s="1">
        <f t="shared" si="7"/>
        <v>214</v>
      </c>
      <c r="B218" s="1" t="s">
        <v>385</v>
      </c>
      <c r="C218" s="1" t="s">
        <v>318</v>
      </c>
      <c r="D218" s="9">
        <v>127.50555999999999</v>
      </c>
      <c r="E218" s="10">
        <f t="shared" si="6"/>
        <v>106.61084136611998</v>
      </c>
    </row>
    <row r="219" spans="1:11" x14ac:dyDescent="0.25">
      <c r="A219" s="1">
        <f t="shared" si="7"/>
        <v>215</v>
      </c>
      <c r="B219" s="1" t="s">
        <v>386</v>
      </c>
      <c r="C219" s="1" t="s">
        <v>319</v>
      </c>
      <c r="D219" s="9">
        <v>127.50555999999999</v>
      </c>
      <c r="E219" s="10">
        <f t="shared" si="6"/>
        <v>106.61084136611998</v>
      </c>
    </row>
    <row r="220" spans="1:11" x14ac:dyDescent="0.25">
      <c r="A220" s="1">
        <f t="shared" si="7"/>
        <v>216</v>
      </c>
      <c r="B220" s="1" t="s">
        <v>321</v>
      </c>
      <c r="C220" s="1" t="s">
        <v>385</v>
      </c>
      <c r="D220" s="9">
        <v>127.50555999999999</v>
      </c>
      <c r="E220" s="10">
        <f t="shared" si="6"/>
        <v>106.61084136611998</v>
      </c>
    </row>
    <row r="221" spans="1:11" x14ac:dyDescent="0.25">
      <c r="A221" s="1">
        <f t="shared" si="7"/>
        <v>217</v>
      </c>
      <c r="B221" s="1" t="s">
        <v>380</v>
      </c>
      <c r="C221" s="1" t="s">
        <v>386</v>
      </c>
      <c r="D221" s="9">
        <v>145.72064</v>
      </c>
      <c r="E221" s="10">
        <f t="shared" si="6"/>
        <v>121.84096156128</v>
      </c>
    </row>
    <row r="222" spans="1:11" x14ac:dyDescent="0.25">
      <c r="A222" s="1">
        <f t="shared" si="7"/>
        <v>218</v>
      </c>
      <c r="B222" s="8" t="s">
        <v>382</v>
      </c>
      <c r="C222" s="8" t="s">
        <v>387</v>
      </c>
      <c r="D222" s="14">
        <v>137.08552</v>
      </c>
      <c r="E222" s="10">
        <f t="shared" si="6"/>
        <v>114.62090458103999</v>
      </c>
    </row>
    <row r="223" spans="1:11" x14ac:dyDescent="0.25">
      <c r="A223" s="1">
        <f t="shared" si="7"/>
        <v>219</v>
      </c>
      <c r="B223" s="1" t="s">
        <v>383</v>
      </c>
      <c r="C223" s="1" t="s">
        <v>379</v>
      </c>
      <c r="D223" s="9">
        <v>177.93609599999999</v>
      </c>
      <c r="E223" s="10">
        <f t="shared" si="6"/>
        <v>148.77717414019199</v>
      </c>
    </row>
    <row r="224" spans="1:11" x14ac:dyDescent="0.25">
      <c r="A224" s="1">
        <f t="shared" si="7"/>
        <v>220</v>
      </c>
      <c r="B224" s="1" t="s">
        <v>384</v>
      </c>
      <c r="C224" s="1" t="s">
        <v>381</v>
      </c>
      <c r="D224" s="9">
        <v>127.614396</v>
      </c>
      <c r="E224" s="10">
        <f t="shared" si="6"/>
        <v>106.701842084292</v>
      </c>
    </row>
    <row r="225" spans="1:5" x14ac:dyDescent="0.25">
      <c r="A225" s="1">
        <f t="shared" si="7"/>
        <v>221</v>
      </c>
      <c r="B225" s="1" t="s">
        <v>388</v>
      </c>
      <c r="C225" s="1" t="s">
        <v>389</v>
      </c>
      <c r="D225" s="9">
        <v>169.95279599999998</v>
      </c>
      <c r="E225" s="10">
        <f t="shared" si="6"/>
        <v>142.10212146109197</v>
      </c>
    </row>
    <row r="226" spans="1:5" x14ac:dyDescent="0.25">
      <c r="A226" s="1">
        <f t="shared" si="7"/>
        <v>222</v>
      </c>
      <c r="B226" s="1" t="s">
        <v>390</v>
      </c>
      <c r="C226" s="1" t="s">
        <v>391</v>
      </c>
      <c r="D226" s="9">
        <v>169.95279599999998</v>
      </c>
      <c r="E226" s="10">
        <f t="shared" si="6"/>
        <v>142.10212146109197</v>
      </c>
    </row>
    <row r="227" spans="1:5" x14ac:dyDescent="0.25">
      <c r="A227" s="1">
        <f t="shared" si="7"/>
        <v>223</v>
      </c>
      <c r="B227" s="1" t="s">
        <v>392</v>
      </c>
      <c r="C227" s="1" t="s">
        <v>393</v>
      </c>
      <c r="D227" s="9">
        <v>161.9085</v>
      </c>
      <c r="E227" s="10">
        <f t="shared" si="6"/>
        <v>135.3760683795</v>
      </c>
    </row>
    <row r="228" spans="1:5" x14ac:dyDescent="0.25">
      <c r="A228" s="1">
        <f t="shared" si="7"/>
        <v>224</v>
      </c>
      <c r="B228" s="1" t="s">
        <v>394</v>
      </c>
      <c r="C228" s="1" t="s">
        <v>395</v>
      </c>
      <c r="D228" s="9">
        <v>161.9085</v>
      </c>
      <c r="E228" s="10">
        <f t="shared" si="6"/>
        <v>135.3760683795</v>
      </c>
    </row>
    <row r="229" spans="1:5" x14ac:dyDescent="0.25">
      <c r="A229" s="1">
        <f t="shared" si="7"/>
        <v>225</v>
      </c>
      <c r="B229" s="1" t="s">
        <v>396</v>
      </c>
      <c r="C229" s="1" t="s">
        <v>397</v>
      </c>
      <c r="D229" s="9">
        <v>161.9085</v>
      </c>
      <c r="E229" s="10">
        <f t="shared" si="6"/>
        <v>135.3760683795</v>
      </c>
    </row>
    <row r="230" spans="1:5" x14ac:dyDescent="0.25">
      <c r="A230" s="1">
        <f t="shared" si="7"/>
        <v>226</v>
      </c>
      <c r="B230" s="1" t="s">
        <v>398</v>
      </c>
      <c r="C230" s="1" t="s">
        <v>399</v>
      </c>
      <c r="D230" s="9">
        <v>161.9085</v>
      </c>
      <c r="E230" s="10">
        <f t="shared" si="6"/>
        <v>135.3760683795</v>
      </c>
    </row>
    <row r="231" spans="1:5" x14ac:dyDescent="0.25">
      <c r="A231" s="1">
        <f t="shared" si="7"/>
        <v>227</v>
      </c>
      <c r="B231" s="1" t="s">
        <v>400</v>
      </c>
      <c r="C231" s="1" t="s">
        <v>401</v>
      </c>
      <c r="D231" s="9">
        <v>161.9085</v>
      </c>
      <c r="E231" s="10">
        <f t="shared" si="6"/>
        <v>135.3760683795</v>
      </c>
    </row>
    <row r="232" spans="1:5" x14ac:dyDescent="0.25">
      <c r="A232" s="1">
        <f t="shared" si="7"/>
        <v>228</v>
      </c>
      <c r="B232" s="1" t="s">
        <v>402</v>
      </c>
      <c r="C232" s="1" t="s">
        <v>403</v>
      </c>
      <c r="D232" s="9">
        <v>161.9085</v>
      </c>
      <c r="E232" s="10">
        <f t="shared" si="6"/>
        <v>135.3760683795</v>
      </c>
    </row>
    <row r="233" spans="1:5" x14ac:dyDescent="0.25">
      <c r="A233" s="1">
        <f t="shared" si="7"/>
        <v>229</v>
      </c>
      <c r="B233" s="1" t="s">
        <v>404</v>
      </c>
      <c r="C233" s="1" t="s">
        <v>405</v>
      </c>
      <c r="D233" s="9">
        <v>171.10561561599999</v>
      </c>
      <c r="E233" s="10">
        <f t="shared" si="6"/>
        <v>143.06602506815921</v>
      </c>
    </row>
    <row r="234" spans="1:5" x14ac:dyDescent="0.25">
      <c r="A234" s="1">
        <f t="shared" si="7"/>
        <v>230</v>
      </c>
      <c r="B234" s="1" t="s">
        <v>406</v>
      </c>
      <c r="C234" s="1" t="s">
        <v>407</v>
      </c>
      <c r="D234" s="9">
        <v>171.10561561599999</v>
      </c>
      <c r="E234" s="10">
        <f t="shared" si="6"/>
        <v>143.06602506815921</v>
      </c>
    </row>
    <row r="235" spans="1:5" x14ac:dyDescent="0.25">
      <c r="A235" s="1">
        <f t="shared" si="7"/>
        <v>231</v>
      </c>
      <c r="B235" s="1" t="s">
        <v>408</v>
      </c>
      <c r="C235" s="1" t="s">
        <v>409</v>
      </c>
      <c r="D235" s="9">
        <v>177.45898767999998</v>
      </c>
      <c r="E235" s="10">
        <f t="shared" si="6"/>
        <v>148.37825099191534</v>
      </c>
    </row>
    <row r="236" spans="1:5" x14ac:dyDescent="0.25">
      <c r="A236" s="1">
        <f t="shared" si="7"/>
        <v>232</v>
      </c>
      <c r="B236" s="1" t="s">
        <v>410</v>
      </c>
      <c r="C236" s="1" t="s">
        <v>411</v>
      </c>
      <c r="D236" s="9">
        <v>170.52338367999999</v>
      </c>
      <c r="E236" s="10">
        <f t="shared" si="6"/>
        <v>142.57920522620734</v>
      </c>
    </row>
    <row r="237" spans="1:5" x14ac:dyDescent="0.25">
      <c r="A237" s="1">
        <f t="shared" si="7"/>
        <v>233</v>
      </c>
      <c r="B237" s="1" t="s">
        <v>412</v>
      </c>
      <c r="C237" s="1" t="s">
        <v>413</v>
      </c>
      <c r="D237" s="9">
        <v>170.52338367999999</v>
      </c>
      <c r="E237" s="10">
        <f t="shared" si="6"/>
        <v>142.57920522620734</v>
      </c>
    </row>
    <row r="238" spans="1:5" x14ac:dyDescent="0.25">
      <c r="A238" s="1">
        <f t="shared" si="7"/>
        <v>234</v>
      </c>
      <c r="B238" s="1" t="s">
        <v>414</v>
      </c>
      <c r="C238" s="1" t="s">
        <v>415</v>
      </c>
      <c r="D238" s="9">
        <v>136.02475411199998</v>
      </c>
      <c r="E238" s="10">
        <f t="shared" si="6"/>
        <v>113.7339695814042</v>
      </c>
    </row>
    <row r="239" spans="1:5" x14ac:dyDescent="0.25">
      <c r="A239" s="1">
        <f t="shared" si="7"/>
        <v>235</v>
      </c>
      <c r="B239" s="1" t="s">
        <v>416</v>
      </c>
      <c r="C239" s="1" t="s">
        <v>417</v>
      </c>
      <c r="D239" s="9">
        <v>136.02475411199998</v>
      </c>
      <c r="E239" s="10">
        <f t="shared" si="6"/>
        <v>113.7339695814042</v>
      </c>
    </row>
    <row r="240" spans="1:5" x14ac:dyDescent="0.25">
      <c r="A240" s="1">
        <f t="shared" si="7"/>
        <v>236</v>
      </c>
      <c r="B240" s="1" t="s">
        <v>418</v>
      </c>
      <c r="C240" s="1" t="s">
        <v>419</v>
      </c>
      <c r="D240" s="9">
        <v>136.02475411199998</v>
      </c>
      <c r="E240" s="10">
        <f t="shared" si="6"/>
        <v>113.7339695814042</v>
      </c>
    </row>
    <row r="241" spans="1:5" x14ac:dyDescent="0.25">
      <c r="A241" s="1">
        <f t="shared" si="7"/>
        <v>237</v>
      </c>
      <c r="B241" s="1" t="s">
        <v>420</v>
      </c>
      <c r="C241" s="1" t="s">
        <v>421</v>
      </c>
      <c r="D241" s="9">
        <v>136.02475411199998</v>
      </c>
      <c r="E241" s="10">
        <f t="shared" si="6"/>
        <v>113.7339695814042</v>
      </c>
    </row>
    <row r="242" spans="1:5" x14ac:dyDescent="0.25">
      <c r="A242" s="1">
        <f t="shared" si="7"/>
        <v>238</v>
      </c>
      <c r="B242" s="1" t="s">
        <v>422</v>
      </c>
      <c r="C242" s="1" t="s">
        <v>423</v>
      </c>
      <c r="D242" s="9">
        <v>136.02475411199998</v>
      </c>
      <c r="E242" s="10">
        <f t="shared" si="6"/>
        <v>113.7339695814042</v>
      </c>
    </row>
    <row r="243" spans="1:5" x14ac:dyDescent="0.25">
      <c r="A243" s="1">
        <f t="shared" si="7"/>
        <v>239</v>
      </c>
      <c r="B243" s="1" t="s">
        <v>424</v>
      </c>
      <c r="C243" s="1" t="s">
        <v>425</v>
      </c>
      <c r="D243" s="9">
        <v>136.02475411199998</v>
      </c>
      <c r="E243" s="10">
        <f t="shared" si="6"/>
        <v>113.7339695814042</v>
      </c>
    </row>
    <row r="244" spans="1:5" x14ac:dyDescent="0.25">
      <c r="A244" s="1">
        <f t="shared" si="7"/>
        <v>240</v>
      </c>
      <c r="B244" s="1" t="s">
        <v>426</v>
      </c>
      <c r="C244" s="1" t="s">
        <v>427</v>
      </c>
      <c r="D244" s="9">
        <v>136.02475411199998</v>
      </c>
      <c r="E244" s="10">
        <f t="shared" si="6"/>
        <v>113.7339695814042</v>
      </c>
    </row>
    <row r="245" spans="1:5" x14ac:dyDescent="0.25">
      <c r="A245" s="1">
        <f t="shared" si="7"/>
        <v>241</v>
      </c>
      <c r="B245" s="1" t="s">
        <v>428</v>
      </c>
      <c r="C245" s="1" t="s">
        <v>429</v>
      </c>
      <c r="D245" s="9">
        <v>136.02475411199998</v>
      </c>
      <c r="E245" s="10">
        <f t="shared" si="6"/>
        <v>113.7339695814042</v>
      </c>
    </row>
    <row r="246" spans="1:5" x14ac:dyDescent="0.25">
      <c r="A246" s="1">
        <f t="shared" si="7"/>
        <v>242</v>
      </c>
      <c r="B246" s="1" t="s">
        <v>430</v>
      </c>
      <c r="C246" s="1" t="s">
        <v>431</v>
      </c>
      <c r="D246" s="9">
        <v>130.31604518399999</v>
      </c>
      <c r="E246" s="10">
        <f t="shared" si="6"/>
        <v>108.96076391156235</v>
      </c>
    </row>
    <row r="247" spans="1:5" x14ac:dyDescent="0.25">
      <c r="A247" s="1">
        <f t="shared" si="7"/>
        <v>243</v>
      </c>
      <c r="B247" s="1" t="s">
        <v>432</v>
      </c>
      <c r="C247" s="1" t="s">
        <v>433</v>
      </c>
      <c r="D247" s="9">
        <v>130.31604518399999</v>
      </c>
      <c r="E247" s="10">
        <f t="shared" si="6"/>
        <v>108.96076391156235</v>
      </c>
    </row>
    <row r="248" spans="1:5" x14ac:dyDescent="0.25">
      <c r="A248" s="1">
        <f t="shared" si="7"/>
        <v>244</v>
      </c>
      <c r="B248" s="1" t="s">
        <v>434</v>
      </c>
      <c r="C248" s="1" t="s">
        <v>435</v>
      </c>
      <c r="D248" s="9">
        <v>130.31604518399999</v>
      </c>
      <c r="E248" s="10">
        <f t="shared" si="6"/>
        <v>108.96076391156235</v>
      </c>
    </row>
    <row r="249" spans="1:5" x14ac:dyDescent="0.25">
      <c r="A249" s="1">
        <f t="shared" si="7"/>
        <v>245</v>
      </c>
      <c r="B249" s="1" t="s">
        <v>436</v>
      </c>
      <c r="C249" s="1" t="s">
        <v>437</v>
      </c>
      <c r="D249" s="9">
        <v>130.31604518399999</v>
      </c>
      <c r="E249" s="10">
        <f t="shared" si="6"/>
        <v>108.96076391156235</v>
      </c>
    </row>
    <row r="250" spans="1:5" x14ac:dyDescent="0.25">
      <c r="A250" s="1">
        <f t="shared" si="7"/>
        <v>246</v>
      </c>
      <c r="B250" s="1" t="s">
        <v>438</v>
      </c>
      <c r="C250" s="1" t="s">
        <v>439</v>
      </c>
      <c r="D250" s="9">
        <v>130.31604518399999</v>
      </c>
      <c r="E250" s="10">
        <f t="shared" si="6"/>
        <v>108.96076391156235</v>
      </c>
    </row>
    <row r="251" spans="1:5" x14ac:dyDescent="0.25">
      <c r="A251" s="1">
        <f t="shared" si="7"/>
        <v>247</v>
      </c>
      <c r="B251" s="1" t="s">
        <v>440</v>
      </c>
      <c r="C251" s="1" t="s">
        <v>441</v>
      </c>
      <c r="D251" s="9">
        <v>130.31604518399999</v>
      </c>
      <c r="E251" s="10">
        <f t="shared" si="6"/>
        <v>108.96076391156235</v>
      </c>
    </row>
    <row r="252" spans="1:5" x14ac:dyDescent="0.25">
      <c r="A252" s="1">
        <f t="shared" si="7"/>
        <v>248</v>
      </c>
      <c r="B252" s="1" t="s">
        <v>442</v>
      </c>
      <c r="C252" s="1" t="s">
        <v>443</v>
      </c>
      <c r="D252" s="9">
        <v>173.61106339199998</v>
      </c>
      <c r="E252" s="10">
        <f t="shared" si="6"/>
        <v>145.16089760076275</v>
      </c>
    </row>
    <row r="253" spans="1:5" x14ac:dyDescent="0.25">
      <c r="A253" s="1">
        <f t="shared" si="7"/>
        <v>249</v>
      </c>
      <c r="B253" s="1" t="s">
        <v>444</v>
      </c>
      <c r="C253" s="1" t="s">
        <v>445</v>
      </c>
      <c r="D253" s="9">
        <v>144.79158719999998</v>
      </c>
      <c r="E253" s="10">
        <f t="shared" si="6"/>
        <v>121.06415543077438</v>
      </c>
    </row>
    <row r="254" spans="1:5" x14ac:dyDescent="0.25">
      <c r="A254" s="1">
        <f t="shared" si="7"/>
        <v>250</v>
      </c>
      <c r="B254" s="1" t="s">
        <v>446</v>
      </c>
      <c r="C254" s="1" t="s">
        <v>447</v>
      </c>
      <c r="D254" s="9">
        <v>144.79158719999998</v>
      </c>
      <c r="E254" s="10">
        <f t="shared" si="6"/>
        <v>121.06415543077438</v>
      </c>
    </row>
    <row r="255" spans="1:5" x14ac:dyDescent="0.25">
      <c r="A255" s="1">
        <f t="shared" si="7"/>
        <v>251</v>
      </c>
      <c r="B255" s="1" t="s">
        <v>448</v>
      </c>
      <c r="C255" s="1" t="s">
        <v>449</v>
      </c>
      <c r="D255" s="9">
        <v>144.79158719999998</v>
      </c>
      <c r="E255" s="10">
        <f t="shared" si="6"/>
        <v>121.06415543077438</v>
      </c>
    </row>
    <row r="256" spans="1:5" x14ac:dyDescent="0.25">
      <c r="A256" s="1">
        <f t="shared" si="7"/>
        <v>252</v>
      </c>
      <c r="B256" s="1" t="s">
        <v>450</v>
      </c>
      <c r="C256" s="1" t="s">
        <v>451</v>
      </c>
      <c r="D256" s="9">
        <v>144.79158719999998</v>
      </c>
      <c r="E256" s="10">
        <f t="shared" si="6"/>
        <v>121.06415543077438</v>
      </c>
    </row>
    <row r="257" spans="1:5" x14ac:dyDescent="0.25">
      <c r="A257" s="1">
        <f t="shared" si="7"/>
        <v>253</v>
      </c>
      <c r="B257" s="1" t="s">
        <v>452</v>
      </c>
      <c r="C257" s="1" t="s">
        <v>453</v>
      </c>
      <c r="D257" s="9">
        <v>144.79158719999998</v>
      </c>
      <c r="E257" s="10">
        <f t="shared" si="6"/>
        <v>121.06415543077438</v>
      </c>
    </row>
    <row r="258" spans="1:5" x14ac:dyDescent="0.25">
      <c r="A258" s="1">
        <f t="shared" si="7"/>
        <v>254</v>
      </c>
      <c r="B258" s="1" t="s">
        <v>454</v>
      </c>
      <c r="C258" s="1" t="s">
        <v>455</v>
      </c>
      <c r="D258" s="9">
        <v>144.79158719999998</v>
      </c>
      <c r="E258" s="10">
        <f t="shared" si="6"/>
        <v>121.06415543077438</v>
      </c>
    </row>
    <row r="259" spans="1:5" x14ac:dyDescent="0.25">
      <c r="A259" s="1">
        <f t="shared" si="7"/>
        <v>255</v>
      </c>
      <c r="B259" s="1" t="s">
        <v>456</v>
      </c>
      <c r="C259" s="1" t="s">
        <v>457</v>
      </c>
      <c r="D259" s="9">
        <v>144.79158719999998</v>
      </c>
      <c r="E259" s="10">
        <f t="shared" si="6"/>
        <v>121.06415543077438</v>
      </c>
    </row>
    <row r="260" spans="1:5" x14ac:dyDescent="0.25">
      <c r="A260" s="1">
        <f t="shared" si="7"/>
        <v>256</v>
      </c>
      <c r="B260" s="1" t="s">
        <v>458</v>
      </c>
      <c r="C260" s="1" t="s">
        <v>459</v>
      </c>
      <c r="D260" s="9">
        <v>144.79158719999998</v>
      </c>
      <c r="E260" s="10">
        <f t="shared" si="6"/>
        <v>121.06415543077438</v>
      </c>
    </row>
    <row r="261" spans="1:5" x14ac:dyDescent="0.25">
      <c r="A261" s="1">
        <f t="shared" si="7"/>
        <v>257</v>
      </c>
      <c r="B261" s="1" t="s">
        <v>460</v>
      </c>
      <c r="C261" s="1" t="s">
        <v>461</v>
      </c>
      <c r="D261" s="9">
        <v>144.79158719999998</v>
      </c>
      <c r="E261" s="10">
        <f t="shared" si="6"/>
        <v>121.06415543077438</v>
      </c>
    </row>
    <row r="262" spans="1:5" x14ac:dyDescent="0.25">
      <c r="A262" s="1">
        <f t="shared" si="7"/>
        <v>258</v>
      </c>
      <c r="B262" s="1" t="s">
        <v>462</v>
      </c>
      <c r="C262" s="1" t="s">
        <v>463</v>
      </c>
      <c r="D262" s="9">
        <v>144.79158719999998</v>
      </c>
      <c r="E262" s="10">
        <f t="shared" ref="E262:E325" si="8">D262*0.836127</f>
        <v>121.06415543077438</v>
      </c>
    </row>
    <row r="263" spans="1:5" x14ac:dyDescent="0.25">
      <c r="A263" s="1">
        <f t="shared" ref="A263:A326" si="9">A262+1</f>
        <v>259</v>
      </c>
      <c r="B263" s="1" t="s">
        <v>464</v>
      </c>
      <c r="C263" s="1" t="s">
        <v>465</v>
      </c>
      <c r="D263" s="9">
        <v>144.79158719999998</v>
      </c>
      <c r="E263" s="10">
        <f t="shared" si="8"/>
        <v>121.06415543077438</v>
      </c>
    </row>
    <row r="264" spans="1:5" x14ac:dyDescent="0.25">
      <c r="A264" s="1">
        <f t="shared" si="9"/>
        <v>260</v>
      </c>
      <c r="B264" s="1" t="s">
        <v>466</v>
      </c>
      <c r="C264" s="1" t="s">
        <v>467</v>
      </c>
      <c r="D264" s="9">
        <v>144.79158719999998</v>
      </c>
      <c r="E264" s="10">
        <f t="shared" si="8"/>
        <v>121.06415543077438</v>
      </c>
    </row>
    <row r="265" spans="1:5" x14ac:dyDescent="0.25">
      <c r="A265" s="1">
        <f t="shared" si="9"/>
        <v>261</v>
      </c>
      <c r="B265" s="1" t="s">
        <v>468</v>
      </c>
      <c r="C265" s="1" t="s">
        <v>469</v>
      </c>
      <c r="D265" s="9">
        <v>144.79158719999998</v>
      </c>
      <c r="E265" s="10">
        <f t="shared" si="8"/>
        <v>121.06415543077438</v>
      </c>
    </row>
    <row r="266" spans="1:5" x14ac:dyDescent="0.25">
      <c r="A266" s="1">
        <f t="shared" si="9"/>
        <v>262</v>
      </c>
      <c r="B266" s="1" t="s">
        <v>470</v>
      </c>
      <c r="C266" s="1" t="s">
        <v>471</v>
      </c>
      <c r="D266" s="9">
        <v>144.79158719999998</v>
      </c>
      <c r="E266" s="10">
        <f t="shared" si="8"/>
        <v>121.06415543077438</v>
      </c>
    </row>
    <row r="267" spans="1:5" x14ac:dyDescent="0.25">
      <c r="A267" s="1">
        <f t="shared" si="9"/>
        <v>263</v>
      </c>
      <c r="B267" s="1" t="s">
        <v>472</v>
      </c>
      <c r="C267" s="1" t="s">
        <v>473</v>
      </c>
      <c r="D267" s="9">
        <v>173.61106339199998</v>
      </c>
      <c r="E267" s="10">
        <f t="shared" si="8"/>
        <v>145.16089760076275</v>
      </c>
    </row>
    <row r="268" spans="1:5" x14ac:dyDescent="0.25">
      <c r="A268" s="1">
        <f t="shared" si="9"/>
        <v>264</v>
      </c>
      <c r="B268" s="1" t="s">
        <v>474</v>
      </c>
      <c r="C268" s="1" t="s">
        <v>475</v>
      </c>
      <c r="D268" s="9">
        <v>173.61106339199998</v>
      </c>
      <c r="E268" s="10">
        <f t="shared" si="8"/>
        <v>145.16089760076275</v>
      </c>
    </row>
    <row r="269" spans="1:5" x14ac:dyDescent="0.25">
      <c r="A269" s="1">
        <f t="shared" si="9"/>
        <v>265</v>
      </c>
      <c r="B269" s="1" t="s">
        <v>476</v>
      </c>
      <c r="C269" s="1" t="s">
        <v>477</v>
      </c>
      <c r="D269" s="9">
        <v>144.79158719999998</v>
      </c>
      <c r="E269" s="10">
        <f t="shared" si="8"/>
        <v>121.06415543077438</v>
      </c>
    </row>
    <row r="270" spans="1:5" x14ac:dyDescent="0.25">
      <c r="A270" s="1">
        <f t="shared" si="9"/>
        <v>266</v>
      </c>
      <c r="B270" s="1" t="s">
        <v>478</v>
      </c>
      <c r="C270" s="1" t="s">
        <v>479</v>
      </c>
      <c r="D270" s="9">
        <v>144.79158719999998</v>
      </c>
      <c r="E270" s="10">
        <f t="shared" si="8"/>
        <v>121.06415543077438</v>
      </c>
    </row>
    <row r="271" spans="1:5" x14ac:dyDescent="0.25">
      <c r="A271" s="1">
        <f t="shared" si="9"/>
        <v>267</v>
      </c>
      <c r="B271" s="1" t="s">
        <v>480</v>
      </c>
      <c r="C271" s="1" t="s">
        <v>481</v>
      </c>
      <c r="D271" s="9">
        <v>144.79158719999998</v>
      </c>
      <c r="E271" s="10">
        <f t="shared" si="8"/>
        <v>121.06415543077438</v>
      </c>
    </row>
    <row r="272" spans="1:5" x14ac:dyDescent="0.25">
      <c r="A272" s="1">
        <f t="shared" si="9"/>
        <v>268</v>
      </c>
      <c r="B272" s="1" t="s">
        <v>482</v>
      </c>
      <c r="C272" s="1" t="s">
        <v>483</v>
      </c>
      <c r="D272" s="9">
        <v>144.79158719999998</v>
      </c>
      <c r="E272" s="10">
        <f t="shared" si="8"/>
        <v>121.06415543077438</v>
      </c>
    </row>
    <row r="273" spans="1:5" x14ac:dyDescent="0.25">
      <c r="A273" s="1">
        <f t="shared" si="9"/>
        <v>269</v>
      </c>
      <c r="B273" s="1" t="s">
        <v>484</v>
      </c>
      <c r="C273" s="1" t="s">
        <v>485</v>
      </c>
      <c r="D273" s="9">
        <v>144.79158719999998</v>
      </c>
      <c r="E273" s="10">
        <f t="shared" si="8"/>
        <v>121.06415543077438</v>
      </c>
    </row>
    <row r="274" spans="1:5" x14ac:dyDescent="0.25">
      <c r="A274" s="1">
        <f t="shared" si="9"/>
        <v>270</v>
      </c>
      <c r="B274" s="1" t="s">
        <v>486</v>
      </c>
      <c r="C274" s="1" t="s">
        <v>487</v>
      </c>
      <c r="D274" s="9">
        <v>144.79158719999998</v>
      </c>
      <c r="E274" s="10">
        <f t="shared" si="8"/>
        <v>121.06415543077438</v>
      </c>
    </row>
    <row r="275" spans="1:5" x14ac:dyDescent="0.25">
      <c r="A275" s="1">
        <f t="shared" si="9"/>
        <v>271</v>
      </c>
      <c r="B275" s="1" t="s">
        <v>488</v>
      </c>
      <c r="C275" s="1" t="s">
        <v>489</v>
      </c>
      <c r="D275" s="9">
        <v>144.79158719999998</v>
      </c>
      <c r="E275" s="10">
        <f t="shared" si="8"/>
        <v>121.06415543077438</v>
      </c>
    </row>
    <row r="276" spans="1:5" x14ac:dyDescent="0.25">
      <c r="A276" s="1">
        <f t="shared" si="9"/>
        <v>272</v>
      </c>
      <c r="B276" s="1" t="s">
        <v>490</v>
      </c>
      <c r="C276" s="1" t="s">
        <v>491</v>
      </c>
      <c r="D276" s="9">
        <v>144.79158719999998</v>
      </c>
      <c r="E276" s="10">
        <f t="shared" si="8"/>
        <v>121.06415543077438</v>
      </c>
    </row>
    <row r="277" spans="1:5" x14ac:dyDescent="0.25">
      <c r="A277" s="1">
        <f t="shared" si="9"/>
        <v>273</v>
      </c>
      <c r="B277" s="1" t="s">
        <v>492</v>
      </c>
      <c r="C277" s="1" t="s">
        <v>493</v>
      </c>
      <c r="D277" s="9">
        <v>144.79158719999998</v>
      </c>
      <c r="E277" s="10">
        <f t="shared" si="8"/>
        <v>121.06415543077438</v>
      </c>
    </row>
    <row r="278" spans="1:5" x14ac:dyDescent="0.25">
      <c r="A278" s="1">
        <f t="shared" si="9"/>
        <v>274</v>
      </c>
      <c r="B278" s="1" t="s">
        <v>494</v>
      </c>
      <c r="C278" s="1" t="s">
        <v>495</v>
      </c>
      <c r="D278" s="9">
        <v>144.79158719999998</v>
      </c>
      <c r="E278" s="10">
        <f t="shared" si="8"/>
        <v>121.06415543077438</v>
      </c>
    </row>
    <row r="279" spans="1:5" x14ac:dyDescent="0.25">
      <c r="A279" s="1">
        <f t="shared" si="9"/>
        <v>275</v>
      </c>
      <c r="B279" s="1" t="s">
        <v>496</v>
      </c>
      <c r="C279" s="1" t="s">
        <v>497</v>
      </c>
      <c r="D279" s="9">
        <v>173.61106339199998</v>
      </c>
      <c r="E279" s="10">
        <f t="shared" si="8"/>
        <v>145.16089760076275</v>
      </c>
    </row>
    <row r="280" spans="1:5" x14ac:dyDescent="0.25">
      <c r="A280" s="1">
        <f t="shared" si="9"/>
        <v>276</v>
      </c>
      <c r="B280" s="1" t="s">
        <v>498</v>
      </c>
      <c r="C280" s="1" t="s">
        <v>499</v>
      </c>
      <c r="D280" s="9">
        <v>167.739</v>
      </c>
      <c r="E280" s="10">
        <f t="shared" si="8"/>
        <v>140.25110685299998</v>
      </c>
    </row>
    <row r="281" spans="1:5" x14ac:dyDescent="0.25">
      <c r="A281" s="1">
        <f t="shared" si="9"/>
        <v>277</v>
      </c>
      <c r="B281" s="1" t="s">
        <v>500</v>
      </c>
      <c r="C281" s="1" t="s">
        <v>501</v>
      </c>
      <c r="D281" s="9">
        <v>167.739</v>
      </c>
      <c r="E281" s="10">
        <f t="shared" si="8"/>
        <v>140.25110685299998</v>
      </c>
    </row>
    <row r="282" spans="1:5" x14ac:dyDescent="0.25">
      <c r="A282" s="1">
        <f t="shared" si="9"/>
        <v>278</v>
      </c>
      <c r="B282" s="1" t="s">
        <v>502</v>
      </c>
      <c r="C282" s="1" t="s">
        <v>503</v>
      </c>
      <c r="D282" s="9">
        <v>167.739</v>
      </c>
      <c r="E282" s="10">
        <f t="shared" si="8"/>
        <v>140.25110685299998</v>
      </c>
    </row>
    <row r="283" spans="1:5" x14ac:dyDescent="0.25">
      <c r="A283" s="1">
        <f t="shared" si="9"/>
        <v>279</v>
      </c>
      <c r="B283" s="1" t="s">
        <v>504</v>
      </c>
      <c r="C283" s="1" t="s">
        <v>505</v>
      </c>
      <c r="D283" s="9">
        <v>167.739</v>
      </c>
      <c r="E283" s="10">
        <f t="shared" si="8"/>
        <v>140.25110685299998</v>
      </c>
    </row>
    <row r="284" spans="1:5" x14ac:dyDescent="0.25">
      <c r="A284" s="1">
        <f t="shared" si="9"/>
        <v>280</v>
      </c>
      <c r="B284" s="1" t="s">
        <v>506</v>
      </c>
      <c r="C284" s="1" t="s">
        <v>507</v>
      </c>
      <c r="D284" s="9">
        <v>162.51247999999998</v>
      </c>
      <c r="E284" s="10">
        <f t="shared" si="8"/>
        <v>135.88107236495998</v>
      </c>
    </row>
    <row r="285" spans="1:5" x14ac:dyDescent="0.25">
      <c r="A285" s="1">
        <f t="shared" si="9"/>
        <v>281</v>
      </c>
      <c r="B285" s="1" t="s">
        <v>508</v>
      </c>
      <c r="C285" s="1" t="s">
        <v>509</v>
      </c>
      <c r="D285" s="9">
        <v>132.37993932800001</v>
      </c>
      <c r="E285" s="10">
        <f t="shared" si="8"/>
        <v>110.68644153050265</v>
      </c>
    </row>
    <row r="286" spans="1:5" x14ac:dyDescent="0.25">
      <c r="A286" s="1">
        <f t="shared" si="9"/>
        <v>282</v>
      </c>
      <c r="B286" s="1" t="s">
        <v>510</v>
      </c>
      <c r="C286" s="1" t="s">
        <v>511</v>
      </c>
      <c r="D286" s="9">
        <v>126.31673599999999</v>
      </c>
      <c r="E286" s="10">
        <f t="shared" si="8"/>
        <v>105.61683352147199</v>
      </c>
    </row>
    <row r="287" spans="1:5" x14ac:dyDescent="0.25">
      <c r="A287" s="1">
        <f t="shared" si="9"/>
        <v>283</v>
      </c>
      <c r="B287" s="1" t="s">
        <v>512</v>
      </c>
      <c r="C287" s="1" t="s">
        <v>513</v>
      </c>
      <c r="D287" s="9">
        <v>126.31673599999999</v>
      </c>
      <c r="E287" s="10">
        <f t="shared" si="8"/>
        <v>105.61683352147199</v>
      </c>
    </row>
    <row r="288" spans="1:5" x14ac:dyDescent="0.25">
      <c r="A288" s="1">
        <f t="shared" si="9"/>
        <v>284</v>
      </c>
      <c r="B288" s="1" t="s">
        <v>514</v>
      </c>
      <c r="C288" s="1" t="s">
        <v>515</v>
      </c>
      <c r="D288" s="9">
        <v>126.31673599999999</v>
      </c>
      <c r="E288" s="10">
        <f t="shared" si="8"/>
        <v>105.61683352147199</v>
      </c>
    </row>
    <row r="289" spans="1:5" x14ac:dyDescent="0.25">
      <c r="A289" s="1">
        <f t="shared" si="9"/>
        <v>285</v>
      </c>
      <c r="B289" s="1" t="s">
        <v>516</v>
      </c>
      <c r="C289" s="1" t="s">
        <v>517</v>
      </c>
      <c r="D289" s="9">
        <v>126.31673599999999</v>
      </c>
      <c r="E289" s="10">
        <f t="shared" si="8"/>
        <v>105.61683352147199</v>
      </c>
    </row>
    <row r="290" spans="1:5" x14ac:dyDescent="0.25">
      <c r="A290" s="1">
        <f t="shared" si="9"/>
        <v>286</v>
      </c>
      <c r="B290" s="1" t="s">
        <v>518</v>
      </c>
      <c r="C290" s="1" t="s">
        <v>519</v>
      </c>
      <c r="D290" s="9">
        <v>126.31673599999999</v>
      </c>
      <c r="E290" s="10">
        <f t="shared" si="8"/>
        <v>105.61683352147199</v>
      </c>
    </row>
    <row r="291" spans="1:5" x14ac:dyDescent="0.25">
      <c r="A291" s="1">
        <f t="shared" si="9"/>
        <v>287</v>
      </c>
      <c r="B291" s="1" t="s">
        <v>520</v>
      </c>
      <c r="C291" s="1" t="s">
        <v>521</v>
      </c>
      <c r="D291" s="9">
        <v>175.81702319999997</v>
      </c>
      <c r="E291" s="10">
        <f t="shared" si="8"/>
        <v>147.00536015714636</v>
      </c>
    </row>
    <row r="292" spans="1:5" x14ac:dyDescent="0.25">
      <c r="A292" s="1">
        <f t="shared" si="9"/>
        <v>288</v>
      </c>
      <c r="B292" s="1" t="s">
        <v>522</v>
      </c>
      <c r="C292" s="1" t="s">
        <v>523</v>
      </c>
      <c r="D292" s="9">
        <v>175.81702319999997</v>
      </c>
      <c r="E292" s="10">
        <f t="shared" si="8"/>
        <v>147.00536015714636</v>
      </c>
    </row>
    <row r="293" spans="1:5" x14ac:dyDescent="0.25">
      <c r="A293" s="1">
        <f t="shared" si="9"/>
        <v>289</v>
      </c>
      <c r="B293" s="1" t="s">
        <v>524</v>
      </c>
      <c r="C293" s="1" t="s">
        <v>525</v>
      </c>
      <c r="D293" s="9">
        <v>175.81702319999997</v>
      </c>
      <c r="E293" s="10">
        <f t="shared" si="8"/>
        <v>147.00536015714636</v>
      </c>
    </row>
    <row r="294" spans="1:5" x14ac:dyDescent="0.25">
      <c r="A294" s="1">
        <f t="shared" si="9"/>
        <v>290</v>
      </c>
      <c r="B294" s="1" t="s">
        <v>526</v>
      </c>
      <c r="C294" s="1" t="s">
        <v>527</v>
      </c>
      <c r="D294" s="9">
        <v>175.81702319999997</v>
      </c>
      <c r="E294" s="10">
        <f t="shared" si="8"/>
        <v>147.00536015714636</v>
      </c>
    </row>
    <row r="295" spans="1:5" x14ac:dyDescent="0.25">
      <c r="A295" s="1">
        <f t="shared" si="9"/>
        <v>291</v>
      </c>
      <c r="B295" s="1" t="s">
        <v>528</v>
      </c>
      <c r="C295" s="1" t="s">
        <v>529</v>
      </c>
      <c r="D295" s="9">
        <v>175.81702319999997</v>
      </c>
      <c r="E295" s="10">
        <f t="shared" si="8"/>
        <v>147.00536015714636</v>
      </c>
    </row>
    <row r="296" spans="1:5" x14ac:dyDescent="0.25">
      <c r="A296" s="1">
        <f t="shared" si="9"/>
        <v>292</v>
      </c>
      <c r="B296" s="1" t="s">
        <v>530</v>
      </c>
      <c r="C296" s="1" t="s">
        <v>531</v>
      </c>
      <c r="D296" s="9">
        <v>160.00422879999999</v>
      </c>
      <c r="E296" s="10">
        <f t="shared" si="8"/>
        <v>133.7838558138576</v>
      </c>
    </row>
    <row r="297" spans="1:5" x14ac:dyDescent="0.25">
      <c r="A297" s="1">
        <f t="shared" si="9"/>
        <v>293</v>
      </c>
      <c r="B297" s="1" t="s">
        <v>532</v>
      </c>
      <c r="C297" s="1" t="s">
        <v>533</v>
      </c>
      <c r="D297" s="9">
        <v>160.00422879999999</v>
      </c>
      <c r="E297" s="10">
        <f t="shared" si="8"/>
        <v>133.7838558138576</v>
      </c>
    </row>
    <row r="298" spans="1:5" x14ac:dyDescent="0.25">
      <c r="A298" s="1">
        <f t="shared" si="9"/>
        <v>294</v>
      </c>
      <c r="B298" s="1" t="s">
        <v>534</v>
      </c>
      <c r="C298" s="1" t="s">
        <v>535</v>
      </c>
      <c r="D298" s="9">
        <v>160.00422879999999</v>
      </c>
      <c r="E298" s="10">
        <f t="shared" si="8"/>
        <v>133.7838558138576</v>
      </c>
    </row>
    <row r="299" spans="1:5" x14ac:dyDescent="0.25">
      <c r="A299" s="1">
        <f t="shared" si="9"/>
        <v>295</v>
      </c>
      <c r="B299" s="1" t="s">
        <v>536</v>
      </c>
      <c r="C299" s="1" t="s">
        <v>537</v>
      </c>
      <c r="D299" s="9">
        <v>160.00422879999999</v>
      </c>
      <c r="E299" s="10">
        <f t="shared" si="8"/>
        <v>133.7838558138576</v>
      </c>
    </row>
    <row r="300" spans="1:5" x14ac:dyDescent="0.25">
      <c r="A300" s="1">
        <f t="shared" si="9"/>
        <v>296</v>
      </c>
      <c r="B300" s="1" t="s">
        <v>538</v>
      </c>
      <c r="C300" s="1" t="s">
        <v>539</v>
      </c>
      <c r="D300" s="9">
        <v>160.00422879999999</v>
      </c>
      <c r="E300" s="10">
        <f t="shared" si="8"/>
        <v>133.7838558138576</v>
      </c>
    </row>
    <row r="301" spans="1:5" x14ac:dyDescent="0.25">
      <c r="A301" s="1">
        <f t="shared" si="9"/>
        <v>297</v>
      </c>
      <c r="B301" s="1" t="s">
        <v>540</v>
      </c>
      <c r="C301" s="1" t="s">
        <v>541</v>
      </c>
      <c r="D301" s="9">
        <v>160.00422879999999</v>
      </c>
      <c r="E301" s="10">
        <f t="shared" si="8"/>
        <v>133.7838558138576</v>
      </c>
    </row>
    <row r="302" spans="1:5" x14ac:dyDescent="0.25">
      <c r="A302" s="1">
        <f t="shared" si="9"/>
        <v>298</v>
      </c>
      <c r="B302" s="1" t="s">
        <v>542</v>
      </c>
      <c r="C302" s="1" t="s">
        <v>543</v>
      </c>
      <c r="D302" s="9">
        <v>166.26672400000001</v>
      </c>
      <c r="E302" s="10">
        <f t="shared" si="8"/>
        <v>139.020097137948</v>
      </c>
    </row>
    <row r="303" spans="1:5" x14ac:dyDescent="0.25">
      <c r="A303" s="1">
        <f t="shared" si="9"/>
        <v>299</v>
      </c>
      <c r="B303" s="1" t="s">
        <v>544</v>
      </c>
      <c r="C303" s="1" t="s">
        <v>545</v>
      </c>
      <c r="D303" s="9">
        <v>166.26672400000001</v>
      </c>
      <c r="E303" s="10">
        <f t="shared" si="8"/>
        <v>139.020097137948</v>
      </c>
    </row>
    <row r="304" spans="1:5" x14ac:dyDescent="0.25">
      <c r="A304" s="1">
        <f t="shared" si="9"/>
        <v>300</v>
      </c>
      <c r="B304" s="1" t="s">
        <v>546</v>
      </c>
      <c r="C304" s="1" t="s">
        <v>547</v>
      </c>
      <c r="D304" s="9">
        <v>166.26672400000001</v>
      </c>
      <c r="E304" s="10">
        <f t="shared" si="8"/>
        <v>139.020097137948</v>
      </c>
    </row>
    <row r="305" spans="1:5" x14ac:dyDescent="0.25">
      <c r="A305" s="1">
        <f t="shared" si="9"/>
        <v>301</v>
      </c>
      <c r="B305" s="1" t="s">
        <v>548</v>
      </c>
      <c r="C305" s="1" t="s">
        <v>549</v>
      </c>
      <c r="D305" s="9">
        <v>175.81702319999997</v>
      </c>
      <c r="E305" s="10">
        <f t="shared" si="8"/>
        <v>147.00536015714636</v>
      </c>
    </row>
    <row r="306" spans="1:5" x14ac:dyDescent="0.25">
      <c r="A306" s="1">
        <f t="shared" si="9"/>
        <v>302</v>
      </c>
      <c r="B306" s="1" t="s">
        <v>550</v>
      </c>
      <c r="C306" s="1" t="s">
        <v>551</v>
      </c>
      <c r="D306" s="9">
        <v>175.81702319999997</v>
      </c>
      <c r="E306" s="10">
        <f t="shared" si="8"/>
        <v>147.00536015714636</v>
      </c>
    </row>
    <row r="307" spans="1:5" x14ac:dyDescent="0.25">
      <c r="A307" s="1">
        <f t="shared" si="9"/>
        <v>303</v>
      </c>
      <c r="B307" s="1" t="s">
        <v>552</v>
      </c>
      <c r="C307" s="1" t="s">
        <v>553</v>
      </c>
      <c r="D307" s="9">
        <v>105.897428</v>
      </c>
      <c r="E307" s="10">
        <f t="shared" si="8"/>
        <v>88.543698781355999</v>
      </c>
    </row>
    <row r="308" spans="1:5" x14ac:dyDescent="0.25">
      <c r="A308" s="1">
        <f t="shared" si="9"/>
        <v>304</v>
      </c>
      <c r="B308" s="1" t="s">
        <v>554</v>
      </c>
      <c r="C308" s="1" t="s">
        <v>555</v>
      </c>
      <c r="D308" s="9">
        <v>105.897428</v>
      </c>
      <c r="E308" s="10">
        <f t="shared" si="8"/>
        <v>88.543698781355999</v>
      </c>
    </row>
    <row r="309" spans="1:5" x14ac:dyDescent="0.25">
      <c r="A309" s="1">
        <f t="shared" si="9"/>
        <v>305</v>
      </c>
      <c r="B309" s="1" t="s">
        <v>556</v>
      </c>
      <c r="C309" s="1" t="s">
        <v>557</v>
      </c>
      <c r="D309" s="9">
        <v>105.897428</v>
      </c>
      <c r="E309" s="10">
        <f t="shared" si="8"/>
        <v>88.543698781355999</v>
      </c>
    </row>
    <row r="310" spans="1:5" x14ac:dyDescent="0.25">
      <c r="A310" s="1">
        <f t="shared" si="9"/>
        <v>306</v>
      </c>
      <c r="B310" s="1" t="s">
        <v>558</v>
      </c>
      <c r="C310" s="1" t="s">
        <v>559</v>
      </c>
      <c r="D310" s="9">
        <v>105.897428</v>
      </c>
      <c r="E310" s="10">
        <f t="shared" si="8"/>
        <v>88.543698781355999</v>
      </c>
    </row>
    <row r="311" spans="1:5" x14ac:dyDescent="0.25">
      <c r="A311" s="1">
        <f t="shared" si="9"/>
        <v>307</v>
      </c>
      <c r="B311" s="8" t="s">
        <v>560</v>
      </c>
      <c r="C311" s="8" t="s">
        <v>561</v>
      </c>
      <c r="D311" s="14">
        <v>105.897428</v>
      </c>
      <c r="E311" s="10">
        <f t="shared" si="8"/>
        <v>88.543698781355999</v>
      </c>
    </row>
    <row r="312" spans="1:5" x14ac:dyDescent="0.25">
      <c r="A312" s="1">
        <f t="shared" si="9"/>
        <v>308</v>
      </c>
      <c r="B312" s="8" t="s">
        <v>562</v>
      </c>
      <c r="C312" s="8" t="s">
        <v>563</v>
      </c>
      <c r="D312" s="14">
        <v>105.897428</v>
      </c>
      <c r="E312" s="10">
        <f t="shared" si="8"/>
        <v>88.543698781355999</v>
      </c>
    </row>
    <row r="313" spans="1:5" x14ac:dyDescent="0.25">
      <c r="A313" s="1">
        <f t="shared" si="9"/>
        <v>309</v>
      </c>
      <c r="B313" s="1" t="s">
        <v>564</v>
      </c>
      <c r="C313" s="1" t="s">
        <v>565</v>
      </c>
      <c r="D313" s="9">
        <v>135.98519999999999</v>
      </c>
      <c r="E313" s="10">
        <f t="shared" si="8"/>
        <v>113.70089732039999</v>
      </c>
    </row>
    <row r="314" spans="1:5" x14ac:dyDescent="0.25">
      <c r="A314" s="1">
        <f t="shared" si="9"/>
        <v>310</v>
      </c>
      <c r="B314" s="1" t="s">
        <v>566</v>
      </c>
      <c r="C314" s="1" t="s">
        <v>567</v>
      </c>
      <c r="D314" s="9">
        <v>126.31673599999999</v>
      </c>
      <c r="E314" s="10">
        <f t="shared" si="8"/>
        <v>105.61683352147199</v>
      </c>
    </row>
    <row r="315" spans="1:5" x14ac:dyDescent="0.25">
      <c r="A315" s="1">
        <f t="shared" si="9"/>
        <v>311</v>
      </c>
      <c r="B315" s="1" t="s">
        <v>568</v>
      </c>
      <c r="C315" s="1" t="s">
        <v>569</v>
      </c>
      <c r="D315" s="9">
        <v>126.31673599999999</v>
      </c>
      <c r="E315" s="10">
        <f t="shared" si="8"/>
        <v>105.61683352147199</v>
      </c>
    </row>
    <row r="316" spans="1:5" x14ac:dyDescent="0.25">
      <c r="A316" s="1">
        <f t="shared" si="9"/>
        <v>312</v>
      </c>
      <c r="B316" s="1" t="s">
        <v>570</v>
      </c>
      <c r="C316" s="1" t="s">
        <v>571</v>
      </c>
      <c r="D316" s="9">
        <v>126.31673599999999</v>
      </c>
      <c r="E316" s="10">
        <f t="shared" si="8"/>
        <v>105.61683352147199</v>
      </c>
    </row>
    <row r="317" spans="1:5" x14ac:dyDescent="0.25">
      <c r="A317" s="1">
        <f t="shared" si="9"/>
        <v>313</v>
      </c>
      <c r="B317" s="1" t="s">
        <v>572</v>
      </c>
      <c r="C317" s="1" t="s">
        <v>573</v>
      </c>
      <c r="D317" s="9">
        <v>126.31673599999999</v>
      </c>
      <c r="E317" s="10">
        <f t="shared" si="8"/>
        <v>105.61683352147199</v>
      </c>
    </row>
    <row r="318" spans="1:5" x14ac:dyDescent="0.25">
      <c r="A318" s="1">
        <f t="shared" si="9"/>
        <v>314</v>
      </c>
      <c r="B318" s="1" t="s">
        <v>574</v>
      </c>
      <c r="C318" s="1" t="s">
        <v>575</v>
      </c>
      <c r="D318" s="9">
        <v>126.31673599999999</v>
      </c>
      <c r="E318" s="10">
        <f t="shared" si="8"/>
        <v>105.61683352147199</v>
      </c>
    </row>
    <row r="319" spans="1:5" x14ac:dyDescent="0.25">
      <c r="A319" s="1">
        <f t="shared" si="9"/>
        <v>315</v>
      </c>
      <c r="B319" s="1" t="s">
        <v>576</v>
      </c>
      <c r="C319" s="1" t="s">
        <v>577</v>
      </c>
      <c r="D319" s="9">
        <v>126.31673599999999</v>
      </c>
      <c r="E319" s="10">
        <f t="shared" si="8"/>
        <v>105.61683352147199</v>
      </c>
    </row>
    <row r="320" spans="1:5" x14ac:dyDescent="0.25">
      <c r="A320" s="1">
        <f t="shared" si="9"/>
        <v>316</v>
      </c>
      <c r="B320" s="1" t="s">
        <v>578</v>
      </c>
      <c r="C320" s="1" t="s">
        <v>579</v>
      </c>
      <c r="D320" s="9">
        <v>126.31673599999999</v>
      </c>
      <c r="E320" s="10">
        <f t="shared" si="8"/>
        <v>105.61683352147199</v>
      </c>
    </row>
    <row r="321" spans="1:5" x14ac:dyDescent="0.25">
      <c r="A321" s="1">
        <f t="shared" si="9"/>
        <v>317</v>
      </c>
      <c r="B321" s="1" t="s">
        <v>580</v>
      </c>
      <c r="C321" s="1" t="s">
        <v>581</v>
      </c>
      <c r="D321" s="9">
        <v>126.31673599999999</v>
      </c>
      <c r="E321" s="10">
        <f t="shared" si="8"/>
        <v>105.61683352147199</v>
      </c>
    </row>
    <row r="322" spans="1:5" x14ac:dyDescent="0.25">
      <c r="A322" s="1">
        <f t="shared" si="9"/>
        <v>318</v>
      </c>
      <c r="B322" s="1" t="s">
        <v>582</v>
      </c>
      <c r="C322" s="1" t="s">
        <v>583</v>
      </c>
      <c r="D322" s="9">
        <v>126.31673599999999</v>
      </c>
      <c r="E322" s="10">
        <f t="shared" si="8"/>
        <v>105.61683352147199</v>
      </c>
    </row>
    <row r="323" spans="1:5" x14ac:dyDescent="0.25">
      <c r="A323" s="1">
        <f t="shared" si="9"/>
        <v>319</v>
      </c>
      <c r="B323" s="1" t="s">
        <v>584</v>
      </c>
      <c r="C323" s="1" t="s">
        <v>585</v>
      </c>
      <c r="D323" s="9">
        <v>126.31673599999999</v>
      </c>
      <c r="E323" s="10">
        <f t="shared" si="8"/>
        <v>105.61683352147199</v>
      </c>
    </row>
    <row r="324" spans="1:5" x14ac:dyDescent="0.25">
      <c r="A324" s="1">
        <f t="shared" si="9"/>
        <v>320</v>
      </c>
      <c r="B324" s="1" t="s">
        <v>586</v>
      </c>
      <c r="C324" s="1" t="s">
        <v>587</v>
      </c>
      <c r="D324" s="9">
        <v>126.31673599999999</v>
      </c>
      <c r="E324" s="10">
        <f t="shared" si="8"/>
        <v>105.61683352147199</v>
      </c>
    </row>
    <row r="325" spans="1:5" x14ac:dyDescent="0.25">
      <c r="A325" s="1">
        <f t="shared" si="9"/>
        <v>321</v>
      </c>
      <c r="B325" s="1" t="s">
        <v>588</v>
      </c>
      <c r="C325" s="1" t="s">
        <v>589</v>
      </c>
      <c r="D325" s="9">
        <v>126.31673599999999</v>
      </c>
      <c r="E325" s="10">
        <f t="shared" si="8"/>
        <v>105.61683352147199</v>
      </c>
    </row>
    <row r="326" spans="1:5" x14ac:dyDescent="0.25">
      <c r="A326" s="1">
        <f t="shared" si="9"/>
        <v>322</v>
      </c>
      <c r="B326" s="1" t="s">
        <v>590</v>
      </c>
      <c r="C326" s="1" t="s">
        <v>591</v>
      </c>
      <c r="D326" s="9">
        <v>126.31673599999999</v>
      </c>
      <c r="E326" s="10">
        <f t="shared" ref="E326:E329" si="10">D326*0.836127</f>
        <v>105.61683352147199</v>
      </c>
    </row>
    <row r="327" spans="1:5" x14ac:dyDescent="0.25">
      <c r="A327" s="1">
        <f t="shared" ref="A327:A328" si="11">A326+1</f>
        <v>323</v>
      </c>
      <c r="B327" s="1" t="s">
        <v>592</v>
      </c>
      <c r="C327" s="1" t="s">
        <v>593</v>
      </c>
      <c r="D327" s="9">
        <v>126.31673599999999</v>
      </c>
      <c r="E327" s="10">
        <f t="shared" si="10"/>
        <v>105.61683352147199</v>
      </c>
    </row>
    <row r="328" spans="1:5" x14ac:dyDescent="0.25">
      <c r="A328" s="1">
        <f t="shared" si="11"/>
        <v>324</v>
      </c>
      <c r="B328" s="1" t="s">
        <v>594</v>
      </c>
      <c r="C328" s="1" t="s">
        <v>595</v>
      </c>
      <c r="D328" s="9">
        <v>126.31673599999999</v>
      </c>
      <c r="E328" s="10">
        <f t="shared" si="10"/>
        <v>105.61683352147199</v>
      </c>
    </row>
    <row r="329" spans="1:5" x14ac:dyDescent="0.25">
      <c r="A329" s="1">
        <v>325</v>
      </c>
      <c r="B329" s="1" t="s">
        <v>314</v>
      </c>
      <c r="C329" s="1" t="s">
        <v>315</v>
      </c>
      <c r="D329" s="9">
        <v>146.37</v>
      </c>
      <c r="E329" s="10">
        <f t="shared" si="10"/>
        <v>122.38390898999999</v>
      </c>
    </row>
  </sheetData>
  <autoFilter ref="A4:D21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9"/>
  <sheetViews>
    <sheetView topLeftCell="A15" workbookViewId="0">
      <selection activeCell="G39" sqref="G39"/>
    </sheetView>
  </sheetViews>
  <sheetFormatPr defaultRowHeight="15" x14ac:dyDescent="0.25"/>
  <cols>
    <col min="1" max="2" width="9.140625" style="7"/>
    <col min="3" max="3" width="9.140625" style="2"/>
    <col min="4" max="5" width="9.140625" style="13"/>
    <col min="6" max="6" width="12.85546875" style="13" customWidth="1"/>
    <col min="7" max="7" width="10.5703125" style="7" customWidth="1"/>
    <col min="8" max="8" width="12.28515625" style="13" customWidth="1"/>
    <col min="9" max="16384" width="9.140625" style="7"/>
  </cols>
  <sheetData>
    <row r="4" spans="3:8" s="16" customFormat="1" ht="30" x14ac:dyDescent="0.25">
      <c r="C4" s="4" t="s">
        <v>596</v>
      </c>
      <c r="D4" s="11" t="s">
        <v>597</v>
      </c>
      <c r="E4" s="11" t="s">
        <v>598</v>
      </c>
      <c r="F4" s="11" t="s">
        <v>599</v>
      </c>
      <c r="G4" s="4" t="s">
        <v>600</v>
      </c>
      <c r="H4" s="11" t="s">
        <v>601</v>
      </c>
    </row>
    <row r="5" spans="3:8" x14ac:dyDescent="0.25">
      <c r="C5" s="1" t="s">
        <v>602</v>
      </c>
      <c r="D5" s="18">
        <v>7</v>
      </c>
      <c r="E5" s="18">
        <v>15.09</v>
      </c>
      <c r="F5" s="18">
        <f>E5*D5</f>
        <v>105.63</v>
      </c>
      <c r="G5" s="17">
        <v>21</v>
      </c>
      <c r="H5" s="18">
        <f>G5*F5</f>
        <v>2218.23</v>
      </c>
    </row>
    <row r="6" spans="3:8" x14ac:dyDescent="0.25">
      <c r="C6" s="1" t="s">
        <v>603</v>
      </c>
      <c r="D6" s="18"/>
      <c r="E6" s="18"/>
      <c r="F6" s="18">
        <v>113.699</v>
      </c>
      <c r="G6" s="17">
        <v>1</v>
      </c>
      <c r="H6" s="18">
        <f t="shared" ref="H6:H33" si="0">G6*F6</f>
        <v>113.699</v>
      </c>
    </row>
    <row r="7" spans="3:8" x14ac:dyDescent="0.25">
      <c r="C7" s="1" t="s">
        <v>604</v>
      </c>
      <c r="D7" s="18">
        <v>7.3</v>
      </c>
      <c r="E7" s="18">
        <v>15.09</v>
      </c>
      <c r="F7" s="18">
        <v>110.761</v>
      </c>
      <c r="G7" s="17">
        <v>1</v>
      </c>
      <c r="H7" s="18">
        <f t="shared" si="0"/>
        <v>110.761</v>
      </c>
    </row>
    <row r="8" spans="3:8" x14ac:dyDescent="0.25">
      <c r="C8" s="1" t="s">
        <v>605</v>
      </c>
      <c r="D8" s="18">
        <v>6.86</v>
      </c>
      <c r="E8" s="18">
        <v>15.89</v>
      </c>
      <c r="F8" s="18">
        <v>109.005</v>
      </c>
      <c r="G8" s="17">
        <v>6</v>
      </c>
      <c r="H8" s="18">
        <f t="shared" si="0"/>
        <v>654.03</v>
      </c>
    </row>
    <row r="9" spans="3:8" x14ac:dyDescent="0.25">
      <c r="C9" s="1" t="s">
        <v>606</v>
      </c>
      <c r="D9" s="18">
        <v>6.86</v>
      </c>
      <c r="E9" s="18">
        <v>16.579999999999998</v>
      </c>
      <c r="F9" s="18">
        <f t="shared" ref="F9:F33" si="1">E9*D9</f>
        <v>113.7388</v>
      </c>
      <c r="G9" s="17">
        <v>12</v>
      </c>
      <c r="H9" s="18">
        <f t="shared" si="0"/>
        <v>1364.8656000000001</v>
      </c>
    </row>
    <row r="10" spans="3:8" x14ac:dyDescent="0.25">
      <c r="C10" s="1" t="s">
        <v>607</v>
      </c>
      <c r="D10" s="18">
        <v>7.38</v>
      </c>
      <c r="E10" s="18">
        <v>19.329999999999998</v>
      </c>
      <c r="F10" s="18">
        <f t="shared" si="1"/>
        <v>142.65539999999999</v>
      </c>
      <c r="G10" s="17">
        <v>8</v>
      </c>
      <c r="H10" s="18">
        <f t="shared" si="0"/>
        <v>1141.2431999999999</v>
      </c>
    </row>
    <row r="11" spans="3:8" x14ac:dyDescent="0.25">
      <c r="C11" s="1" t="s">
        <v>608</v>
      </c>
      <c r="D11" s="18">
        <v>7.38</v>
      </c>
      <c r="E11" s="18">
        <v>19.399999999999999</v>
      </c>
      <c r="F11" s="18">
        <f t="shared" si="1"/>
        <v>143.172</v>
      </c>
      <c r="G11" s="17">
        <v>5</v>
      </c>
      <c r="H11" s="18">
        <f t="shared" si="0"/>
        <v>715.86</v>
      </c>
    </row>
    <row r="12" spans="3:8" x14ac:dyDescent="0.25">
      <c r="C12" s="1" t="s">
        <v>609</v>
      </c>
      <c r="D12" s="18">
        <v>7.68</v>
      </c>
      <c r="E12" s="18">
        <v>19.329999999999998</v>
      </c>
      <c r="F12" s="18">
        <f t="shared" si="1"/>
        <v>148.45439999999999</v>
      </c>
      <c r="G12" s="17">
        <v>1</v>
      </c>
      <c r="H12" s="18">
        <f t="shared" si="0"/>
        <v>148.45439999999999</v>
      </c>
    </row>
    <row r="13" spans="3:8" x14ac:dyDescent="0.25">
      <c r="C13" s="1" t="s">
        <v>610</v>
      </c>
      <c r="D13" s="18">
        <v>7</v>
      </c>
      <c r="E13" s="18">
        <v>15.23</v>
      </c>
      <c r="F13" s="18">
        <f t="shared" si="1"/>
        <v>106.61</v>
      </c>
      <c r="G13" s="17">
        <v>14</v>
      </c>
      <c r="H13" s="18">
        <f t="shared" si="0"/>
        <v>1492.54</v>
      </c>
    </row>
    <row r="14" spans="3:8" x14ac:dyDescent="0.25">
      <c r="C14" s="1" t="s">
        <v>611</v>
      </c>
      <c r="D14" s="18"/>
      <c r="E14" s="18"/>
      <c r="F14" s="18">
        <v>110.62</v>
      </c>
      <c r="G14" s="17">
        <v>1</v>
      </c>
      <c r="H14" s="18">
        <f t="shared" si="0"/>
        <v>110.62</v>
      </c>
    </row>
    <row r="15" spans="3:8" x14ac:dyDescent="0.25">
      <c r="C15" s="1" t="s">
        <v>612</v>
      </c>
      <c r="D15" s="18">
        <v>8</v>
      </c>
      <c r="E15" s="18">
        <v>15.23</v>
      </c>
      <c r="F15" s="18">
        <f t="shared" si="1"/>
        <v>121.84</v>
      </c>
      <c r="G15" s="17">
        <v>2</v>
      </c>
      <c r="H15" s="18">
        <f t="shared" si="0"/>
        <v>243.68</v>
      </c>
    </row>
    <row r="16" spans="3:8" x14ac:dyDescent="0.25">
      <c r="C16" s="1" t="s">
        <v>613</v>
      </c>
      <c r="D16" s="18">
        <v>7</v>
      </c>
      <c r="E16" s="18">
        <v>15.24</v>
      </c>
      <c r="F16" s="18">
        <f t="shared" si="1"/>
        <v>106.68</v>
      </c>
      <c r="G16" s="17">
        <v>9</v>
      </c>
      <c r="H16" s="18">
        <f t="shared" si="0"/>
        <v>960.12000000000012</v>
      </c>
    </row>
    <row r="17" spans="3:8" x14ac:dyDescent="0.25">
      <c r="C17" s="1" t="s">
        <v>614</v>
      </c>
      <c r="D17" s="18">
        <v>8</v>
      </c>
      <c r="E17" s="18">
        <v>18.600000000000001</v>
      </c>
      <c r="F17" s="18">
        <f t="shared" si="1"/>
        <v>148.80000000000001</v>
      </c>
      <c r="G17" s="17">
        <v>1</v>
      </c>
      <c r="H17" s="18">
        <f t="shared" si="0"/>
        <v>148.80000000000001</v>
      </c>
    </row>
    <row r="18" spans="3:8" x14ac:dyDescent="0.25">
      <c r="C18" s="1" t="s">
        <v>615</v>
      </c>
      <c r="D18" s="18"/>
      <c r="E18" s="18"/>
      <c r="F18" s="18">
        <v>114.62</v>
      </c>
      <c r="G18" s="17">
        <v>1</v>
      </c>
      <c r="H18" s="18">
        <f t="shared" si="0"/>
        <v>114.62</v>
      </c>
    </row>
    <row r="19" spans="3:8" x14ac:dyDescent="0.25">
      <c r="C19" s="1" t="s">
        <v>616</v>
      </c>
      <c r="D19" s="18">
        <v>8.16</v>
      </c>
      <c r="E19" s="18">
        <v>15.23</v>
      </c>
      <c r="F19" s="18">
        <f t="shared" si="1"/>
        <v>124.27680000000001</v>
      </c>
      <c r="G19" s="17">
        <v>1</v>
      </c>
      <c r="H19" s="18">
        <f t="shared" si="0"/>
        <v>124.27680000000001</v>
      </c>
    </row>
    <row r="20" spans="3:8" x14ac:dyDescent="0.25">
      <c r="C20" s="1" t="s">
        <v>617</v>
      </c>
      <c r="D20" s="18"/>
      <c r="E20" s="18"/>
      <c r="F20" s="18">
        <v>122.46</v>
      </c>
      <c r="G20" s="17">
        <v>1</v>
      </c>
      <c r="H20" s="18">
        <f t="shared" si="0"/>
        <v>122.46</v>
      </c>
    </row>
    <row r="21" spans="3:8" x14ac:dyDescent="0.25">
      <c r="C21" s="1" t="s">
        <v>618</v>
      </c>
      <c r="D21" s="18">
        <v>7.12</v>
      </c>
      <c r="E21" s="18">
        <v>19</v>
      </c>
      <c r="F21" s="18">
        <f t="shared" si="1"/>
        <v>135.28</v>
      </c>
      <c r="G21" s="17">
        <v>8</v>
      </c>
      <c r="H21" s="18">
        <f t="shared" si="0"/>
        <v>1082.24</v>
      </c>
    </row>
    <row r="22" spans="3:8" x14ac:dyDescent="0.25">
      <c r="C22" s="1" t="s">
        <v>619</v>
      </c>
      <c r="D22" s="18">
        <v>7.48</v>
      </c>
      <c r="E22" s="18">
        <v>19</v>
      </c>
      <c r="F22" s="18">
        <f t="shared" si="1"/>
        <v>142.12</v>
      </c>
      <c r="G22" s="17">
        <v>2</v>
      </c>
      <c r="H22" s="18">
        <f t="shared" si="0"/>
        <v>284.24</v>
      </c>
    </row>
    <row r="23" spans="3:8" x14ac:dyDescent="0.25">
      <c r="C23" s="1" t="s">
        <v>620</v>
      </c>
      <c r="D23" s="18">
        <v>7.89</v>
      </c>
      <c r="E23" s="18">
        <v>19</v>
      </c>
      <c r="F23" s="18">
        <f t="shared" si="1"/>
        <v>149.91</v>
      </c>
      <c r="G23" s="17">
        <v>1</v>
      </c>
      <c r="H23" s="18">
        <f t="shared" si="0"/>
        <v>149.91</v>
      </c>
    </row>
    <row r="24" spans="3:8" x14ac:dyDescent="0.25">
      <c r="C24" s="1" t="s">
        <v>621</v>
      </c>
      <c r="D24" s="18">
        <v>7.3</v>
      </c>
      <c r="E24" s="18">
        <v>16.579999999999998</v>
      </c>
      <c r="F24" s="18">
        <f t="shared" si="1"/>
        <v>121.03399999999998</v>
      </c>
      <c r="G24" s="17">
        <v>32</v>
      </c>
      <c r="H24" s="18">
        <f t="shared" si="0"/>
        <v>3873.0879999999993</v>
      </c>
    </row>
    <row r="25" spans="3:8" x14ac:dyDescent="0.25">
      <c r="C25" s="1" t="s">
        <v>622</v>
      </c>
      <c r="D25" s="18">
        <v>8.75</v>
      </c>
      <c r="E25" s="18">
        <v>16.579999999999998</v>
      </c>
      <c r="F25" s="18">
        <f t="shared" si="1"/>
        <v>145.07499999999999</v>
      </c>
      <c r="G25" s="17">
        <v>4</v>
      </c>
      <c r="H25" s="18">
        <f t="shared" si="0"/>
        <v>580.29999999999995</v>
      </c>
    </row>
    <row r="26" spans="3:8" x14ac:dyDescent="0.25">
      <c r="C26" s="1" t="s">
        <v>623</v>
      </c>
      <c r="D26" s="18">
        <v>7.5</v>
      </c>
      <c r="E26" s="18">
        <v>17.28</v>
      </c>
      <c r="F26" s="18">
        <f t="shared" si="1"/>
        <v>129.60000000000002</v>
      </c>
      <c r="G26" s="17">
        <v>4</v>
      </c>
      <c r="H26" s="18">
        <f t="shared" si="0"/>
        <v>518.40000000000009</v>
      </c>
    </row>
    <row r="27" spans="3:8" x14ac:dyDescent="0.25">
      <c r="C27" s="1" t="s">
        <v>624</v>
      </c>
      <c r="D27" s="18"/>
      <c r="E27" s="18"/>
      <c r="F27" s="18">
        <v>141.04</v>
      </c>
      <c r="G27" s="17">
        <v>1</v>
      </c>
      <c r="H27" s="18">
        <f t="shared" si="0"/>
        <v>141.04</v>
      </c>
    </row>
    <row r="28" spans="3:8" x14ac:dyDescent="0.25">
      <c r="C28" s="1" t="s">
        <v>625</v>
      </c>
      <c r="D28" s="18">
        <v>7.5</v>
      </c>
      <c r="E28" s="18">
        <v>18.7</v>
      </c>
      <c r="F28" s="18">
        <f t="shared" si="1"/>
        <v>140.25</v>
      </c>
      <c r="G28" s="17">
        <v>4</v>
      </c>
      <c r="H28" s="18">
        <f t="shared" si="0"/>
        <v>561</v>
      </c>
    </row>
    <row r="29" spans="3:8" x14ac:dyDescent="0.25">
      <c r="C29" s="1" t="s">
        <v>626</v>
      </c>
      <c r="D29" s="18"/>
      <c r="E29" s="18"/>
      <c r="F29" s="18">
        <v>135.88</v>
      </c>
      <c r="G29" s="17">
        <v>1</v>
      </c>
      <c r="H29" s="18">
        <f t="shared" si="0"/>
        <v>135.88</v>
      </c>
    </row>
    <row r="30" spans="3:8" x14ac:dyDescent="0.25">
      <c r="C30" s="1" t="s">
        <v>627</v>
      </c>
      <c r="D30" s="18">
        <v>7.6</v>
      </c>
      <c r="E30" s="18">
        <v>17.600000000000001</v>
      </c>
      <c r="F30" s="18">
        <f t="shared" si="1"/>
        <v>133.76</v>
      </c>
      <c r="G30" s="17">
        <v>6</v>
      </c>
      <c r="H30" s="18">
        <f t="shared" si="0"/>
        <v>802.56</v>
      </c>
    </row>
    <row r="31" spans="3:8" x14ac:dyDescent="0.25">
      <c r="C31" s="1" t="s">
        <v>628</v>
      </c>
      <c r="D31" s="18">
        <v>7.78</v>
      </c>
      <c r="E31" s="18">
        <v>18.899999999999999</v>
      </c>
      <c r="F31" s="18">
        <f t="shared" si="1"/>
        <v>147.042</v>
      </c>
      <c r="G31" s="17">
        <v>7</v>
      </c>
      <c r="H31" s="18">
        <f t="shared" si="0"/>
        <v>1029.2940000000001</v>
      </c>
    </row>
    <row r="32" spans="3:8" x14ac:dyDescent="0.25">
      <c r="C32" s="1" t="s">
        <v>629</v>
      </c>
      <c r="D32" s="18">
        <v>7.63</v>
      </c>
      <c r="E32" s="18">
        <v>18.23</v>
      </c>
      <c r="F32" s="18">
        <f t="shared" si="1"/>
        <v>139.0949</v>
      </c>
      <c r="G32" s="17">
        <v>3</v>
      </c>
      <c r="H32" s="18">
        <f t="shared" si="0"/>
        <v>417.28469999999999</v>
      </c>
    </row>
    <row r="33" spans="3:9" x14ac:dyDescent="0.25">
      <c r="C33" s="1" t="s">
        <v>630</v>
      </c>
      <c r="D33" s="18">
        <v>6.5</v>
      </c>
      <c r="E33" s="18">
        <v>13.62</v>
      </c>
      <c r="F33" s="18">
        <f t="shared" si="1"/>
        <v>88.53</v>
      </c>
      <c r="G33" s="17">
        <v>6</v>
      </c>
      <c r="H33" s="18">
        <f t="shared" si="0"/>
        <v>531.18000000000006</v>
      </c>
    </row>
    <row r="34" spans="3:9" x14ac:dyDescent="0.25">
      <c r="C34" s="3" t="s">
        <v>631</v>
      </c>
      <c r="D34" s="19"/>
      <c r="E34" s="19"/>
      <c r="F34" s="19">
        <f>SUM(F5:F33)</f>
        <v>3691.6383000000005</v>
      </c>
      <c r="G34" s="20">
        <f>SUM(G5:G33)</f>
        <v>164</v>
      </c>
      <c r="H34" s="19">
        <f>SUM(H5:H33)</f>
        <v>19890.6767</v>
      </c>
    </row>
    <row r="35" spans="3:9" x14ac:dyDescent="0.25">
      <c r="G35" s="7" t="s">
        <v>632</v>
      </c>
      <c r="H35" s="21">
        <f>H34/4047</f>
        <v>4.9149188781813686</v>
      </c>
      <c r="I35" s="23"/>
    </row>
    <row r="36" spans="3:9" x14ac:dyDescent="0.25">
      <c r="H36" s="22">
        <v>0.50760000000000005</v>
      </c>
    </row>
    <row r="38" spans="3:9" x14ac:dyDescent="0.25">
      <c r="G38" s="7">
        <v>324</v>
      </c>
    </row>
    <row r="39" spans="3:9" x14ac:dyDescent="0.25">
      <c r="G39" s="24">
        <f>G38-G34</f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31"/>
  <sheetViews>
    <sheetView tabSelected="1" workbookViewId="0">
      <selection activeCell="P21" sqref="P21"/>
    </sheetView>
  </sheetViews>
  <sheetFormatPr defaultRowHeight="15" x14ac:dyDescent="0.25"/>
  <cols>
    <col min="4" max="4" width="10.7109375" bestFit="1" customWidth="1"/>
    <col min="5" max="5" width="11.28515625" bestFit="1" customWidth="1"/>
    <col min="6" max="6" width="15.85546875" bestFit="1" customWidth="1"/>
    <col min="7" max="7" width="13" customWidth="1"/>
    <col min="8" max="8" width="10" bestFit="1" customWidth="1"/>
    <col min="9" max="9" width="13.140625" customWidth="1"/>
    <col min="10" max="10" width="12.5703125" bestFit="1" customWidth="1"/>
    <col min="11" max="11" width="19.140625" bestFit="1" customWidth="1"/>
    <col min="12" max="12" width="12.5703125" bestFit="1" customWidth="1"/>
    <col min="14" max="14" width="9.28515625" bestFit="1" customWidth="1"/>
    <col min="15" max="15" width="10" bestFit="1" customWidth="1"/>
  </cols>
  <sheetData>
    <row r="3" spans="3:12" x14ac:dyDescent="0.25">
      <c r="C3" s="7"/>
      <c r="D3" s="7"/>
      <c r="E3" s="7"/>
      <c r="F3" s="13"/>
      <c r="G3" s="13" t="s">
        <v>645</v>
      </c>
      <c r="H3" s="7" t="s">
        <v>646</v>
      </c>
      <c r="I3" s="7"/>
      <c r="J3" s="7"/>
      <c r="K3" s="7" t="s">
        <v>647</v>
      </c>
      <c r="L3" s="7"/>
    </row>
    <row r="4" spans="3:12" x14ac:dyDescent="0.25">
      <c r="C4" s="7"/>
      <c r="D4" s="7"/>
      <c r="E4" s="7"/>
      <c r="F4" s="13" t="s">
        <v>642</v>
      </c>
      <c r="G4" s="13">
        <v>72943.930999999997</v>
      </c>
      <c r="H4" s="13">
        <f>G4*1.196</f>
        <v>87240.941475999993</v>
      </c>
      <c r="I4" s="7">
        <v>4500</v>
      </c>
      <c r="J4" s="24">
        <f>I4*H4</f>
        <v>392584236.64199996</v>
      </c>
      <c r="K4" s="33">
        <v>474919000</v>
      </c>
      <c r="L4" s="7"/>
    </row>
    <row r="5" spans="3:12" x14ac:dyDescent="0.25">
      <c r="C5" s="7"/>
      <c r="D5" s="7"/>
      <c r="E5" s="7"/>
      <c r="F5" s="13"/>
      <c r="G5" s="13"/>
      <c r="H5" s="7"/>
      <c r="I5" s="7"/>
      <c r="J5" s="7"/>
      <c r="K5" s="13">
        <f>K4/10^7</f>
        <v>47.491900000000001</v>
      </c>
      <c r="L5" s="7"/>
    </row>
    <row r="6" spans="3:12" x14ac:dyDescent="0.25">
      <c r="C6" s="7"/>
      <c r="D6" s="7"/>
      <c r="E6" s="7"/>
      <c r="F6" s="13"/>
      <c r="G6" s="13"/>
      <c r="H6" s="7"/>
      <c r="I6" s="7"/>
      <c r="J6" s="7"/>
      <c r="K6" s="13">
        <f>K5*0.85</f>
        <v>40.368115000000003</v>
      </c>
      <c r="L6" s="7"/>
    </row>
    <row r="7" spans="3:12" x14ac:dyDescent="0.25">
      <c r="C7" s="7"/>
      <c r="D7" s="7" t="s">
        <v>641</v>
      </c>
      <c r="E7" s="7"/>
      <c r="F7" s="13"/>
      <c r="G7" s="13"/>
      <c r="H7" s="7"/>
      <c r="I7" s="7"/>
      <c r="J7" s="7"/>
      <c r="K7" s="13">
        <f>K5*0.75</f>
        <v>35.618925000000004</v>
      </c>
      <c r="L7" s="7"/>
    </row>
    <row r="8" spans="3:12" x14ac:dyDescent="0.25">
      <c r="C8" s="7"/>
      <c r="D8" s="7"/>
      <c r="E8" s="13">
        <v>15.4125</v>
      </c>
      <c r="F8" s="13">
        <f>E8*4047</f>
        <v>62374.387499999997</v>
      </c>
      <c r="G8" s="13"/>
      <c r="H8" s="7"/>
      <c r="I8" s="7"/>
      <c r="J8" s="7"/>
      <c r="K8" s="7"/>
      <c r="L8" s="7"/>
    </row>
    <row r="9" spans="3:12" x14ac:dyDescent="0.25">
      <c r="C9" s="7"/>
      <c r="D9" s="7"/>
      <c r="E9" s="13">
        <v>3.0812499999999998</v>
      </c>
      <c r="F9" s="13">
        <f>E9*4047</f>
        <v>12469.818749999999</v>
      </c>
      <c r="G9" s="13">
        <v>18.024999999999999</v>
      </c>
      <c r="H9" s="7"/>
      <c r="I9" s="7"/>
      <c r="J9" s="7"/>
      <c r="K9" s="7"/>
      <c r="L9" s="7"/>
    </row>
    <row r="10" spans="3:12" x14ac:dyDescent="0.25">
      <c r="C10" s="7"/>
      <c r="D10" s="7"/>
      <c r="E10" s="26">
        <f>SUM(E8:E9)</f>
        <v>18.493749999999999</v>
      </c>
      <c r="F10" s="26">
        <f>SUM(F8:F9)</f>
        <v>74844.206249999988</v>
      </c>
      <c r="G10" s="13"/>
      <c r="H10" s="7">
        <v>4500</v>
      </c>
      <c r="I10" s="24">
        <f>H10*F10*1.196</f>
        <v>402811518.0374999</v>
      </c>
      <c r="J10" s="7"/>
      <c r="K10" s="7"/>
      <c r="L10" s="7"/>
    </row>
    <row r="11" spans="3:12" x14ac:dyDescent="0.25">
      <c r="C11" s="7"/>
      <c r="D11" s="7"/>
      <c r="E11" s="7"/>
      <c r="F11" s="13"/>
      <c r="G11" s="13"/>
      <c r="H11" s="7"/>
      <c r="I11" s="7"/>
      <c r="J11" s="7"/>
      <c r="K11" s="7"/>
      <c r="L11" s="7"/>
    </row>
    <row r="12" spans="3:12" x14ac:dyDescent="0.25">
      <c r="C12" s="7"/>
      <c r="D12" s="7"/>
      <c r="E12" s="7"/>
      <c r="F12" s="13"/>
      <c r="G12" s="13"/>
      <c r="H12" s="7"/>
      <c r="I12" s="7"/>
      <c r="J12" s="7"/>
      <c r="K12" s="7"/>
      <c r="L12" s="7"/>
    </row>
    <row r="13" spans="3:12" x14ac:dyDescent="0.25">
      <c r="C13" s="7"/>
      <c r="D13" s="7"/>
      <c r="E13" s="7"/>
      <c r="F13" s="13"/>
      <c r="G13" s="13"/>
      <c r="H13" s="7"/>
      <c r="I13" s="7"/>
      <c r="J13" s="7"/>
      <c r="K13" s="7"/>
      <c r="L13" s="7"/>
    </row>
    <row r="14" spans="3:12" x14ac:dyDescent="0.25">
      <c r="C14" s="7"/>
      <c r="D14" s="15" t="s">
        <v>636</v>
      </c>
      <c r="E14" s="15" t="s">
        <v>600</v>
      </c>
      <c r="F14" s="26" t="s">
        <v>637</v>
      </c>
      <c r="G14" s="26"/>
      <c r="H14" s="7"/>
      <c r="I14" s="7"/>
      <c r="J14" s="7"/>
      <c r="K14" s="7"/>
      <c r="L14" s="7"/>
    </row>
    <row r="15" spans="3:12" x14ac:dyDescent="0.25">
      <c r="C15" s="7"/>
      <c r="D15" s="7" t="s">
        <v>634</v>
      </c>
      <c r="E15" s="7">
        <v>164</v>
      </c>
      <c r="F15" s="13">
        <v>19890.322</v>
      </c>
      <c r="G15" s="27">
        <f>F15/4046.86</f>
        <v>4.9150012602363313</v>
      </c>
      <c r="H15" s="22">
        <f>F15/$F$17</f>
        <v>0.50771152568697953</v>
      </c>
      <c r="I15" s="23">
        <f>F15*1.196</f>
        <v>23788.825111999999</v>
      </c>
      <c r="J15" s="23">
        <f>F15</f>
        <v>19890.322</v>
      </c>
      <c r="K15" s="7"/>
      <c r="L15" s="7"/>
    </row>
    <row r="16" spans="3:12" x14ac:dyDescent="0.25">
      <c r="C16" s="7"/>
      <c r="D16" s="7" t="s">
        <v>635</v>
      </c>
      <c r="E16" s="7">
        <v>160</v>
      </c>
      <c r="F16" s="13">
        <v>19286.101999999999</v>
      </c>
      <c r="G16" s="27">
        <f>F16/4046.86</f>
        <v>4.7656953786392409</v>
      </c>
      <c r="H16" s="22">
        <f>F16/$F$17</f>
        <v>0.49228847431302047</v>
      </c>
      <c r="I16" s="23">
        <f>F16*1.196</f>
        <v>23066.177991999997</v>
      </c>
      <c r="J16" s="23">
        <f>F16</f>
        <v>19286.101999999999</v>
      </c>
      <c r="K16" s="7">
        <v>4500</v>
      </c>
      <c r="L16" s="24">
        <f>K16*I16</f>
        <v>103797800.96399999</v>
      </c>
    </row>
    <row r="17" spans="3:16" x14ac:dyDescent="0.25">
      <c r="C17" s="7"/>
      <c r="D17" s="15" t="s">
        <v>633</v>
      </c>
      <c r="E17" s="15">
        <f>SUM(E15:E16)</f>
        <v>324</v>
      </c>
      <c r="F17" s="26">
        <v>39176.423999999999</v>
      </c>
      <c r="G17" s="28">
        <f>SUM(G15:G16)</f>
        <v>9.6806966388755722</v>
      </c>
      <c r="H17" s="7"/>
      <c r="I17" s="26">
        <f>SUM(I15:I16)</f>
        <v>46855.003103999996</v>
      </c>
      <c r="J17" s="7"/>
      <c r="K17" s="7"/>
      <c r="L17" s="7"/>
    </row>
    <row r="18" spans="3:16" x14ac:dyDescent="0.25">
      <c r="C18" s="7"/>
      <c r="D18" s="7"/>
      <c r="E18" s="7"/>
      <c r="F18" s="13"/>
      <c r="G18" s="13"/>
      <c r="H18" s="7"/>
      <c r="I18" s="7"/>
      <c r="J18" s="7"/>
      <c r="K18" s="7"/>
      <c r="L18" s="7"/>
    </row>
    <row r="19" spans="3:16" x14ac:dyDescent="0.25">
      <c r="C19" s="7"/>
      <c r="D19" s="7"/>
      <c r="E19" s="7"/>
      <c r="F19" s="13"/>
      <c r="G19" s="13"/>
      <c r="H19" s="7"/>
      <c r="I19" s="7"/>
      <c r="J19" s="7"/>
      <c r="K19" s="7"/>
      <c r="L19" s="7"/>
    </row>
    <row r="20" spans="3:16" x14ac:dyDescent="0.25">
      <c r="C20" s="7"/>
      <c r="D20" s="7"/>
      <c r="E20" s="7"/>
      <c r="F20" s="13"/>
      <c r="G20" s="13"/>
      <c r="H20" s="7"/>
      <c r="I20" s="7"/>
      <c r="J20" s="7"/>
      <c r="K20" s="7"/>
      <c r="L20" s="7"/>
      <c r="N20" s="43">
        <v>7870</v>
      </c>
      <c r="O20" s="43">
        <f>N20*10.764</f>
        <v>84712.68</v>
      </c>
      <c r="P20" s="43">
        <f>O20/1.196</f>
        <v>70830</v>
      </c>
    </row>
    <row r="21" spans="3:16" x14ac:dyDescent="0.25">
      <c r="C21" s="7"/>
      <c r="D21" s="7"/>
      <c r="E21" s="7"/>
      <c r="F21" s="13">
        <v>70000</v>
      </c>
      <c r="G21" s="13"/>
      <c r="H21" s="7"/>
      <c r="I21" s="7"/>
      <c r="J21" s="7"/>
      <c r="K21" s="7"/>
      <c r="L21" s="7"/>
      <c r="N21" s="43">
        <v>8333</v>
      </c>
      <c r="O21" s="43">
        <f>N21*10.764</f>
        <v>89696.411999999997</v>
      </c>
      <c r="P21" s="43">
        <f>O21/1.196</f>
        <v>74997</v>
      </c>
    </row>
    <row r="22" spans="3:16" x14ac:dyDescent="0.25">
      <c r="C22" s="7"/>
      <c r="D22" s="7"/>
      <c r="E22" s="7"/>
      <c r="F22" s="13">
        <v>85000</v>
      </c>
      <c r="G22" s="13"/>
      <c r="H22" s="7"/>
      <c r="I22" s="7"/>
      <c r="J22" s="7"/>
      <c r="K22" s="7"/>
      <c r="L22" s="7"/>
    </row>
    <row r="23" spans="3:16" x14ac:dyDescent="0.25">
      <c r="C23" s="7"/>
      <c r="D23" s="7"/>
      <c r="E23" s="7"/>
      <c r="F23" s="13"/>
      <c r="G23" s="13"/>
      <c r="H23" s="7"/>
      <c r="I23" s="7"/>
      <c r="J23" s="7"/>
      <c r="K23" s="7"/>
      <c r="L23" s="7"/>
    </row>
    <row r="24" spans="3:16" x14ac:dyDescent="0.25">
      <c r="C24" s="7"/>
      <c r="D24" s="7"/>
      <c r="E24" s="7"/>
      <c r="F24" s="13"/>
      <c r="G24" s="13"/>
      <c r="H24" s="7"/>
      <c r="I24" s="7"/>
      <c r="J24" s="7"/>
      <c r="K24" s="7"/>
      <c r="L24" s="7"/>
    </row>
    <row r="25" spans="3:16" s="39" customFormat="1" ht="45" x14ac:dyDescent="0.25">
      <c r="C25" s="36"/>
      <c r="D25" s="37" t="str">
        <f>D14</f>
        <v>Particular</v>
      </c>
      <c r="E25" s="37" t="str">
        <f>E14</f>
        <v>No. of Plots</v>
      </c>
      <c r="F25" s="37" t="str">
        <f>F14</f>
        <v>Total Area</v>
      </c>
      <c r="G25" s="38" t="s">
        <v>643</v>
      </c>
      <c r="H25" s="37" t="s">
        <v>644</v>
      </c>
      <c r="I25" s="38" t="s">
        <v>648</v>
      </c>
      <c r="J25" s="37" t="s">
        <v>644</v>
      </c>
      <c r="K25" s="36"/>
      <c r="L25" s="36"/>
    </row>
    <row r="26" spans="3:16" x14ac:dyDescent="0.25">
      <c r="C26" s="7"/>
      <c r="D26" s="17" t="str">
        <f>D15</f>
        <v>Frozen</v>
      </c>
      <c r="E26" s="17">
        <f>E15</f>
        <v>164</v>
      </c>
      <c r="F26" s="35">
        <f>I15</f>
        <v>23788.825111999999</v>
      </c>
      <c r="G26" s="18">
        <v>0</v>
      </c>
      <c r="H26" s="18">
        <f>G26*F26/10^7</f>
        <v>0</v>
      </c>
      <c r="I26" s="18">
        <v>0</v>
      </c>
      <c r="J26" s="18">
        <f>I26*F26/10^7</f>
        <v>0</v>
      </c>
      <c r="K26" s="7"/>
      <c r="L26" s="7"/>
    </row>
    <row r="27" spans="3:16" x14ac:dyDescent="0.25">
      <c r="C27" s="7"/>
      <c r="D27" s="17" t="str">
        <f>D16</f>
        <v>Not Frozen</v>
      </c>
      <c r="E27" s="17">
        <f>E16</f>
        <v>160</v>
      </c>
      <c r="F27" s="35">
        <f>I16</f>
        <v>23066.177991999997</v>
      </c>
      <c r="G27" s="18">
        <v>70000</v>
      </c>
      <c r="H27" s="18">
        <f>G27*F27/10^7</f>
        <v>161.46324594399999</v>
      </c>
      <c r="I27" s="18">
        <v>80000</v>
      </c>
      <c r="J27" s="18">
        <f>I27*F27/10^7</f>
        <v>184.52942393599997</v>
      </c>
      <c r="K27" s="7"/>
      <c r="L27" s="7"/>
    </row>
    <row r="28" spans="3:16" x14ac:dyDescent="0.25">
      <c r="C28" s="7"/>
      <c r="D28" s="40" t="str">
        <f>D17</f>
        <v>Total</v>
      </c>
      <c r="E28" s="40">
        <f>E17</f>
        <v>324</v>
      </c>
      <c r="F28" s="41">
        <f>SUM(F26:F27)</f>
        <v>46855.003103999996</v>
      </c>
      <c r="G28" s="42"/>
      <c r="H28" s="42">
        <f>SUM(H26:H27)</f>
        <v>161.46324594399999</v>
      </c>
      <c r="I28" s="42"/>
      <c r="J28" s="42">
        <f>SUM(J26:J27)</f>
        <v>184.52942393599997</v>
      </c>
      <c r="K28" s="7"/>
      <c r="L28" s="7"/>
    </row>
    <row r="29" spans="3:16" x14ac:dyDescent="0.25">
      <c r="C29" s="7"/>
      <c r="D29" s="7"/>
      <c r="E29" s="7"/>
      <c r="F29" s="13"/>
      <c r="G29" s="13"/>
      <c r="H29" s="7"/>
      <c r="I29" s="7"/>
      <c r="J29" s="7"/>
      <c r="K29" s="7"/>
      <c r="L29" s="7"/>
    </row>
    <row r="30" spans="3:16" x14ac:dyDescent="0.25">
      <c r="C30" s="7"/>
      <c r="D30" s="7"/>
      <c r="E30" s="7"/>
      <c r="F30" s="13"/>
      <c r="G30" s="13"/>
      <c r="H30" s="7"/>
      <c r="I30" s="7"/>
      <c r="J30" s="7"/>
      <c r="K30" s="7"/>
      <c r="L30" s="7"/>
    </row>
    <row r="31" spans="3:16" x14ac:dyDescent="0.25">
      <c r="C31" s="7"/>
      <c r="D31" s="7"/>
      <c r="E31" s="7"/>
      <c r="F31" s="13"/>
      <c r="G31" s="13"/>
      <c r="H31" s="7"/>
      <c r="I31" s="7"/>
      <c r="J31" s="7"/>
      <c r="K31" s="7"/>
      <c r="L31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Pivot</vt:lpstr>
      <vt:lpstr>Golden Park DDJAY</vt:lpstr>
      <vt:lpstr>Frozen Area</vt:lpstr>
      <vt:lpstr>Valuation</vt:lpstr>
      <vt:lpstr>'Golden Park DDJAY'!_FilterDatabase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Adil Afaque</cp:lastModifiedBy>
  <dcterms:created xsi:type="dcterms:W3CDTF">2022-10-26T11:15:20Z</dcterms:created>
  <dcterms:modified xsi:type="dcterms:W3CDTF">2022-11-14T06:45:33Z</dcterms:modified>
</cp:coreProperties>
</file>