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n Progress Files\Abhinav Chaturvedi\VIS(2022-23)-PL422-331-604\"/>
    </mc:Choice>
  </mc:AlternateContent>
  <xr:revisionPtr revIDLastSave="0" documentId="13_ncr:1_{C4DC74E4-FD5E-4B95-9DA0-9794336F54A7}" xr6:coauthVersionLast="47" xr6:coauthVersionMax="47" xr10:uidLastSave="{00000000-0000-0000-0000-000000000000}"/>
  <bookViews>
    <workbookView xWindow="-120" yWindow="-120" windowWidth="20730" windowHeight="11160" xr2:uid="{1E393FF0-BEBA-4200-A259-4ED52D36C3E9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0" i="1" l="1"/>
  <c r="I39" i="1"/>
  <c r="J29" i="1"/>
  <c r="I29" i="1"/>
  <c r="J52" i="1"/>
  <c r="J51" i="1"/>
  <c r="J46" i="1"/>
  <c r="J38" i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5" i="2"/>
  <c r="F17" i="2"/>
  <c r="F16" i="2"/>
  <c r="E16" i="2"/>
  <c r="F15" i="2"/>
  <c r="E15" i="2"/>
  <c r="F14" i="2"/>
  <c r="E14" i="2"/>
  <c r="F13" i="2"/>
  <c r="E13" i="2"/>
  <c r="F12" i="2"/>
  <c r="E12" i="2"/>
  <c r="F11" i="2"/>
  <c r="E11" i="2"/>
  <c r="F10" i="2"/>
  <c r="E10" i="2"/>
  <c r="F9" i="2"/>
  <c r="E9" i="2"/>
  <c r="F8" i="2"/>
  <c r="E8" i="2"/>
  <c r="F7" i="2"/>
  <c r="E7" i="2"/>
  <c r="F6" i="2"/>
  <c r="E6" i="2"/>
  <c r="F5" i="2"/>
  <c r="E5" i="2"/>
  <c r="F4" i="2"/>
  <c r="E4" i="2"/>
  <c r="E17" i="2" s="1"/>
  <c r="D17" i="2"/>
  <c r="C17" i="2"/>
  <c r="I34" i="1"/>
  <c r="D16" i="1"/>
  <c r="J19" i="1"/>
  <c r="J23" i="1"/>
  <c r="J22" i="1"/>
  <c r="I23" i="1"/>
  <c r="F19" i="1"/>
  <c r="F18" i="1"/>
  <c r="F17" i="1"/>
  <c r="I18" i="1"/>
  <c r="I17" i="1"/>
  <c r="F11" i="1"/>
  <c r="F10" i="1"/>
  <c r="F9" i="1"/>
  <c r="F8" i="1"/>
  <c r="F7" i="1"/>
  <c r="F6" i="1"/>
  <c r="F5" i="1"/>
  <c r="F4" i="1"/>
  <c r="I30" i="1" l="1"/>
  <c r="H31" i="1" s="1"/>
  <c r="H32" i="1" l="1"/>
  <c r="I35" i="1"/>
  <c r="I37" i="1" s="1"/>
  <c r="H33" i="1"/>
</calcChain>
</file>

<file path=xl/sharedStrings.xml><?xml version="1.0" encoding="utf-8"?>
<sst xmlns="http://schemas.openxmlformats.org/spreadsheetml/2006/main" count="32" uniqueCount="30">
  <si>
    <t>2BHK</t>
  </si>
  <si>
    <t>3BHK</t>
  </si>
  <si>
    <t>4BHK</t>
  </si>
  <si>
    <t>5BHK</t>
  </si>
  <si>
    <t>Pawan Yadav</t>
  </si>
  <si>
    <t>Dealer</t>
  </si>
  <si>
    <t>https://www.99acres.com/2-bhk-residential-apartments-in-sector-85-gurgaon-ffid</t>
  </si>
  <si>
    <t>https://www.99acres.com/3-bhk-residential-apartments-in-sector-85-gurgaon-ffid</t>
  </si>
  <si>
    <t>Star Realty</t>
  </si>
  <si>
    <t>Sunil Yadav</t>
  </si>
  <si>
    <t>https://www.99acres.com/4-bhk-residential-apartments-in-sector-85-gurgaon-ffid</t>
  </si>
  <si>
    <t>Tower</t>
  </si>
  <si>
    <t>Total No. of Units</t>
  </si>
  <si>
    <t>total Super Built Area</t>
  </si>
  <si>
    <t>Amount @Rs. 7,000/- sqft</t>
  </si>
  <si>
    <t>B-1</t>
  </si>
  <si>
    <t>B-10</t>
  </si>
  <si>
    <t>B-2</t>
  </si>
  <si>
    <t>B-3</t>
  </si>
  <si>
    <t>B-4</t>
  </si>
  <si>
    <t>B-5</t>
  </si>
  <si>
    <t>B-6</t>
  </si>
  <si>
    <t>B-7</t>
  </si>
  <si>
    <t>B-8</t>
  </si>
  <si>
    <t>B-9</t>
  </si>
  <si>
    <t>T-1</t>
  </si>
  <si>
    <t>T-2</t>
  </si>
  <si>
    <t>T-3</t>
  </si>
  <si>
    <t>Amount @Rs. 8,000/- sqft</t>
  </si>
  <si>
    <t>s.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</si>
</sst>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1" applyNumberFormat="1" applyFont="1"/>
    <xf numFmtId="43" fontId="0" fillId="0" borderId="0" xfId="0" applyNumberFormat="1"/>
    <xf numFmtId="0" fontId="0" fillId="0" borderId="0" xfId="0" applyAlignment="1">
      <alignment horizontal="center" vertical="center"/>
    </xf>
    <xf numFmtId="164" fontId="0" fillId="0" borderId="0" xfId="0" applyNumberFormat="1"/>
    <xf numFmtId="4" fontId="0" fillId="0" borderId="0" xfId="0" applyNumberFormat="1"/>
    <xf numFmtId="9" fontId="0" fillId="0" borderId="0" xfId="2" applyFont="1"/>
    <xf numFmtId="3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352424</xdr:colOff>
      <xdr:row>22</xdr:row>
      <xdr:rowOff>9525</xdr:rowOff>
    </xdr:from>
    <xdr:to>
      <xdr:col>5</xdr:col>
      <xdr:colOff>609599</xdr:colOff>
      <xdr:row>30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FFECC0-A9A5-DA37-EB85-61B1FF5727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927" t="30747" r="6866" b="16546"/>
        <a:stretch/>
      </xdr:blipFill>
      <xdr:spPr>
        <a:xfrm>
          <a:off x="2181224" y="4200525"/>
          <a:ext cx="3305175" cy="16002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1238250</xdr:colOff>
      <xdr:row>33</xdr:row>
      <xdr:rowOff>142874</xdr:rowOff>
    </xdr:from>
    <xdr:to>
      <xdr:col>5</xdr:col>
      <xdr:colOff>1514475</xdr:colOff>
      <xdr:row>40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791ACB-3896-61CA-546A-020B94A87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397" t="38589" r="7043" b="16233"/>
        <a:stretch/>
      </xdr:blipFill>
      <xdr:spPr>
        <a:xfrm>
          <a:off x="3067050" y="6429374"/>
          <a:ext cx="3324225" cy="1371601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29</xdr:row>
      <xdr:rowOff>152400</xdr:rowOff>
    </xdr:from>
    <xdr:to>
      <xdr:col>12</xdr:col>
      <xdr:colOff>561975</xdr:colOff>
      <xdr:row>37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D0A639-901D-A539-8BB9-D43BAF211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50" t="30119" r="7219" b="19370"/>
        <a:stretch/>
      </xdr:blipFill>
      <xdr:spPr>
        <a:xfrm>
          <a:off x="7448550" y="5676900"/>
          <a:ext cx="3295650" cy="1533525"/>
        </a:xfrm>
        <a:prstGeom prst="rect">
          <a:avLst/>
        </a:prstGeom>
      </xdr:spPr>
    </xdr:pic>
    <xdr:clientData/>
  </xdr:twoCellAnchor>
  <xdr:twoCellAnchor editAs="oneCell">
    <xdr:from>
      <xdr:col>4</xdr:col>
      <xdr:colOff>1419225</xdr:colOff>
      <xdr:row>49</xdr:row>
      <xdr:rowOff>66675</xdr:rowOff>
    </xdr:from>
    <xdr:to>
      <xdr:col>8</xdr:col>
      <xdr:colOff>190501</xdr:colOff>
      <xdr:row>56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BD90921-FFB3-8622-F3C2-A8BE9E2DB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573" t="33257" r="7572" b="21252"/>
        <a:stretch/>
      </xdr:blipFill>
      <xdr:spPr>
        <a:xfrm>
          <a:off x="4648200" y="9401175"/>
          <a:ext cx="3286126" cy="1381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C2A79-1590-488F-A1FE-4C5BED694485}">
  <dimension ref="C4:L52"/>
  <sheetViews>
    <sheetView tabSelected="1" topLeftCell="A28" workbookViewId="0">
      <selection activeCell="H46" sqref="H46"/>
    </sheetView>
  </sheetViews>
  <sheetFormatPr defaultRowHeight="15" x14ac:dyDescent="0.25"/>
  <cols>
    <col min="3" max="3" width="5.5703125" bestFit="1" customWidth="1"/>
    <col min="4" max="4" width="11.5703125" bestFit="1" customWidth="1"/>
    <col min="6" max="6" width="11.5703125" style="2" bestFit="1" customWidth="1"/>
    <col min="9" max="9" width="16.85546875" bestFit="1" customWidth="1"/>
    <col min="10" max="10" width="13.42578125" bestFit="1" customWidth="1"/>
    <col min="12" max="12" width="13.42578125" bestFit="1" customWidth="1"/>
  </cols>
  <sheetData>
    <row r="4" spans="3:12" x14ac:dyDescent="0.25">
      <c r="C4" s="4" t="s">
        <v>0</v>
      </c>
      <c r="D4">
        <v>1640</v>
      </c>
      <c r="E4">
        <v>1.03</v>
      </c>
      <c r="F4" s="2">
        <f>E4*10^7/D4</f>
        <v>6280.4878048780483</v>
      </c>
      <c r="G4">
        <v>6000</v>
      </c>
      <c r="H4">
        <v>5500</v>
      </c>
      <c r="I4">
        <v>9582929482</v>
      </c>
      <c r="J4" t="s">
        <v>4</v>
      </c>
      <c r="K4" t="s">
        <v>5</v>
      </c>
      <c r="L4" t="s">
        <v>6</v>
      </c>
    </row>
    <row r="5" spans="3:12" x14ac:dyDescent="0.25">
      <c r="C5" s="4"/>
      <c r="D5">
        <v>1772</v>
      </c>
      <c r="E5">
        <v>1.24</v>
      </c>
      <c r="F5" s="2">
        <f t="shared" ref="F5:F11" si="0">E5*10^7/D5</f>
        <v>6997.7426636568853</v>
      </c>
    </row>
    <row r="6" spans="3:12" x14ac:dyDescent="0.25">
      <c r="C6" s="4" t="s">
        <v>1</v>
      </c>
      <c r="D6">
        <v>2408</v>
      </c>
      <c r="E6">
        <v>1.55</v>
      </c>
      <c r="F6" s="2">
        <f t="shared" si="0"/>
        <v>6436.8770764119599</v>
      </c>
      <c r="G6">
        <v>6300</v>
      </c>
      <c r="H6">
        <v>6000</v>
      </c>
      <c r="I6">
        <v>9971125707</v>
      </c>
      <c r="J6" t="s">
        <v>8</v>
      </c>
      <c r="K6" t="s">
        <v>5</v>
      </c>
      <c r="L6" t="s">
        <v>7</v>
      </c>
    </row>
    <row r="7" spans="3:12" x14ac:dyDescent="0.25">
      <c r="C7" s="4"/>
      <c r="D7">
        <v>2408</v>
      </c>
      <c r="E7">
        <v>1.77</v>
      </c>
      <c r="F7" s="2">
        <f t="shared" si="0"/>
        <v>7350.4983388704322</v>
      </c>
      <c r="H7">
        <v>6500</v>
      </c>
    </row>
    <row r="8" spans="3:12" x14ac:dyDescent="0.25">
      <c r="C8" s="4" t="s">
        <v>2</v>
      </c>
      <c r="D8">
        <v>2812</v>
      </c>
      <c r="E8">
        <v>1.9</v>
      </c>
      <c r="F8" s="2">
        <f t="shared" si="0"/>
        <v>6756.7567567567567</v>
      </c>
      <c r="G8">
        <v>7500</v>
      </c>
      <c r="H8">
        <v>6500</v>
      </c>
      <c r="I8">
        <v>9999030883</v>
      </c>
      <c r="J8" t="s">
        <v>9</v>
      </c>
      <c r="K8" t="s">
        <v>5</v>
      </c>
      <c r="L8" t="s">
        <v>10</v>
      </c>
    </row>
    <row r="9" spans="3:12" x14ac:dyDescent="0.25">
      <c r="C9" s="4"/>
      <c r="D9">
        <v>3950</v>
      </c>
      <c r="E9">
        <v>3.56</v>
      </c>
      <c r="F9" s="2">
        <f t="shared" si="0"/>
        <v>9012.6582278481019</v>
      </c>
      <c r="H9">
        <v>7000</v>
      </c>
    </row>
    <row r="10" spans="3:12" x14ac:dyDescent="0.25">
      <c r="C10" s="4" t="s">
        <v>3</v>
      </c>
      <c r="D10">
        <v>4950</v>
      </c>
      <c r="E10">
        <v>4.46</v>
      </c>
      <c r="F10" s="2">
        <f t="shared" si="0"/>
        <v>9010.1010101010106</v>
      </c>
      <c r="G10">
        <v>9000</v>
      </c>
    </row>
    <row r="11" spans="3:12" x14ac:dyDescent="0.25">
      <c r="C11" s="4"/>
      <c r="D11">
        <v>4950</v>
      </c>
      <c r="E11">
        <v>4.46</v>
      </c>
      <c r="F11" s="2">
        <f t="shared" si="0"/>
        <v>9010.1010101010106</v>
      </c>
    </row>
    <row r="14" spans="3:12" x14ac:dyDescent="0.25">
      <c r="I14">
        <v>659</v>
      </c>
    </row>
    <row r="15" spans="3:12" x14ac:dyDescent="0.25">
      <c r="I15">
        <v>422</v>
      </c>
    </row>
    <row r="16" spans="3:12" x14ac:dyDescent="0.25">
      <c r="D16" s="5">
        <f>D17*7000</f>
        <v>12187000</v>
      </c>
      <c r="I16">
        <v>45757</v>
      </c>
    </row>
    <row r="17" spans="3:10" x14ac:dyDescent="0.25">
      <c r="C17">
        <v>2</v>
      </c>
      <c r="D17" s="2">
        <v>1741</v>
      </c>
      <c r="E17" s="2">
        <v>6000</v>
      </c>
      <c r="F17" s="2">
        <f>E17*D17</f>
        <v>10446000</v>
      </c>
      <c r="I17">
        <f>I16/100</f>
        <v>457.57</v>
      </c>
    </row>
    <row r="18" spans="3:10" x14ac:dyDescent="0.25">
      <c r="C18">
        <v>3</v>
      </c>
      <c r="D18" s="2">
        <v>2408</v>
      </c>
      <c r="E18" s="2">
        <v>5800</v>
      </c>
      <c r="F18" s="2">
        <f>E18*D18</f>
        <v>13966400</v>
      </c>
      <c r="I18" s="2">
        <f>I17*10^7/I15</f>
        <v>10842890.995260663</v>
      </c>
      <c r="J18">
        <v>3111</v>
      </c>
    </row>
    <row r="19" spans="3:10" x14ac:dyDescent="0.25">
      <c r="C19">
        <v>4</v>
      </c>
      <c r="D19" s="2">
        <v>2812</v>
      </c>
      <c r="E19" s="2">
        <v>6000</v>
      </c>
      <c r="F19" s="2">
        <f>E19*D19</f>
        <v>16872000</v>
      </c>
      <c r="J19" s="3">
        <f>I18/J18</f>
        <v>3485.339439170898</v>
      </c>
    </row>
    <row r="20" spans="3:10" x14ac:dyDescent="0.25">
      <c r="C20">
        <v>5</v>
      </c>
    </row>
    <row r="22" spans="3:10" x14ac:dyDescent="0.25">
      <c r="I22">
        <v>11.093</v>
      </c>
      <c r="J22" s="2">
        <f>I22*4046.84</f>
        <v>44891.596120000002</v>
      </c>
    </row>
    <row r="23" spans="3:10" x14ac:dyDescent="0.25">
      <c r="I23" s="2">
        <f>I22*12*10^7</f>
        <v>1331159999.9999998</v>
      </c>
      <c r="J23" s="3">
        <f>J22*1.19599</f>
        <v>53689.90004355881</v>
      </c>
    </row>
    <row r="27" spans="3:10" x14ac:dyDescent="0.25">
      <c r="I27">
        <v>1550</v>
      </c>
      <c r="J27">
        <v>1150</v>
      </c>
    </row>
    <row r="28" spans="3:10" x14ac:dyDescent="0.25">
      <c r="I28">
        <v>838277.2</v>
      </c>
      <c r="J28" s="6">
        <v>443378.36</v>
      </c>
    </row>
    <row r="29" spans="3:10" x14ac:dyDescent="0.25">
      <c r="I29" s="2">
        <f>I28*I27</f>
        <v>1299329660</v>
      </c>
      <c r="J29" s="2">
        <f>J28*J27</f>
        <v>509885114</v>
      </c>
    </row>
    <row r="30" spans="3:10" x14ac:dyDescent="0.25">
      <c r="I30" s="5">
        <f>I29+J29</f>
        <v>1809214774</v>
      </c>
    </row>
    <row r="31" spans="3:10" x14ac:dyDescent="0.25">
      <c r="H31" s="7">
        <f>I31/$I$30</f>
        <v>6.2499999792727759E-2</v>
      </c>
      <c r="I31" s="2">
        <v>113075923</v>
      </c>
    </row>
    <row r="32" spans="3:10" x14ac:dyDescent="0.25">
      <c r="H32" s="7">
        <f t="shared" ref="H32:H33" si="1">I32/$I$30</f>
        <v>0.16249999957163738</v>
      </c>
      <c r="I32" s="5">
        <v>293997400</v>
      </c>
    </row>
    <row r="33" spans="8:12" x14ac:dyDescent="0.25">
      <c r="H33" s="7">
        <f t="shared" si="1"/>
        <v>2.4999999806545908E-2</v>
      </c>
      <c r="I33" s="2">
        <v>45230369</v>
      </c>
    </row>
    <row r="34" spans="8:12" x14ac:dyDescent="0.25">
      <c r="I34" s="5">
        <f>SUM(I31:I33)</f>
        <v>452303692</v>
      </c>
    </row>
    <row r="35" spans="8:12" x14ac:dyDescent="0.25">
      <c r="I35" s="5">
        <f>I34+I30</f>
        <v>2261518466</v>
      </c>
    </row>
    <row r="36" spans="8:12" x14ac:dyDescent="0.25">
      <c r="I36" s="5">
        <v>122600000</v>
      </c>
      <c r="J36" s="6">
        <v>53690.12</v>
      </c>
    </row>
    <row r="37" spans="8:12" x14ac:dyDescent="0.25">
      <c r="I37" s="5">
        <f>I36+I35</f>
        <v>2384118466</v>
      </c>
      <c r="J37">
        <v>30000</v>
      </c>
    </row>
    <row r="38" spans="8:12" x14ac:dyDescent="0.25">
      <c r="I38" s="2">
        <v>2385000000</v>
      </c>
      <c r="J38">
        <f>J37*J36</f>
        <v>1610703600</v>
      </c>
    </row>
    <row r="39" spans="8:12" x14ac:dyDescent="0.25">
      <c r="I39" s="2">
        <f>I38*0.85</f>
        <v>2027250000</v>
      </c>
    </row>
    <row r="40" spans="8:12" x14ac:dyDescent="0.25">
      <c r="I40" s="2">
        <f>I38*0.75</f>
        <v>1788750000</v>
      </c>
    </row>
    <row r="41" spans="8:12" x14ac:dyDescent="0.25">
      <c r="I41" s="2"/>
    </row>
    <row r="43" spans="8:12" x14ac:dyDescent="0.25">
      <c r="J43" s="8">
        <v>122600000</v>
      </c>
      <c r="L43" s="8"/>
    </row>
    <row r="44" spans="8:12" x14ac:dyDescent="0.25">
      <c r="J44" s="8">
        <v>1809214774</v>
      </c>
    </row>
    <row r="45" spans="8:12" x14ac:dyDescent="0.25">
      <c r="J45" s="8">
        <v>452303692</v>
      </c>
    </row>
    <row r="46" spans="8:12" x14ac:dyDescent="0.25">
      <c r="J46" s="8">
        <f>SUM(J43:J45)</f>
        <v>2384118466</v>
      </c>
    </row>
    <row r="47" spans="8:12" x14ac:dyDescent="0.25">
      <c r="J47" s="8">
        <v>3529944116</v>
      </c>
    </row>
    <row r="48" spans="8:12" x14ac:dyDescent="0.25">
      <c r="J48" s="8"/>
    </row>
    <row r="49" spans="10:10" x14ac:dyDescent="0.25">
      <c r="J49" s="8">
        <v>43546</v>
      </c>
    </row>
    <row r="50" spans="10:10" x14ac:dyDescent="0.25">
      <c r="J50" s="8">
        <v>14013</v>
      </c>
    </row>
    <row r="51" spans="10:10" x14ac:dyDescent="0.25">
      <c r="J51" s="8">
        <f>J49-J50</f>
        <v>29533</v>
      </c>
    </row>
    <row r="52" spans="10:10" x14ac:dyDescent="0.25">
      <c r="J52">
        <f>J51/100</f>
        <v>295.33</v>
      </c>
    </row>
  </sheetData>
  <mergeCells count="4">
    <mergeCell ref="C4:C5"/>
    <mergeCell ref="C6:C7"/>
    <mergeCell ref="C8:C9"/>
    <mergeCell ref="C10:C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5D93D-47E6-4523-84B5-287E91E2EE65}">
  <dimension ref="A2:F17"/>
  <sheetViews>
    <sheetView topLeftCell="A40" workbookViewId="0">
      <selection activeCell="D51" sqref="D51"/>
    </sheetView>
  </sheetViews>
  <sheetFormatPr defaultRowHeight="15" x14ac:dyDescent="0.25"/>
  <cols>
    <col min="1" max="1" width="9.140625" style="1"/>
    <col min="4" max="4" width="21" style="2" bestFit="1" customWidth="1"/>
    <col min="5" max="6" width="24.7109375" style="2" bestFit="1" customWidth="1"/>
  </cols>
  <sheetData>
    <row r="2" spans="1:6" x14ac:dyDescent="0.25">
      <c r="E2" s="2">
        <v>6500</v>
      </c>
      <c r="F2" s="2">
        <v>7500</v>
      </c>
    </row>
    <row r="3" spans="1:6" x14ac:dyDescent="0.25">
      <c r="A3" s="1" t="s">
        <v>29</v>
      </c>
      <c r="B3" t="s">
        <v>11</v>
      </c>
      <c r="C3" t="s">
        <v>12</v>
      </c>
      <c r="D3" s="2" t="s">
        <v>13</v>
      </c>
      <c r="E3" s="2" t="s">
        <v>14</v>
      </c>
      <c r="F3" s="2" t="s">
        <v>28</v>
      </c>
    </row>
    <row r="4" spans="1:6" x14ac:dyDescent="0.25">
      <c r="A4" s="1">
        <v>1</v>
      </c>
      <c r="B4" t="s">
        <v>15</v>
      </c>
      <c r="C4">
        <v>26</v>
      </c>
      <c r="D4" s="2">
        <v>65692</v>
      </c>
      <c r="E4" s="2">
        <f>D4*$E$2</f>
        <v>426998000</v>
      </c>
      <c r="F4" s="2">
        <f>D4*$F$2</f>
        <v>492690000</v>
      </c>
    </row>
    <row r="5" spans="1:6" x14ac:dyDescent="0.25">
      <c r="A5" s="1">
        <f>A4+1</f>
        <v>2</v>
      </c>
      <c r="B5" t="s">
        <v>16</v>
      </c>
      <c r="C5">
        <v>30</v>
      </c>
      <c r="D5" s="2">
        <v>75324</v>
      </c>
      <c r="E5" s="2">
        <f t="shared" ref="E5:E16" si="0">D5*$E$2</f>
        <v>489606000</v>
      </c>
      <c r="F5" s="2">
        <f t="shared" ref="F5:F16" si="1">D5*$F$2</f>
        <v>564930000</v>
      </c>
    </row>
    <row r="6" spans="1:6" x14ac:dyDescent="0.25">
      <c r="A6" s="1">
        <f t="shared" ref="A6:A16" si="2">A5+1</f>
        <v>3</v>
      </c>
      <c r="B6" t="s">
        <v>17</v>
      </c>
      <c r="C6">
        <v>26</v>
      </c>
      <c r="D6" s="2">
        <v>65692</v>
      </c>
      <c r="E6" s="2">
        <f t="shared" si="0"/>
        <v>426998000</v>
      </c>
      <c r="F6" s="2">
        <f t="shared" si="1"/>
        <v>492690000</v>
      </c>
    </row>
    <row r="7" spans="1:6" x14ac:dyDescent="0.25">
      <c r="A7" s="1">
        <f t="shared" si="2"/>
        <v>4</v>
      </c>
      <c r="B7" t="s">
        <v>18</v>
      </c>
      <c r="C7">
        <v>22</v>
      </c>
      <c r="D7" s="2">
        <v>66140</v>
      </c>
      <c r="E7" s="2">
        <f t="shared" si="0"/>
        <v>429910000</v>
      </c>
      <c r="F7" s="2">
        <f t="shared" si="1"/>
        <v>496050000</v>
      </c>
    </row>
    <row r="8" spans="1:6" x14ac:dyDescent="0.25">
      <c r="A8" s="1">
        <f t="shared" si="2"/>
        <v>5</v>
      </c>
      <c r="B8" t="s">
        <v>19</v>
      </c>
      <c r="C8">
        <v>22</v>
      </c>
      <c r="D8" s="2">
        <v>66140</v>
      </c>
      <c r="E8" s="2">
        <f t="shared" si="0"/>
        <v>429910000</v>
      </c>
      <c r="F8" s="2">
        <f t="shared" si="1"/>
        <v>496050000</v>
      </c>
    </row>
    <row r="9" spans="1:6" x14ac:dyDescent="0.25">
      <c r="A9" s="1">
        <f t="shared" si="2"/>
        <v>6</v>
      </c>
      <c r="B9" t="s">
        <v>20</v>
      </c>
      <c r="C9">
        <v>22</v>
      </c>
      <c r="D9" s="2">
        <v>66140</v>
      </c>
      <c r="E9" s="2">
        <f t="shared" si="0"/>
        <v>429910000</v>
      </c>
      <c r="F9" s="2">
        <f t="shared" si="1"/>
        <v>496050000</v>
      </c>
    </row>
    <row r="10" spans="1:6" x14ac:dyDescent="0.25">
      <c r="A10" s="1">
        <f t="shared" si="2"/>
        <v>7</v>
      </c>
      <c r="B10" t="s">
        <v>21</v>
      </c>
      <c r="C10">
        <v>22</v>
      </c>
      <c r="D10" s="2">
        <v>66140</v>
      </c>
      <c r="E10" s="2">
        <f t="shared" si="0"/>
        <v>429910000</v>
      </c>
      <c r="F10" s="2">
        <f t="shared" si="1"/>
        <v>496050000</v>
      </c>
    </row>
    <row r="11" spans="1:6" x14ac:dyDescent="0.25">
      <c r="A11" s="1">
        <f t="shared" si="2"/>
        <v>8</v>
      </c>
      <c r="B11" t="s">
        <v>22</v>
      </c>
      <c r="C11">
        <v>30</v>
      </c>
      <c r="D11" s="2">
        <v>75324</v>
      </c>
      <c r="E11" s="2">
        <f t="shared" si="0"/>
        <v>489606000</v>
      </c>
      <c r="F11" s="2">
        <f t="shared" si="1"/>
        <v>564930000</v>
      </c>
    </row>
    <row r="12" spans="1:6" x14ac:dyDescent="0.25">
      <c r="A12" s="1">
        <f t="shared" si="2"/>
        <v>9</v>
      </c>
      <c r="B12" t="s">
        <v>23</v>
      </c>
      <c r="C12">
        <v>30</v>
      </c>
      <c r="D12" s="2">
        <v>75324</v>
      </c>
      <c r="E12" s="2">
        <f t="shared" si="0"/>
        <v>489606000</v>
      </c>
      <c r="F12" s="2">
        <f t="shared" si="1"/>
        <v>564930000</v>
      </c>
    </row>
    <row r="13" spans="1:6" x14ac:dyDescent="0.25">
      <c r="A13" s="1">
        <f t="shared" si="2"/>
        <v>10</v>
      </c>
      <c r="B13" t="s">
        <v>24</v>
      </c>
      <c r="C13">
        <v>30</v>
      </c>
      <c r="D13" s="2">
        <v>75324</v>
      </c>
      <c r="E13" s="2">
        <f t="shared" si="0"/>
        <v>489606000</v>
      </c>
      <c r="F13" s="2">
        <f t="shared" si="1"/>
        <v>564930000</v>
      </c>
    </row>
    <row r="14" spans="1:6" x14ac:dyDescent="0.25">
      <c r="A14" s="1">
        <f t="shared" si="2"/>
        <v>11</v>
      </c>
      <c r="B14" t="s">
        <v>25</v>
      </c>
      <c r="C14">
        <v>100</v>
      </c>
      <c r="D14" s="2">
        <v>167974</v>
      </c>
      <c r="E14" s="2">
        <f t="shared" si="0"/>
        <v>1091831000</v>
      </c>
      <c r="F14" s="2">
        <f t="shared" si="1"/>
        <v>1259805000</v>
      </c>
    </row>
    <row r="15" spans="1:6" x14ac:dyDescent="0.25">
      <c r="A15" s="1">
        <f t="shared" si="2"/>
        <v>12</v>
      </c>
      <c r="B15" t="s">
        <v>26</v>
      </c>
      <c r="C15">
        <v>100</v>
      </c>
      <c r="D15" s="2">
        <v>167974</v>
      </c>
      <c r="E15" s="2">
        <f t="shared" si="0"/>
        <v>1091831000</v>
      </c>
      <c r="F15" s="2">
        <f t="shared" si="1"/>
        <v>1259805000</v>
      </c>
    </row>
    <row r="16" spans="1:6" x14ac:dyDescent="0.25">
      <c r="A16" s="1">
        <f t="shared" si="2"/>
        <v>13</v>
      </c>
      <c r="B16" t="s">
        <v>27</v>
      </c>
      <c r="C16">
        <v>100</v>
      </c>
      <c r="D16" s="2">
        <v>167974</v>
      </c>
      <c r="E16" s="2">
        <f t="shared" si="0"/>
        <v>1091831000</v>
      </c>
      <c r="F16" s="2">
        <f t="shared" si="1"/>
        <v>1259805000</v>
      </c>
    </row>
    <row r="17" spans="3:6" x14ac:dyDescent="0.25">
      <c r="C17">
        <f>SUM(C4:C16)</f>
        <v>560</v>
      </c>
      <c r="D17" s="2">
        <f>SUM(D4:D16)</f>
        <v>1201162</v>
      </c>
      <c r="E17" s="2">
        <f>SUM(E4:E16)</f>
        <v>7807553000</v>
      </c>
      <c r="F17" s="2">
        <f>SUM(F4:F16)</f>
        <v>9008715000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2022-12-12T05:20:40Z</dcterms:created>
  <dcterms:modified xsi:type="dcterms:W3CDTF">2022-12-12T10:57:53Z</dcterms:modified>
</cp:coreProperties>
</file>