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showHorizontalScroll="0" showVerticalScroll="0" showSheetTabs="0" xWindow="0" yWindow="0" windowWidth="24000" windowHeight="973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Sheet1!$A$3:$I$12</definedName>
  </definedNames>
  <calcPr calcId="152511"/>
</workbook>
</file>

<file path=xl/calcChain.xml><?xml version="1.0" encoding="utf-8"?>
<calcChain xmlns="http://schemas.openxmlformats.org/spreadsheetml/2006/main">
  <c r="G24" i="1" l="1"/>
  <c r="G23" i="1"/>
  <c r="I11" i="1"/>
  <c r="I10" i="1"/>
  <c r="I9" i="1"/>
  <c r="I8" i="1"/>
  <c r="I7" i="1"/>
  <c r="I4" i="1"/>
  <c r="K3" i="1" l="1"/>
  <c r="I5" i="1" l="1"/>
  <c r="I12" i="1" l="1"/>
  <c r="I2" i="1"/>
  <c r="K2" i="1" s="1"/>
  <c r="K4" i="1" s="1"/>
</calcChain>
</file>

<file path=xl/sharedStrings.xml><?xml version="1.0" encoding="utf-8"?>
<sst xmlns="http://schemas.openxmlformats.org/spreadsheetml/2006/main" count="41" uniqueCount="33">
  <si>
    <t>Jindal Power</t>
  </si>
  <si>
    <t>MW</t>
  </si>
  <si>
    <t>Rs. Cr.</t>
  </si>
  <si>
    <t>Insolvancy</t>
  </si>
  <si>
    <t>Buyer</t>
  </si>
  <si>
    <t>Seller</t>
  </si>
  <si>
    <t>Simhapuri Energy</t>
  </si>
  <si>
    <t>Location</t>
  </si>
  <si>
    <t>Nellore, A.P.</t>
  </si>
  <si>
    <t>Deal Date</t>
  </si>
  <si>
    <t>Adani Power</t>
  </si>
  <si>
    <t>DB Power</t>
  </si>
  <si>
    <t>Acquisition</t>
  </si>
  <si>
    <t>Champa, Chhattisgarh</t>
  </si>
  <si>
    <t>GMR Chhattisgarh</t>
  </si>
  <si>
    <t>Raikheda, Chhattisgarh</t>
  </si>
  <si>
    <t>JSPL</t>
  </si>
  <si>
    <t>Monnet Power Company</t>
  </si>
  <si>
    <t>Angul, Odisha</t>
  </si>
  <si>
    <t>Sembcorp Energy India</t>
  </si>
  <si>
    <t xml:space="preserve">Krishnapatnam &amp; Nellore </t>
  </si>
  <si>
    <t>Tanweer Infrastructure, Oman</t>
  </si>
  <si>
    <t>Sahajbahal, Jharsuguda, Odisha</t>
  </si>
  <si>
    <t>Ind-Barath Energy (Utkal) Ltd</t>
  </si>
  <si>
    <t>JSW Energy</t>
  </si>
  <si>
    <t>Rs. Cr./MW</t>
  </si>
  <si>
    <t>ESSAR Power</t>
  </si>
  <si>
    <t>Mahan, M.P.</t>
  </si>
  <si>
    <t>Jhabua power plant</t>
  </si>
  <si>
    <t>NTPC</t>
  </si>
  <si>
    <t>Gorakhpur, M.P.</t>
  </si>
  <si>
    <t>S. No.</t>
  </si>
  <si>
    <t>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</si>
</sst>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6" formatCode="0.000000000000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7" fontId="0" fillId="0" borderId="0" xfId="0" applyNumberFormat="1"/>
    <xf numFmtId="43" fontId="0" fillId="0" borderId="0" xfId="1" applyFont="1"/>
    <xf numFmtId="0" fontId="2" fillId="2" borderId="0" xfId="0" applyFont="1" applyFill="1" applyAlignment="1">
      <alignment horizontal="center" vertical="center"/>
    </xf>
    <xf numFmtId="164" fontId="0" fillId="0" borderId="0" xfId="1" applyNumberFormat="1" applyFont="1"/>
    <xf numFmtId="0" fontId="0" fillId="0" borderId="0" xfId="0" applyAlignment="1">
      <alignment horizontal="center" vertical="center"/>
    </xf>
    <xf numFmtId="164" fontId="0" fillId="0" borderId="0" xfId="0" applyNumberFormat="1"/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10" fontId="0" fillId="0" borderId="0" xfId="2" applyNumberFormat="1" applyFont="1"/>
    <xf numFmtId="166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MPCL%20CWIP%20Valuation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4"/>
  <sheetViews>
    <sheetView tabSelected="1" workbookViewId="0">
      <selection activeCell="G26" sqref="G26"/>
    </sheetView>
  </sheetViews>
  <sheetFormatPr defaultRowHeight="15" x14ac:dyDescent="0.25"/>
  <cols>
    <col min="1" max="1" width="6.140625" style="5" bestFit="1" customWidth="1"/>
    <col min="2" max="2" width="28.140625" bestFit="1" customWidth="1"/>
    <col min="3" max="3" width="26.85546875" bestFit="1" customWidth="1"/>
    <col min="4" max="4" width="10.28515625" style="4" customWidth="1"/>
    <col min="5" max="5" width="12.140625" style="4" customWidth="1"/>
    <col min="6" max="6" width="13.28515625" customWidth="1"/>
    <col min="7" max="7" width="29.140625" bestFit="1" customWidth="1"/>
    <col min="8" max="8" width="9.5703125" bestFit="1" customWidth="1"/>
    <col min="9" max="9" width="11.140625" style="2" bestFit="1" customWidth="1"/>
    <col min="11" max="11" width="9.140625" style="4"/>
  </cols>
  <sheetData>
    <row r="1" spans="1:13" x14ac:dyDescent="0.25">
      <c r="G1" s="8"/>
      <c r="H1" s="8"/>
      <c r="M1" s="6"/>
    </row>
    <row r="2" spans="1:13" x14ac:dyDescent="0.25">
      <c r="G2" s="8"/>
      <c r="H2" s="8"/>
      <c r="I2" s="2">
        <f>AVERAGE(I4:I11)</f>
        <v>2.6899671487705894</v>
      </c>
      <c r="J2">
        <v>1800</v>
      </c>
      <c r="K2" s="2">
        <f>J2*I2</f>
        <v>4841.9408677870606</v>
      </c>
      <c r="M2" s="6"/>
    </row>
    <row r="3" spans="1:13" x14ac:dyDescent="0.25">
      <c r="A3" s="3" t="s">
        <v>31</v>
      </c>
      <c r="B3" s="3" t="s">
        <v>4</v>
      </c>
      <c r="C3" s="3" t="s">
        <v>5</v>
      </c>
      <c r="D3" s="7" t="s">
        <v>1</v>
      </c>
      <c r="E3" s="7" t="s">
        <v>2</v>
      </c>
      <c r="F3" s="3" t="s">
        <v>32</v>
      </c>
      <c r="G3" s="3" t="s">
        <v>7</v>
      </c>
      <c r="H3" s="3" t="s">
        <v>9</v>
      </c>
      <c r="I3" s="3" t="s">
        <v>25</v>
      </c>
      <c r="K3" s="2" t="e">
        <f>#REF!</f>
        <v>#REF!</v>
      </c>
    </row>
    <row r="4" spans="1:13" hidden="1" x14ac:dyDescent="0.25">
      <c r="A4" s="5">
        <v>1</v>
      </c>
      <c r="B4" t="s">
        <v>0</v>
      </c>
      <c r="C4" t="s">
        <v>6</v>
      </c>
      <c r="D4" s="4">
        <v>600</v>
      </c>
      <c r="E4" s="4">
        <v>300</v>
      </c>
      <c r="F4" t="s">
        <v>3</v>
      </c>
      <c r="G4" t="s">
        <v>8</v>
      </c>
      <c r="H4" s="1">
        <v>44713</v>
      </c>
      <c r="I4" s="2">
        <f t="shared" ref="I4:I11" si="0">E4/D4</f>
        <v>0.5</v>
      </c>
      <c r="K4" s="2" t="e">
        <f>SUM(K2:K3)</f>
        <v>#REF!</v>
      </c>
    </row>
    <row r="5" spans="1:13" hidden="1" x14ac:dyDescent="0.25">
      <c r="A5" s="5">
        <v>8</v>
      </c>
      <c r="B5" t="s">
        <v>29</v>
      </c>
      <c r="C5" t="s">
        <v>28</v>
      </c>
      <c r="D5" s="4">
        <v>600</v>
      </c>
      <c r="E5" s="4">
        <v>925</v>
      </c>
      <c r="F5" t="s">
        <v>3</v>
      </c>
      <c r="G5" t="s">
        <v>30</v>
      </c>
      <c r="H5" s="1">
        <v>44805</v>
      </c>
      <c r="I5" s="2">
        <f t="shared" si="0"/>
        <v>1.5416666666666667</v>
      </c>
    </row>
    <row r="6" spans="1:13" hidden="1" x14ac:dyDescent="0.25">
      <c r="A6" s="5">
        <v>6</v>
      </c>
      <c r="B6" t="s">
        <v>24</v>
      </c>
      <c r="C6" t="s">
        <v>23</v>
      </c>
      <c r="D6" s="4">
        <v>700</v>
      </c>
      <c r="E6" s="4">
        <v>1048</v>
      </c>
      <c r="F6" t="s">
        <v>3</v>
      </c>
      <c r="G6" t="s">
        <v>22</v>
      </c>
      <c r="H6" s="1">
        <v>44256</v>
      </c>
    </row>
    <row r="7" spans="1:13" hidden="1" x14ac:dyDescent="0.25">
      <c r="A7" s="5">
        <v>4</v>
      </c>
      <c r="B7" t="s">
        <v>16</v>
      </c>
      <c r="C7" t="s">
        <v>17</v>
      </c>
      <c r="D7" s="4">
        <v>1050</v>
      </c>
      <c r="E7" s="4">
        <v>410</v>
      </c>
      <c r="F7" t="s">
        <v>3</v>
      </c>
      <c r="G7" t="s">
        <v>18</v>
      </c>
      <c r="H7" s="1">
        <v>44866</v>
      </c>
      <c r="I7" s="2">
        <f t="shared" si="0"/>
        <v>0.39047619047619048</v>
      </c>
    </row>
    <row r="8" spans="1:13" hidden="1" x14ac:dyDescent="0.25">
      <c r="A8" s="5">
        <v>7</v>
      </c>
      <c r="B8" t="s">
        <v>10</v>
      </c>
      <c r="C8" t="s">
        <v>26</v>
      </c>
      <c r="D8" s="4">
        <v>1200</v>
      </c>
      <c r="E8" s="4">
        <v>4250</v>
      </c>
      <c r="F8" t="s">
        <v>3</v>
      </c>
      <c r="G8" t="s">
        <v>27</v>
      </c>
      <c r="H8" s="1">
        <v>44348</v>
      </c>
      <c r="I8" s="2">
        <f t="shared" si="0"/>
        <v>3.5416666666666665</v>
      </c>
    </row>
    <row r="9" spans="1:13" x14ac:dyDescent="0.25">
      <c r="A9" s="5">
        <v>2</v>
      </c>
      <c r="B9" t="s">
        <v>10</v>
      </c>
      <c r="C9" t="s">
        <v>11</v>
      </c>
      <c r="D9" s="4">
        <v>1200</v>
      </c>
      <c r="E9" s="4">
        <v>7017</v>
      </c>
      <c r="F9" t="s">
        <v>12</v>
      </c>
      <c r="G9" t="s">
        <v>13</v>
      </c>
      <c r="H9" s="1">
        <v>44896</v>
      </c>
      <c r="I9" s="2">
        <f t="shared" si="0"/>
        <v>5.8475000000000001</v>
      </c>
    </row>
    <row r="10" spans="1:13" x14ac:dyDescent="0.25">
      <c r="A10" s="5">
        <v>3</v>
      </c>
      <c r="B10" t="s">
        <v>10</v>
      </c>
      <c r="C10" t="s">
        <v>14</v>
      </c>
      <c r="D10" s="4">
        <v>1370</v>
      </c>
      <c r="E10" s="4">
        <v>3530</v>
      </c>
      <c r="F10" t="s">
        <v>12</v>
      </c>
      <c r="G10" t="s">
        <v>15</v>
      </c>
      <c r="H10" s="1">
        <v>43678</v>
      </c>
      <c r="I10" s="2">
        <f t="shared" si="0"/>
        <v>2.5766423357664232</v>
      </c>
    </row>
    <row r="11" spans="1:13" x14ac:dyDescent="0.25">
      <c r="A11" s="5">
        <v>5</v>
      </c>
      <c r="B11" t="s">
        <v>21</v>
      </c>
      <c r="C11" t="s">
        <v>19</v>
      </c>
      <c r="D11" s="4">
        <v>2640</v>
      </c>
      <c r="E11" s="4">
        <v>11700</v>
      </c>
      <c r="F11" t="s">
        <v>12</v>
      </c>
      <c r="G11" t="s">
        <v>20</v>
      </c>
      <c r="H11" s="1">
        <v>44805</v>
      </c>
      <c r="I11" s="2">
        <f t="shared" si="0"/>
        <v>4.4318181818181817</v>
      </c>
    </row>
    <row r="12" spans="1:13" hidden="1" x14ac:dyDescent="0.25">
      <c r="I12" s="2">
        <f>AVERAGE(I7:I11)</f>
        <v>3.3576206749454927</v>
      </c>
    </row>
    <row r="21" spans="7:7" x14ac:dyDescent="0.25">
      <c r="G21">
        <v>8861</v>
      </c>
    </row>
    <row r="22" spans="7:7" x14ac:dyDescent="0.25">
      <c r="G22">
        <v>4232.26</v>
      </c>
    </row>
    <row r="23" spans="7:7" x14ac:dyDescent="0.25">
      <c r="G23" s="9">
        <f>G22/G21</f>
        <v>0.47762780724523196</v>
      </c>
    </row>
    <row r="24" spans="7:7" x14ac:dyDescent="0.25">
      <c r="G24" s="10">
        <f>100%-G23</f>
        <v>0.52237219275476798</v>
      </c>
    </row>
  </sheetData>
  <autoFilter ref="A3:I12">
    <filterColumn colId="5">
      <filters>
        <filter val="Acquisition"/>
      </filters>
    </filterColumn>
  </autoFilter>
  <mergeCells count="2">
    <mergeCell ref="G1:H1"/>
    <mergeCell ref="G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2023-01-21T09:02:52Z</dcterms:modified>
</cp:coreProperties>
</file>