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engineer4\Desktop\uploads\VIS(2022-23)-PL500-400-691\"/>
    </mc:Choice>
  </mc:AlternateContent>
  <xr:revisionPtr revIDLastSave="0" documentId="13_ncr:1_{4FF21ACF-1AC3-4DDB-8F05-AC5E838EAD9C}" xr6:coauthVersionLast="47" xr6:coauthVersionMax="47" xr10:uidLastSave="{00000000-0000-0000-0000-000000000000}"/>
  <bookViews>
    <workbookView showHorizontalScroll="0" showVerticalScroll="0" showSheetTabs="0" xWindow="-120" yWindow="-120" windowWidth="21840" windowHeight="13140" xr2:uid="{00000000-000D-0000-FFFF-FFFF00000000}"/>
  </bookViews>
  <sheets>
    <sheet name="Sheet1" sheetId="1" r:id="rId1"/>
  </sheets>
  <definedNames>
    <definedName name="_xlnm.Print_Area" localSheetId="0">Sheet1!$B$1:$S$9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9" i="1" l="1"/>
  <c r="L15" i="1"/>
  <c r="O4" i="1"/>
  <c r="M4" i="1"/>
  <c r="F5" i="1"/>
  <c r="J4" i="1" l="1"/>
  <c r="O5" i="1" l="1"/>
  <c r="P4" i="1" l="1"/>
  <c r="Q4" i="1" s="1"/>
  <c r="Q5" i="1" l="1"/>
  <c r="S4" i="1"/>
  <c r="S5" i="1" l="1"/>
</calcChain>
</file>

<file path=xl/sharedStrings.xml><?xml version="1.0" encoding="utf-8"?>
<sst xmlns="http://schemas.openxmlformats.org/spreadsheetml/2006/main" count="27" uniqueCount="27">
  <si>
    <t>SR. No.</t>
  </si>
  <si>
    <t>Floor</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</si>
  <si>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</si>
  <si>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</si>
  <si>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</si>
  <si>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</si>
  <si>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</si>
  <si>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</si>
  <si>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</si>
  <si>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</si>
  <si>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</si>
  <si>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Particular</t>
  </si>
  <si>
    <t>Gross Replacement Value
(INR)</t>
  </si>
  <si>
    <t>1. All the details pertaing to the building area statement such as area, floor, etc has been taken from the site survey.</t>
  </si>
  <si>
    <t>Discounting Factor</t>
  </si>
  <si>
    <r>
      <t xml:space="preserve">Height </t>
    </r>
    <r>
      <rPr>
        <b/>
        <i/>
        <sz val="10"/>
        <rFont val="Calibri"/>
        <family val="2"/>
        <scheme val="minor"/>
      </rPr>
      <t>(in ft.)</t>
    </r>
  </si>
  <si>
    <t>3. The valuation is done by considering the depreciated replacement cost approach.</t>
  </si>
  <si>
    <r>
      <t xml:space="preserve">Total Life Consumed 
</t>
    </r>
    <r>
      <rPr>
        <b/>
        <i/>
        <sz val="10"/>
        <rFont val="Calibri"/>
        <family val="2"/>
        <scheme val="minor"/>
      </rPr>
      <t>(in years)</t>
    </r>
  </si>
  <si>
    <r>
      <t xml:space="preserve">Total Economical Life
</t>
    </r>
    <r>
      <rPr>
        <b/>
        <i/>
        <sz val="10"/>
        <rFont val="Calibri"/>
        <family val="2"/>
        <scheme val="minor"/>
      </rPr>
      <t>(in years)</t>
    </r>
  </si>
  <si>
    <r>
      <t xml:space="preserve">Plinth Area  Rate 
</t>
    </r>
    <r>
      <rPr>
        <b/>
        <i/>
        <sz val="10"/>
        <rFont val="Calibri"/>
        <family val="2"/>
        <scheme val="minor"/>
      </rPr>
      <t>(in per sq.ft)</t>
    </r>
  </si>
  <si>
    <r>
      <t xml:space="preserve">Area 
</t>
    </r>
    <r>
      <rPr>
        <b/>
        <i/>
        <sz val="10"/>
        <rFont val="Calibri"/>
        <family val="2"/>
        <scheme val="minor"/>
      </rPr>
      <t>(in sq.ft)</t>
    </r>
  </si>
  <si>
    <t>Remarks:</t>
  </si>
  <si>
    <t>Ground Floor+ First Floor + Second Floor</t>
  </si>
  <si>
    <t>Commercial Building</t>
  </si>
  <si>
    <t xml:space="preserve">RCC framed building </t>
  </si>
  <si>
    <t>BUILDING VALUATION OF M/S. PARAM SHAKTI DHATU UDYOG PVT. LTD. | NIT FARIDABAD| HARYANA</t>
  </si>
  <si>
    <t>2. In our observation the total constructed area is exceeding the permissible FAR of that area as per building bye-laws. The total actual constructed area is 880 sq.ft.(as per site survey), but as per building by laws the maximum permissible constructed area should be 630 sq.ft. So, 250 Sq.ft. which is extra coverage and hence not considered in this valuation. No approved map has been provided to us to cross verify the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</si>
</sst>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 #,##0_ ;_ * \-#,##0_ ;_ * &quot;-&quot;??_ ;_ @_ "/>
    <numFmt numFmtId="165" formatCode="0.0000"/>
    <numFmt numFmtId="166" formatCode="_ &quot;₹&quot;\ * #,##0_ ;_ &quot;₹&quot;\ * \-#,##0_ ;_ &quot;₹&quot;\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b/>
      <i/>
      <sz val="10"/>
      <name val="Calibri"/>
      <family val="2"/>
      <scheme val="minor"/>
    </font>
    <font>
      <sz val="1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164"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0" fontId="2" fillId="0" borderId="1" xfId="0" applyFont="1" applyBorder="1" applyAlignment="1">
      <alignment horizontal="center" vertical="center"/>
    </xf>
    <xf numFmtId="1" fontId="0" fillId="0" borderId="1" xfId="0" applyNumberFormat="1" applyBorder="1" applyAlignment="1">
      <alignment horizontal="center" vertical="center"/>
    </xf>
    <xf numFmtId="9" fontId="0" fillId="0" borderId="1" xfId="2" applyFont="1" applyBorder="1" applyAlignment="1">
      <alignment horizontal="center" vertical="center"/>
    </xf>
    <xf numFmtId="44" fontId="0" fillId="0" borderId="0" xfId="1"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1" fontId="2"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0" fontId="8" fillId="0" borderId="1" xfId="0" applyFont="1" applyBorder="1" applyAlignment="1">
      <alignment horizontal="left" vertical="center"/>
    </xf>
    <xf numFmtId="0" fontId="3" fillId="3" borderId="1" xfId="0" applyFont="1" applyFill="1" applyBorder="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0" applyFont="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19"/>
  <sheetViews>
    <sheetView tabSelected="1" zoomScale="85" zoomScaleNormal="85" zoomScaleSheetLayoutView="85" workbookViewId="0">
      <pane ySplit="3" topLeftCell="A4" activePane="bottomLeft" state="frozen"/>
      <selection pane="bottomLeft" activeCell="P19" sqref="P19"/>
    </sheetView>
  </sheetViews>
  <sheetFormatPr defaultRowHeight="15" x14ac:dyDescent="0.25"/>
  <cols>
    <col min="1" max="1" width="7.85546875" customWidth="1"/>
    <col min="2" max="2" width="7.28515625" bestFit="1" customWidth="1"/>
    <col min="3" max="3" width="13.140625" hidden="1" customWidth="1"/>
    <col min="4" max="4" width="14.7109375" style="18" customWidth="1"/>
    <col min="5" max="5" width="17.7109375" style="18" customWidth="1"/>
    <col min="6" max="6" width="7.7109375" bestFit="1" customWidth="1"/>
    <col min="7" max="7" width="7" bestFit="1" customWidth="1"/>
    <col min="8" max="8" width="11.42578125" bestFit="1" customWidth="1"/>
    <col min="9" max="9" width="9" bestFit="1" customWidth="1"/>
    <col min="10" max="10" width="9.7109375" bestFit="1" customWidth="1"/>
    <col min="11" max="11" width="10.5703125" bestFit="1" customWidth="1"/>
    <col min="12" max="12" width="7.7109375" bestFit="1" customWidth="1"/>
    <col min="13" max="13" width="12.42578125" bestFit="1" customWidth="1"/>
    <col min="14" max="14" width="10.85546875" bestFit="1" customWidth="1"/>
    <col min="15" max="15" width="13.42578125" bestFit="1" customWidth="1"/>
    <col min="16" max="16" width="12.42578125" bestFit="1" customWidth="1"/>
    <col min="17" max="17" width="13.42578125" hidden="1" customWidth="1"/>
    <col min="18" max="18" width="10.85546875" hidden="1" customWidth="1"/>
    <col min="19" max="19" width="13.42578125" bestFit="1" customWidth="1"/>
    <col min="20" max="20" width="11.5703125" bestFit="1" customWidth="1"/>
    <col min="21" max="22" width="14.28515625" bestFit="1" customWidth="1"/>
  </cols>
  <sheetData>
    <row r="2" spans="2:22" ht="15.75" x14ac:dyDescent="0.25">
      <c r="B2" s="20" t="s">
        <v>25</v>
      </c>
      <c r="C2" s="20"/>
      <c r="D2" s="20"/>
      <c r="E2" s="20"/>
      <c r="F2" s="20"/>
      <c r="G2" s="20"/>
      <c r="H2" s="20"/>
      <c r="I2" s="20"/>
      <c r="J2" s="20"/>
      <c r="K2" s="20"/>
      <c r="L2" s="20"/>
      <c r="M2" s="20"/>
      <c r="N2" s="20"/>
      <c r="O2" s="20"/>
      <c r="P2" s="20"/>
      <c r="Q2" s="20"/>
      <c r="R2" s="20"/>
      <c r="S2" s="20"/>
    </row>
    <row r="3" spans="2:22" s="15" customFormat="1" ht="60" x14ac:dyDescent="0.25">
      <c r="B3" s="13" t="s">
        <v>0</v>
      </c>
      <c r="C3" s="13" t="s">
        <v>1</v>
      </c>
      <c r="D3" s="14" t="s">
        <v>11</v>
      </c>
      <c r="E3" s="14" t="s">
        <v>4</v>
      </c>
      <c r="F3" s="14" t="s">
        <v>20</v>
      </c>
      <c r="G3" s="14" t="s">
        <v>15</v>
      </c>
      <c r="H3" s="14" t="s">
        <v>2</v>
      </c>
      <c r="I3" s="14" t="s">
        <v>3</v>
      </c>
      <c r="J3" s="14" t="s">
        <v>17</v>
      </c>
      <c r="K3" s="14" t="s">
        <v>18</v>
      </c>
      <c r="L3" s="14" t="s">
        <v>5</v>
      </c>
      <c r="M3" s="14" t="s">
        <v>7</v>
      </c>
      <c r="N3" s="14" t="s">
        <v>19</v>
      </c>
      <c r="O3" s="14" t="s">
        <v>12</v>
      </c>
      <c r="P3" s="14" t="s">
        <v>8</v>
      </c>
      <c r="Q3" s="14" t="s">
        <v>9</v>
      </c>
      <c r="R3" s="14" t="s">
        <v>14</v>
      </c>
      <c r="S3" s="14" t="s">
        <v>10</v>
      </c>
    </row>
    <row r="4" spans="2:22" ht="60" x14ac:dyDescent="0.25">
      <c r="B4" s="2">
        <v>1</v>
      </c>
      <c r="C4" s="17" t="s">
        <v>22</v>
      </c>
      <c r="D4" s="17" t="s">
        <v>23</v>
      </c>
      <c r="E4" s="17" t="s">
        <v>24</v>
      </c>
      <c r="F4" s="10">
        <v>630</v>
      </c>
      <c r="G4" s="10">
        <v>18</v>
      </c>
      <c r="H4" s="2">
        <v>2016</v>
      </c>
      <c r="I4" s="2">
        <v>2022</v>
      </c>
      <c r="J4" s="2">
        <f>I4-H4</f>
        <v>6</v>
      </c>
      <c r="K4" s="2">
        <v>60</v>
      </c>
      <c r="L4" s="3">
        <v>0.1</v>
      </c>
      <c r="M4" s="5">
        <f>(1-L4)/K4</f>
        <v>1.5000000000000001E-2</v>
      </c>
      <c r="N4" s="6">
        <v>1200</v>
      </c>
      <c r="O4" s="6">
        <f>N4*F4</f>
        <v>756000</v>
      </c>
      <c r="P4" s="6">
        <f t="shared" ref="P4" si="0">O4*M4*J4</f>
        <v>68040</v>
      </c>
      <c r="Q4" s="6">
        <f t="shared" ref="Q4" si="1">MAX(O4-P4,0)</f>
        <v>687960</v>
      </c>
      <c r="R4" s="11">
        <v>0</v>
      </c>
      <c r="S4" s="6">
        <f t="shared" ref="S4" si="2">IF(Q4&gt;L4*O4,Q4*(1-R4),O4*L4)</f>
        <v>687960</v>
      </c>
      <c r="T4" s="12"/>
      <c r="U4" s="1"/>
      <c r="V4" s="1"/>
    </row>
    <row r="5" spans="2:22" x14ac:dyDescent="0.25">
      <c r="B5" s="21" t="s">
        <v>6</v>
      </c>
      <c r="C5" s="21"/>
      <c r="D5" s="21"/>
      <c r="E5" s="21"/>
      <c r="F5" s="16">
        <f>SUM(F4:F4)</f>
        <v>630</v>
      </c>
      <c r="G5" s="9"/>
      <c r="H5" s="21"/>
      <c r="I5" s="21"/>
      <c r="J5" s="21"/>
      <c r="K5" s="21"/>
      <c r="L5" s="21"/>
      <c r="M5" s="21"/>
      <c r="N5" s="21"/>
      <c r="O5" s="7">
        <f>SUM(O4:O4)</f>
        <v>756000</v>
      </c>
      <c r="P5" s="7"/>
      <c r="Q5" s="7">
        <f>SUM(Q4:Q4)</f>
        <v>687960</v>
      </c>
      <c r="R5" s="7"/>
      <c r="S5" s="7">
        <f>SUM(S4:S4)</f>
        <v>687960</v>
      </c>
    </row>
    <row r="6" spans="2:22" x14ac:dyDescent="0.25">
      <c r="B6" s="23" t="s">
        <v>21</v>
      </c>
      <c r="C6" s="23"/>
      <c r="D6" s="23"/>
      <c r="E6" s="23"/>
      <c r="F6" s="23"/>
      <c r="G6" s="23"/>
      <c r="H6" s="23"/>
      <c r="I6" s="23"/>
      <c r="J6" s="23"/>
      <c r="K6" s="23"/>
      <c r="L6" s="23"/>
      <c r="M6" s="23"/>
      <c r="N6" s="23"/>
      <c r="O6" s="23"/>
      <c r="P6" s="23"/>
      <c r="Q6" s="23"/>
      <c r="R6" s="23"/>
      <c r="S6" s="23"/>
      <c r="T6" s="8"/>
      <c r="U6" s="4"/>
      <c r="V6" s="4"/>
    </row>
    <row r="7" spans="2:22" x14ac:dyDescent="0.25">
      <c r="B7" s="19" t="s">
        <v>13</v>
      </c>
      <c r="C7" s="19"/>
      <c r="D7" s="19"/>
      <c r="E7" s="19"/>
      <c r="F7" s="19"/>
      <c r="G7" s="19"/>
      <c r="H7" s="19"/>
      <c r="I7" s="19"/>
      <c r="J7" s="19"/>
      <c r="K7" s="19"/>
      <c r="L7" s="19"/>
      <c r="M7" s="19"/>
      <c r="N7" s="19"/>
      <c r="O7" s="19"/>
      <c r="P7" s="19"/>
      <c r="Q7" s="19"/>
      <c r="R7" s="19"/>
      <c r="S7" s="19"/>
    </row>
    <row r="8" spans="2:22" ht="47.25" customHeight="1" x14ac:dyDescent="0.25">
      <c r="B8" s="22" t="s">
        <v>26</v>
      </c>
      <c r="C8" s="19"/>
      <c r="D8" s="19"/>
      <c r="E8" s="19"/>
      <c r="F8" s="19"/>
      <c r="G8" s="19"/>
      <c r="H8" s="19"/>
      <c r="I8" s="19"/>
      <c r="J8" s="19"/>
      <c r="K8" s="19"/>
      <c r="L8" s="19"/>
      <c r="M8" s="19"/>
      <c r="N8" s="19"/>
      <c r="O8" s="19"/>
      <c r="P8" s="19"/>
      <c r="Q8" s="19"/>
      <c r="R8" s="19"/>
      <c r="S8" s="19"/>
    </row>
    <row r="9" spans="2:22" x14ac:dyDescent="0.25">
      <c r="B9" s="19" t="s">
        <v>16</v>
      </c>
      <c r="C9" s="19"/>
      <c r="D9" s="19"/>
      <c r="E9" s="19"/>
      <c r="F9" s="19"/>
      <c r="G9" s="19"/>
      <c r="H9" s="19"/>
      <c r="I9" s="19"/>
      <c r="J9" s="19"/>
      <c r="K9" s="19"/>
      <c r="L9" s="19"/>
      <c r="M9" s="19"/>
      <c r="N9" s="19"/>
      <c r="O9" s="19"/>
      <c r="P9" s="19"/>
      <c r="Q9" s="19"/>
      <c r="R9" s="19"/>
      <c r="S9" s="19"/>
    </row>
    <row r="15" spans="2:22" ht="15" customHeight="1" x14ac:dyDescent="0.25">
      <c r="L15">
        <f>F4*1100</f>
        <v>693000</v>
      </c>
    </row>
    <row r="19" spans="16:16" x14ac:dyDescent="0.25">
      <c r="P19">
        <f>1200*F4</f>
        <v>756000</v>
      </c>
    </row>
  </sheetData>
  <mergeCells count="7">
    <mergeCell ref="B9:S9"/>
    <mergeCell ref="B2:S2"/>
    <mergeCell ref="B5:E5"/>
    <mergeCell ref="H5:N5"/>
    <mergeCell ref="B7:S7"/>
    <mergeCell ref="B8:S8"/>
    <mergeCell ref="B6:S6"/>
  </mergeCells>
  <pageMargins left="0.31496062992125984" right="0.31496062992125984" top="0.31496062992125984" bottom="0.31496062992125984"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Arup Banerjee</cp:lastModifiedBy>
  <cp:lastPrinted>2022-01-07T08:12:53Z</cp:lastPrinted>
  <dcterms:created xsi:type="dcterms:W3CDTF">2021-09-16T11:33:35Z</dcterms:created>
  <dcterms:modified xsi:type="dcterms:W3CDTF">2022-12-13T13:51:05Z</dcterms:modified>
</cp:coreProperties>
</file>