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35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F4" i="1" l="1"/>
  <c r="F7" i="1"/>
  <c r="F6" i="1"/>
  <c r="F5" i="1"/>
  <c r="H2" i="1" l="1"/>
  <c r="I2" i="1" s="1"/>
  <c r="F11" i="1"/>
  <c r="D11" i="1"/>
  <c r="F10" i="1"/>
  <c r="C25" i="1"/>
  <c r="D25" i="1"/>
  <c r="D21" i="1"/>
  <c r="F8" i="1"/>
  <c r="C20" i="1"/>
  <c r="C18" i="1"/>
  <c r="F9" i="1"/>
  <c r="E7" i="1"/>
  <c r="E6" i="1"/>
  <c r="E5" i="1"/>
  <c r="F2" i="1" l="1"/>
</calcChain>
</file>

<file path=xl/sharedStrings.xml><?xml version="1.0" encoding="utf-8"?>
<sst xmlns="http://schemas.openxmlformats.org/spreadsheetml/2006/main" count="19" uniqueCount="16">
  <si>
    <t>kanmen machine CNC320A</t>
  </si>
  <si>
    <t>VMC 1050</t>
  </si>
  <si>
    <t>https://cnc.tirupaticnc.com/product/vmc-drilling-machine-tcp-v-1000/</t>
  </si>
  <si>
    <t>https://www.indiamart.com/proddetail/jyot-used-vertical-machining-centers-22750033291.html</t>
  </si>
  <si>
    <t>DMC 1036 V Ecoline</t>
  </si>
  <si>
    <t>https://www.indiamart.com/proddetail/dmg-dmc-635-v-ecoline-13955753148.html</t>
  </si>
  <si>
    <t>New Price</t>
  </si>
  <si>
    <t>Old Price</t>
  </si>
  <si>
    <t>https://www.tradeindia.com/products/cummins-180-kva-three-phase-silent-diesel-generator-c6564115.html</t>
  </si>
  <si>
    <t>180 kVA DG Set Cummins</t>
  </si>
  <si>
    <t>DG Set Kirloskar</t>
  </si>
  <si>
    <t>Iron Bis Structure (1058 KG)</t>
  </si>
  <si>
    <t>EOT Crane (1-5 Ton)</t>
  </si>
  <si>
    <t>FV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</si>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</sst>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_ * #,##0_ ;_ * \-#,##0_ ;_ * &quot;-&quot;??_ ;_ @_ "/>
    <numFmt numFmtId="165" formatCode="_ [$₹-4009]\ * #,##0_ ;_ [$₹-4009]\ * \-#,##0_ ;_ [$₹-4009]\ * &quot;-&quot;??_ ;_ @_ "/>
    <numFmt numFmtId="166" formatCode="_ &quot;₹&quot;\ * #,##0_ ;_ &quot;₹&quot;\ * \-#,##0_ ;_ &quot;₹&quot;\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">
    <xf numFmtId="0" fontId="0" fillId="0" borderId="0" xfId="0"/>
    <xf numFmtId="43" fontId="0" fillId="0" borderId="0" xfId="1" applyFont="1"/>
    <xf numFmtId="164" fontId="0" fillId="0" borderId="0" xfId="1" applyNumberFormat="1" applyFont="1"/>
    <xf numFmtId="43" fontId="0" fillId="0" borderId="0" xfId="1" applyNumberFormat="1" applyFont="1"/>
    <xf numFmtId="165" fontId="0" fillId="0" borderId="0" xfId="1" applyNumberFormat="1" applyFont="1"/>
    <xf numFmtId="166" fontId="0" fillId="0" borderId="0" xfId="2" applyNumberFormat="1" applyFont="1"/>
    <xf numFmtId="164" fontId="0" fillId="0" borderId="0" xfId="1" applyNumberFormat="1" applyFont="1" applyAlignment="1">
      <alignment horizontal="center" vertic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419100</xdr:colOff>
      <xdr:row>0</xdr:row>
      <xdr:rowOff>0</xdr:rowOff>
    </xdr:from>
    <xdr:to>
      <xdr:col>25</xdr:col>
      <xdr:colOff>76200</xdr:colOff>
      <xdr:row>12</xdr:row>
      <xdr:rowOff>47626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731" t="26105" r="11364" b="16274"/>
        <a:stretch/>
      </xdr:blipFill>
      <xdr:spPr>
        <a:xfrm>
          <a:off x="8724900" y="0"/>
          <a:ext cx="5753100" cy="2333626"/>
        </a:xfrm>
        <a:prstGeom prst="rect">
          <a:avLst/>
        </a:prstGeom>
      </xdr:spPr>
    </xdr:pic>
    <xdr:clientData/>
  </xdr:twoCellAnchor>
  <xdr:twoCellAnchor editAs="oneCell">
    <xdr:from>
      <xdr:col>14</xdr:col>
      <xdr:colOff>447674</xdr:colOff>
      <xdr:row>11</xdr:row>
      <xdr:rowOff>0</xdr:rowOff>
    </xdr:from>
    <xdr:to>
      <xdr:col>25</xdr:col>
      <xdr:colOff>361949</xdr:colOff>
      <xdr:row>21</xdr:row>
      <xdr:rowOff>152400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042" t="17874" r="5015" b="31326"/>
        <a:stretch/>
      </xdr:blipFill>
      <xdr:spPr>
        <a:xfrm>
          <a:off x="8143874" y="2095500"/>
          <a:ext cx="6619875" cy="2057400"/>
        </a:xfrm>
        <a:prstGeom prst="rect">
          <a:avLst/>
        </a:prstGeom>
      </xdr:spPr>
    </xdr:pic>
    <xdr:clientData/>
  </xdr:twoCellAnchor>
  <xdr:twoCellAnchor editAs="oneCell">
    <xdr:from>
      <xdr:col>14</xdr:col>
      <xdr:colOff>295275</xdr:colOff>
      <xdr:row>19</xdr:row>
      <xdr:rowOff>180975</xdr:rowOff>
    </xdr:from>
    <xdr:to>
      <xdr:col>23</xdr:col>
      <xdr:colOff>38100</xdr:colOff>
      <xdr:row>30</xdr:row>
      <xdr:rowOff>76201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937" t="17169" r="19434" b="33678"/>
        <a:stretch/>
      </xdr:blipFill>
      <xdr:spPr>
        <a:xfrm>
          <a:off x="7991475" y="3800475"/>
          <a:ext cx="5229225" cy="1990726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29</xdr:row>
      <xdr:rowOff>123825</xdr:rowOff>
    </xdr:from>
    <xdr:to>
      <xdr:col>22</xdr:col>
      <xdr:colOff>371475</xdr:colOff>
      <xdr:row>41</xdr:row>
      <xdr:rowOff>114300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245" t="15993" r="10703" b="27798"/>
        <a:stretch/>
      </xdr:blipFill>
      <xdr:spPr>
        <a:xfrm>
          <a:off x="8715375" y="5648325"/>
          <a:ext cx="5619750" cy="2276475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42</xdr:row>
      <xdr:rowOff>104775</xdr:rowOff>
    </xdr:from>
    <xdr:to>
      <xdr:col>22</xdr:col>
      <xdr:colOff>38101</xdr:colOff>
      <xdr:row>53</xdr:row>
      <xdr:rowOff>114300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249" t="17874" r="23536" b="30150"/>
        <a:stretch/>
      </xdr:blipFill>
      <xdr:spPr>
        <a:xfrm>
          <a:off x="15049500" y="8105775"/>
          <a:ext cx="5343526" cy="2105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25"/>
  <sheetViews>
    <sheetView tabSelected="1" topLeftCell="B1" workbookViewId="0">
      <selection activeCell="H16" sqref="H16"/>
    </sheetView>
  </sheetViews>
  <sheetFormatPr defaultRowHeight="15" x14ac:dyDescent="0.25"/>
  <cols>
    <col min="3" max="3" width="38.85546875" customWidth="1"/>
    <col min="4" max="4" width="12.5703125" style="2" bestFit="1" customWidth="1"/>
    <col min="5" max="5" width="10" bestFit="1" customWidth="1"/>
    <col min="6" max="6" width="12.7109375" style="2" customWidth="1"/>
    <col min="7" max="10" width="10" style="2" customWidth="1"/>
    <col min="11" max="11" width="100.7109375" bestFit="1" customWidth="1"/>
  </cols>
  <sheetData>
    <row r="1" spans="3:11" x14ac:dyDescent="0.25">
      <c r="F1" s="1"/>
      <c r="G1" s="6" t="s">
        <v>13</v>
      </c>
      <c r="H1" s="6" t="s">
        <v>14</v>
      </c>
      <c r="I1" s="6" t="s">
        <v>15</v>
      </c>
      <c r="J1" s="6"/>
    </row>
    <row r="2" spans="3:11" x14ac:dyDescent="0.25">
      <c r="F2" s="5">
        <f>SUM(F4:F11)</f>
        <v>2369987.5</v>
      </c>
      <c r="G2" s="2">
        <v>2370000</v>
      </c>
      <c r="H2" s="2">
        <f>G2*0.95</f>
        <v>2251500</v>
      </c>
      <c r="I2" s="2">
        <f>H2</f>
        <v>2251500</v>
      </c>
    </row>
    <row r="3" spans="3:11" x14ac:dyDescent="0.25">
      <c r="D3" s="2" t="s">
        <v>6</v>
      </c>
      <c r="E3" t="s">
        <v>7</v>
      </c>
    </row>
    <row r="4" spans="3:11" x14ac:dyDescent="0.25">
      <c r="C4" t="s">
        <v>0</v>
      </c>
      <c r="D4" s="2">
        <v>1925000</v>
      </c>
      <c r="F4" s="4">
        <f>D4*0.3</f>
        <v>577500</v>
      </c>
      <c r="J4" s="2">
        <v>978000</v>
      </c>
      <c r="K4" t="s">
        <v>2</v>
      </c>
    </row>
    <row r="5" spans="3:11" x14ac:dyDescent="0.25">
      <c r="C5" t="s">
        <v>1</v>
      </c>
      <c r="E5" s="2">
        <f>14*10^5</f>
        <v>1400000</v>
      </c>
      <c r="F5" s="4">
        <f>E5*0.3</f>
        <v>420000</v>
      </c>
      <c r="J5" s="2">
        <v>566000</v>
      </c>
      <c r="K5" t="s">
        <v>3</v>
      </c>
    </row>
    <row r="6" spans="3:11" x14ac:dyDescent="0.25">
      <c r="C6" t="s">
        <v>4</v>
      </c>
      <c r="E6" s="2">
        <f>26*10^5</f>
        <v>2600000</v>
      </c>
      <c r="F6" s="4">
        <f>E6*0.3</f>
        <v>780000</v>
      </c>
      <c r="J6" s="2">
        <v>296000</v>
      </c>
      <c r="K6" t="s">
        <v>5</v>
      </c>
    </row>
    <row r="7" spans="3:11" x14ac:dyDescent="0.25">
      <c r="C7" t="s">
        <v>1</v>
      </c>
      <c r="E7" s="2">
        <f>14*10^5</f>
        <v>1400000</v>
      </c>
      <c r="F7" s="4">
        <f>E7*0.3</f>
        <v>420000</v>
      </c>
      <c r="J7" s="2">
        <v>566000</v>
      </c>
      <c r="K7" t="s">
        <v>3</v>
      </c>
    </row>
    <row r="8" spans="3:11" x14ac:dyDescent="0.25">
      <c r="C8" t="s">
        <v>9</v>
      </c>
      <c r="D8" s="2">
        <v>1277350</v>
      </c>
      <c r="F8" s="4">
        <f>D8*0.05</f>
        <v>63867.5</v>
      </c>
      <c r="J8" s="2">
        <v>72000</v>
      </c>
      <c r="K8" t="s">
        <v>8</v>
      </c>
    </row>
    <row r="9" spans="3:11" x14ac:dyDescent="0.25">
      <c r="C9" t="s">
        <v>10</v>
      </c>
      <c r="D9" s="2">
        <v>826000</v>
      </c>
      <c r="F9" s="4">
        <f>D9*0.05</f>
        <v>41300</v>
      </c>
      <c r="J9" s="2">
        <v>53000</v>
      </c>
      <c r="K9" t="s">
        <v>8</v>
      </c>
    </row>
    <row r="10" spans="3:11" x14ac:dyDescent="0.25">
      <c r="C10" t="s">
        <v>11</v>
      </c>
      <c r="F10" s="4">
        <f>40*1058</f>
        <v>42320</v>
      </c>
      <c r="J10" s="2">
        <v>3015000</v>
      </c>
    </row>
    <row r="11" spans="3:11" x14ac:dyDescent="0.25">
      <c r="C11" t="s">
        <v>12</v>
      </c>
      <c r="D11" s="2">
        <f>2.5*10^5</f>
        <v>250000</v>
      </c>
      <c r="F11" s="4">
        <f>D11*0.1</f>
        <v>25000</v>
      </c>
    </row>
    <row r="16" spans="3:11" x14ac:dyDescent="0.25">
      <c r="C16">
        <v>1125</v>
      </c>
    </row>
    <row r="17" spans="3:4" x14ac:dyDescent="0.25">
      <c r="C17">
        <v>67</v>
      </c>
    </row>
    <row r="18" spans="3:4" x14ac:dyDescent="0.25">
      <c r="C18">
        <f>C16/C17</f>
        <v>16.791044776119403</v>
      </c>
    </row>
    <row r="19" spans="3:4" x14ac:dyDescent="0.25">
      <c r="C19">
        <v>63</v>
      </c>
    </row>
    <row r="20" spans="3:4" x14ac:dyDescent="0.25">
      <c r="C20" s="2">
        <f>C19*C18</f>
        <v>1057.8358208955224</v>
      </c>
      <c r="D20" s="2">
        <v>30</v>
      </c>
    </row>
    <row r="21" spans="3:4" x14ac:dyDescent="0.25">
      <c r="D21" s="2">
        <f>D20*C20</f>
        <v>31735.074626865673</v>
      </c>
    </row>
    <row r="24" spans="3:4" x14ac:dyDescent="0.25">
      <c r="D24" s="2">
        <v>3025000</v>
      </c>
    </row>
    <row r="25" spans="3:4" x14ac:dyDescent="0.25">
      <c r="C25">
        <f>40000/1000</f>
        <v>40</v>
      </c>
      <c r="D25" s="3">
        <f>D24/1125</f>
        <v>2688.8888888888887</v>
      </c>
    </row>
  </sheetData>
  <pageMargins left="0.7" right="0.7" top="0.75" bottom="0.75" header="0.3" footer="0.3"/>
  <pageSetup orientation="portrait" r:id="rId1"/>
  <ignoredErrors>
    <ignoredError sqref="E6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2022-12-27T10:58:26Z</dcterms:modified>
</cp:coreProperties>
</file>