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In Progress Files\Abhinav Chaturvedi\"/>
    </mc:Choice>
  </mc:AlternateContent>
  <bookViews>
    <workbookView xWindow="0" yWindow="0" windowWidth="24000" windowHeight="9735" activeTab="2"/>
  </bookViews>
  <sheets>
    <sheet name="Sheet2" sheetId="2" r:id="rId1"/>
    <sheet name="Sheet1" sheetId="1" r:id="rId2"/>
    <sheet name="Sheet3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1" i="3" l="1"/>
  <c r="O21" i="3" l="1"/>
  <c r="N14" i="3" l="1"/>
  <c r="N13" i="3"/>
  <c r="L15" i="3"/>
  <c r="L14" i="3"/>
  <c r="L11" i="3"/>
  <c r="L12" i="3" s="1"/>
  <c r="E13" i="3"/>
  <c r="B1" i="1"/>
  <c r="K6" i="3"/>
  <c r="K5" i="3"/>
  <c r="K4" i="3"/>
  <c r="J5" i="3"/>
  <c r="J4" i="3"/>
  <c r="I6" i="3"/>
  <c r="I5" i="3"/>
  <c r="I4" i="3"/>
  <c r="F6" i="3"/>
  <c r="F5" i="3"/>
  <c r="F4" i="3"/>
  <c r="D6" i="3"/>
  <c r="F10" i="2"/>
  <c r="G10" i="2"/>
  <c r="D10" i="2"/>
  <c r="F8" i="2"/>
  <c r="G8" i="2" s="1"/>
  <c r="D8" i="2"/>
  <c r="G5" i="2"/>
  <c r="D5" i="2"/>
  <c r="F5" i="2" s="1"/>
  <c r="D19" i="1"/>
  <c r="D18" i="1"/>
  <c r="D10" i="1"/>
  <c r="C10" i="1"/>
  <c r="E10" i="1" s="1"/>
  <c r="B5" i="1"/>
</calcChain>
</file>

<file path=xl/sharedStrings.xml><?xml version="1.0" encoding="utf-8"?>
<sst xmlns="http://schemas.openxmlformats.org/spreadsheetml/2006/main" count="12" uniqueCount="10">
  <si>
    <t>GF</t>
  </si>
  <si>
    <t>FF</t>
  </si>
  <si>
    <t>Price</t>
  </si>
  <si>
    <t>area</t>
  </si>
  <si>
    <t>Year</t>
  </si>
  <si>
    <t>sqm</t>
  </si>
  <si>
    <t>sqft</t>
  </si>
  <si>
    <t>rate/sqft</t>
  </si>
  <si>
    <t>GCRC</t>
  </si>
  <si>
    <t>Dep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</si>
</sst>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3" fontId="2" fillId="0" borderId="0" xfId="0" applyNumberFormat="1" applyFon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542924</xdr:colOff>
      <xdr:row>1</xdr:row>
      <xdr:rowOff>19050</xdr:rowOff>
    </xdr:from>
    <xdr:to>
      <xdr:col>19</xdr:col>
      <xdr:colOff>19712</xdr:colOff>
      <xdr:row>10</xdr:row>
      <xdr:rowOff>9525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981" t="33867" r="33854" b="39087"/>
        <a:stretch/>
      </xdr:blipFill>
      <xdr:spPr>
        <a:xfrm>
          <a:off x="5657849" y="209550"/>
          <a:ext cx="6182388" cy="17049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11</xdr:row>
      <xdr:rowOff>104775</xdr:rowOff>
    </xdr:from>
    <xdr:to>
      <xdr:col>18</xdr:col>
      <xdr:colOff>342900</xdr:colOff>
      <xdr:row>27</xdr:row>
      <xdr:rowOff>35214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94" t="23048" r="38484" b="32972"/>
        <a:stretch/>
      </xdr:blipFill>
      <xdr:spPr>
        <a:xfrm>
          <a:off x="5772150" y="2200275"/>
          <a:ext cx="5781675" cy="2978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457198</xdr:colOff>
      <xdr:row>0</xdr:row>
      <xdr:rowOff>0</xdr:rowOff>
    </xdr:from>
    <xdr:to>
      <xdr:col>19</xdr:col>
      <xdr:colOff>341998</xdr:colOff>
      <xdr:row>11</xdr:row>
      <xdr:rowOff>67464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536" t="33161" r="19170" b="32501"/>
        <a:stretch/>
      </xdr:blipFill>
      <xdr:spPr>
        <a:xfrm>
          <a:off x="4724398" y="0"/>
          <a:ext cx="7200000" cy="2162964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10</xdr:row>
      <xdr:rowOff>133349</xdr:rowOff>
    </xdr:from>
    <xdr:to>
      <xdr:col>19</xdr:col>
      <xdr:colOff>342000</xdr:colOff>
      <xdr:row>32</xdr:row>
      <xdr:rowOff>125345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007" t="17874" r="18641" b="14628"/>
        <a:stretch/>
      </xdr:blipFill>
      <xdr:spPr>
        <a:xfrm>
          <a:off x="4724400" y="2038349"/>
          <a:ext cx="7200000" cy="4182996"/>
        </a:xfrm>
        <a:prstGeom prst="rect">
          <a:avLst/>
        </a:prstGeom>
      </xdr:spPr>
    </xdr:pic>
    <xdr:clientData/>
  </xdr:twoCellAnchor>
  <xdr:twoCellAnchor>
    <xdr:from>
      <xdr:col>8</xdr:col>
      <xdr:colOff>542925</xdr:colOff>
      <xdr:row>26</xdr:row>
      <xdr:rowOff>171450</xdr:rowOff>
    </xdr:from>
    <xdr:to>
      <xdr:col>19</xdr:col>
      <xdr:colOff>200025</xdr:colOff>
      <xdr:row>28</xdr:row>
      <xdr:rowOff>104775</xdr:rowOff>
    </xdr:to>
    <xdr:sp macro="" textlink="">
      <xdr:nvSpPr>
        <xdr:cNvPr id="4" name="Rectangle 3"/>
        <xdr:cNvSpPr/>
      </xdr:nvSpPr>
      <xdr:spPr>
        <a:xfrm>
          <a:off x="5419725" y="5124450"/>
          <a:ext cx="6362700" cy="31432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10"/>
  <sheetViews>
    <sheetView workbookViewId="0">
      <selection activeCell="C17" sqref="C17"/>
    </sheetView>
  </sheetViews>
  <sheetFormatPr defaultRowHeight="15" x14ac:dyDescent="0.25"/>
  <cols>
    <col min="3" max="3" width="9.28515625" style="1" bestFit="1" customWidth="1"/>
    <col min="4" max="4" width="12.5703125" style="2" bestFit="1" customWidth="1"/>
    <col min="5" max="6" width="9.140625" style="2"/>
  </cols>
  <sheetData>
    <row r="2" spans="3:7" x14ac:dyDescent="0.25">
      <c r="D2" s="2" t="s">
        <v>2</v>
      </c>
      <c r="E2" s="2" t="s">
        <v>3</v>
      </c>
    </row>
    <row r="5" spans="3:7" x14ac:dyDescent="0.25">
      <c r="C5" s="1">
        <v>3.24</v>
      </c>
      <c r="D5" s="2">
        <f>C5*10^7</f>
        <v>32400000.000000004</v>
      </c>
      <c r="E5" s="2">
        <v>720</v>
      </c>
      <c r="F5" s="2">
        <f t="shared" ref="F5" si="0">D5/E5</f>
        <v>45000.000000000007</v>
      </c>
      <c r="G5" s="4">
        <f>F5*0.9</f>
        <v>40500.000000000007</v>
      </c>
    </row>
    <row r="6" spans="3:7" x14ac:dyDescent="0.25">
      <c r="G6" s="4"/>
    </row>
    <row r="7" spans="3:7" x14ac:dyDescent="0.25">
      <c r="G7" s="4"/>
    </row>
    <row r="8" spans="3:7" x14ac:dyDescent="0.25">
      <c r="C8" s="1">
        <v>1.52</v>
      </c>
      <c r="D8" s="2">
        <f>C8*10^7</f>
        <v>15200000</v>
      </c>
      <c r="E8" s="2">
        <v>428</v>
      </c>
      <c r="F8" s="2">
        <f t="shared" ref="F8:F10" si="1">D8/E8</f>
        <v>35514.018691588783</v>
      </c>
      <c r="G8" s="4">
        <f>F8*0.9</f>
        <v>31962.616822429904</v>
      </c>
    </row>
    <row r="9" spans="3:7" x14ac:dyDescent="0.25">
      <c r="G9" s="4"/>
    </row>
    <row r="10" spans="3:7" x14ac:dyDescent="0.25">
      <c r="C10" s="1">
        <v>0.55000000000000004</v>
      </c>
      <c r="D10" s="2">
        <f>C10*10^7</f>
        <v>5500000</v>
      </c>
      <c r="E10" s="2">
        <v>200</v>
      </c>
      <c r="F10" s="2">
        <f t="shared" si="1"/>
        <v>27500</v>
      </c>
      <c r="G10" s="4">
        <f>F10*0.9</f>
        <v>24750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9" sqref="C9"/>
    </sheetView>
  </sheetViews>
  <sheetFormatPr defaultRowHeight="15" x14ac:dyDescent="0.25"/>
  <cols>
    <col min="2" max="2" width="12.5703125" bestFit="1" customWidth="1"/>
    <col min="3" max="3" width="12.5703125" style="2" bestFit="1" customWidth="1"/>
    <col min="4" max="4" width="10" style="2" bestFit="1" customWidth="1"/>
    <col min="5" max="5" width="10" bestFit="1" customWidth="1"/>
  </cols>
  <sheetData>
    <row r="1" spans="1:5" x14ac:dyDescent="0.25">
      <c r="A1" s="1">
        <v>272.21929399999999</v>
      </c>
      <c r="B1" s="2">
        <f>A1*32000</f>
        <v>8711017.4079999998</v>
      </c>
    </row>
    <row r="3" spans="1:5" x14ac:dyDescent="0.25">
      <c r="B3">
        <v>14.94</v>
      </c>
    </row>
    <row r="4" spans="1:5" x14ac:dyDescent="0.25">
      <c r="B4">
        <v>15.24</v>
      </c>
    </row>
    <row r="5" spans="1:5" x14ac:dyDescent="0.25">
      <c r="B5" s="1">
        <f>B4*B3</f>
        <v>227.68559999999999</v>
      </c>
    </row>
    <row r="8" spans="1:5" x14ac:dyDescent="0.25">
      <c r="C8" s="1">
        <v>209.03</v>
      </c>
      <c r="D8" s="2">
        <v>256.89999999999998</v>
      </c>
    </row>
    <row r="9" spans="1:5" x14ac:dyDescent="0.25">
      <c r="C9" s="2">
        <v>24000</v>
      </c>
      <c r="D9" s="2">
        <v>12000</v>
      </c>
    </row>
    <row r="10" spans="1:5" x14ac:dyDescent="0.25">
      <c r="C10" s="2">
        <f>C9*C8</f>
        <v>5016720</v>
      </c>
      <c r="D10" s="2">
        <f>D9*D8</f>
        <v>3082799.9999999995</v>
      </c>
      <c r="E10" s="3">
        <f>SUM(C10:D10)</f>
        <v>8099520</v>
      </c>
    </row>
    <row r="16" spans="1:5" x14ac:dyDescent="0.25">
      <c r="C16" s="2" t="s">
        <v>0</v>
      </c>
      <c r="D16" s="2">
        <v>148.91999999999999</v>
      </c>
    </row>
    <row r="17" spans="3:4" x14ac:dyDescent="0.25">
      <c r="C17" s="2" t="s">
        <v>1</v>
      </c>
      <c r="D17" s="2">
        <v>108.02</v>
      </c>
    </row>
    <row r="18" spans="3:4" x14ac:dyDescent="0.25">
      <c r="D18" s="1">
        <f>SUM(D16:D17)</f>
        <v>256.94</v>
      </c>
    </row>
    <row r="19" spans="3:4" x14ac:dyDescent="0.25">
      <c r="D19" s="2">
        <f>D18*10.764</f>
        <v>2765.7021599999998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P21"/>
  <sheetViews>
    <sheetView tabSelected="1" workbookViewId="0">
      <selection activeCell="G20" sqref="G20"/>
    </sheetView>
  </sheetViews>
  <sheetFormatPr defaultRowHeight="15" x14ac:dyDescent="0.25"/>
  <cols>
    <col min="4" max="4" width="9.140625" style="1"/>
    <col min="5" max="5" width="12.5703125" bestFit="1" customWidth="1"/>
    <col min="6" max="6" width="9.140625" style="2"/>
    <col min="9" max="9" width="12.5703125" style="2" bestFit="1" customWidth="1"/>
    <col min="10" max="10" width="14.28515625" style="2" bestFit="1" customWidth="1"/>
    <col min="11" max="11" width="10" bestFit="1" customWidth="1"/>
    <col min="12" max="12" width="14.28515625" style="2" bestFit="1" customWidth="1"/>
  </cols>
  <sheetData>
    <row r="3" spans="3:14" x14ac:dyDescent="0.25">
      <c r="D3" s="1" t="s">
        <v>5</v>
      </c>
      <c r="E3" t="s">
        <v>4</v>
      </c>
      <c r="F3" s="2" t="s">
        <v>6</v>
      </c>
      <c r="G3" t="s">
        <v>7</v>
      </c>
      <c r="I3" s="2" t="s">
        <v>8</v>
      </c>
      <c r="J3" s="2" t="s">
        <v>9</v>
      </c>
    </row>
    <row r="4" spans="3:14" x14ac:dyDescent="0.25">
      <c r="C4" s="2" t="s">
        <v>0</v>
      </c>
      <c r="D4" s="1">
        <v>148.91999999999999</v>
      </c>
      <c r="E4">
        <v>1998</v>
      </c>
      <c r="F4" s="2">
        <f>D4*10.764</f>
        <v>1602.9748799999998</v>
      </c>
      <c r="G4">
        <v>1800</v>
      </c>
      <c r="H4">
        <v>2022</v>
      </c>
      <c r="I4" s="2">
        <f>G4*F4</f>
        <v>2885354.7839999995</v>
      </c>
      <c r="J4" s="2">
        <f>I4*(H4-E4)*1.5%</f>
        <v>1038727.7222399997</v>
      </c>
      <c r="K4" s="3">
        <f>I4-J4</f>
        <v>1846627.06176</v>
      </c>
    </row>
    <row r="5" spans="3:14" x14ac:dyDescent="0.25">
      <c r="C5" s="2" t="s">
        <v>1</v>
      </c>
      <c r="D5" s="1">
        <v>108.02</v>
      </c>
      <c r="E5">
        <v>2012</v>
      </c>
      <c r="F5" s="2">
        <f>D5*10.764</f>
        <v>1162.7272799999998</v>
      </c>
      <c r="G5">
        <v>1300</v>
      </c>
      <c r="H5">
        <v>2022</v>
      </c>
      <c r="I5" s="2">
        <f>G5*F5</f>
        <v>1511545.4639999997</v>
      </c>
      <c r="J5" s="2">
        <f>I5*(H5-E5)*1.5%</f>
        <v>226731.81959999996</v>
      </c>
      <c r="K5" s="3">
        <f>I5-J5</f>
        <v>1284813.6443999996</v>
      </c>
    </row>
    <row r="6" spans="3:14" x14ac:dyDescent="0.25">
      <c r="D6" s="1">
        <f>SUM(D4:D5)</f>
        <v>256.94</v>
      </c>
      <c r="F6" s="2">
        <f>SUM(F4:F5)</f>
        <v>2765.7021599999998</v>
      </c>
      <c r="I6" s="2">
        <f>SUM(I4:I5)</f>
        <v>4396900.2479999997</v>
      </c>
      <c r="K6" s="2">
        <f>SUM(K4:K5)</f>
        <v>3131440.7061599996</v>
      </c>
    </row>
    <row r="10" spans="3:14" x14ac:dyDescent="0.25">
      <c r="K10">
        <v>250</v>
      </c>
      <c r="L10" s="2">
        <v>32000</v>
      </c>
    </row>
    <row r="11" spans="3:14" x14ac:dyDescent="0.25">
      <c r="L11" s="2">
        <f>L10*K10</f>
        <v>8000000</v>
      </c>
      <c r="N11" s="6">
        <f>Sheet1!C10</f>
        <v>5016720</v>
      </c>
    </row>
    <row r="12" spans="3:14" x14ac:dyDescent="0.25">
      <c r="D12" s="1">
        <v>256.94</v>
      </c>
      <c r="E12">
        <v>12000</v>
      </c>
      <c r="L12" s="2">
        <f>L11+K6</f>
        <v>11131440.70616</v>
      </c>
      <c r="N12" s="6">
        <v>3082800</v>
      </c>
    </row>
    <row r="13" spans="3:14" x14ac:dyDescent="0.25">
      <c r="E13" s="2">
        <f>E12*D12</f>
        <v>3083280</v>
      </c>
      <c r="L13" s="2">
        <v>11150000</v>
      </c>
      <c r="N13" s="5">
        <f>SUM(N11:N12)</f>
        <v>8099520</v>
      </c>
    </row>
    <row r="14" spans="3:14" x14ac:dyDescent="0.25">
      <c r="L14" s="2">
        <f>L13*0.85</f>
        <v>9477500</v>
      </c>
      <c r="N14" s="7">
        <f>N13/L13</f>
        <v>0.72641434977578478</v>
      </c>
    </row>
    <row r="15" spans="3:14" x14ac:dyDescent="0.25">
      <c r="L15" s="2">
        <f>L13*0.75</f>
        <v>8362500</v>
      </c>
    </row>
    <row r="18" spans="15:16" x14ac:dyDescent="0.25">
      <c r="O18">
        <v>35</v>
      </c>
      <c r="P18">
        <v>38</v>
      </c>
    </row>
    <row r="20" spans="15:16" x14ac:dyDescent="0.25">
      <c r="O20" s="2">
        <v>36.5</v>
      </c>
    </row>
    <row r="21" spans="15:16" x14ac:dyDescent="0.25">
      <c r="O21" s="2">
        <f>O20*0.85</f>
        <v>31.024999999999999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Sheet1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Abhishek Sharma</dc:creator>
  <cp:lastModifiedBy>Abhishek Sharma</cp:lastModifiedBy>
  <dcterms:created xsi:type="dcterms:W3CDTF">2023-01-03T10:38:46Z</dcterms:created>
  <dcterms:modified xsi:type="dcterms:W3CDTF">2023-01-09T12:31:39Z</dcterms:modified>
</cp:coreProperties>
</file>