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17" i="1" l="1"/>
  <c r="L5" i="1"/>
  <c r="R5" i="1" s="1"/>
  <c r="K5" i="1"/>
  <c r="V5" i="1" s="1"/>
  <c r="Q6" i="1"/>
  <c r="U5" i="1"/>
  <c r="E19" i="1"/>
  <c r="E18" i="1"/>
  <c r="P5" i="1"/>
  <c r="D4" i="1"/>
  <c r="M5" i="1"/>
  <c r="C16" i="1"/>
  <c r="C13" i="1"/>
  <c r="E10" i="1"/>
  <c r="D10" i="1"/>
  <c r="Q7" i="1" l="1"/>
  <c r="D13" i="1"/>
  <c r="E13" i="1" s="1"/>
  <c r="S5" i="1"/>
  <c r="T5" i="1" s="1"/>
  <c r="D16" i="1" s="1"/>
  <c r="E16" i="1" s="1"/>
</calcChain>
</file>

<file path=xl/sharedStrings.xml><?xml version="1.0" encoding="utf-8"?>
<sst xmlns="http://schemas.openxmlformats.org/spreadsheetml/2006/main" count="21" uniqueCount="21">
  <si>
    <t>Type of Construction</t>
  </si>
  <si>
    <t>Year of Construction</t>
  </si>
  <si>
    <t>Condition</t>
  </si>
  <si>
    <t>Area
(in sq. mtr.)</t>
  </si>
  <si>
    <t>Area
(in sq. ft.)</t>
  </si>
  <si>
    <t>Total Life Consumed 
(in years)</t>
  </si>
  <si>
    <t>Total Economical Life
(in years)</t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</si>
  <si>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</si>
  <si>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</si>
  <si>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</si>
  <si>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</si>
  <si>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</si>
  <si>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Fair Market Value
(INR)</t>
  </si>
  <si>
    <t>Government Rate</t>
  </si>
  <si>
    <t>Government Value</t>
  </si>
  <si>
    <t>Average</t>
  </si>
  <si>
    <t>RCC Structure with RCC Roofing</t>
  </si>
  <si>
    <t>G + 2 Floor</t>
  </si>
  <si>
    <t>Floors</t>
  </si>
  <si>
    <t>Govt. Value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</si>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</sst>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6" formatCode="_ * #,##0_ ;_ * \-#,##0_ ;_ * &quot;-&quot;??_ ;_ @_ "/>
    <numFmt numFmtId="169" formatCode="_ &quot;₹&quot;\ * #,##0.00_ ;_ &quot;₹&quot;\ * \-#,##0.00_ ;_ &quot;₹&quot;\ * &quot;-&quot;??_ ;_ @_ "/>
    <numFmt numFmtId="170" formatCode="_ * #,##0.00_ ;_ * \-#,##0.00_ ;_ * &quot;-&quot;??_ ;_ @_ "/>
    <numFmt numFmtId="171" formatCode="_(* #,##0_);_(* \(#,##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Swis721 Md BT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</font>
    <font>
      <b/>
      <i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7" fillId="0" borderId="0"/>
    <xf numFmtId="0" fontId="1" fillId="0" borderId="0"/>
    <xf numFmtId="43" fontId="19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10" xfId="2" applyFont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171" fontId="0" fillId="0" borderId="10" xfId="1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166" fontId="0" fillId="0" borderId="10" xfId="0" applyNumberFormat="1" applyFont="1" applyBorder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166" fontId="0" fillId="0" borderId="10" xfId="1" applyNumberFormat="1" applyFont="1" applyBorder="1" applyAlignment="1">
      <alignment vertical="center" wrapText="1"/>
    </xf>
    <xf numFmtId="10" fontId="0" fillId="0" borderId="10" xfId="2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5" fillId="0" borderId="0" xfId="0" applyNumberFormat="1" applyFont="1" applyAlignment="1">
      <alignment vertical="center" wrapText="1"/>
    </xf>
    <xf numFmtId="0" fontId="12" fillId="33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71" fontId="12" fillId="33" borderId="10" xfId="1" applyNumberFormat="1" applyFont="1" applyFill="1" applyBorder="1" applyAlignment="1">
      <alignment horizontal="center" vertical="center" wrapText="1"/>
    </xf>
  </cellXfs>
  <cellStyles count="8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Comma 2 10" xfId="44"/>
    <cellStyle name="Comma 2 10 2" xfId="66"/>
    <cellStyle name="Comma 2 11" xfId="46"/>
    <cellStyle name="Comma 2 12" xfId="47"/>
    <cellStyle name="Comma 2 13" xfId="48"/>
    <cellStyle name="Comma 2 14" xfId="49"/>
    <cellStyle name="Comma 2 15" xfId="50"/>
    <cellStyle name="Comma 2 16" xfId="51"/>
    <cellStyle name="Comma 2 2" xfId="52"/>
    <cellStyle name="Comma 2 3" xfId="53"/>
    <cellStyle name="Comma 2 4" xfId="54"/>
    <cellStyle name="Comma 2 5" xfId="55"/>
    <cellStyle name="Comma 2 6" xfId="56"/>
    <cellStyle name="Comma 2 7" xfId="57"/>
    <cellStyle name="Comma 2 8" xfId="58"/>
    <cellStyle name="Comma 2 9" xfId="59"/>
    <cellStyle name="Comma 3" xfId="60"/>
    <cellStyle name="Comma 3 2" xfId="71"/>
    <cellStyle name="Comma 4" xfId="65"/>
    <cellStyle name="Comma 5" xfId="73"/>
    <cellStyle name="Comma 6" xfId="80"/>
    <cellStyle name="Currency 2" xfId="78"/>
    <cellStyle name="Currency 3" xfId="79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9" xfId="61"/>
    <cellStyle name="Normal 2" xfId="42"/>
    <cellStyle name="Normal 2 2" xfId="63"/>
    <cellStyle name="Normal 2 2 3" xfId="69"/>
    <cellStyle name="Normal 2 3" xfId="67"/>
    <cellStyle name="Normal 23" xfId="77"/>
    <cellStyle name="Normal 3" xfId="62"/>
    <cellStyle name="Normal 4" xfId="64"/>
    <cellStyle name="Normal 4 2" xfId="72"/>
    <cellStyle name="Normal 7 2" xfId="70"/>
    <cellStyle name="Note 2" xfId="74"/>
    <cellStyle name="Note 2 2" xfId="75"/>
    <cellStyle name="Output" xfId="11" builtinId="21" customBuiltin="1"/>
    <cellStyle name="Percent" xfId="2" builtinId="5"/>
    <cellStyle name="Percent 2" xfId="45"/>
    <cellStyle name="Percent 2 2" xfId="68"/>
    <cellStyle name="Title 2" xfId="76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V19"/>
  <sheetViews>
    <sheetView tabSelected="1" workbookViewId="0">
      <selection activeCell="C16" sqref="C16"/>
    </sheetView>
  </sheetViews>
  <sheetFormatPr defaultRowHeight="15"/>
  <cols>
    <col min="1" max="2" width="9.140625" style="4"/>
    <col min="3" max="3" width="12.5703125" style="4" bestFit="1" customWidth="1"/>
    <col min="4" max="4" width="10" style="4" bestFit="1" customWidth="1"/>
    <col min="5" max="5" width="11.5703125" style="4" bestFit="1" customWidth="1"/>
    <col min="6" max="6" width="25.140625" style="4" customWidth="1"/>
    <col min="7" max="8" width="9.140625" style="4"/>
    <col min="9" max="9" width="0" style="4" hidden="1" customWidth="1"/>
    <col min="10" max="10" width="14.28515625" style="4" customWidth="1"/>
    <col min="11" max="11" width="6.42578125" style="4" bestFit="1" customWidth="1"/>
    <col min="12" max="12" width="9.140625" style="4"/>
    <col min="13" max="13" width="11.28515625" style="4" hidden="1" customWidth="1"/>
    <col min="14" max="16" width="0" style="4" hidden="1" customWidth="1"/>
    <col min="17" max="17" width="14.28515625" style="4" bestFit="1" customWidth="1"/>
    <col min="18" max="18" width="10" style="4" bestFit="1" customWidth="1"/>
    <col min="19" max="19" width="14.28515625" style="4" hidden="1" customWidth="1"/>
    <col min="20" max="20" width="10" style="4" bestFit="1" customWidth="1"/>
    <col min="21" max="21" width="9.140625" style="4"/>
    <col min="22" max="22" width="10" style="4" bestFit="1" customWidth="1"/>
    <col min="23" max="16384" width="9.140625" style="4"/>
  </cols>
  <sheetData>
    <row r="3" spans="3:22">
      <c r="M3" s="4">
        <v>2023</v>
      </c>
    </row>
    <row r="4" spans="3:22" ht="90">
      <c r="C4" s="4">
        <v>78</v>
      </c>
      <c r="D4" s="4">
        <f>C4*3</f>
        <v>234</v>
      </c>
      <c r="G4" s="14" t="s">
        <v>18</v>
      </c>
      <c r="H4" s="14" t="s">
        <v>0</v>
      </c>
      <c r="I4" s="14" t="s">
        <v>1</v>
      </c>
      <c r="J4" s="14" t="s">
        <v>2</v>
      </c>
      <c r="K4" s="16" t="s">
        <v>3</v>
      </c>
      <c r="L4" s="16" t="s">
        <v>4</v>
      </c>
      <c r="M4" s="16" t="s">
        <v>5</v>
      </c>
      <c r="N4" s="16" t="s">
        <v>6</v>
      </c>
      <c r="O4" s="16" t="s">
        <v>7</v>
      </c>
      <c r="P4" s="16" t="s">
        <v>8</v>
      </c>
      <c r="Q4" s="16" t="s">
        <v>9</v>
      </c>
      <c r="R4" s="16" t="s">
        <v>10</v>
      </c>
      <c r="S4" s="16" t="s">
        <v>11</v>
      </c>
      <c r="T4" s="16" t="s">
        <v>12</v>
      </c>
      <c r="U4" s="16" t="s">
        <v>13</v>
      </c>
      <c r="V4" s="16" t="s">
        <v>14</v>
      </c>
    </row>
    <row r="5" spans="3:22" ht="60">
      <c r="C5" s="4">
        <v>840</v>
      </c>
      <c r="D5" s="4">
        <v>2520</v>
      </c>
      <c r="G5" s="15" t="s">
        <v>17</v>
      </c>
      <c r="H5" s="15" t="s">
        <v>16</v>
      </c>
      <c r="I5" s="8">
        <v>2016</v>
      </c>
      <c r="J5" s="15" t="s">
        <v>15</v>
      </c>
      <c r="K5" s="3">
        <f>C4*3</f>
        <v>234</v>
      </c>
      <c r="L5" s="5">
        <f>D5</f>
        <v>2520</v>
      </c>
      <c r="M5" s="5">
        <f>M3-I5</f>
        <v>7</v>
      </c>
      <c r="N5" s="5">
        <v>60</v>
      </c>
      <c r="O5" s="1">
        <v>0.05</v>
      </c>
      <c r="P5" s="11">
        <f>(1-O5)*M5/N5</f>
        <v>0.11083333333333333</v>
      </c>
      <c r="Q5" s="3">
        <v>1400</v>
      </c>
      <c r="R5" s="3">
        <f>Q5*L5</f>
        <v>3528000</v>
      </c>
      <c r="S5" s="5">
        <f>R5*P5</f>
        <v>391020</v>
      </c>
      <c r="T5" s="5">
        <f>R5-S5</f>
        <v>3136980</v>
      </c>
      <c r="U5" s="10">
        <f>12000*0.932</f>
        <v>11184</v>
      </c>
      <c r="V5" s="5">
        <f>U5*K5</f>
        <v>2617056</v>
      </c>
    </row>
    <row r="6" spans="3:22">
      <c r="Q6" s="9">
        <f>Q5*10.764</f>
        <v>15069.599999999999</v>
      </c>
    </row>
    <row r="7" spans="3:22">
      <c r="Q7" s="6">
        <f>Q6*K5</f>
        <v>3526286.3999999994</v>
      </c>
    </row>
    <row r="9" spans="3:22">
      <c r="C9" s="7">
        <v>79.77</v>
      </c>
      <c r="D9" s="4">
        <v>120</v>
      </c>
      <c r="E9" s="4">
        <v>150</v>
      </c>
    </row>
    <row r="10" spans="3:22">
      <c r="C10" s="7">
        <v>95.4</v>
      </c>
      <c r="D10" s="2">
        <f>D9*1.196</f>
        <v>143.51999999999998</v>
      </c>
      <c r="E10" s="2">
        <f>E9*1.196</f>
        <v>179.4</v>
      </c>
    </row>
    <row r="12" spans="3:22">
      <c r="C12" s="4">
        <v>13000</v>
      </c>
    </row>
    <row r="13" spans="3:22">
      <c r="C13" s="6">
        <f>C12*C9</f>
        <v>1037010</v>
      </c>
      <c r="D13" s="9">
        <f>V5</f>
        <v>2617056</v>
      </c>
      <c r="E13" s="13">
        <f>SUM(C13:D13)</f>
        <v>3654066</v>
      </c>
      <c r="F13" s="12" t="s">
        <v>19</v>
      </c>
    </row>
    <row r="14" spans="3:22">
      <c r="F14" s="12"/>
    </row>
    <row r="15" spans="3:22">
      <c r="C15" s="6">
        <v>47000</v>
      </c>
      <c r="F15" s="12"/>
    </row>
    <row r="16" spans="3:22">
      <c r="C16" s="6">
        <f>C15*C10</f>
        <v>4483800</v>
      </c>
      <c r="D16" s="9">
        <f>T5</f>
        <v>3136980</v>
      </c>
      <c r="E16" s="13">
        <f>SUM(C16:D16)</f>
        <v>7620780</v>
      </c>
      <c r="F16" s="12" t="s">
        <v>20</v>
      </c>
      <c r="Q16" s="4">
        <v>3889</v>
      </c>
    </row>
    <row r="17" spans="5:17">
      <c r="E17" s="4">
        <v>76.2</v>
      </c>
      <c r="Q17" s="4">
        <f>Q16*10.764</f>
        <v>41861.195999999996</v>
      </c>
    </row>
    <row r="18" spans="5:17">
      <c r="E18" s="4">
        <f>E17*0.85</f>
        <v>64.77</v>
      </c>
    </row>
    <row r="19" spans="5:17">
      <c r="E19" s="4">
        <f>E17*0.75</f>
        <v>57.150000000000006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2023-01-25T13:47:34Z</dcterms:modified>
</cp:coreProperties>
</file>