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n Progress Files\Abhishek Sharma\VIS(2022-23)-PL559-453-777\"/>
    </mc:Choice>
  </mc:AlternateContent>
  <bookViews>
    <workbookView xWindow="0" yWindow="0" windowWidth="24000" windowHeight="9735"/>
  </bookViews>
  <sheets>
    <sheet name="Sheet1" sheetId="1" r:id="rId1"/>
  </sheets>
  <definedNames>
    <definedName name="_GoBack" localSheetId="0">Sheet1!$K$26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N7" i="1" l="1"/>
  <c r="Q29" i="1" l="1"/>
  <c r="Q28" i="1"/>
  <c r="P28" i="1"/>
  <c r="J6" i="1" l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5" i="1"/>
  <c r="K5" i="1" s="1"/>
  <c r="O30" i="1" l="1"/>
  <c r="O2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5" i="1"/>
  <c r="L26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F26" i="1" s="1"/>
  <c r="E2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" i="1"/>
  <c r="I26" i="1" l="1"/>
  <c r="J35" i="1" s="1"/>
  <c r="O21" i="1" l="1"/>
  <c r="K28" i="1"/>
  <c r="O27" i="1"/>
</calcChain>
</file>

<file path=xl/sharedStrings.xml><?xml version="1.0" encoding="utf-8"?>
<sst xmlns="http://schemas.openxmlformats.org/spreadsheetml/2006/main" count="81" uniqueCount="50">
  <si>
    <t>Sl. No.</t>
  </si>
  <si>
    <t>Floor No.</t>
  </si>
  <si>
    <t>Unit. No.</t>
  </si>
  <si>
    <t>Facing</t>
  </si>
  <si>
    <t>1C</t>
  </si>
  <si>
    <t>2C</t>
  </si>
  <si>
    <t>3C</t>
  </si>
  <si>
    <t>4C</t>
  </si>
  <si>
    <t>2B</t>
  </si>
  <si>
    <t>2D</t>
  </si>
  <si>
    <t>3D</t>
  </si>
  <si>
    <t>4D</t>
  </si>
  <si>
    <t>2E</t>
  </si>
  <si>
    <t>2F</t>
  </si>
  <si>
    <t>2G</t>
  </si>
  <si>
    <t>3A</t>
  </si>
  <si>
    <t>3B</t>
  </si>
  <si>
    <t>3E</t>
  </si>
  <si>
    <t>3F</t>
  </si>
  <si>
    <t>3G</t>
  </si>
  <si>
    <t>4A</t>
  </si>
  <si>
    <t>4B</t>
  </si>
  <si>
    <t>4E</t>
  </si>
  <si>
    <t>4F</t>
  </si>
  <si>
    <t>4G</t>
  </si>
  <si>
    <t>North-South</t>
  </si>
  <si>
    <t>South</t>
  </si>
  <si>
    <t>North</t>
  </si>
  <si>
    <t>East-South</t>
  </si>
  <si>
    <t>East-North</t>
  </si>
  <si>
    <t>West-North</t>
  </si>
  <si>
    <t>West(Road)</t>
  </si>
  <si>
    <r>
      <t xml:space="preserve">Super Built Up
Area </t>
    </r>
    <r>
      <rPr>
        <b/>
        <i/>
        <sz val="11"/>
        <color theme="1"/>
        <rFont val="Calibri"/>
        <family val="2"/>
        <scheme val="minor"/>
      </rPr>
      <t>(Sq.ft.)</t>
    </r>
  </si>
  <si>
    <t>1st</t>
  </si>
  <si>
    <t>2nd</t>
  </si>
  <si>
    <t>3rd</t>
  </si>
  <si>
    <t>4th</t>
  </si>
  <si>
    <t>Total</t>
  </si>
  <si>
    <r>
      <t xml:space="preserve">Super Built Up
Area </t>
    </r>
    <r>
      <rPr>
        <b/>
        <i/>
        <sz val="11"/>
        <color theme="1"/>
        <rFont val="Calibri"/>
        <family val="2"/>
        <scheme val="minor"/>
      </rPr>
      <t>(Sq.mtr.)</t>
    </r>
  </si>
  <si>
    <r>
      <t xml:space="preserve">Market Value
</t>
    </r>
    <r>
      <rPr>
        <b/>
        <i/>
        <sz val="11"/>
        <color theme="1"/>
        <rFont val="Calibri"/>
        <family val="2"/>
        <scheme val="minor"/>
      </rPr>
      <t>(INR)</t>
    </r>
  </si>
  <si>
    <t>M/S. SAHI CONSTRUCTION PVT. LTD.| MAHESHTALA | NORTH 24 PGS.</t>
  </si>
  <si>
    <r>
      <t xml:space="preserve">Circle Value
</t>
    </r>
    <r>
      <rPr>
        <b/>
        <i/>
        <sz val="11"/>
        <color theme="1"/>
        <rFont val="Calibri"/>
        <family val="2"/>
        <scheme val="minor"/>
      </rPr>
      <t>(INR)</t>
    </r>
  </si>
  <si>
    <t>RV</t>
  </si>
  <si>
    <t>DV</t>
  </si>
  <si>
    <t>FMV</t>
  </si>
  <si>
    <t>FMV
(Rounded-off)</t>
  </si>
  <si>
    <t>Difference</t>
  </si>
  <si>
    <t>Rate per Sq.ft.
(as on Date)</t>
  </si>
  <si>
    <t>Rate per sq.ft.
(for Finish Flats)</t>
  </si>
  <si>
    <r>
      <t xml:space="preserve">Market Value
(for Finish Flats) </t>
    </r>
    <r>
      <rPr>
        <b/>
        <i/>
        <sz val="11"/>
        <color theme="1"/>
        <rFont val="Calibri"/>
        <family val="2"/>
        <scheme val="minor"/>
      </rPr>
      <t>(INR)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</si>
</sst>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₹&quot;\ * #,##0.00_ ;_ &quot;₹&quot;\ * \-#,##0.00_ ;_ &quot;₹&quot;\ * &quot;-&quot;??_ ;_ @_ "/>
    <numFmt numFmtId="164" formatCode="_ &quot;₹&quot;\ * #,##0_ ;_ &quot;₹&quot;\ * \-#,##0_ ;_ &quot;₹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3" fillId="0" borderId="1" xfId="1" applyNumberFormat="1" applyFont="1" applyBorder="1"/>
    <xf numFmtId="9" fontId="0" fillId="0" borderId="1" xfId="2" applyFont="1" applyBorder="1"/>
    <xf numFmtId="0" fontId="3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9" fontId="0" fillId="0" borderId="0" xfId="0" applyNumberFormat="1"/>
    <xf numFmtId="0" fontId="0" fillId="0" borderId="0" xfId="0" applyNumberFormat="1"/>
    <xf numFmtId="0" fontId="3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5"/>
  <sheetViews>
    <sheetView tabSelected="1" workbookViewId="0">
      <selection activeCell="K26" sqref="K26"/>
    </sheetView>
  </sheetViews>
  <sheetFormatPr defaultRowHeight="15" x14ac:dyDescent="0.25"/>
  <cols>
    <col min="2" max="2" width="7.140625" style="1" customWidth="1"/>
    <col min="3" max="6" width="9.140625" style="1"/>
    <col min="7" max="7" width="12" style="1" bestFit="1" customWidth="1"/>
    <col min="8" max="8" width="15" style="1" customWidth="1"/>
    <col min="9" max="9" width="13.28515625" style="1" bestFit="1" customWidth="1"/>
    <col min="10" max="11" width="13.28515625" style="1" customWidth="1"/>
    <col min="12" max="12" width="14.28515625" bestFit="1" customWidth="1"/>
    <col min="14" max="14" width="15.28515625" customWidth="1"/>
    <col min="15" max="15" width="14.28515625" customWidth="1"/>
    <col min="16" max="17" width="15.85546875" bestFit="1" customWidth="1"/>
  </cols>
  <sheetData>
    <row r="3" spans="2:14" x14ac:dyDescent="0.25">
      <c r="B3" s="27" t="s">
        <v>40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14" ht="60" x14ac:dyDescent="0.25">
      <c r="B4" s="3" t="s">
        <v>0</v>
      </c>
      <c r="C4" s="3" t="s">
        <v>1</v>
      </c>
      <c r="D4" s="3" t="s">
        <v>2</v>
      </c>
      <c r="E4" s="4" t="s">
        <v>32</v>
      </c>
      <c r="F4" s="4" t="s">
        <v>38</v>
      </c>
      <c r="G4" s="3" t="s">
        <v>3</v>
      </c>
      <c r="H4" s="4" t="s">
        <v>48</v>
      </c>
      <c r="I4" s="4" t="s">
        <v>49</v>
      </c>
      <c r="J4" s="4" t="s">
        <v>47</v>
      </c>
      <c r="K4" s="4" t="s">
        <v>39</v>
      </c>
      <c r="L4" s="4" t="s">
        <v>41</v>
      </c>
    </row>
    <row r="5" spans="2:14" x14ac:dyDescent="0.25">
      <c r="B5" s="2">
        <v>1</v>
      </c>
      <c r="C5" s="2" t="s">
        <v>33</v>
      </c>
      <c r="D5" s="2" t="s">
        <v>4</v>
      </c>
      <c r="E5" s="2">
        <v>959</v>
      </c>
      <c r="F5" s="7">
        <f>E5/10.764</f>
        <v>89.093273875882574</v>
      </c>
      <c r="G5" s="2" t="s">
        <v>25</v>
      </c>
      <c r="H5" s="5">
        <v>2800</v>
      </c>
      <c r="I5" s="6">
        <f>H5*E5</f>
        <v>2685200</v>
      </c>
      <c r="J5" s="6">
        <f>H5*0.75</f>
        <v>2100</v>
      </c>
      <c r="K5" s="6">
        <f>J5*E5</f>
        <v>2013900</v>
      </c>
      <c r="L5" s="9">
        <f>2160*E5</f>
        <v>2071440</v>
      </c>
      <c r="N5">
        <v>2700</v>
      </c>
    </row>
    <row r="6" spans="2:14" x14ac:dyDescent="0.25">
      <c r="B6" s="2">
        <v>2</v>
      </c>
      <c r="C6" s="2" t="s">
        <v>34</v>
      </c>
      <c r="D6" s="2" t="s">
        <v>8</v>
      </c>
      <c r="E6" s="2">
        <v>984</v>
      </c>
      <c r="F6" s="7">
        <f t="shared" ref="F6:F25" si="0">E6/10.764</f>
        <v>91.41583054626534</v>
      </c>
      <c r="G6" s="2" t="s">
        <v>26</v>
      </c>
      <c r="H6" s="5">
        <v>2800</v>
      </c>
      <c r="I6" s="6">
        <f t="shared" ref="I6:I25" si="1">H6*E6</f>
        <v>2755200</v>
      </c>
      <c r="J6" s="6">
        <f t="shared" ref="J6:J25" si="2">H6*0.75</f>
        <v>2100</v>
      </c>
      <c r="K6" s="6">
        <f t="shared" ref="K6:K25" si="3">J6*E6</f>
        <v>2066400</v>
      </c>
      <c r="L6" s="9">
        <f t="shared" ref="L6:L25" si="4">2160*E6</f>
        <v>2125440</v>
      </c>
      <c r="N6" s="24">
        <v>0.2</v>
      </c>
    </row>
    <row r="7" spans="2:14" x14ac:dyDescent="0.25">
      <c r="B7" s="2">
        <v>3</v>
      </c>
      <c r="C7" s="2" t="s">
        <v>34</v>
      </c>
      <c r="D7" s="2" t="s">
        <v>5</v>
      </c>
      <c r="E7" s="2">
        <v>959</v>
      </c>
      <c r="F7" s="7">
        <f t="shared" si="0"/>
        <v>89.093273875882574</v>
      </c>
      <c r="G7" s="2" t="s">
        <v>25</v>
      </c>
      <c r="H7" s="5">
        <v>2800</v>
      </c>
      <c r="I7" s="6">
        <f t="shared" si="1"/>
        <v>2685200</v>
      </c>
      <c r="J7" s="6">
        <f t="shared" si="2"/>
        <v>2100</v>
      </c>
      <c r="K7" s="6">
        <f t="shared" si="3"/>
        <v>2013900</v>
      </c>
      <c r="L7" s="9">
        <f t="shared" si="4"/>
        <v>2071440</v>
      </c>
      <c r="N7" s="25">
        <f>N5*(1-N6)</f>
        <v>2160</v>
      </c>
    </row>
    <row r="8" spans="2:14" x14ac:dyDescent="0.25">
      <c r="B8" s="2">
        <v>4</v>
      </c>
      <c r="C8" s="2" t="s">
        <v>34</v>
      </c>
      <c r="D8" s="2" t="s">
        <v>9</v>
      </c>
      <c r="E8" s="2">
        <v>1031</v>
      </c>
      <c r="F8" s="7">
        <f t="shared" si="0"/>
        <v>95.782237086584914</v>
      </c>
      <c r="G8" s="2" t="s">
        <v>27</v>
      </c>
      <c r="H8" s="5">
        <v>2800</v>
      </c>
      <c r="I8" s="6">
        <f t="shared" si="1"/>
        <v>2886800</v>
      </c>
      <c r="J8" s="6">
        <f t="shared" si="2"/>
        <v>2100</v>
      </c>
      <c r="K8" s="6">
        <f t="shared" si="3"/>
        <v>2165100</v>
      </c>
      <c r="L8" s="9">
        <f t="shared" si="4"/>
        <v>2226960</v>
      </c>
    </row>
    <row r="9" spans="2:14" x14ac:dyDescent="0.25">
      <c r="B9" s="2">
        <v>5</v>
      </c>
      <c r="C9" s="2" t="s">
        <v>34</v>
      </c>
      <c r="D9" s="2" t="s">
        <v>12</v>
      </c>
      <c r="E9" s="2">
        <v>880</v>
      </c>
      <c r="F9" s="7">
        <f t="shared" si="0"/>
        <v>81.753994797473069</v>
      </c>
      <c r="G9" s="2" t="s">
        <v>28</v>
      </c>
      <c r="H9" s="5">
        <v>2800</v>
      </c>
      <c r="I9" s="6">
        <f t="shared" si="1"/>
        <v>2464000</v>
      </c>
      <c r="J9" s="6">
        <f t="shared" si="2"/>
        <v>2100</v>
      </c>
      <c r="K9" s="6">
        <f t="shared" si="3"/>
        <v>1848000</v>
      </c>
      <c r="L9" s="9">
        <f t="shared" si="4"/>
        <v>1900800</v>
      </c>
    </row>
    <row r="10" spans="2:14" x14ac:dyDescent="0.25">
      <c r="B10" s="2">
        <v>6</v>
      </c>
      <c r="C10" s="2" t="s">
        <v>34</v>
      </c>
      <c r="D10" s="2" t="s">
        <v>13</v>
      </c>
      <c r="E10" s="2">
        <v>795</v>
      </c>
      <c r="F10" s="7">
        <f t="shared" si="0"/>
        <v>73.857302118171688</v>
      </c>
      <c r="G10" s="2" t="s">
        <v>29</v>
      </c>
      <c r="H10" s="5">
        <v>2800</v>
      </c>
      <c r="I10" s="6">
        <f t="shared" si="1"/>
        <v>2226000</v>
      </c>
      <c r="J10" s="6">
        <f t="shared" si="2"/>
        <v>2100</v>
      </c>
      <c r="K10" s="6">
        <f t="shared" si="3"/>
        <v>1669500</v>
      </c>
      <c r="L10" s="9">
        <f t="shared" si="4"/>
        <v>1717200</v>
      </c>
    </row>
    <row r="11" spans="2:14" x14ac:dyDescent="0.25">
      <c r="B11" s="2">
        <v>7</v>
      </c>
      <c r="C11" s="2" t="s">
        <v>34</v>
      </c>
      <c r="D11" s="2" t="s">
        <v>14</v>
      </c>
      <c r="E11" s="2">
        <v>882</v>
      </c>
      <c r="F11" s="7">
        <f t="shared" si="0"/>
        <v>81.939799331103686</v>
      </c>
      <c r="G11" s="2" t="s">
        <v>30</v>
      </c>
      <c r="H11" s="5">
        <v>2800</v>
      </c>
      <c r="I11" s="6">
        <f t="shared" si="1"/>
        <v>2469600</v>
      </c>
      <c r="J11" s="6">
        <f t="shared" si="2"/>
        <v>2100</v>
      </c>
      <c r="K11" s="6">
        <f t="shared" si="3"/>
        <v>1852200</v>
      </c>
      <c r="L11" s="9">
        <f t="shared" si="4"/>
        <v>1905120</v>
      </c>
    </row>
    <row r="12" spans="2:14" x14ac:dyDescent="0.25">
      <c r="B12" s="2">
        <v>8</v>
      </c>
      <c r="C12" s="2" t="s">
        <v>35</v>
      </c>
      <c r="D12" s="2" t="s">
        <v>15</v>
      </c>
      <c r="E12" s="2">
        <v>1093</v>
      </c>
      <c r="F12" s="7">
        <f t="shared" si="0"/>
        <v>101.54217762913416</v>
      </c>
      <c r="G12" s="2" t="s">
        <v>31</v>
      </c>
      <c r="H12" s="5">
        <v>2800</v>
      </c>
      <c r="I12" s="6">
        <f t="shared" si="1"/>
        <v>3060400</v>
      </c>
      <c r="J12" s="6">
        <f t="shared" si="2"/>
        <v>2100</v>
      </c>
      <c r="K12" s="6">
        <f t="shared" si="3"/>
        <v>2295300</v>
      </c>
      <c r="L12" s="9">
        <f t="shared" si="4"/>
        <v>2360880</v>
      </c>
    </row>
    <row r="13" spans="2:14" x14ac:dyDescent="0.25">
      <c r="B13" s="2">
        <v>9</v>
      </c>
      <c r="C13" s="2" t="s">
        <v>35</v>
      </c>
      <c r="D13" s="2" t="s">
        <v>16</v>
      </c>
      <c r="E13" s="2">
        <v>984</v>
      </c>
      <c r="F13" s="7">
        <f t="shared" si="0"/>
        <v>91.41583054626534</v>
      </c>
      <c r="G13" s="2" t="s">
        <v>26</v>
      </c>
      <c r="H13" s="5">
        <v>2800</v>
      </c>
      <c r="I13" s="6">
        <f t="shared" si="1"/>
        <v>2755200</v>
      </c>
      <c r="J13" s="6">
        <f t="shared" si="2"/>
        <v>2100</v>
      </c>
      <c r="K13" s="6">
        <f t="shared" si="3"/>
        <v>2066400</v>
      </c>
      <c r="L13" s="9">
        <f t="shared" si="4"/>
        <v>2125440</v>
      </c>
    </row>
    <row r="14" spans="2:14" x14ac:dyDescent="0.25">
      <c r="B14" s="2">
        <v>10</v>
      </c>
      <c r="C14" s="2" t="s">
        <v>35</v>
      </c>
      <c r="D14" s="2" t="s">
        <v>6</v>
      </c>
      <c r="E14" s="2">
        <v>959</v>
      </c>
      <c r="F14" s="7">
        <f t="shared" si="0"/>
        <v>89.093273875882574</v>
      </c>
      <c r="G14" s="2" t="s">
        <v>25</v>
      </c>
      <c r="H14" s="5">
        <v>2800</v>
      </c>
      <c r="I14" s="6">
        <f t="shared" si="1"/>
        <v>2685200</v>
      </c>
      <c r="J14" s="6">
        <f t="shared" si="2"/>
        <v>2100</v>
      </c>
      <c r="K14" s="6">
        <f t="shared" si="3"/>
        <v>2013900</v>
      </c>
      <c r="L14" s="9">
        <f t="shared" si="4"/>
        <v>2071440</v>
      </c>
    </row>
    <row r="15" spans="2:14" x14ac:dyDescent="0.25">
      <c r="B15" s="2">
        <v>11</v>
      </c>
      <c r="C15" s="2" t="s">
        <v>35</v>
      </c>
      <c r="D15" s="2" t="s">
        <v>10</v>
      </c>
      <c r="E15" s="2">
        <v>1031</v>
      </c>
      <c r="F15" s="7">
        <f t="shared" si="0"/>
        <v>95.782237086584914</v>
      </c>
      <c r="G15" s="2" t="s">
        <v>27</v>
      </c>
      <c r="H15" s="5">
        <v>2800</v>
      </c>
      <c r="I15" s="6">
        <f t="shared" si="1"/>
        <v>2886800</v>
      </c>
      <c r="J15" s="6">
        <f t="shared" si="2"/>
        <v>2100</v>
      </c>
      <c r="K15" s="6">
        <f t="shared" si="3"/>
        <v>2165100</v>
      </c>
      <c r="L15" s="9">
        <f t="shared" si="4"/>
        <v>2226960</v>
      </c>
    </row>
    <row r="16" spans="2:14" x14ac:dyDescent="0.25">
      <c r="B16" s="2">
        <v>12</v>
      </c>
      <c r="C16" s="2" t="s">
        <v>35</v>
      </c>
      <c r="D16" s="2" t="s">
        <v>17</v>
      </c>
      <c r="E16" s="2">
        <v>880</v>
      </c>
      <c r="F16" s="7">
        <f t="shared" si="0"/>
        <v>81.753994797473069</v>
      </c>
      <c r="G16" s="2" t="s">
        <v>28</v>
      </c>
      <c r="H16" s="5">
        <v>2800</v>
      </c>
      <c r="I16" s="6">
        <f t="shared" si="1"/>
        <v>2464000</v>
      </c>
      <c r="J16" s="6">
        <f t="shared" si="2"/>
        <v>2100</v>
      </c>
      <c r="K16" s="6">
        <f t="shared" si="3"/>
        <v>1848000</v>
      </c>
      <c r="L16" s="9">
        <f t="shared" si="4"/>
        <v>1900800</v>
      </c>
    </row>
    <row r="17" spans="2:17" x14ac:dyDescent="0.25">
      <c r="B17" s="2">
        <v>13</v>
      </c>
      <c r="C17" s="2" t="s">
        <v>35</v>
      </c>
      <c r="D17" s="2" t="s">
        <v>18</v>
      </c>
      <c r="E17" s="2">
        <v>795</v>
      </c>
      <c r="F17" s="7">
        <f t="shared" si="0"/>
        <v>73.857302118171688</v>
      </c>
      <c r="G17" s="2" t="s">
        <v>29</v>
      </c>
      <c r="H17" s="5">
        <v>2800</v>
      </c>
      <c r="I17" s="6">
        <f t="shared" si="1"/>
        <v>2226000</v>
      </c>
      <c r="J17" s="6">
        <f t="shared" si="2"/>
        <v>2100</v>
      </c>
      <c r="K17" s="6">
        <f t="shared" si="3"/>
        <v>1669500</v>
      </c>
      <c r="L17" s="9">
        <f t="shared" si="4"/>
        <v>1717200</v>
      </c>
    </row>
    <row r="18" spans="2:17" x14ac:dyDescent="0.25">
      <c r="B18" s="2">
        <v>14</v>
      </c>
      <c r="C18" s="2" t="s">
        <v>35</v>
      </c>
      <c r="D18" s="2" t="s">
        <v>19</v>
      </c>
      <c r="E18" s="2">
        <v>882</v>
      </c>
      <c r="F18" s="7">
        <f t="shared" si="0"/>
        <v>81.939799331103686</v>
      </c>
      <c r="G18" s="2" t="s">
        <v>30</v>
      </c>
      <c r="H18" s="5">
        <v>2800</v>
      </c>
      <c r="I18" s="6">
        <f t="shared" si="1"/>
        <v>2469600</v>
      </c>
      <c r="J18" s="6">
        <f t="shared" si="2"/>
        <v>2100</v>
      </c>
      <c r="K18" s="6">
        <f t="shared" si="3"/>
        <v>1852200</v>
      </c>
      <c r="L18" s="9">
        <f t="shared" si="4"/>
        <v>1905120</v>
      </c>
    </row>
    <row r="19" spans="2:17" x14ac:dyDescent="0.25">
      <c r="B19" s="2">
        <v>15</v>
      </c>
      <c r="C19" s="2" t="s">
        <v>36</v>
      </c>
      <c r="D19" s="2" t="s">
        <v>20</v>
      </c>
      <c r="E19" s="2">
        <v>1093</v>
      </c>
      <c r="F19" s="7">
        <f t="shared" si="0"/>
        <v>101.54217762913416</v>
      </c>
      <c r="G19" s="2" t="s">
        <v>31</v>
      </c>
      <c r="H19" s="5">
        <v>2800</v>
      </c>
      <c r="I19" s="6">
        <f t="shared" si="1"/>
        <v>3060400</v>
      </c>
      <c r="J19" s="6">
        <f t="shared" si="2"/>
        <v>2100</v>
      </c>
      <c r="K19" s="6">
        <f t="shared" si="3"/>
        <v>2295300</v>
      </c>
      <c r="L19" s="9">
        <f t="shared" si="4"/>
        <v>2360880</v>
      </c>
    </row>
    <row r="20" spans="2:17" x14ac:dyDescent="0.25">
      <c r="B20" s="2">
        <v>16</v>
      </c>
      <c r="C20" s="2" t="s">
        <v>36</v>
      </c>
      <c r="D20" s="2" t="s">
        <v>21</v>
      </c>
      <c r="E20" s="2">
        <v>984</v>
      </c>
      <c r="F20" s="7">
        <f t="shared" si="0"/>
        <v>91.41583054626534</v>
      </c>
      <c r="G20" s="2" t="s">
        <v>26</v>
      </c>
      <c r="H20" s="5">
        <v>2800</v>
      </c>
      <c r="I20" s="6">
        <f t="shared" si="1"/>
        <v>2755200</v>
      </c>
      <c r="J20" s="6">
        <f t="shared" si="2"/>
        <v>2100</v>
      </c>
      <c r="K20" s="6">
        <f t="shared" si="3"/>
        <v>2066400</v>
      </c>
      <c r="L20" s="9">
        <f t="shared" si="4"/>
        <v>2125440</v>
      </c>
    </row>
    <row r="21" spans="2:17" x14ac:dyDescent="0.25">
      <c r="B21" s="2">
        <v>17</v>
      </c>
      <c r="C21" s="2" t="s">
        <v>36</v>
      </c>
      <c r="D21" s="2" t="s">
        <v>7</v>
      </c>
      <c r="E21" s="2">
        <v>959</v>
      </c>
      <c r="F21" s="7">
        <f t="shared" si="0"/>
        <v>89.093273875882574</v>
      </c>
      <c r="G21" s="2" t="s">
        <v>25</v>
      </c>
      <c r="H21" s="5">
        <v>2800</v>
      </c>
      <c r="I21" s="6">
        <f t="shared" si="1"/>
        <v>2685200</v>
      </c>
      <c r="J21" s="6">
        <f t="shared" si="2"/>
        <v>2100</v>
      </c>
      <c r="K21" s="6">
        <f t="shared" si="3"/>
        <v>2013900</v>
      </c>
      <c r="L21" s="9">
        <f t="shared" si="4"/>
        <v>2071440</v>
      </c>
      <c r="N21" s="11" t="s">
        <v>46</v>
      </c>
      <c r="O21" s="14">
        <f>(1-L26/I26)</f>
        <v>0.22857142857142854</v>
      </c>
    </row>
    <row r="22" spans="2:17" x14ac:dyDescent="0.25">
      <c r="B22" s="2">
        <v>18</v>
      </c>
      <c r="C22" s="2" t="s">
        <v>36</v>
      </c>
      <c r="D22" s="2" t="s">
        <v>11</v>
      </c>
      <c r="E22" s="2">
        <v>1031</v>
      </c>
      <c r="F22" s="7">
        <f t="shared" si="0"/>
        <v>95.782237086584914</v>
      </c>
      <c r="G22" s="2" t="s">
        <v>27</v>
      </c>
      <c r="H22" s="5">
        <v>2800</v>
      </c>
      <c r="I22" s="6">
        <f t="shared" si="1"/>
        <v>2886800</v>
      </c>
      <c r="J22" s="6">
        <f t="shared" si="2"/>
        <v>2100</v>
      </c>
      <c r="K22" s="6">
        <f t="shared" si="3"/>
        <v>2165100</v>
      </c>
      <c r="L22" s="9">
        <f t="shared" si="4"/>
        <v>2226960</v>
      </c>
    </row>
    <row r="23" spans="2:17" x14ac:dyDescent="0.25">
      <c r="B23" s="2">
        <v>19</v>
      </c>
      <c r="C23" s="2" t="s">
        <v>36</v>
      </c>
      <c r="D23" s="2" t="s">
        <v>22</v>
      </c>
      <c r="E23" s="2">
        <v>880</v>
      </c>
      <c r="F23" s="7">
        <f t="shared" si="0"/>
        <v>81.753994797473069</v>
      </c>
      <c r="G23" s="2" t="s">
        <v>28</v>
      </c>
      <c r="H23" s="5">
        <v>2800</v>
      </c>
      <c r="I23" s="6">
        <f t="shared" si="1"/>
        <v>2464000</v>
      </c>
      <c r="J23" s="6">
        <f t="shared" si="2"/>
        <v>2100</v>
      </c>
      <c r="K23" s="6">
        <f t="shared" si="3"/>
        <v>1848000</v>
      </c>
      <c r="L23" s="9">
        <f t="shared" si="4"/>
        <v>1900800</v>
      </c>
    </row>
    <row r="24" spans="2:17" x14ac:dyDescent="0.25">
      <c r="B24" s="2">
        <v>20</v>
      </c>
      <c r="C24" s="2" t="s">
        <v>36</v>
      </c>
      <c r="D24" s="2" t="s">
        <v>23</v>
      </c>
      <c r="E24" s="2">
        <v>795</v>
      </c>
      <c r="F24" s="7">
        <f t="shared" si="0"/>
        <v>73.857302118171688</v>
      </c>
      <c r="G24" s="2" t="s">
        <v>29</v>
      </c>
      <c r="H24" s="5">
        <v>2800</v>
      </c>
      <c r="I24" s="6">
        <f t="shared" si="1"/>
        <v>2226000</v>
      </c>
      <c r="J24" s="6">
        <f t="shared" si="2"/>
        <v>2100</v>
      </c>
      <c r="K24" s="6">
        <f t="shared" si="3"/>
        <v>1669500</v>
      </c>
      <c r="L24" s="9">
        <f t="shared" si="4"/>
        <v>1717200</v>
      </c>
    </row>
    <row r="25" spans="2:17" x14ac:dyDescent="0.25">
      <c r="B25" s="2">
        <v>21</v>
      </c>
      <c r="C25" s="2" t="s">
        <v>36</v>
      </c>
      <c r="D25" s="2" t="s">
        <v>24</v>
      </c>
      <c r="E25" s="2">
        <v>882</v>
      </c>
      <c r="F25" s="7">
        <f t="shared" si="0"/>
        <v>81.939799331103686</v>
      </c>
      <c r="G25" s="2" t="s">
        <v>30</v>
      </c>
      <c r="H25" s="5">
        <v>2800</v>
      </c>
      <c r="I25" s="6">
        <f t="shared" si="1"/>
        <v>2469600</v>
      </c>
      <c r="J25" s="6">
        <f t="shared" si="2"/>
        <v>2100</v>
      </c>
      <c r="K25" s="6">
        <f t="shared" si="3"/>
        <v>1852200</v>
      </c>
      <c r="L25" s="9">
        <f t="shared" si="4"/>
        <v>1905120</v>
      </c>
    </row>
    <row r="26" spans="2:17" x14ac:dyDescent="0.25">
      <c r="B26" s="26" t="s">
        <v>37</v>
      </c>
      <c r="C26" s="26"/>
      <c r="D26" s="26"/>
      <c r="E26" s="15">
        <f>SUM(E5:E25)</f>
        <v>19738</v>
      </c>
      <c r="F26" s="16">
        <f>SUM(F5:F25)</f>
        <v>1833.7049424005943</v>
      </c>
      <c r="G26" s="19"/>
      <c r="H26" s="19"/>
      <c r="I26" s="17">
        <f>SUM(I5:I25)</f>
        <v>55266400</v>
      </c>
      <c r="J26" s="17"/>
      <c r="K26" s="17">
        <f>SUM(K5:K25)</f>
        <v>41449800</v>
      </c>
      <c r="L26" s="18">
        <f>SUM(L5:L25)</f>
        <v>42634080</v>
      </c>
    </row>
    <row r="27" spans="2:17" x14ac:dyDescent="0.25">
      <c r="N27" s="11" t="s">
        <v>44</v>
      </c>
      <c r="O27" s="10">
        <f>I26</f>
        <v>55266400</v>
      </c>
    </row>
    <row r="28" spans="2:17" ht="30" x14ac:dyDescent="0.25">
      <c r="K28" s="21">
        <f>I26*75%</f>
        <v>41449800</v>
      </c>
      <c r="N28" s="12" t="s">
        <v>45</v>
      </c>
      <c r="O28" s="13">
        <v>45400000</v>
      </c>
      <c r="P28" s="22">
        <f>34000000</f>
        <v>34000000</v>
      </c>
      <c r="Q28" s="23">
        <f>P28*0.85</f>
        <v>28900000</v>
      </c>
    </row>
    <row r="29" spans="2:17" x14ac:dyDescent="0.25">
      <c r="N29" s="11" t="s">
        <v>42</v>
      </c>
      <c r="O29" s="8">
        <f>O28*0.85</f>
        <v>38590000</v>
      </c>
      <c r="Q29" s="23">
        <f>P28*0.75</f>
        <v>25500000</v>
      </c>
    </row>
    <row r="30" spans="2:17" x14ac:dyDescent="0.25">
      <c r="N30" s="11" t="s">
        <v>43</v>
      </c>
      <c r="O30" s="8">
        <f>O28*0.75</f>
        <v>34050000</v>
      </c>
    </row>
    <row r="35" spans="10:10" x14ac:dyDescent="0.25">
      <c r="J35" s="20">
        <f>(1-K26/I26)</f>
        <v>0.25</v>
      </c>
    </row>
  </sheetData>
  <mergeCells count="2">
    <mergeCell ref="B26:D26"/>
    <mergeCell ref="B3:L3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Banerjee</dc:creator>
  <cp:lastModifiedBy>Arun Tomar</cp:lastModifiedBy>
  <dcterms:created xsi:type="dcterms:W3CDTF">2023-01-12T12:04:17Z</dcterms:created>
  <dcterms:modified xsi:type="dcterms:W3CDTF">2023-01-17T11:11:07Z</dcterms:modified>
</cp:coreProperties>
</file>