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78-472-800\Report\"/>
    </mc:Choice>
  </mc:AlternateContent>
  <xr:revisionPtr revIDLastSave="0" documentId="13_ncr:1_{962AE3AB-A32E-499E-945B-D4C5619419D9}" xr6:coauthVersionLast="47" xr6:coauthVersionMax="47" xr10:uidLastSave="{00000000-0000-0000-0000-000000000000}"/>
  <bookViews>
    <workbookView xWindow="12360" yWindow="6900" windowWidth="7500" windowHeight="60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5" i="1"/>
  <c r="N13" i="1"/>
  <c r="H12" i="1" l="1"/>
  <c r="D5" i="2" l="1"/>
  <c r="E5" i="2" s="1"/>
  <c r="N5" i="1"/>
  <c r="K5" i="1"/>
  <c r="P5" i="1"/>
  <c r="F6" i="1"/>
  <c r="Q5" i="1" l="1"/>
  <c r="R5" i="1" s="1"/>
  <c r="T5" i="1" s="1"/>
  <c r="U5" i="1" s="1"/>
  <c r="G6" i="1" l="1"/>
  <c r="H13" i="1" s="1"/>
  <c r="H14" i="1" l="1"/>
  <c r="P6" i="1" l="1"/>
  <c r="Q6" i="1" l="1"/>
  <c r="R6" i="1" l="1"/>
  <c r="T6" i="1" l="1"/>
  <c r="D13" i="1" s="1"/>
  <c r="D14" i="1" l="1"/>
  <c r="D15" i="1" s="1"/>
  <c r="D16" i="1" s="1"/>
  <c r="E14" i="1"/>
  <c r="D17" i="1" l="1"/>
  <c r="H15" i="1"/>
</calcChain>
</file>

<file path=xl/sharedStrings.xml><?xml version="1.0" encoding="utf-8"?>
<sst xmlns="http://schemas.openxmlformats.org/spreadsheetml/2006/main" count="39" uniqueCount="39">
  <si>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</si>
  <si>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</si>
  <si>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</si>
  <si>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</si>
  <si>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</si>
  <si>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</si>
  <si>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</si>
  <si>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</si>
  <si>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</si>
  <si>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</si>
  <si>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</si>
  <si>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</si>
  <si>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</si>
  <si>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</si>
  <si>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</si>
  <si>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</si>
  <si>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</si>
  <si>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</si>
  <si>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</si>
  <si>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</si>
  <si>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</si>
  <si>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</si>
  <si>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</si>
  <si>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</si>
  <si>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</si>
  <si>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</si>
  <si>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</si>
  <si>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</si>
  <si>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</si>
  <si>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</si>
  <si>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</si>
  <si>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</si>
  <si>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</si>
  <si>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</si>
  <si>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</si>
  <si>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to us.</t>
    </r>
  </si>
  <si>
    <t>Residential House</t>
  </si>
  <si>
    <t>BUILDING VALUATION FOR THE PROPERTY OF RAJIV SARAN AND MR. SANJAY SARAN MATHUR|JANAKPURI| NEW DELHI</t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</si>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</sst>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1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2"/>
  <sheetViews>
    <sheetView tabSelected="1" zoomScale="85" zoomScaleNormal="85" workbookViewId="0">
      <selection activeCell="G20" sqref="G20"/>
    </sheetView>
  </sheetViews>
  <sheetFormatPr defaultRowHeight="15" x14ac:dyDescent="0.25"/>
  <cols>
    <col min="1" max="1" width="7.42578125" customWidth="1"/>
    <col min="2" max="2" width="4.140625" customWidth="1"/>
    <col min="3" max="3" width="13.5703125" customWidth="1"/>
    <col min="4" max="4" width="16" customWidth="1"/>
    <col min="5" max="5" width="18" style="10" customWidth="1"/>
    <col min="6" max="6" width="10.140625" style="10" customWidth="1"/>
    <col min="7" max="7" width="10.85546875" style="20" customWidth="1"/>
    <col min="8" max="8" width="10.5703125" customWidth="1"/>
    <col min="9" max="9" width="11.5703125" customWidth="1"/>
    <col min="10" max="10" width="10.28515625" customWidth="1"/>
    <col min="11" max="11" width="11.140625" customWidth="1"/>
    <col min="12" max="12" width="13" customWidth="1"/>
    <col min="13" max="13" width="9.140625" hidden="1" customWidth="1"/>
    <col min="14" max="14" width="12.140625" hidden="1" customWidth="1"/>
    <col min="15" max="15" width="11.140625" style="20" customWidth="1"/>
    <col min="16" max="16" width="15.140625" customWidth="1"/>
    <col min="17" max="17" width="12.140625" customWidth="1"/>
    <col min="18" max="18" width="16.42578125" hidden="1" customWidth="1"/>
    <col min="19" max="19" width="12.7109375" hidden="1" customWidth="1"/>
    <col min="20" max="20" width="13.85546875" customWidth="1"/>
    <col min="22" max="22" width="14.28515625" style="16" bestFit="1" customWidth="1"/>
  </cols>
  <sheetData>
    <row r="3" spans="2:23" ht="15.75" x14ac:dyDescent="0.25">
      <c r="B3" s="31" t="s">
        <v>37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3" ht="61.5" customHeight="1" x14ac:dyDescent="0.25">
      <c r="B4" s="1" t="s">
        <v>0</v>
      </c>
      <c r="C4" s="1" t="s">
        <v>1</v>
      </c>
      <c r="D4" s="1" t="s">
        <v>29</v>
      </c>
      <c r="E4" s="1" t="s">
        <v>2</v>
      </c>
      <c r="F4" s="1" t="s">
        <v>20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6.5" customHeight="1" x14ac:dyDescent="0.25">
      <c r="B5" s="2">
        <v>1</v>
      </c>
      <c r="C5" s="3" t="s">
        <v>28</v>
      </c>
      <c r="D5" s="3" t="s">
        <v>36</v>
      </c>
      <c r="E5" s="3" t="s">
        <v>17</v>
      </c>
      <c r="F5" s="22">
        <f>G5/10.764</f>
        <v>196.20958751393536</v>
      </c>
      <c r="G5" s="21">
        <v>2112</v>
      </c>
      <c r="H5" s="4">
        <v>12</v>
      </c>
      <c r="I5" s="2">
        <v>1980</v>
      </c>
      <c r="J5" s="2">
        <v>2023</v>
      </c>
      <c r="K5" s="2">
        <f t="shared" ref="K5" si="0">J5-I5</f>
        <v>43</v>
      </c>
      <c r="L5" s="2">
        <v>60</v>
      </c>
      <c r="M5" s="5">
        <v>0.1</v>
      </c>
      <c r="N5" s="6">
        <f t="shared" ref="N5" si="1">(1-M5)/L5</f>
        <v>1.5000000000000001E-2</v>
      </c>
      <c r="O5" s="7">
        <v>1400</v>
      </c>
      <c r="P5" s="7">
        <f t="shared" ref="P5" si="2">O5*G5</f>
        <v>2956800</v>
      </c>
      <c r="Q5" s="7">
        <f t="shared" ref="Q5" si="3">P5*N5*K5</f>
        <v>1907136</v>
      </c>
      <c r="R5" s="7">
        <f t="shared" ref="R5" si="4">MAX(P5-Q5,0)</f>
        <v>1049664</v>
      </c>
      <c r="S5" s="8">
        <v>0</v>
      </c>
      <c r="T5" s="7">
        <f t="shared" ref="T5" si="5">IF(R5&gt;M5*P5,R5*(1-S5),P5*M5)</f>
        <v>1049664</v>
      </c>
      <c r="U5">
        <f>T5/G5</f>
        <v>497</v>
      </c>
    </row>
    <row r="6" spans="2:23" x14ac:dyDescent="0.25">
      <c r="B6" s="34" t="s">
        <v>18</v>
      </c>
      <c r="C6" s="34"/>
      <c r="D6" s="34"/>
      <c r="E6" s="34"/>
      <c r="F6" s="26">
        <f>SUM(F5:F5)</f>
        <v>196.20958751393536</v>
      </c>
      <c r="G6" s="19">
        <f>SUM(G5:G5)</f>
        <v>2112</v>
      </c>
      <c r="H6" s="36"/>
      <c r="I6" s="37"/>
      <c r="J6" s="37"/>
      <c r="K6" s="37"/>
      <c r="L6" s="37"/>
      <c r="M6" s="37"/>
      <c r="N6" s="37"/>
      <c r="O6" s="38"/>
      <c r="P6" s="9">
        <f>SUM(P5:P5)</f>
        <v>2956800</v>
      </c>
      <c r="Q6" s="9">
        <f>SUM(Q5:Q5)</f>
        <v>1907136</v>
      </c>
      <c r="R6" s="9">
        <f>SUM(R5:R5)</f>
        <v>1049664</v>
      </c>
      <c r="S6" s="9"/>
      <c r="T6" s="9">
        <f>SUM(T5:T5)</f>
        <v>1049664</v>
      </c>
    </row>
    <row r="7" spans="2:23" x14ac:dyDescent="0.25"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2:23" x14ac:dyDescent="0.25">
      <c r="B8" s="35" t="s">
        <v>35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3" x14ac:dyDescent="0.25">
      <c r="B9" s="30" t="s">
        <v>38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1" spans="2:23" x14ac:dyDescent="0.25">
      <c r="C11" s="11" t="s">
        <v>21</v>
      </c>
      <c r="D11" s="12">
        <v>0</v>
      </c>
      <c r="F11" s="23"/>
      <c r="G11" s="28" t="s">
        <v>30</v>
      </c>
      <c r="H11" s="2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x14ac:dyDescent="0.25">
      <c r="C12" s="11" t="s">
        <v>22</v>
      </c>
      <c r="D12" s="12">
        <f>419.79*310000</f>
        <v>130134900</v>
      </c>
      <c r="E12"/>
      <c r="F12"/>
      <c r="G12" s="24" t="s">
        <v>31</v>
      </c>
      <c r="H12" s="14">
        <f>7256*35000</f>
        <v>253960000</v>
      </c>
      <c r="I12" s="10"/>
      <c r="J12" s="20"/>
      <c r="O12"/>
      <c r="R12" s="20"/>
      <c r="V12"/>
    </row>
    <row r="13" spans="2:23" x14ac:dyDescent="0.25">
      <c r="C13" s="11" t="s">
        <v>23</v>
      </c>
      <c r="D13" s="12">
        <f>T6</f>
        <v>1049664</v>
      </c>
      <c r="G13" s="24" t="s">
        <v>32</v>
      </c>
      <c r="H13" s="14">
        <f>G6*800</f>
        <v>1689600</v>
      </c>
      <c r="K13" s="18"/>
      <c r="N13">
        <f>11500*1.159</f>
        <v>13328.5</v>
      </c>
    </row>
    <row r="14" spans="2:23" ht="14.25" customHeight="1" x14ac:dyDescent="0.25">
      <c r="C14" s="13" t="s">
        <v>24</v>
      </c>
      <c r="D14" s="14">
        <f>SUM(D11:D13)</f>
        <v>131184564</v>
      </c>
      <c r="E14" s="27">
        <f>D13+D12</f>
        <v>131184564</v>
      </c>
      <c r="G14" s="24" t="s">
        <v>33</v>
      </c>
      <c r="H14" s="14">
        <f>H13+H12</f>
        <v>255649600</v>
      </c>
      <c r="K14" s="18"/>
    </row>
    <row r="15" spans="2:23" ht="28.5" customHeight="1" x14ac:dyDescent="0.25">
      <c r="C15" s="13" t="s">
        <v>25</v>
      </c>
      <c r="D15" s="14">
        <f>ROUND(D14,-5)</f>
        <v>131200000</v>
      </c>
      <c r="G15" s="24" t="s">
        <v>34</v>
      </c>
      <c r="H15" s="25">
        <f>(1-H14/D15)</f>
        <v>-0.94854878048780478</v>
      </c>
      <c r="K15" s="16"/>
    </row>
    <row r="16" spans="2:23" x14ac:dyDescent="0.25">
      <c r="C16" s="11" t="s">
        <v>26</v>
      </c>
      <c r="D16" s="15">
        <f>0.85*D15</f>
        <v>111520000</v>
      </c>
      <c r="K16" s="17"/>
    </row>
    <row r="17" spans="3:8" x14ac:dyDescent="0.25">
      <c r="C17" s="11" t="s">
        <v>27</v>
      </c>
      <c r="D17" s="15">
        <f>0.75*D15</f>
        <v>98400000</v>
      </c>
    </row>
    <row r="22" spans="3:8" x14ac:dyDescent="0.25">
      <c r="H22" s="20"/>
    </row>
  </sheetData>
  <mergeCells count="7">
    <mergeCell ref="G11:H11"/>
    <mergeCell ref="B9:T9"/>
    <mergeCell ref="B3:T3"/>
    <mergeCell ref="B6:E6"/>
    <mergeCell ref="B7:T7"/>
    <mergeCell ref="B8:T8"/>
    <mergeCell ref="H6:O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2023-01-19T06:03:44Z</dcterms:modified>
</cp:coreProperties>
</file>