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Adil Afaque\uploads\VIS(2022-23)-PL600-492-833-Jatin Garments\"/>
    </mc:Choice>
  </mc:AlternateContent>
  <bookViews>
    <workbookView xWindow="0" yWindow="0" windowWidth="17970" windowHeight="6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7" i="1"/>
  <c r="E7" i="1"/>
  <c r="F6" i="1"/>
  <c r="E6" i="1"/>
  <c r="T10" i="1"/>
  <c r="J10" i="1"/>
  <c r="P10" i="1" s="1"/>
  <c r="Q10" i="1" s="1"/>
  <c r="R10" i="1" s="1"/>
  <c r="D4" i="1"/>
  <c r="E10" i="1"/>
  <c r="E9" i="1"/>
  <c r="N10" i="1"/>
  <c r="F5" i="1"/>
  <c r="E5" i="1"/>
  <c r="E3" i="1"/>
  <c r="D3" i="1"/>
  <c r="I10" i="1" l="1"/>
</calcChain>
</file>

<file path=xl/sharedStrings.xml><?xml version="1.0" encoding="utf-8"?>
<sst xmlns="http://schemas.openxmlformats.org/spreadsheetml/2006/main" count="14" uniqueCount="14">
  <si>
    <t>Condition</t>
  </si>
  <si>
    <t>Area
(in sq. mtr.)</t>
  </si>
  <si>
    <t>Area
(in sq. ft.)</t>
  </si>
  <si>
    <t>Total Life Consumed 
(in years)</t>
  </si>
  <si>
    <t>Total Economical Life
(in years)</t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</si>
  <si>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</si>
  <si>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</si>
  <si>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</si>
  <si>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</si>
  <si>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</si>
  <si>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Fair Market Value
(INR)</t>
  </si>
  <si>
    <t>Government Rate</t>
  </si>
  <si>
    <t>Government Value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</si>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</sst>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5" formatCode="_ * #,##0_ ;_ * \-#,##0_ ;_ * &quot;-&quot;??_ ;_ @_ "/>
    <numFmt numFmtId="172" formatCode="_ &quot;₹&quot;\ * #,##0.00_ ;_ &quot;₹&quot;\ * \-#,##0.00_ ;_ &quot;₹&quot;\ * &quot;-&quot;??_ ;_ @_ "/>
    <numFmt numFmtId="173" formatCode="_ * #,##0.00_ ;_ * \-#,##0.00_ ;_ * &quot;-&quot;??_ ;_ @_ "/>
    <numFmt numFmtId="174" formatCode="_(* #,##0_);_(* \(#,##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Swis721 Md BT"/>
      <family val="2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</font>
    <font>
      <b/>
      <i/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18" fillId="0" borderId="0"/>
    <xf numFmtId="0" fontId="1" fillId="0" borderId="0"/>
    <xf numFmtId="43" fontId="20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43" fontId="0" fillId="0" borderId="0" xfId="0" applyNumberFormat="1"/>
    <xf numFmtId="165" fontId="0" fillId="0" borderId="0" xfId="0" applyNumberFormat="1"/>
    <xf numFmtId="165" fontId="0" fillId="0" borderId="0" xfId="1" applyNumberFormat="1" applyFont="1"/>
    <xf numFmtId="0" fontId="17" fillId="0" borderId="0" xfId="0" applyFont="1"/>
    <xf numFmtId="165" fontId="0" fillId="0" borderId="10" xfId="1" applyNumberFormat="1" applyFont="1" applyBorder="1" applyAlignment="1">
      <alignment vertical="center"/>
    </xf>
    <xf numFmtId="43" fontId="0" fillId="0" borderId="10" xfId="1" applyFont="1" applyBorder="1" applyAlignment="1">
      <alignment vertical="center"/>
    </xf>
    <xf numFmtId="0" fontId="12" fillId="33" borderId="10" xfId="0" applyFont="1" applyFill="1" applyBorder="1" applyAlignment="1">
      <alignment horizontal="center" vertical="center"/>
    </xf>
    <xf numFmtId="174" fontId="0" fillId="0" borderId="10" xfId="1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174" fontId="12" fillId="33" borderId="10" xfId="1" applyNumberFormat="1" applyFont="1" applyFill="1" applyBorder="1" applyAlignment="1">
      <alignment horizontal="center" vertical="center" wrapText="1"/>
    </xf>
    <xf numFmtId="165" fontId="0" fillId="0" borderId="10" xfId="0" applyNumberFormat="1" applyFont="1" applyBorder="1" applyAlignment="1">
      <alignment vertical="center"/>
    </xf>
    <xf numFmtId="9" fontId="0" fillId="0" borderId="10" xfId="2" applyFont="1" applyBorder="1" applyAlignment="1">
      <alignment vertical="center"/>
    </xf>
    <xf numFmtId="9" fontId="0" fillId="0" borderId="10" xfId="2" applyNumberFormat="1" applyFont="1" applyBorder="1" applyAlignment="1">
      <alignment vertical="center"/>
    </xf>
  </cellXfs>
  <cellStyles count="8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/>
    <cellStyle name="Comma 2 10" xfId="44"/>
    <cellStyle name="Comma 2 10 2" xfId="66"/>
    <cellStyle name="Comma 2 11" xfId="46"/>
    <cellStyle name="Comma 2 12" xfId="47"/>
    <cellStyle name="Comma 2 13" xfId="48"/>
    <cellStyle name="Comma 2 14" xfId="49"/>
    <cellStyle name="Comma 2 15" xfId="50"/>
    <cellStyle name="Comma 2 16" xfId="51"/>
    <cellStyle name="Comma 2 2" xfId="52"/>
    <cellStyle name="Comma 2 3" xfId="53"/>
    <cellStyle name="Comma 2 4" xfId="54"/>
    <cellStyle name="Comma 2 5" xfId="55"/>
    <cellStyle name="Comma 2 6" xfId="56"/>
    <cellStyle name="Comma 2 7" xfId="57"/>
    <cellStyle name="Comma 2 8" xfId="58"/>
    <cellStyle name="Comma 2 9" xfId="59"/>
    <cellStyle name="Comma 3" xfId="60"/>
    <cellStyle name="Comma 3 2" xfId="71"/>
    <cellStyle name="Comma 4" xfId="65"/>
    <cellStyle name="Comma 5" xfId="73"/>
    <cellStyle name="Comma 6" xfId="80"/>
    <cellStyle name="Currency 2" xfId="78"/>
    <cellStyle name="Currency 3" xfId="79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9" xfId="61"/>
    <cellStyle name="Normal 2" xfId="42"/>
    <cellStyle name="Normal 2 2" xfId="63"/>
    <cellStyle name="Normal 2 2 3" xfId="69"/>
    <cellStyle name="Normal 2 3" xfId="67"/>
    <cellStyle name="Normal 23" xfId="77"/>
    <cellStyle name="Normal 3" xfId="62"/>
    <cellStyle name="Normal 4" xfId="64"/>
    <cellStyle name="Normal 4 2" xfId="72"/>
    <cellStyle name="Normal 7 2" xfId="70"/>
    <cellStyle name="Note 2" xfId="74"/>
    <cellStyle name="Note 2 2" xfId="75"/>
    <cellStyle name="Output" xfId="11" builtinId="21" customBuiltin="1"/>
    <cellStyle name="Percent" xfId="2" builtinId="5"/>
    <cellStyle name="Percent 2" xfId="45"/>
    <cellStyle name="Percent 2 2" xfId="68"/>
    <cellStyle name="Title 2" xfId="76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10"/>
  <sheetViews>
    <sheetView tabSelected="1" workbookViewId="0">
      <selection activeCell="D3" sqref="D3"/>
    </sheetView>
  </sheetViews>
  <sheetFormatPr defaultRowHeight="15"/>
  <cols>
    <col min="5" max="5" width="12.7109375" bestFit="1" customWidth="1"/>
    <col min="6" max="6" width="11.5703125" bestFit="1" customWidth="1"/>
    <col min="11" max="14" width="0" hidden="1" customWidth="1"/>
    <col min="15" max="15" width="15.28515625" customWidth="1"/>
    <col min="16" max="16" width="14.85546875" customWidth="1"/>
    <col min="17" max="17" width="14.28515625" hidden="1" customWidth="1"/>
    <col min="18" max="18" width="11.5703125" bestFit="1" customWidth="1"/>
    <col min="20" max="20" width="11.5703125" bestFit="1" customWidth="1"/>
  </cols>
  <sheetData>
    <row r="3" spans="2:20">
      <c r="B3">
        <v>27</v>
      </c>
      <c r="C3">
        <v>16.5</v>
      </c>
      <c r="D3">
        <f>C3*B3</f>
        <v>445.5</v>
      </c>
      <c r="E3" s="1">
        <f>D3*0.092903</f>
        <v>41.3882865</v>
      </c>
      <c r="F3" s="1">
        <v>49.5</v>
      </c>
    </row>
    <row r="4" spans="2:20">
      <c r="D4" s="4">
        <f>D3*2.25</f>
        <v>1002.375</v>
      </c>
      <c r="E4" s="4">
        <v>46200</v>
      </c>
      <c r="F4" s="4">
        <v>150000</v>
      </c>
    </row>
    <row r="5" spans="2:20">
      <c r="E5" s="3">
        <f>E4*E3</f>
        <v>1912138.8363000001</v>
      </c>
      <c r="F5" s="3">
        <f>F4*F3</f>
        <v>7425000</v>
      </c>
    </row>
    <row r="6" spans="2:20">
      <c r="E6" s="3">
        <f>T10</f>
        <v>648135.45150501677</v>
      </c>
      <c r="F6" s="3">
        <f>R10</f>
        <v>890443.125</v>
      </c>
    </row>
    <row r="7" spans="2:20">
      <c r="E7" s="3">
        <f>SUM(E5:E6)</f>
        <v>2560274.2878050171</v>
      </c>
      <c r="F7" s="3">
        <f>SUM(F5:F6)</f>
        <v>8315443.125</v>
      </c>
    </row>
    <row r="8" spans="2:20">
      <c r="E8" s="2"/>
      <c r="F8">
        <v>83</v>
      </c>
      <c r="G8">
        <f>F8*0.85</f>
        <v>70.55</v>
      </c>
      <c r="H8">
        <f>F8*0.75</f>
        <v>62.25</v>
      </c>
    </row>
    <row r="9" spans="2:20" ht="90">
      <c r="C9">
        <v>6900</v>
      </c>
      <c r="E9" s="2">
        <f>E3*2.25</f>
        <v>93.123644624999997</v>
      </c>
      <c r="H9" s="8" t="s">
        <v>0</v>
      </c>
      <c r="I9" s="11" t="s">
        <v>1</v>
      </c>
      <c r="J9" s="11" t="s">
        <v>2</v>
      </c>
      <c r="K9" s="11" t="s">
        <v>3</v>
      </c>
      <c r="L9" s="11" t="s">
        <v>4</v>
      </c>
      <c r="M9" s="11" t="s">
        <v>5</v>
      </c>
      <c r="N9" s="11" t="s">
        <v>6</v>
      </c>
      <c r="O9" s="11" t="s">
        <v>7</v>
      </c>
      <c r="P9" s="11" t="s">
        <v>8</v>
      </c>
      <c r="Q9" s="11" t="s">
        <v>9</v>
      </c>
      <c r="R9" s="11" t="s">
        <v>10</v>
      </c>
      <c r="S9" s="11" t="s">
        <v>11</v>
      </c>
      <c r="T9" s="11" t="s">
        <v>12</v>
      </c>
    </row>
    <row r="10" spans="2:20">
      <c r="E10" s="2">
        <f>E9*10.764</f>
        <v>1002.3829107434999</v>
      </c>
      <c r="F10" s="5">
        <v>1336.5</v>
      </c>
      <c r="H10" s="10" t="s">
        <v>13</v>
      </c>
      <c r="I10" s="7">
        <f>J10/10.764</f>
        <v>93.122909698996665</v>
      </c>
      <c r="J10" s="12">
        <f>D4</f>
        <v>1002.375</v>
      </c>
      <c r="K10" s="12">
        <v>20</v>
      </c>
      <c r="L10" s="12">
        <v>60</v>
      </c>
      <c r="M10" s="13">
        <v>0.05</v>
      </c>
      <c r="N10" s="14">
        <f>(1-M10)*K10/L10</f>
        <v>0.31666666666666665</v>
      </c>
      <c r="O10" s="9">
        <v>1300</v>
      </c>
      <c r="P10" s="9">
        <f>O10*J10</f>
        <v>1303087.5</v>
      </c>
      <c r="Q10" s="12">
        <f>P10*N10</f>
        <v>412644.375</v>
      </c>
      <c r="R10" s="12">
        <f>P10-Q10</f>
        <v>890443.125</v>
      </c>
      <c r="S10" s="6">
        <v>6960</v>
      </c>
      <c r="T10" s="6">
        <f>S10*I10</f>
        <v>648135.45150501677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Adil Afaque</dc:creator>
  <cp:lastModifiedBy>Adil Afaque</cp:lastModifiedBy>
  <dcterms:created xsi:type="dcterms:W3CDTF">2023-02-03T10:40:38Z</dcterms:created>
  <dcterms:modified xsi:type="dcterms:W3CDTF">2023-02-03T12:20:08Z</dcterms:modified>
</cp:coreProperties>
</file>