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735" activeTab="2"/>
  </bookViews>
  <sheets>
    <sheet name="Sheet1" sheetId="1" r:id="rId1"/>
    <sheet name="Sheet2" sheetId="2" r:id="rId2"/>
    <sheet name="Sheet1 (2)" sheetId="3" r:id="rId3"/>
  </sheets>
  <calcPr calcId="152511"/>
</workbook>
</file>

<file path=xl/calcChain.xml><?xml version="1.0" encoding="utf-8"?>
<calcChain xmlns="http://schemas.openxmlformats.org/spreadsheetml/2006/main">
  <c r="O7" i="3" l="1"/>
  <c r="P7" i="3"/>
  <c r="Q7" i="3"/>
  <c r="O8" i="3"/>
  <c r="O17" i="3" s="1"/>
  <c r="P8" i="3"/>
  <c r="Q8" i="3"/>
  <c r="Q17" i="3" s="1"/>
  <c r="O9" i="3"/>
  <c r="P9" i="3"/>
  <c r="Q9" i="3"/>
  <c r="O10" i="3"/>
  <c r="P10" i="3"/>
  <c r="Q10" i="3"/>
  <c r="O11" i="3"/>
  <c r="P11" i="3"/>
  <c r="Q11" i="3"/>
  <c r="O12" i="3"/>
  <c r="P12" i="3"/>
  <c r="Q12" i="3"/>
  <c r="O13" i="3"/>
  <c r="P13" i="3"/>
  <c r="Q13" i="3"/>
  <c r="O14" i="3"/>
  <c r="P14" i="3"/>
  <c r="Q14" i="3"/>
  <c r="O15" i="3"/>
  <c r="P15" i="3"/>
  <c r="Q15" i="3"/>
  <c r="O16" i="3"/>
  <c r="P16" i="3"/>
  <c r="Q16" i="3"/>
  <c r="P17" i="3"/>
  <c r="AC16" i="3"/>
  <c r="AC15" i="3"/>
  <c r="AC14" i="3"/>
  <c r="AC13" i="3"/>
  <c r="AC12" i="3"/>
  <c r="AC11" i="3"/>
  <c r="AC10" i="3"/>
  <c r="AC9" i="3"/>
  <c r="AC8" i="3"/>
  <c r="AC7" i="3"/>
  <c r="AC17" i="3" s="1"/>
  <c r="AB16" i="3"/>
  <c r="AA16" i="3"/>
  <c r="Z16" i="3"/>
  <c r="Y16" i="3"/>
  <c r="X16" i="3"/>
  <c r="W16" i="3"/>
  <c r="V16" i="3"/>
  <c r="U16" i="3"/>
  <c r="T16" i="3"/>
  <c r="S16" i="3"/>
  <c r="AB15" i="3"/>
  <c r="AA15" i="3"/>
  <c r="Z15" i="3"/>
  <c r="Y15" i="3"/>
  <c r="X15" i="3"/>
  <c r="W15" i="3"/>
  <c r="V15" i="3"/>
  <c r="U15" i="3"/>
  <c r="T15" i="3"/>
  <c r="S15" i="3"/>
  <c r="AB14" i="3"/>
  <c r="AA14" i="3"/>
  <c r="Z14" i="3"/>
  <c r="Y14" i="3"/>
  <c r="X14" i="3"/>
  <c r="W14" i="3"/>
  <c r="V14" i="3"/>
  <c r="U14" i="3"/>
  <c r="T14" i="3"/>
  <c r="S14" i="3"/>
  <c r="AB13" i="3"/>
  <c r="AA13" i="3"/>
  <c r="Z13" i="3"/>
  <c r="Y13" i="3"/>
  <c r="X13" i="3"/>
  <c r="W13" i="3"/>
  <c r="V13" i="3"/>
  <c r="U13" i="3"/>
  <c r="T13" i="3"/>
  <c r="S13" i="3"/>
  <c r="AB12" i="3"/>
  <c r="AA12" i="3"/>
  <c r="Z12" i="3"/>
  <c r="Y12" i="3"/>
  <c r="X12" i="3"/>
  <c r="W12" i="3"/>
  <c r="V12" i="3"/>
  <c r="U12" i="3"/>
  <c r="T12" i="3"/>
  <c r="S12" i="3"/>
  <c r="AB11" i="3"/>
  <c r="AA11" i="3"/>
  <c r="Z11" i="3"/>
  <c r="Y11" i="3"/>
  <c r="X11" i="3"/>
  <c r="W11" i="3"/>
  <c r="V11" i="3"/>
  <c r="U11" i="3"/>
  <c r="T11" i="3"/>
  <c r="S11" i="3"/>
  <c r="AB10" i="3"/>
  <c r="AA10" i="3"/>
  <c r="Z10" i="3"/>
  <c r="Y10" i="3"/>
  <c r="X10" i="3"/>
  <c r="W10" i="3"/>
  <c r="V10" i="3"/>
  <c r="U10" i="3"/>
  <c r="T10" i="3"/>
  <c r="S10" i="3"/>
  <c r="AB9" i="3"/>
  <c r="AA9" i="3"/>
  <c r="Z9" i="3"/>
  <c r="Y9" i="3"/>
  <c r="X9" i="3"/>
  <c r="W9" i="3"/>
  <c r="V9" i="3"/>
  <c r="U9" i="3"/>
  <c r="T9" i="3"/>
  <c r="S9" i="3"/>
  <c r="AB8" i="3"/>
  <c r="AA8" i="3"/>
  <c r="Z8" i="3"/>
  <c r="Y8" i="3"/>
  <c r="X8" i="3"/>
  <c r="W8" i="3"/>
  <c r="V8" i="3"/>
  <c r="U8" i="3"/>
  <c r="T8" i="3"/>
  <c r="S8" i="3"/>
  <c r="AB7" i="3"/>
  <c r="AB17" i="3" s="1"/>
  <c r="AA7" i="3"/>
  <c r="AA17" i="3" s="1"/>
  <c r="Z7" i="3"/>
  <c r="Z17" i="3" s="1"/>
  <c r="Y7" i="3"/>
  <c r="Y17" i="3" s="1"/>
  <c r="X7" i="3"/>
  <c r="X17" i="3" s="1"/>
  <c r="W7" i="3"/>
  <c r="W17" i="3" s="1"/>
  <c r="V7" i="3"/>
  <c r="V17" i="3" s="1"/>
  <c r="U7" i="3"/>
  <c r="U17" i="3" s="1"/>
  <c r="T7" i="3"/>
  <c r="T17" i="3" s="1"/>
  <c r="S7" i="3"/>
  <c r="S17" i="3" s="1"/>
  <c r="R16" i="3" l="1"/>
  <c r="N16" i="3"/>
  <c r="M16" i="3"/>
  <c r="L16" i="3"/>
  <c r="K16" i="3"/>
  <c r="J16" i="3"/>
  <c r="I16" i="3"/>
  <c r="H16" i="3"/>
  <c r="G16" i="3"/>
  <c r="F16" i="3"/>
  <c r="R15" i="3"/>
  <c r="N15" i="3"/>
  <c r="M15" i="3"/>
  <c r="L15" i="3"/>
  <c r="K15" i="3"/>
  <c r="J15" i="3"/>
  <c r="I15" i="3"/>
  <c r="H15" i="3"/>
  <c r="G15" i="3"/>
  <c r="F15" i="3"/>
  <c r="R14" i="3"/>
  <c r="N14" i="3"/>
  <c r="M14" i="3"/>
  <c r="L14" i="3"/>
  <c r="K14" i="3"/>
  <c r="J14" i="3"/>
  <c r="I14" i="3"/>
  <c r="H14" i="3"/>
  <c r="G14" i="3"/>
  <c r="F14" i="3"/>
  <c r="R13" i="3"/>
  <c r="N13" i="3"/>
  <c r="M13" i="3"/>
  <c r="L13" i="3"/>
  <c r="K13" i="3"/>
  <c r="J13" i="3"/>
  <c r="I13" i="3"/>
  <c r="H13" i="3"/>
  <c r="G13" i="3"/>
  <c r="F13" i="3"/>
  <c r="R12" i="3"/>
  <c r="N12" i="3"/>
  <c r="M12" i="3"/>
  <c r="L12" i="3"/>
  <c r="K12" i="3"/>
  <c r="J12" i="3"/>
  <c r="I12" i="3"/>
  <c r="H12" i="3"/>
  <c r="G12" i="3"/>
  <c r="F12" i="3"/>
  <c r="R11" i="3"/>
  <c r="N11" i="3"/>
  <c r="M11" i="3"/>
  <c r="L11" i="3"/>
  <c r="K11" i="3"/>
  <c r="J11" i="3"/>
  <c r="I11" i="3"/>
  <c r="H11" i="3"/>
  <c r="G11" i="3"/>
  <c r="F11" i="3"/>
  <c r="R10" i="3"/>
  <c r="N10" i="3"/>
  <c r="M10" i="3"/>
  <c r="L10" i="3"/>
  <c r="K10" i="3"/>
  <c r="J10" i="3"/>
  <c r="I10" i="3"/>
  <c r="H10" i="3"/>
  <c r="G10" i="3"/>
  <c r="F10" i="3"/>
  <c r="R9" i="3"/>
  <c r="N9" i="3"/>
  <c r="M9" i="3"/>
  <c r="L9" i="3"/>
  <c r="K9" i="3"/>
  <c r="J9" i="3"/>
  <c r="I9" i="3"/>
  <c r="H9" i="3"/>
  <c r="G9" i="3"/>
  <c r="F9" i="3"/>
  <c r="R8" i="3"/>
  <c r="N8" i="3"/>
  <c r="M8" i="3"/>
  <c r="L8" i="3"/>
  <c r="K8" i="3"/>
  <c r="J8" i="3"/>
  <c r="I8" i="3"/>
  <c r="H8" i="3"/>
  <c r="G8" i="3"/>
  <c r="F8" i="3"/>
  <c r="R7" i="3"/>
  <c r="N7" i="3"/>
  <c r="M7" i="3"/>
  <c r="L7" i="3"/>
  <c r="L17" i="3" s="1"/>
  <c r="K7" i="3"/>
  <c r="J7" i="3"/>
  <c r="I7" i="3"/>
  <c r="H7" i="3"/>
  <c r="H17" i="3" s="1"/>
  <c r="G7" i="3"/>
  <c r="F7" i="3"/>
  <c r="G17" i="3" l="1"/>
  <c r="K17" i="3"/>
  <c r="F17" i="3"/>
  <c r="J17" i="3"/>
  <c r="N17" i="3"/>
  <c r="R17" i="3"/>
  <c r="I17" i="3"/>
  <c r="M17" i="3"/>
  <c r="D43" i="3"/>
  <c r="D42" i="3"/>
  <c r="D41" i="3"/>
  <c r="D40" i="3"/>
  <c r="D39" i="3"/>
  <c r="D38" i="3"/>
  <c r="D37" i="3"/>
  <c r="D36" i="3"/>
  <c r="D35" i="3"/>
  <c r="C17" i="3"/>
  <c r="E16" i="3"/>
  <c r="D16" i="3"/>
  <c r="E15" i="3"/>
  <c r="D15" i="3"/>
  <c r="E14" i="3"/>
  <c r="D14" i="3"/>
  <c r="E13" i="3"/>
  <c r="D13" i="3"/>
  <c r="E12" i="3"/>
  <c r="D12" i="3"/>
  <c r="E11" i="3"/>
  <c r="D11" i="3"/>
  <c r="E10" i="3"/>
  <c r="D10" i="3"/>
  <c r="E9" i="3"/>
  <c r="D9" i="3"/>
  <c r="E8" i="3"/>
  <c r="D8" i="3"/>
  <c r="E7" i="3"/>
  <c r="D7" i="3"/>
  <c r="E17" i="3" l="1"/>
  <c r="D17" i="3"/>
  <c r="K11" i="1"/>
  <c r="F12" i="1"/>
  <c r="I8" i="1"/>
  <c r="C8" i="1"/>
  <c r="C9" i="1" s="1"/>
  <c r="K7" i="1"/>
  <c r="D18" i="3" l="1"/>
</calcChain>
</file>

<file path=xl/sharedStrings.xml><?xml version="1.0" encoding="utf-8"?>
<sst xmlns="http://schemas.openxmlformats.org/spreadsheetml/2006/main" count="95" uniqueCount="59">
  <si>
    <t>S. No.</t>
  </si>
  <si>
    <t>Different Parameters</t>
  </si>
  <si>
    <t>Cutting, Filling and Levelling</t>
  </si>
  <si>
    <t>Footings</t>
  </si>
  <si>
    <t>Slab Casting</t>
  </si>
  <si>
    <t>Common Staircase, lift and lobby etc.</t>
  </si>
  <si>
    <t>Brickwork</t>
  </si>
  <si>
    <t>Plaster</t>
  </si>
  <si>
    <t>Flooring</t>
  </si>
  <si>
    <t>MEP Services</t>
  </si>
  <si>
    <t>Door/ Window</t>
  </si>
  <si>
    <t>Finishing</t>
  </si>
  <si>
    <t>Completion status (in %)</t>
  </si>
  <si>
    <t>Average Completion Status (in %)</t>
  </si>
  <si>
    <t>i</t>
  </si>
  <si>
    <t>Basic structure construction cost</t>
  </si>
  <si>
    <t>ii</t>
  </si>
  <si>
    <t>Project sanctioning/ approval, Architectural, structural stability Fees, etc.</t>
  </si>
  <si>
    <t>iii</t>
  </si>
  <si>
    <t>Finishing Work (Flooring, white washing, fittings &amp; fixtures, etc.)</t>
  </si>
  <si>
    <t>iv</t>
  </si>
  <si>
    <t>MEP Works (Mechanical, Electrical &amp; Plumbing)</t>
  </si>
  <si>
    <t>v</t>
  </si>
  <si>
    <t>Internal &amp; External Development charges</t>
  </si>
  <si>
    <t>vi</t>
  </si>
  <si>
    <t xml:space="preserve">Other expenses (Firefighting, intercom &amp; etc.) @ 1.5% of total cost (i+ii+iii+iv+v)             </t>
  </si>
  <si>
    <t>vii</t>
  </si>
  <si>
    <t xml:space="preserve">Pre-operative &amp; Administrative expenses @ 5% of total cost  (i+ii+iii+iv+v+vi)           </t>
  </si>
  <si>
    <t>viii</t>
  </si>
  <si>
    <t>Marketing &amp; Selling charges @ 3% of Rs.2,800/- &amp; Rs.7,500/-</t>
  </si>
  <si>
    <t>ix</t>
  </si>
  <si>
    <t>Institutional Borrowing for 03 years @ 12.5% on 75% of total cost (i+ii+iii+iv+v+vi+vii+viii)</t>
  </si>
  <si>
    <t xml:space="preserve">Total </t>
  </si>
  <si>
    <t>Tower-A</t>
  </si>
  <si>
    <t>Tower-B</t>
  </si>
  <si>
    <t>Tower-C</t>
  </si>
  <si>
    <t>Tower-D</t>
  </si>
  <si>
    <t>Tower-E</t>
  </si>
  <si>
    <t>Tower-F</t>
  </si>
  <si>
    <t>Tower-G</t>
  </si>
  <si>
    <t>Tower-H</t>
  </si>
  <si>
    <t>Tower-J</t>
  </si>
  <si>
    <t>Tower-K</t>
  </si>
  <si>
    <t>Tower-L</t>
  </si>
  <si>
    <t>Tower-M</t>
  </si>
  <si>
    <t>Tower-N</t>
  </si>
  <si>
    <t>Tower-P</t>
  </si>
  <si>
    <t>Tower-Q</t>
  </si>
  <si>
    <t>Tower-R</t>
  </si>
  <si>
    <t>Tower-S</t>
  </si>
  <si>
    <t>Tower-T</t>
  </si>
  <si>
    <t>Tower-U</t>
  </si>
  <si>
    <t>Tower-V</t>
  </si>
  <si>
    <t>Tower-W</t>
  </si>
  <si>
    <t>Tower-X</t>
  </si>
  <si>
    <t>Tower-Y</t>
  </si>
  <si>
    <t>Tower-Z</t>
  </si>
  <si>
    <t>Tower-Z1</t>
  </si>
  <si>
    <t>Tower-Z2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</si>
</sst>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_ * #,##0_ ;_ * \-#,##0_ ;_ * &quot;-&quot;??_ ;_ @_ "/>
    <numFmt numFmtId="165" formatCode="_ &quot;₹&quot;\ * #,##0_ ;_ &quot;₹&quot;\ * \-#,##0_ ;_ &quot;₹&quot;\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1">
    <xf numFmtId="0" fontId="0" fillId="0" borderId="0" xfId="0"/>
    <xf numFmtId="164" fontId="0" fillId="0" borderId="0" xfId="1" applyNumberFormat="1" applyFont="1"/>
    <xf numFmtId="164" fontId="0" fillId="0" borderId="0" xfId="0" applyNumberFormat="1"/>
    <xf numFmtId="43" fontId="0" fillId="0" borderId="0" xfId="1" applyNumberFormat="1" applyFont="1"/>
    <xf numFmtId="43" fontId="0" fillId="0" borderId="0" xfId="1" applyFont="1"/>
    <xf numFmtId="0" fontId="0" fillId="0" borderId="0" xfId="0" applyAlignment="1">
      <alignment vertical="center"/>
    </xf>
    <xf numFmtId="9" fontId="0" fillId="0" borderId="0" xfId="2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9" fontId="2" fillId="2" borderId="1" xfId="2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9" fontId="0" fillId="0" borderId="1" xfId="2" applyFont="1" applyBorder="1" applyAlignment="1">
      <alignment vertical="center"/>
    </xf>
    <xf numFmtId="9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9" fontId="3" fillId="0" borderId="1" xfId="2" applyFont="1" applyBorder="1" applyAlignment="1">
      <alignment vertical="center"/>
    </xf>
    <xf numFmtId="165" fontId="0" fillId="3" borderId="1" xfId="3" applyNumberFormat="1" applyFont="1" applyFill="1" applyBorder="1" applyAlignment="1">
      <alignment horizontal="right" vertical="center"/>
    </xf>
    <xf numFmtId="165" fontId="0" fillId="3" borderId="2" xfId="3" applyNumberFormat="1" applyFont="1" applyFill="1" applyBorder="1" applyAlignment="1">
      <alignment horizontal="right" vertical="center"/>
    </xf>
    <xf numFmtId="165" fontId="0" fillId="4" borderId="1" xfId="3" applyNumberFormat="1" applyFont="1" applyFill="1" applyBorder="1" applyAlignment="1">
      <alignment horizontal="right" vertical="center"/>
    </xf>
    <xf numFmtId="165" fontId="4" fillId="0" borderId="3" xfId="3" applyNumberFormat="1" applyFont="1" applyBorder="1" applyAlignment="1">
      <alignment horizontal="right" vertical="center"/>
    </xf>
    <xf numFmtId="10" fontId="3" fillId="0" borderId="4" xfId="0" applyNumberFormat="1" applyFont="1" applyBorder="1" applyAlignment="1">
      <alignment horizontal="center" vertical="center"/>
    </xf>
    <xf numFmtId="10" fontId="3" fillId="0" borderId="5" xfId="0" applyNumberFormat="1" applyFont="1" applyBorder="1" applyAlignment="1">
      <alignment horizontal="center" vertical="center"/>
    </xf>
  </cellXfs>
  <cellStyles count="4">
    <cellStyle name="Comma" xfId="1" builtinId="3"/>
    <cellStyle name="Currency 2" xfId="3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</xdr:colOff>
      <xdr:row>3</xdr:row>
      <xdr:rowOff>66675</xdr:rowOff>
    </xdr:from>
    <xdr:to>
      <xdr:col>18</xdr:col>
      <xdr:colOff>19050</xdr:colOff>
      <xdr:row>27</xdr:row>
      <xdr:rowOff>12036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011" t="14581" r="8190" b="10864"/>
        <a:stretch/>
      </xdr:blipFill>
      <xdr:spPr>
        <a:xfrm>
          <a:off x="1857375" y="638175"/>
          <a:ext cx="9134475" cy="45173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K14"/>
  <sheetViews>
    <sheetView workbookViewId="0">
      <selection activeCell="J19" sqref="J19"/>
    </sheetView>
  </sheetViews>
  <sheetFormatPr defaultRowHeight="15" x14ac:dyDescent="0.25"/>
  <cols>
    <col min="9" max="9" width="11.5703125" bestFit="1" customWidth="1"/>
    <col min="11" max="11" width="12.5703125" bestFit="1" customWidth="1"/>
  </cols>
  <sheetData>
    <row r="5" spans="3:11" x14ac:dyDescent="0.25">
      <c r="C5" s="1"/>
      <c r="I5" s="1"/>
    </row>
    <row r="6" spans="3:11" x14ac:dyDescent="0.25">
      <c r="C6" s="1"/>
      <c r="I6" s="1">
        <v>24859000</v>
      </c>
    </row>
    <row r="7" spans="3:11" x14ac:dyDescent="0.25">
      <c r="C7" s="1"/>
      <c r="I7" s="1">
        <v>20235</v>
      </c>
      <c r="J7">
        <v>8000</v>
      </c>
      <c r="K7" s="2">
        <f>J7*I7</f>
        <v>161880000</v>
      </c>
    </row>
    <row r="8" spans="3:11" x14ac:dyDescent="0.25">
      <c r="C8" s="1">
        <f>7*10^5</f>
        <v>700000</v>
      </c>
      <c r="I8" s="1">
        <f>I6/I7</f>
        <v>1228.5149493451941</v>
      </c>
    </row>
    <row r="9" spans="3:11" x14ac:dyDescent="0.25">
      <c r="C9" s="3">
        <f>C8/12</f>
        <v>58333.333333333336</v>
      </c>
      <c r="I9" s="1"/>
    </row>
    <row r="10" spans="3:11" x14ac:dyDescent="0.25">
      <c r="C10" s="1"/>
      <c r="I10" s="1"/>
      <c r="K10" s="1">
        <v>2000000</v>
      </c>
    </row>
    <row r="11" spans="3:11" x14ac:dyDescent="0.25">
      <c r="C11" s="1"/>
      <c r="F11">
        <v>1.25</v>
      </c>
      <c r="I11" s="1"/>
      <c r="K11" s="1">
        <f>K10/4047</f>
        <v>494.1932295527551</v>
      </c>
    </row>
    <row r="12" spans="3:11" x14ac:dyDescent="0.25">
      <c r="C12" s="1"/>
      <c r="F12" s="4">
        <f>F11*1.6</f>
        <v>2</v>
      </c>
      <c r="I12" s="1"/>
    </row>
    <row r="13" spans="3:11" x14ac:dyDescent="0.25">
      <c r="C13" s="1"/>
      <c r="I13" s="1"/>
    </row>
    <row r="14" spans="3:11" x14ac:dyDescent="0.25">
      <c r="C14" s="1"/>
      <c r="I14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2" sqref="C2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C44"/>
  <sheetViews>
    <sheetView tabSelected="1" topLeftCell="B2" zoomScale="70" zoomScaleNormal="70" workbookViewId="0">
      <selection activeCell="Q30" sqref="Q30"/>
    </sheetView>
  </sheetViews>
  <sheetFormatPr defaultRowHeight="15" x14ac:dyDescent="0.25"/>
  <cols>
    <col min="1" max="1" width="9.140625" style="5"/>
    <col min="2" max="2" width="35.5703125" style="5" customWidth="1"/>
    <col min="3" max="3" width="9.140625" style="6"/>
    <col min="4" max="16384" width="9.140625" style="5"/>
  </cols>
  <sheetData>
    <row r="6" spans="1:29" x14ac:dyDescent="0.25">
      <c r="A6" s="7" t="s">
        <v>0</v>
      </c>
      <c r="B6" s="7" t="s">
        <v>1</v>
      </c>
      <c r="C6" s="8"/>
      <c r="D6" s="7" t="s">
        <v>33</v>
      </c>
      <c r="E6" s="7" t="s">
        <v>34</v>
      </c>
      <c r="F6" s="7" t="s">
        <v>35</v>
      </c>
      <c r="G6" s="7" t="s">
        <v>36</v>
      </c>
      <c r="H6" s="7" t="s">
        <v>37</v>
      </c>
      <c r="I6" s="7" t="s">
        <v>38</v>
      </c>
      <c r="J6" s="7" t="s">
        <v>39</v>
      </c>
      <c r="K6" s="7" t="s">
        <v>40</v>
      </c>
      <c r="L6" s="7" t="s">
        <v>41</v>
      </c>
      <c r="M6" s="7" t="s">
        <v>42</v>
      </c>
      <c r="N6" s="7" t="s">
        <v>43</v>
      </c>
      <c r="O6" s="7" t="s">
        <v>44</v>
      </c>
      <c r="P6" s="7" t="s">
        <v>45</v>
      </c>
      <c r="Q6" s="7" t="s">
        <v>46</v>
      </c>
      <c r="R6" s="7" t="s">
        <v>47</v>
      </c>
      <c r="S6" s="7" t="s">
        <v>48</v>
      </c>
      <c r="T6" s="7" t="s">
        <v>49</v>
      </c>
      <c r="U6" s="7" t="s">
        <v>50</v>
      </c>
      <c r="V6" s="7" t="s">
        <v>51</v>
      </c>
      <c r="W6" s="7" t="s">
        <v>52</v>
      </c>
      <c r="X6" s="7" t="s">
        <v>53</v>
      </c>
      <c r="Y6" s="7" t="s">
        <v>54</v>
      </c>
      <c r="Z6" s="7" t="s">
        <v>55</v>
      </c>
      <c r="AA6" s="7" t="s">
        <v>56</v>
      </c>
      <c r="AB6" s="7" t="s">
        <v>57</v>
      </c>
      <c r="AC6" s="7" t="s">
        <v>58</v>
      </c>
    </row>
    <row r="7" spans="1:29" x14ac:dyDescent="0.25">
      <c r="A7" s="9">
        <v>1</v>
      </c>
      <c r="B7" s="10" t="s">
        <v>2</v>
      </c>
      <c r="C7" s="11">
        <v>0.01</v>
      </c>
      <c r="D7" s="12">
        <f t="shared" ref="D7:D16" si="0">D23/$D$21</f>
        <v>0.5</v>
      </c>
      <c r="E7" s="11">
        <f t="shared" ref="E7:E16" si="1">E23/$E$21</f>
        <v>0.5</v>
      </c>
      <c r="F7" s="12">
        <f t="shared" ref="F7:R7" si="2">F23/$D$21</f>
        <v>0.5</v>
      </c>
      <c r="G7" s="12">
        <f t="shared" si="2"/>
        <v>0.5</v>
      </c>
      <c r="H7" s="12">
        <f t="shared" si="2"/>
        <v>0.5</v>
      </c>
      <c r="I7" s="12">
        <f t="shared" si="2"/>
        <v>0.5</v>
      </c>
      <c r="J7" s="12">
        <f t="shared" si="2"/>
        <v>0.5</v>
      </c>
      <c r="K7" s="12">
        <f t="shared" si="2"/>
        <v>0.5</v>
      </c>
      <c r="L7" s="12">
        <f t="shared" si="2"/>
        <v>0.5</v>
      </c>
      <c r="M7" s="12">
        <f t="shared" si="2"/>
        <v>0.5</v>
      </c>
      <c r="N7" s="12">
        <f t="shared" si="2"/>
        <v>0.5</v>
      </c>
      <c r="O7" s="12">
        <f t="shared" si="2"/>
        <v>0.5</v>
      </c>
      <c r="P7" s="12">
        <f t="shared" si="2"/>
        <v>0.5</v>
      </c>
      <c r="Q7" s="12">
        <f t="shared" si="2"/>
        <v>0.5</v>
      </c>
      <c r="R7" s="12">
        <f t="shared" si="2"/>
        <v>0.5</v>
      </c>
      <c r="S7" s="12">
        <f t="shared" ref="S7" si="3">S23/$D$21</f>
        <v>0.5</v>
      </c>
      <c r="T7" s="12">
        <f>T23/$D$21</f>
        <v>0.5</v>
      </c>
      <c r="U7" s="12">
        <f>U23/$D$21</f>
        <v>0.5</v>
      </c>
      <c r="V7" s="12">
        <f>V23/$D$21</f>
        <v>0.5</v>
      </c>
      <c r="W7" s="12">
        <f>W23/$D$21</f>
        <v>0.5</v>
      </c>
      <c r="X7" s="12">
        <f>X23/$D$21</f>
        <v>0.5</v>
      </c>
      <c r="Y7" s="12">
        <f>Y23/$D$21</f>
        <v>0.5</v>
      </c>
      <c r="Z7" s="12">
        <f>Z23/$D$21</f>
        <v>0.5</v>
      </c>
      <c r="AA7" s="12">
        <f>AA23/$D$21</f>
        <v>0.5</v>
      </c>
      <c r="AB7" s="12">
        <f>AB23/$D$21</f>
        <v>0.5</v>
      </c>
      <c r="AC7" s="12">
        <f>AC23/$D$21</f>
        <v>0.5</v>
      </c>
    </row>
    <row r="8" spans="1:29" x14ac:dyDescent="0.25">
      <c r="A8" s="9">
        <v>3</v>
      </c>
      <c r="B8" s="10" t="s">
        <v>3</v>
      </c>
      <c r="C8" s="11">
        <v>0.06</v>
      </c>
      <c r="D8" s="12">
        <f t="shared" si="0"/>
        <v>0</v>
      </c>
      <c r="E8" s="11">
        <f t="shared" si="1"/>
        <v>0</v>
      </c>
      <c r="F8" s="12">
        <f t="shared" ref="F8:R8" si="4">F24/$D$21</f>
        <v>0</v>
      </c>
      <c r="G8" s="12">
        <f t="shared" si="4"/>
        <v>0</v>
      </c>
      <c r="H8" s="12">
        <f t="shared" si="4"/>
        <v>0</v>
      </c>
      <c r="I8" s="12">
        <f t="shared" si="4"/>
        <v>0</v>
      </c>
      <c r="J8" s="12">
        <f t="shared" si="4"/>
        <v>0</v>
      </c>
      <c r="K8" s="12">
        <f t="shared" si="4"/>
        <v>0</v>
      </c>
      <c r="L8" s="12">
        <f t="shared" si="4"/>
        <v>0</v>
      </c>
      <c r="M8" s="12">
        <f t="shared" si="4"/>
        <v>0</v>
      </c>
      <c r="N8" s="12">
        <f t="shared" si="4"/>
        <v>0</v>
      </c>
      <c r="O8" s="12">
        <f t="shared" si="4"/>
        <v>0</v>
      </c>
      <c r="P8" s="12">
        <f t="shared" si="4"/>
        <v>0</v>
      </c>
      <c r="Q8" s="12">
        <f t="shared" si="4"/>
        <v>0</v>
      </c>
      <c r="R8" s="12">
        <f t="shared" si="4"/>
        <v>0</v>
      </c>
      <c r="S8" s="12">
        <f t="shared" ref="S8" si="5">S24/$D$21</f>
        <v>0</v>
      </c>
      <c r="T8" s="12">
        <f>T24/$D$21</f>
        <v>0</v>
      </c>
      <c r="U8" s="12">
        <f>U24/$D$21</f>
        <v>0</v>
      </c>
      <c r="V8" s="12">
        <f>V24/$D$21</f>
        <v>0</v>
      </c>
      <c r="W8" s="12">
        <f>W24/$D$21</f>
        <v>0</v>
      </c>
      <c r="X8" s="12">
        <f>X24/$D$21</f>
        <v>0</v>
      </c>
      <c r="Y8" s="12">
        <f>Y24/$D$21</f>
        <v>0</v>
      </c>
      <c r="Z8" s="12">
        <f>Z24/$D$21</f>
        <v>0</v>
      </c>
      <c r="AA8" s="12">
        <f>AA24/$D$21</f>
        <v>0</v>
      </c>
      <c r="AB8" s="12">
        <f>AB24/$D$21</f>
        <v>0</v>
      </c>
      <c r="AC8" s="12">
        <f>AC24/$D$21</f>
        <v>0</v>
      </c>
    </row>
    <row r="9" spans="1:29" x14ac:dyDescent="0.25">
      <c r="A9" s="9">
        <v>4</v>
      </c>
      <c r="B9" s="10" t="s">
        <v>4</v>
      </c>
      <c r="C9" s="11">
        <v>0.25</v>
      </c>
      <c r="D9" s="12">
        <f t="shared" si="0"/>
        <v>0</v>
      </c>
      <c r="E9" s="11">
        <f t="shared" si="1"/>
        <v>0</v>
      </c>
      <c r="F9" s="12">
        <f t="shared" ref="F9:R9" si="6">F25/$D$21</f>
        <v>0</v>
      </c>
      <c r="G9" s="12">
        <f t="shared" si="6"/>
        <v>0</v>
      </c>
      <c r="H9" s="12">
        <f t="shared" si="6"/>
        <v>0</v>
      </c>
      <c r="I9" s="12">
        <f t="shared" si="6"/>
        <v>0</v>
      </c>
      <c r="J9" s="12">
        <f t="shared" si="6"/>
        <v>0</v>
      </c>
      <c r="K9" s="12">
        <f t="shared" si="6"/>
        <v>0</v>
      </c>
      <c r="L9" s="12">
        <f t="shared" si="6"/>
        <v>0</v>
      </c>
      <c r="M9" s="12">
        <f t="shared" si="6"/>
        <v>0</v>
      </c>
      <c r="N9" s="12">
        <f t="shared" si="6"/>
        <v>0</v>
      </c>
      <c r="O9" s="12">
        <f t="shared" si="6"/>
        <v>0</v>
      </c>
      <c r="P9" s="12">
        <f t="shared" si="6"/>
        <v>0</v>
      </c>
      <c r="Q9" s="12">
        <f t="shared" si="6"/>
        <v>0</v>
      </c>
      <c r="R9" s="12">
        <f t="shared" si="6"/>
        <v>0</v>
      </c>
      <c r="S9" s="12">
        <f t="shared" ref="S9" si="7">S25/$D$21</f>
        <v>0</v>
      </c>
      <c r="T9" s="12">
        <f>T25/$D$21</f>
        <v>0</v>
      </c>
      <c r="U9" s="12">
        <f>U25/$D$21</f>
        <v>0</v>
      </c>
      <c r="V9" s="12">
        <f>V25/$D$21</f>
        <v>0</v>
      </c>
      <c r="W9" s="12">
        <f>W25/$D$21</f>
        <v>0</v>
      </c>
      <c r="X9" s="12">
        <f>X25/$D$21</f>
        <v>0</v>
      </c>
      <c r="Y9" s="12">
        <f>Y25/$D$21</f>
        <v>0</v>
      </c>
      <c r="Z9" s="12">
        <f>Z25/$D$21</f>
        <v>0</v>
      </c>
      <c r="AA9" s="12">
        <f>AA25/$D$21</f>
        <v>0</v>
      </c>
      <c r="AB9" s="12">
        <f>AB25/$D$21</f>
        <v>0</v>
      </c>
      <c r="AC9" s="12">
        <f>AC25/$D$21</f>
        <v>0</v>
      </c>
    </row>
    <row r="10" spans="1:29" x14ac:dyDescent="0.25">
      <c r="A10" s="9">
        <v>5</v>
      </c>
      <c r="B10" s="10" t="s">
        <v>5</v>
      </c>
      <c r="C10" s="11">
        <v>0.02</v>
      </c>
      <c r="D10" s="12">
        <f t="shared" si="0"/>
        <v>0</v>
      </c>
      <c r="E10" s="11">
        <f t="shared" si="1"/>
        <v>0</v>
      </c>
      <c r="F10" s="12">
        <f t="shared" ref="F10:R10" si="8">F26/$D$21</f>
        <v>0</v>
      </c>
      <c r="G10" s="12">
        <f t="shared" si="8"/>
        <v>0</v>
      </c>
      <c r="H10" s="12">
        <f t="shared" si="8"/>
        <v>0</v>
      </c>
      <c r="I10" s="12">
        <f t="shared" si="8"/>
        <v>0</v>
      </c>
      <c r="J10" s="12">
        <f t="shared" si="8"/>
        <v>0</v>
      </c>
      <c r="K10" s="12">
        <f t="shared" si="8"/>
        <v>0</v>
      </c>
      <c r="L10" s="12">
        <f t="shared" si="8"/>
        <v>0</v>
      </c>
      <c r="M10" s="12">
        <f t="shared" si="8"/>
        <v>0</v>
      </c>
      <c r="N10" s="12">
        <f t="shared" si="8"/>
        <v>0</v>
      </c>
      <c r="O10" s="12">
        <f t="shared" si="8"/>
        <v>0</v>
      </c>
      <c r="P10" s="12">
        <f t="shared" si="8"/>
        <v>0</v>
      </c>
      <c r="Q10" s="12">
        <f t="shared" si="8"/>
        <v>0</v>
      </c>
      <c r="R10" s="12">
        <f t="shared" si="8"/>
        <v>0</v>
      </c>
      <c r="S10" s="12">
        <f t="shared" ref="S10" si="9">S26/$D$21</f>
        <v>0</v>
      </c>
      <c r="T10" s="12">
        <f>T26/$D$21</f>
        <v>0</v>
      </c>
      <c r="U10" s="12">
        <f>U26/$D$21</f>
        <v>0</v>
      </c>
      <c r="V10" s="12">
        <f>V26/$D$21</f>
        <v>0</v>
      </c>
      <c r="W10" s="12">
        <f>W26/$D$21</f>
        <v>0</v>
      </c>
      <c r="X10" s="12">
        <f>X26/$D$21</f>
        <v>0</v>
      </c>
      <c r="Y10" s="12">
        <f>Y26/$D$21</f>
        <v>0</v>
      </c>
      <c r="Z10" s="12">
        <f>Z26/$D$21</f>
        <v>0</v>
      </c>
      <c r="AA10" s="12">
        <f>AA26/$D$21</f>
        <v>0</v>
      </c>
      <c r="AB10" s="12">
        <f>AB26/$D$21</f>
        <v>0</v>
      </c>
      <c r="AC10" s="12">
        <f>AC26/$D$21</f>
        <v>0</v>
      </c>
    </row>
    <row r="11" spans="1:29" x14ac:dyDescent="0.25">
      <c r="A11" s="9">
        <v>7</v>
      </c>
      <c r="B11" s="10" t="s">
        <v>6</v>
      </c>
      <c r="C11" s="11">
        <v>0.06</v>
      </c>
      <c r="D11" s="12">
        <f t="shared" si="0"/>
        <v>0</v>
      </c>
      <c r="E11" s="11">
        <f t="shared" si="1"/>
        <v>0</v>
      </c>
      <c r="F11" s="12">
        <f t="shared" ref="F11:R11" si="10">F27/$D$21</f>
        <v>0</v>
      </c>
      <c r="G11" s="12">
        <f t="shared" si="10"/>
        <v>0</v>
      </c>
      <c r="H11" s="12">
        <f t="shared" si="10"/>
        <v>0</v>
      </c>
      <c r="I11" s="12">
        <f t="shared" si="10"/>
        <v>0</v>
      </c>
      <c r="J11" s="12">
        <f t="shared" si="10"/>
        <v>0</v>
      </c>
      <c r="K11" s="12">
        <f t="shared" si="10"/>
        <v>0</v>
      </c>
      <c r="L11" s="12">
        <f t="shared" si="10"/>
        <v>0</v>
      </c>
      <c r="M11" s="12">
        <f t="shared" si="10"/>
        <v>0</v>
      </c>
      <c r="N11" s="12">
        <f t="shared" si="10"/>
        <v>0</v>
      </c>
      <c r="O11" s="12">
        <f t="shared" si="10"/>
        <v>0</v>
      </c>
      <c r="P11" s="12">
        <f t="shared" si="10"/>
        <v>0</v>
      </c>
      <c r="Q11" s="12">
        <f t="shared" si="10"/>
        <v>0</v>
      </c>
      <c r="R11" s="12">
        <f t="shared" si="10"/>
        <v>0</v>
      </c>
      <c r="S11" s="12">
        <f t="shared" ref="S11" si="11">S27/$D$21</f>
        <v>0</v>
      </c>
      <c r="T11" s="12">
        <f>T27/$D$21</f>
        <v>0</v>
      </c>
      <c r="U11" s="12">
        <f>U27/$D$21</f>
        <v>0</v>
      </c>
      <c r="V11" s="12">
        <f>V27/$D$21</f>
        <v>0</v>
      </c>
      <c r="W11" s="12">
        <f>W27/$D$21</f>
        <v>0</v>
      </c>
      <c r="X11" s="12">
        <f>X27/$D$21</f>
        <v>0</v>
      </c>
      <c r="Y11" s="12">
        <f>Y27/$D$21</f>
        <v>0</v>
      </c>
      <c r="Z11" s="12">
        <f>Z27/$D$21</f>
        <v>0</v>
      </c>
      <c r="AA11" s="12">
        <f>AA27/$D$21</f>
        <v>0</v>
      </c>
      <c r="AB11" s="12">
        <f>AB27/$D$21</f>
        <v>0</v>
      </c>
      <c r="AC11" s="12">
        <f>AC27/$D$21</f>
        <v>0</v>
      </c>
    </row>
    <row r="12" spans="1:29" x14ac:dyDescent="0.25">
      <c r="A12" s="9">
        <v>9</v>
      </c>
      <c r="B12" s="10" t="s">
        <v>7</v>
      </c>
      <c r="C12" s="11">
        <v>0.05</v>
      </c>
      <c r="D12" s="12">
        <f t="shared" si="0"/>
        <v>0</v>
      </c>
      <c r="E12" s="11">
        <f t="shared" si="1"/>
        <v>0</v>
      </c>
      <c r="F12" s="12">
        <f t="shared" ref="F12:R12" si="12">F28/$D$21</f>
        <v>0</v>
      </c>
      <c r="G12" s="12">
        <f t="shared" si="12"/>
        <v>0</v>
      </c>
      <c r="H12" s="12">
        <f t="shared" si="12"/>
        <v>0</v>
      </c>
      <c r="I12" s="12">
        <f t="shared" si="12"/>
        <v>0</v>
      </c>
      <c r="J12" s="12">
        <f t="shared" si="12"/>
        <v>0</v>
      </c>
      <c r="K12" s="12">
        <f t="shared" si="12"/>
        <v>0</v>
      </c>
      <c r="L12" s="12">
        <f t="shared" si="12"/>
        <v>0</v>
      </c>
      <c r="M12" s="12">
        <f t="shared" si="12"/>
        <v>0</v>
      </c>
      <c r="N12" s="12">
        <f t="shared" si="12"/>
        <v>0</v>
      </c>
      <c r="O12" s="12">
        <f t="shared" si="12"/>
        <v>0</v>
      </c>
      <c r="P12" s="12">
        <f t="shared" si="12"/>
        <v>0</v>
      </c>
      <c r="Q12" s="12">
        <f t="shared" si="12"/>
        <v>0</v>
      </c>
      <c r="R12" s="12">
        <f t="shared" si="12"/>
        <v>0</v>
      </c>
      <c r="S12" s="12">
        <f t="shared" ref="S12" si="13">S28/$D$21</f>
        <v>0</v>
      </c>
      <c r="T12" s="12">
        <f>T28/$D$21</f>
        <v>0</v>
      </c>
      <c r="U12" s="12">
        <f>U28/$D$21</f>
        <v>0</v>
      </c>
      <c r="V12" s="12">
        <f>V28/$D$21</f>
        <v>0</v>
      </c>
      <c r="W12" s="12">
        <f>W28/$D$21</f>
        <v>0</v>
      </c>
      <c r="X12" s="12">
        <f>X28/$D$21</f>
        <v>0</v>
      </c>
      <c r="Y12" s="12">
        <f>Y28/$D$21</f>
        <v>0</v>
      </c>
      <c r="Z12" s="12">
        <f>Z28/$D$21</f>
        <v>0</v>
      </c>
      <c r="AA12" s="12">
        <f>AA28/$D$21</f>
        <v>0</v>
      </c>
      <c r="AB12" s="12">
        <f>AB28/$D$21</f>
        <v>0</v>
      </c>
      <c r="AC12" s="12">
        <f>AC28/$D$21</f>
        <v>0</v>
      </c>
    </row>
    <row r="13" spans="1:29" x14ac:dyDescent="0.25">
      <c r="A13" s="9">
        <v>10</v>
      </c>
      <c r="B13" s="10" t="s">
        <v>8</v>
      </c>
      <c r="C13" s="11">
        <v>0.1</v>
      </c>
      <c r="D13" s="12">
        <f t="shared" si="0"/>
        <v>0</v>
      </c>
      <c r="E13" s="11">
        <f t="shared" si="1"/>
        <v>0</v>
      </c>
      <c r="F13" s="12">
        <f t="shared" ref="F13:R13" si="14">F29/$D$21</f>
        <v>0</v>
      </c>
      <c r="G13" s="12">
        <f t="shared" si="14"/>
        <v>0</v>
      </c>
      <c r="H13" s="12">
        <f t="shared" si="14"/>
        <v>0</v>
      </c>
      <c r="I13" s="12">
        <f t="shared" si="14"/>
        <v>0</v>
      </c>
      <c r="J13" s="12">
        <f t="shared" si="14"/>
        <v>0</v>
      </c>
      <c r="K13" s="12">
        <f t="shared" si="14"/>
        <v>0</v>
      </c>
      <c r="L13" s="12">
        <f t="shared" si="14"/>
        <v>0</v>
      </c>
      <c r="M13" s="12">
        <f t="shared" si="14"/>
        <v>0</v>
      </c>
      <c r="N13" s="12">
        <f t="shared" si="14"/>
        <v>0</v>
      </c>
      <c r="O13" s="12">
        <f t="shared" si="14"/>
        <v>0</v>
      </c>
      <c r="P13" s="12">
        <f t="shared" si="14"/>
        <v>0</v>
      </c>
      <c r="Q13" s="12">
        <f t="shared" si="14"/>
        <v>0</v>
      </c>
      <c r="R13" s="12">
        <f t="shared" si="14"/>
        <v>0</v>
      </c>
      <c r="S13" s="12">
        <f t="shared" ref="S13" si="15">S29/$D$21</f>
        <v>0</v>
      </c>
      <c r="T13" s="12">
        <f>T29/$D$21</f>
        <v>0</v>
      </c>
      <c r="U13" s="12">
        <f>U29/$D$21</f>
        <v>0</v>
      </c>
      <c r="V13" s="12">
        <f>V29/$D$21</f>
        <v>0</v>
      </c>
      <c r="W13" s="12">
        <f>W29/$D$21</f>
        <v>0</v>
      </c>
      <c r="X13" s="12">
        <f>X29/$D$21</f>
        <v>0</v>
      </c>
      <c r="Y13" s="12">
        <f>Y29/$D$21</f>
        <v>0</v>
      </c>
      <c r="Z13" s="12">
        <f>Z29/$D$21</f>
        <v>0</v>
      </c>
      <c r="AA13" s="12">
        <f>AA29/$D$21</f>
        <v>0</v>
      </c>
      <c r="AB13" s="12">
        <f>AB29/$D$21</f>
        <v>0</v>
      </c>
      <c r="AC13" s="12">
        <f>AC29/$D$21</f>
        <v>0</v>
      </c>
    </row>
    <row r="14" spans="1:29" x14ac:dyDescent="0.25">
      <c r="A14" s="9">
        <v>11</v>
      </c>
      <c r="B14" s="10" t="s">
        <v>9</v>
      </c>
      <c r="C14" s="11">
        <v>0.2</v>
      </c>
      <c r="D14" s="12">
        <f t="shared" si="0"/>
        <v>0</v>
      </c>
      <c r="E14" s="11">
        <f t="shared" si="1"/>
        <v>0</v>
      </c>
      <c r="F14" s="12">
        <f t="shared" ref="F14:R14" si="16">F30/$D$21</f>
        <v>0</v>
      </c>
      <c r="G14" s="12">
        <f t="shared" si="16"/>
        <v>0</v>
      </c>
      <c r="H14" s="12">
        <f t="shared" si="16"/>
        <v>0</v>
      </c>
      <c r="I14" s="12">
        <f t="shared" si="16"/>
        <v>0</v>
      </c>
      <c r="J14" s="12">
        <f t="shared" si="16"/>
        <v>0</v>
      </c>
      <c r="K14" s="12">
        <f t="shared" si="16"/>
        <v>0</v>
      </c>
      <c r="L14" s="12">
        <f t="shared" si="16"/>
        <v>0</v>
      </c>
      <c r="M14" s="12">
        <f t="shared" si="16"/>
        <v>0</v>
      </c>
      <c r="N14" s="12">
        <f t="shared" si="16"/>
        <v>0</v>
      </c>
      <c r="O14" s="12">
        <f t="shared" si="16"/>
        <v>0</v>
      </c>
      <c r="P14" s="12">
        <f t="shared" si="16"/>
        <v>0</v>
      </c>
      <c r="Q14" s="12">
        <f t="shared" si="16"/>
        <v>0</v>
      </c>
      <c r="R14" s="12">
        <f t="shared" si="16"/>
        <v>0</v>
      </c>
      <c r="S14" s="12">
        <f t="shared" ref="S14" si="17">S30/$D$21</f>
        <v>0</v>
      </c>
      <c r="T14" s="12">
        <f>T30/$D$21</f>
        <v>0</v>
      </c>
      <c r="U14" s="12">
        <f>U30/$D$21</f>
        <v>0</v>
      </c>
      <c r="V14" s="12">
        <f>V30/$D$21</f>
        <v>0</v>
      </c>
      <c r="W14" s="12">
        <f>W30/$D$21</f>
        <v>0</v>
      </c>
      <c r="X14" s="12">
        <f>X30/$D$21</f>
        <v>0</v>
      </c>
      <c r="Y14" s="12">
        <f>Y30/$D$21</f>
        <v>0</v>
      </c>
      <c r="Z14" s="12">
        <f>Z30/$D$21</f>
        <v>0</v>
      </c>
      <c r="AA14" s="12">
        <f>AA30/$D$21</f>
        <v>0</v>
      </c>
      <c r="AB14" s="12">
        <f>AB30/$D$21</f>
        <v>0</v>
      </c>
      <c r="AC14" s="12">
        <f>AC30/$D$21</f>
        <v>0</v>
      </c>
    </row>
    <row r="15" spans="1:29" x14ac:dyDescent="0.25">
      <c r="A15" s="9">
        <v>12</v>
      </c>
      <c r="B15" s="10" t="s">
        <v>10</v>
      </c>
      <c r="C15" s="11">
        <v>0.1</v>
      </c>
      <c r="D15" s="12">
        <f t="shared" si="0"/>
        <v>0</v>
      </c>
      <c r="E15" s="11">
        <f t="shared" si="1"/>
        <v>0</v>
      </c>
      <c r="F15" s="12">
        <f t="shared" ref="F15:R15" si="18">F31/$D$21</f>
        <v>0</v>
      </c>
      <c r="G15" s="12">
        <f t="shared" si="18"/>
        <v>0</v>
      </c>
      <c r="H15" s="12">
        <f t="shared" si="18"/>
        <v>0</v>
      </c>
      <c r="I15" s="12">
        <f t="shared" si="18"/>
        <v>0</v>
      </c>
      <c r="J15" s="12">
        <f t="shared" si="18"/>
        <v>0</v>
      </c>
      <c r="K15" s="12">
        <f t="shared" si="18"/>
        <v>0</v>
      </c>
      <c r="L15" s="12">
        <f t="shared" si="18"/>
        <v>0</v>
      </c>
      <c r="M15" s="12">
        <f t="shared" si="18"/>
        <v>0</v>
      </c>
      <c r="N15" s="12">
        <f t="shared" si="18"/>
        <v>0</v>
      </c>
      <c r="O15" s="12">
        <f t="shared" si="18"/>
        <v>0</v>
      </c>
      <c r="P15" s="12">
        <f t="shared" si="18"/>
        <v>0</v>
      </c>
      <c r="Q15" s="12">
        <f t="shared" si="18"/>
        <v>0</v>
      </c>
      <c r="R15" s="12">
        <f t="shared" si="18"/>
        <v>0</v>
      </c>
      <c r="S15" s="12">
        <f t="shared" ref="S15" si="19">S31/$D$21</f>
        <v>0</v>
      </c>
      <c r="T15" s="12">
        <f>T31/$D$21</f>
        <v>0</v>
      </c>
      <c r="U15" s="12">
        <f>U31/$D$21</f>
        <v>0</v>
      </c>
      <c r="V15" s="12">
        <f>V31/$D$21</f>
        <v>0</v>
      </c>
      <c r="W15" s="12">
        <f>W31/$D$21</f>
        <v>0</v>
      </c>
      <c r="X15" s="12">
        <f>X31/$D$21</f>
        <v>0</v>
      </c>
      <c r="Y15" s="12">
        <f>Y31/$D$21</f>
        <v>0</v>
      </c>
      <c r="Z15" s="12">
        <f>Z31/$D$21</f>
        <v>0</v>
      </c>
      <c r="AA15" s="12">
        <f>AA31/$D$21</f>
        <v>0</v>
      </c>
      <c r="AB15" s="12">
        <f>AB31/$D$21</f>
        <v>0</v>
      </c>
      <c r="AC15" s="12">
        <f>AC31/$D$21</f>
        <v>0</v>
      </c>
    </row>
    <row r="16" spans="1:29" x14ac:dyDescent="0.25">
      <c r="A16" s="9">
        <v>13</v>
      </c>
      <c r="B16" s="10" t="s">
        <v>11</v>
      </c>
      <c r="C16" s="11">
        <v>0.15</v>
      </c>
      <c r="D16" s="12">
        <f t="shared" si="0"/>
        <v>0</v>
      </c>
      <c r="E16" s="11">
        <f t="shared" si="1"/>
        <v>0</v>
      </c>
      <c r="F16" s="12">
        <f t="shared" ref="F16:R16" si="20">F32/$D$21</f>
        <v>0</v>
      </c>
      <c r="G16" s="12">
        <f t="shared" si="20"/>
        <v>0</v>
      </c>
      <c r="H16" s="12">
        <f t="shared" si="20"/>
        <v>0</v>
      </c>
      <c r="I16" s="12">
        <f t="shared" si="20"/>
        <v>0</v>
      </c>
      <c r="J16" s="12">
        <f t="shared" si="20"/>
        <v>0</v>
      </c>
      <c r="K16" s="12">
        <f t="shared" si="20"/>
        <v>0</v>
      </c>
      <c r="L16" s="12">
        <f t="shared" si="20"/>
        <v>0</v>
      </c>
      <c r="M16" s="12">
        <f t="shared" si="20"/>
        <v>0</v>
      </c>
      <c r="N16" s="12">
        <f t="shared" si="20"/>
        <v>0</v>
      </c>
      <c r="O16" s="12">
        <f t="shared" si="20"/>
        <v>0</v>
      </c>
      <c r="P16" s="12">
        <f t="shared" si="20"/>
        <v>0</v>
      </c>
      <c r="Q16" s="12">
        <f t="shared" si="20"/>
        <v>0</v>
      </c>
      <c r="R16" s="12">
        <f t="shared" si="20"/>
        <v>0</v>
      </c>
      <c r="S16" s="12">
        <f t="shared" ref="S16" si="21">S32/$D$21</f>
        <v>0</v>
      </c>
      <c r="T16" s="12">
        <f>T32/$D$21</f>
        <v>0</v>
      </c>
      <c r="U16" s="12">
        <f>U32/$D$21</f>
        <v>0</v>
      </c>
      <c r="V16" s="12">
        <f>V32/$D$21</f>
        <v>0</v>
      </c>
      <c r="W16" s="12">
        <f>W32/$D$21</f>
        <v>0</v>
      </c>
      <c r="X16" s="12">
        <f>X32/$D$21</f>
        <v>0</v>
      </c>
      <c r="Y16" s="12">
        <f>Y32/$D$21</f>
        <v>0</v>
      </c>
      <c r="Z16" s="12">
        <f>Z32/$D$21</f>
        <v>0</v>
      </c>
      <c r="AA16" s="12">
        <f>AA32/$D$21</f>
        <v>0</v>
      </c>
      <c r="AB16" s="12">
        <f>AB32/$D$21</f>
        <v>0</v>
      </c>
      <c r="AC16" s="12">
        <f>AC32/$D$21</f>
        <v>0</v>
      </c>
    </row>
    <row r="17" spans="1:29" x14ac:dyDescent="0.25">
      <c r="A17" s="9"/>
      <c r="B17" s="13" t="s">
        <v>12</v>
      </c>
      <c r="C17" s="14">
        <f>SUM(C7:C16)</f>
        <v>1</v>
      </c>
      <c r="D17" s="14">
        <f>SUMPRODUCT($C$7:$C$16,D7:D16)</f>
        <v>5.0000000000000001E-3</v>
      </c>
      <c r="E17" s="14">
        <f>SUMPRODUCT($C$7:$C$16,E7:E16)</f>
        <v>5.0000000000000001E-3</v>
      </c>
      <c r="F17" s="14">
        <f t="shared" ref="F17:R17" si="22">SUMPRODUCT($C$7:$C$16,F7:F16)</f>
        <v>5.0000000000000001E-3</v>
      </c>
      <c r="G17" s="14">
        <f t="shared" si="22"/>
        <v>5.0000000000000001E-3</v>
      </c>
      <c r="H17" s="14">
        <f t="shared" si="22"/>
        <v>5.0000000000000001E-3</v>
      </c>
      <c r="I17" s="14">
        <f t="shared" si="22"/>
        <v>5.0000000000000001E-3</v>
      </c>
      <c r="J17" s="14">
        <f t="shared" si="22"/>
        <v>5.0000000000000001E-3</v>
      </c>
      <c r="K17" s="14">
        <f t="shared" si="22"/>
        <v>5.0000000000000001E-3</v>
      </c>
      <c r="L17" s="14">
        <f t="shared" si="22"/>
        <v>5.0000000000000001E-3</v>
      </c>
      <c r="M17" s="14">
        <f t="shared" si="22"/>
        <v>5.0000000000000001E-3</v>
      </c>
      <c r="N17" s="14">
        <f t="shared" si="22"/>
        <v>5.0000000000000001E-3</v>
      </c>
      <c r="O17" s="14">
        <f t="shared" si="22"/>
        <v>5.0000000000000001E-3</v>
      </c>
      <c r="P17" s="14">
        <f t="shared" si="22"/>
        <v>5.0000000000000001E-3</v>
      </c>
      <c r="Q17" s="14">
        <f t="shared" si="22"/>
        <v>5.0000000000000001E-3</v>
      </c>
      <c r="R17" s="14">
        <f t="shared" si="22"/>
        <v>5.0000000000000001E-3</v>
      </c>
      <c r="S17" s="14">
        <f t="shared" ref="S17:AB17" si="23">SUMPRODUCT($C$7:$C$16,S7:S16)</f>
        <v>5.0000000000000001E-3</v>
      </c>
      <c r="T17" s="14">
        <f t="shared" si="23"/>
        <v>5.0000000000000001E-3</v>
      </c>
      <c r="U17" s="14">
        <f t="shared" si="23"/>
        <v>5.0000000000000001E-3</v>
      </c>
      <c r="V17" s="14">
        <f t="shared" si="23"/>
        <v>5.0000000000000001E-3</v>
      </c>
      <c r="W17" s="14">
        <f t="shared" si="23"/>
        <v>5.0000000000000001E-3</v>
      </c>
      <c r="X17" s="14">
        <f t="shared" si="23"/>
        <v>5.0000000000000001E-3</v>
      </c>
      <c r="Y17" s="14">
        <f t="shared" si="23"/>
        <v>5.0000000000000001E-3</v>
      </c>
      <c r="Z17" s="14">
        <f t="shared" si="23"/>
        <v>5.0000000000000001E-3</v>
      </c>
      <c r="AA17" s="14">
        <f t="shared" si="23"/>
        <v>5.0000000000000001E-3</v>
      </c>
      <c r="AB17" s="14">
        <f t="shared" si="23"/>
        <v>5.0000000000000001E-3</v>
      </c>
      <c r="AC17" s="14">
        <f t="shared" ref="AC17" si="24">SUMPRODUCT($C$7:$C$16,AC7:AC16)</f>
        <v>5.0000000000000001E-3</v>
      </c>
    </row>
    <row r="18" spans="1:29" x14ac:dyDescent="0.25">
      <c r="A18" s="9"/>
      <c r="B18" s="10" t="s">
        <v>13</v>
      </c>
      <c r="C18" s="11"/>
      <c r="D18" s="19">
        <f>AVERAGE(D17:R17)</f>
        <v>5.0000000000000001E-3</v>
      </c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</row>
    <row r="21" spans="1:29" x14ac:dyDescent="0.25">
      <c r="D21" s="5">
        <v>4</v>
      </c>
      <c r="E21" s="5">
        <v>4</v>
      </c>
      <c r="F21" s="5">
        <v>4</v>
      </c>
      <c r="G21" s="5">
        <v>4</v>
      </c>
      <c r="H21" s="5">
        <v>4</v>
      </c>
      <c r="I21" s="5">
        <v>4</v>
      </c>
      <c r="J21" s="5">
        <v>4</v>
      </c>
      <c r="K21" s="5">
        <v>4</v>
      </c>
      <c r="L21" s="5">
        <v>4</v>
      </c>
      <c r="M21" s="5">
        <v>4</v>
      </c>
      <c r="N21" s="5">
        <v>4</v>
      </c>
      <c r="O21" s="5">
        <v>4</v>
      </c>
      <c r="P21" s="5">
        <v>4</v>
      </c>
      <c r="Q21" s="5">
        <v>4</v>
      </c>
      <c r="R21" s="5">
        <v>4</v>
      </c>
      <c r="S21" s="5">
        <v>4</v>
      </c>
      <c r="T21" s="5">
        <v>4</v>
      </c>
      <c r="U21" s="5">
        <v>4</v>
      </c>
      <c r="V21" s="5">
        <v>4</v>
      </c>
      <c r="W21" s="5">
        <v>4</v>
      </c>
      <c r="X21" s="5">
        <v>4</v>
      </c>
      <c r="Y21" s="5">
        <v>4</v>
      </c>
      <c r="Z21" s="5">
        <v>4</v>
      </c>
      <c r="AA21" s="5">
        <v>4</v>
      </c>
      <c r="AB21" s="5">
        <v>4</v>
      </c>
      <c r="AC21" s="5">
        <v>4</v>
      </c>
    </row>
    <row r="22" spans="1:29" x14ac:dyDescent="0.25">
      <c r="D22" s="7" t="s">
        <v>33</v>
      </c>
      <c r="E22" s="7" t="s">
        <v>34</v>
      </c>
      <c r="F22" s="7" t="s">
        <v>35</v>
      </c>
      <c r="G22" s="7" t="s">
        <v>36</v>
      </c>
      <c r="H22" s="7" t="s">
        <v>37</v>
      </c>
      <c r="I22" s="7" t="s">
        <v>38</v>
      </c>
      <c r="J22" s="7" t="s">
        <v>39</v>
      </c>
      <c r="K22" s="7" t="s">
        <v>40</v>
      </c>
      <c r="L22" s="7" t="s">
        <v>41</v>
      </c>
      <c r="M22" s="7" t="s">
        <v>42</v>
      </c>
      <c r="N22" s="7" t="s">
        <v>43</v>
      </c>
      <c r="O22" s="7" t="s">
        <v>44</v>
      </c>
      <c r="P22" s="7" t="s">
        <v>45</v>
      </c>
      <c r="Q22" s="7" t="s">
        <v>46</v>
      </c>
      <c r="R22" s="7" t="s">
        <v>47</v>
      </c>
      <c r="S22" s="7" t="s">
        <v>48</v>
      </c>
      <c r="T22" s="7" t="s">
        <v>49</v>
      </c>
      <c r="U22" s="7" t="s">
        <v>50</v>
      </c>
      <c r="V22" s="7" t="s">
        <v>51</v>
      </c>
      <c r="W22" s="7" t="s">
        <v>52</v>
      </c>
      <c r="X22" s="7" t="s">
        <v>53</v>
      </c>
      <c r="Y22" s="7" t="s">
        <v>54</v>
      </c>
      <c r="Z22" s="7" t="s">
        <v>55</v>
      </c>
      <c r="AA22" s="7" t="s">
        <v>56</v>
      </c>
      <c r="AB22" s="7" t="s">
        <v>57</v>
      </c>
      <c r="AC22" s="7" t="s">
        <v>58</v>
      </c>
    </row>
    <row r="23" spans="1:29" x14ac:dyDescent="0.25">
      <c r="B23" s="10" t="s">
        <v>2</v>
      </c>
      <c r="D23" s="5">
        <v>2</v>
      </c>
      <c r="E23" s="5">
        <v>2</v>
      </c>
      <c r="F23" s="5">
        <v>2</v>
      </c>
      <c r="G23" s="5">
        <v>2</v>
      </c>
      <c r="H23" s="5">
        <v>2</v>
      </c>
      <c r="I23" s="5">
        <v>2</v>
      </c>
      <c r="J23" s="5">
        <v>2</v>
      </c>
      <c r="K23" s="5">
        <v>2</v>
      </c>
      <c r="L23" s="5">
        <v>2</v>
      </c>
      <c r="M23" s="5">
        <v>2</v>
      </c>
      <c r="N23" s="5">
        <v>2</v>
      </c>
      <c r="O23" s="5">
        <v>2</v>
      </c>
      <c r="P23" s="5">
        <v>2</v>
      </c>
      <c r="Q23" s="5">
        <v>2</v>
      </c>
      <c r="R23" s="5">
        <v>2</v>
      </c>
      <c r="S23" s="5">
        <v>2</v>
      </c>
      <c r="T23" s="5">
        <v>2</v>
      </c>
      <c r="U23" s="5">
        <v>2</v>
      </c>
      <c r="V23" s="5">
        <v>2</v>
      </c>
      <c r="W23" s="5">
        <v>2</v>
      </c>
      <c r="X23" s="5">
        <v>2</v>
      </c>
      <c r="Y23" s="5">
        <v>2</v>
      </c>
      <c r="Z23" s="5">
        <v>2</v>
      </c>
      <c r="AA23" s="5">
        <v>2</v>
      </c>
      <c r="AB23" s="5">
        <v>2</v>
      </c>
      <c r="AC23" s="5">
        <v>2</v>
      </c>
    </row>
    <row r="24" spans="1:29" x14ac:dyDescent="0.25">
      <c r="B24" s="10" t="s">
        <v>3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</row>
    <row r="25" spans="1:29" x14ac:dyDescent="0.25">
      <c r="B25" s="10" t="s">
        <v>4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</row>
    <row r="26" spans="1:29" x14ac:dyDescent="0.25">
      <c r="B26" s="10" t="s">
        <v>5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</row>
    <row r="27" spans="1:29" x14ac:dyDescent="0.25">
      <c r="B27" s="10" t="s">
        <v>6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</row>
    <row r="28" spans="1:29" x14ac:dyDescent="0.25">
      <c r="B28" s="10" t="s">
        <v>7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  <c r="AC28" s="5">
        <v>0</v>
      </c>
    </row>
    <row r="29" spans="1:29" x14ac:dyDescent="0.25">
      <c r="B29" s="10" t="s">
        <v>8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  <c r="AA29" s="5">
        <v>0</v>
      </c>
      <c r="AB29" s="5">
        <v>0</v>
      </c>
      <c r="AC29" s="5">
        <v>0</v>
      </c>
    </row>
    <row r="30" spans="1:29" x14ac:dyDescent="0.25">
      <c r="B30" s="10" t="s">
        <v>9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</row>
    <row r="31" spans="1:29" x14ac:dyDescent="0.25">
      <c r="B31" s="10" t="s">
        <v>10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  <c r="Y31" s="5">
        <v>0</v>
      </c>
      <c r="Z31" s="5">
        <v>0</v>
      </c>
      <c r="AA31" s="5">
        <v>0</v>
      </c>
      <c r="AB31" s="5">
        <v>0</v>
      </c>
      <c r="AC31" s="5">
        <v>0</v>
      </c>
    </row>
    <row r="32" spans="1:29" x14ac:dyDescent="0.25">
      <c r="B32" s="10" t="s">
        <v>11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5">
        <v>0</v>
      </c>
      <c r="AA32" s="5">
        <v>0</v>
      </c>
      <c r="AB32" s="5">
        <v>0</v>
      </c>
      <c r="AC32" s="5">
        <v>0</v>
      </c>
    </row>
    <row r="35" spans="1:4" x14ac:dyDescent="0.25">
      <c r="A35" s="5" t="s">
        <v>14</v>
      </c>
      <c r="B35" s="5" t="s">
        <v>15</v>
      </c>
      <c r="C35" s="15">
        <v>850</v>
      </c>
      <c r="D35" s="6">
        <f>C35/$C$44</f>
        <v>0.37694013303769403</v>
      </c>
    </row>
    <row r="36" spans="1:4" x14ac:dyDescent="0.25">
      <c r="A36" s="5" t="s">
        <v>16</v>
      </c>
      <c r="B36" s="5" t="s">
        <v>17</v>
      </c>
      <c r="C36" s="15">
        <v>50</v>
      </c>
      <c r="D36" s="6">
        <f t="shared" ref="D36:D43" si="25">C36/$C$44</f>
        <v>2.2172949002217297E-2</v>
      </c>
    </row>
    <row r="37" spans="1:4" x14ac:dyDescent="0.25">
      <c r="A37" s="5" t="s">
        <v>18</v>
      </c>
      <c r="B37" s="5" t="s">
        <v>19</v>
      </c>
      <c r="C37" s="15">
        <v>300</v>
      </c>
      <c r="D37" s="6">
        <f t="shared" si="25"/>
        <v>0.13303769401330376</v>
      </c>
    </row>
    <row r="38" spans="1:4" x14ac:dyDescent="0.25">
      <c r="A38" s="5" t="s">
        <v>20</v>
      </c>
      <c r="B38" s="5" t="s">
        <v>21</v>
      </c>
      <c r="C38" s="15">
        <v>200</v>
      </c>
      <c r="D38" s="6">
        <f t="shared" si="25"/>
        <v>8.8691796008869186E-2</v>
      </c>
    </row>
    <row r="39" spans="1:4" x14ac:dyDescent="0.25">
      <c r="A39" s="5" t="s">
        <v>22</v>
      </c>
      <c r="B39" s="5" t="s">
        <v>23</v>
      </c>
      <c r="C39" s="16">
        <v>200</v>
      </c>
      <c r="D39" s="6">
        <f t="shared" si="25"/>
        <v>8.8691796008869186E-2</v>
      </c>
    </row>
    <row r="40" spans="1:4" x14ac:dyDescent="0.25">
      <c r="A40" s="5" t="s">
        <v>24</v>
      </c>
      <c r="B40" s="5" t="s">
        <v>25</v>
      </c>
      <c r="C40" s="17">
        <v>24</v>
      </c>
      <c r="D40" s="6">
        <f t="shared" si="25"/>
        <v>1.0643015521064302E-2</v>
      </c>
    </row>
    <row r="41" spans="1:4" x14ac:dyDescent="0.25">
      <c r="A41" s="5" t="s">
        <v>26</v>
      </c>
      <c r="B41" s="5" t="s">
        <v>27</v>
      </c>
      <c r="C41" s="17">
        <v>81</v>
      </c>
      <c r="D41" s="6">
        <f t="shared" si="25"/>
        <v>3.5920177383592017E-2</v>
      </c>
    </row>
    <row r="42" spans="1:4" x14ac:dyDescent="0.25">
      <c r="A42" s="5" t="s">
        <v>28</v>
      </c>
      <c r="B42" s="5" t="s">
        <v>29</v>
      </c>
      <c r="C42" s="15">
        <v>70</v>
      </c>
      <c r="D42" s="6">
        <f t="shared" si="25"/>
        <v>3.1042128603104215E-2</v>
      </c>
    </row>
    <row r="43" spans="1:4" x14ac:dyDescent="0.25">
      <c r="A43" s="5" t="s">
        <v>30</v>
      </c>
      <c r="B43" s="5" t="s">
        <v>31</v>
      </c>
      <c r="C43" s="17">
        <v>479</v>
      </c>
      <c r="D43" s="6">
        <f t="shared" si="25"/>
        <v>0.21241685144124167</v>
      </c>
    </row>
    <row r="44" spans="1:4" ht="15.75" x14ac:dyDescent="0.25">
      <c r="A44" s="5" t="s">
        <v>32</v>
      </c>
      <c r="C44" s="18">
        <v>2255</v>
      </c>
    </row>
  </sheetData>
  <mergeCells count="1">
    <mergeCell ref="D18:R1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Sheet1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2023-02-04T11:48:32Z</dcterms:modified>
</cp:coreProperties>
</file>