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In Progress Files\Rahul Gupta\In progress\VIS(2022-23)-PL631-522-867 Cost Wetting\"/>
    </mc:Choice>
  </mc:AlternateContent>
  <bookViews>
    <workbookView xWindow="0" yWindow="0" windowWidth="15330" windowHeight="7650"/>
  </bookViews>
  <sheets>
    <sheet name="Sheet1" sheetId="1" r:id="rId1"/>
    <sheet name="Sheet2" sheetId="2" r:id="rId2"/>
    <sheet name="Sheet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M7" i="1"/>
  <c r="M8" i="1"/>
  <c r="M9" i="1"/>
  <c r="M10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4" i="1"/>
  <c r="L5" i="1"/>
  <c r="L6" i="1"/>
  <c r="L7" i="1"/>
  <c r="L8" i="1"/>
  <c r="L9" i="1"/>
  <c r="L10" i="1"/>
  <c r="L11" i="1"/>
  <c r="M11" i="1" s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4" i="1"/>
  <c r="K28" i="1"/>
  <c r="L28" i="1" s="1"/>
  <c r="D29" i="2"/>
  <c r="L36" i="1" l="1"/>
  <c r="L34" i="1"/>
  <c r="N34" i="1"/>
  <c r="K14" i="1" l="1"/>
  <c r="K9" i="1"/>
  <c r="I26" i="1" l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M6" i="1" s="1"/>
  <c r="I5" i="1"/>
  <c r="I4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" i="1"/>
  <c r="H4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28" i="1" s="1"/>
  <c r="E28" i="1"/>
  <c r="I28" i="1" l="1"/>
  <c r="H28" i="1"/>
</calcChain>
</file>

<file path=xl/sharedStrings.xml><?xml version="1.0" encoding="utf-8"?>
<sst xmlns="http://schemas.openxmlformats.org/spreadsheetml/2006/main" count="151" uniqueCount="119">
  <si>
    <t>List of Machinery</t>
  </si>
  <si>
    <t>S. No.</t>
  </si>
  <si>
    <t>Particulars</t>
  </si>
  <si>
    <t>Supplier</t>
  </si>
  <si>
    <t>Price</t>
  </si>
  <si>
    <t>Nos</t>
  </si>
  <si>
    <t>Total</t>
  </si>
  <si>
    <t>GST</t>
  </si>
  <si>
    <t>Laboratory Instruments</t>
  </si>
  <si>
    <t>Liquid Filling &amp; Sealing Section</t>
  </si>
  <si>
    <t>AHU</t>
  </si>
  <si>
    <t>Automatic Voltage Regulator</t>
  </si>
  <si>
    <t>Compressed Air System</t>
  </si>
  <si>
    <t xml:space="preserve">Lift </t>
  </si>
  <si>
    <t>Collied Mill</t>
  </si>
  <si>
    <t>Rapid Mixture Granulator</t>
  </si>
  <si>
    <t>Strip Machine</t>
  </si>
  <si>
    <t>Multi Mill</t>
  </si>
  <si>
    <t>Uv-Visible Spectrometer</t>
  </si>
  <si>
    <t>FTIR System</t>
  </si>
  <si>
    <t>Shimarzu HPLC System</t>
  </si>
  <si>
    <t>Effluent Traetment Plant</t>
  </si>
  <si>
    <t>Reverse Osmosis Water Plant</t>
  </si>
  <si>
    <t>Liquid Manufacturing Plant</t>
  </si>
  <si>
    <t>Tablet Section</t>
  </si>
  <si>
    <t>Alu-Alu Blister Packing Machine</t>
  </si>
  <si>
    <t>Capfill Model-Semi Automatic Capsule</t>
  </si>
  <si>
    <t>Tablet Compression Machine</t>
  </si>
  <si>
    <t>Blister Pack Machine</t>
  </si>
  <si>
    <t>Lab Instruments</t>
  </si>
  <si>
    <t>Misc Tools</t>
  </si>
  <si>
    <t>Karvuu Industries, Haridwar</t>
  </si>
  <si>
    <t>NPM Machinery Pvt. Ltd., Ahmedabad</t>
  </si>
  <si>
    <t>HVAC Solutions, Haridwar</t>
  </si>
  <si>
    <t>Tirupati Transformers Pvt. Ltd.</t>
  </si>
  <si>
    <t>Aadhunik Industrial Service, Haridwar</t>
  </si>
  <si>
    <t>R.P. Engineering Works, Haridwar</t>
  </si>
  <si>
    <t>Agilent technology, Bangalore</t>
  </si>
  <si>
    <t>Spincotech Systems LLP, Chennai</t>
  </si>
  <si>
    <t>S N Engineering Works, Roorkee, Uttarakhand</t>
  </si>
  <si>
    <t>Reinette Pharmatech Pvt. Ltd., Haridwar, Uttarakh</t>
  </si>
  <si>
    <t>Rapid Services, Palghar, Maharashtra</t>
  </si>
  <si>
    <t>Captech Systems, Palghar, Maharashtra</t>
  </si>
  <si>
    <t>Chamunda Pharma Machinery Pvt. Ltd.</t>
  </si>
  <si>
    <t>Elmach, Mumbai</t>
  </si>
  <si>
    <t>Industry solution company</t>
  </si>
  <si>
    <t xml:space="preserve">Amount By Client </t>
  </si>
  <si>
    <t>Market Price Without GST</t>
  </si>
  <si>
    <t xml:space="preserve">Quotation </t>
  </si>
  <si>
    <t xml:space="preserve">https://www.indiamart.com/proddetail/three-phase-distribution-transformer-24269252833.html?pos=4&amp;kwd=transformer&amp;tags=BA||||7867.1333|Price|product|MDC|type=attr=1|attrS </t>
  </si>
  <si>
    <t xml:space="preserve">Available </t>
  </si>
  <si>
    <t>Balaad Mild Steel Single Mast Hydraulic Operated Goods Lift at Rs 475000 in Ahmedabad (indiamart.com)</t>
  </si>
  <si>
    <t xml:space="preserve">https://www.indiamart.com/proddetail/colloid-mill-1711477633.html </t>
  </si>
  <si>
    <t>Fluid Bed Dryer 120 KG</t>
  </si>
  <si>
    <t xml:space="preserve">https://www.indiamart.com/proddetail/fluid-bed-dryer-fbd-19791754273.html  </t>
  </si>
  <si>
    <t xml:space="preserve">https://dir.indiamart.com/search.mp?ss=RAPID+MIXTURE+GRANULATOR+250+LTR.&amp;prdsrc=1&amp;mcatid=124&amp;catid=595&amp;res=RC3 </t>
  </si>
  <si>
    <t xml:space="preserve">https://www.indiamart.com/proddetail/multi-track-pouch-packing-machine-3-to-10-track-6176197048.html?pos=1&amp;kwd=strip%20machine%2010%20track&amp;tags=A|PL|||8237.176|Price|product|SSlc|type=attr=1|attrS </t>
  </si>
  <si>
    <t xml:space="preserve">https://www.indiamart.com/proddetail/multi-mill-14056487273.html?pos=2&amp;kwd=gmp%20multi%20mill&amp;tags=A||||7533.29|Price|proxy|SSlc </t>
  </si>
  <si>
    <t xml:space="preserve">https://www.indiamart.com/proddetail/uv-visible-spectrometer-27067493591.html?pos=3&amp;kwd=uv%20visible%20spectrometer&amp;tags=BA||||7614.3447|Price|product|TS </t>
  </si>
  <si>
    <t xml:space="preserve">https://www.indiamart.com/proddetail/bruker-laboratory-ftir-spectrometer-26126347888.html?pos=9&amp;kwd=630%20ftir%20system&amp;tags=A||||7533.29|Price|proxy|TS </t>
  </si>
  <si>
    <t xml:space="preserve">https://dir.indiamart.com/search.mp?ss=Offer+for+Shimadzu+P-Series+HPLC+system+with+UV+Detector&amp;prdsrc=1&amp;mcatid=133053&amp;catid=630&amp;stype=attr=1|attrS&amp;res=RC3 </t>
  </si>
  <si>
    <t xml:space="preserve">https://www.indiamart.com/proddetail/industrial-effluent-treatment-plant-25998334562.html?pos=3&amp;kwd=effluent%20treatment%20plant%205%20kl%20day&amp;tags=BA|PL|||8237.176|Price|product|LSlc|type=attr=1|attrS </t>
  </si>
  <si>
    <t xml:space="preserve">https://www.indiamart.com/proddetail/liquid-manufacturing-plant-3000-ltr-16251087833.html </t>
  </si>
  <si>
    <t>https://www.indiamart.com/proddetail/semi-automatic-capsule-filling-machine-27144614255.html?pos=18&amp;kwd=semi%20automatic%20capsule&amp;tags=A||||7538.34|Price|proxy|TS|type=attr=1|attrS</t>
  </si>
  <si>
    <t xml:space="preserve">https://www.indiamart.com/proddetail/vibro-type-tablet-deburring-dedusting-machine-12365569912.html </t>
  </si>
  <si>
    <t xml:space="preserve">https://www.aajjo.com/packaging-machines-goods/fully-automatic-blister-packing-machine/product?gclid=EAIaIQobChMIwPiP8YKa_QIVTTErCh39TQ8nEAYYASABEgJdCPD_BwE </t>
  </si>
  <si>
    <t>https://www.indiamart.com/proddetail/tablet-disintegration-test-apparatus-22221467255.html?pos=5&amp;kwd=iq%20oq%20documents%20tablet%20disintegration%20tester%20dt&amp;tags=A||||7533.29|Price|proxy|TS \</t>
  </si>
  <si>
    <t xml:space="preserve">https://dir.indiamart.com/search.mp?ss=ablet+Dissolution+Test+Appratus+with+IQ%2FOQ+Documents+&amp;prdsrc=1&amp;mcatid=148972&amp;catid=383&amp;qu-cx=1&amp;res=RC3 </t>
  </si>
  <si>
    <t xml:space="preserve">https://www.indiamart.com/proddetail/auto-kf-titrator-23260746330.html?pos=4&amp;kwd=iq%20oq%20documents%20automatic%20karl%20fischer%20titrator&amp;tags=A||||7613.566|Price|proxy|TS|type=attr=1|attrS </t>
  </si>
  <si>
    <t xml:space="preserve">https://www.indiamart.com/proddetail/automatic-multi-head-ropp-cap-sealing-machines-7254668330.html?pos=3&amp;kwd=s.s.%20conveyor%20a%20c%20frequency%20drive%20automatic&amp;tags=A||||7613.566|Price|product|LSnp|type=attr=1|attrS </t>
  </si>
  <si>
    <t xml:space="preserve">https://dir.indiamart.com/search.mp?ss=Automatic+Six+Head+Volumetric+Liquid+Bottle+Filling+Machine%2C+Model%3A+NALF+150+with+50+ml.+to+250&amp;prdsrc=1&amp;mcatid=180018&amp;catid=558&amp;mcatid=180018&amp;catid=558&amp;stype=attr=1|attrS&amp;res=RC3 </t>
  </si>
  <si>
    <t>lab</t>
  </si>
  <si>
    <t>Weight Balance</t>
  </si>
  <si>
    <t>BOD Incubator - Run Machine in AC Room</t>
  </si>
  <si>
    <t>Friability Tester</t>
  </si>
  <si>
    <t>Verticle Autoclave</t>
  </si>
  <si>
    <t>Water Bath</t>
  </si>
  <si>
    <t>Dispensing Booth</t>
  </si>
  <si>
    <t>Sampling Booth</t>
  </si>
  <si>
    <t>Revers Laminar Air Flow</t>
  </si>
  <si>
    <t>Micro Pipette</t>
  </si>
  <si>
    <t>Microscope</t>
  </si>
  <si>
    <t>Refrigerator</t>
  </si>
  <si>
    <t>Vortex Mixer</t>
  </si>
  <si>
    <t>Muffle Furnace</t>
  </si>
  <si>
    <t>Oven (for LOD &amp; Glass ware drying)</t>
  </si>
  <si>
    <t>Ultra Sonicator</t>
  </si>
  <si>
    <t>Hot Plate</t>
  </si>
  <si>
    <t>Stability Chamber</t>
  </si>
  <si>
    <t>pH-Meter</t>
  </si>
  <si>
    <t>Conductivity Meter</t>
  </si>
  <si>
    <t>Pin Hole Tester</t>
  </si>
  <si>
    <t>Bustring strength tester</t>
  </si>
  <si>
    <t>Vernier Caliper</t>
  </si>
  <si>
    <t>UV Cabinet</t>
  </si>
  <si>
    <t>Incubator</t>
  </si>
  <si>
    <t>TLC Chamber</t>
  </si>
  <si>
    <t>price</t>
  </si>
  <si>
    <t xml:space="preserve">https://dir.indiamart.com/search.mp?ss=weight+balance&amp;mcatid=139985&amp;catid=563&amp;prdsrc=1&amp;stype=attr=1|attrS&amp;res=RC3 </t>
  </si>
  <si>
    <t xml:space="preserve">https://dir.indiamart.com/search.mp?ss=BOD+Incubator+-+Run+Machine+in+AC+Room&amp;mcatid=139985&amp;catid=563&amp;prdsrc=1&amp;stype=attr=1|attrS&amp;res=RC2 </t>
  </si>
  <si>
    <t xml:space="preserve">https://dir.indiamart.com/search.mp?ss=Friability+Tester&amp;mcatid=139985&amp;catid=563&amp;prdsrc=1&amp;stype=attr=1|attrS&amp;res=RC3 </t>
  </si>
  <si>
    <t xml:space="preserve">https://dir.indiamart.com/search.mp?ss=Verticle+Autoclave&amp;mcatid=139985&amp;catid=563&amp;prdsrc=1&amp;stype=attr=1|attrS&amp;res=RC4&amp;qu-cx=1 </t>
  </si>
  <si>
    <t xml:space="preserve">https://www.indiamart.com/proddetail/digital-water-bath-19006283762.html?pos=2&amp;kwd=digital%20water%20bath&amp;tags=A||||7533.29|Price|proxy|TS|type=attr=1|attrS </t>
  </si>
  <si>
    <t xml:space="preserve">https://dir.indiamart.com/search.mp?ss=Dispensing+Booth&amp;mcatid=141253&amp;catid=558&amp;prdsrc=1&amp;stype=attr=1|attrS&amp;res=RC3 </t>
  </si>
  <si>
    <t xml:space="preserve">https://dir.indiamart.com/search.mp?ss=Sampling+Booth&amp;mcatid=141253&amp;catid=558&amp;prdsrc=1&amp;stype=attr=1|attrS&amp;res=RC3 </t>
  </si>
  <si>
    <t>https://www.indiamart.com/proddetail/digital-vortex-mixer-4200-rpm-22040468248.html?pos=1&amp;kwd=vortex%20mixer&amp;tags=A||||8227.221|Price|product|TS|type=attr=1|attrS</t>
  </si>
  <si>
    <t xml:space="preserve">https://www.indiamart.com/proddetail/electric-muffle-furnace-9223963588.html?pos=2&amp;kwd=muffle%20furnace&amp;tags=A|PL|||8132.985|Price|product|SSlc </t>
  </si>
  <si>
    <t xml:space="preserve">https://www.indiamart.com/proddetail/ss-digital-drying-oven-16501882762.html?pos=2&amp;kwd=lod%20&amp;%20glassware%20drying%20oven&amp;tags=A||||7538.34|Price|proxy|TS </t>
  </si>
  <si>
    <t xml:space="preserve">https://www.indiamart.com/proddetail/ultrasonic-bath-sonicator-8268652673.html?pos=2&amp;kwd=ultrasonicator%20model%20kiuc%203%20capacity&amp;tags=A||||7533.29|Price|product|LSlc|type=attr=1|attrS </t>
  </si>
  <si>
    <t xml:space="preserve">https://www.indiamart.com/proddetail/laboratory-round-hot-plate-24136049797.html?pos=1&amp;kwd=energy%20regulator%20dia%20hot%20plate&amp;tags=A||||8256.8125|Price|product|MDC|type=attr=1|attrS </t>
  </si>
  <si>
    <t xml:space="preserve">https://www.indiamart.com/proddetail/wist-stability-chamber-22345890933.html?pos=2&amp;kwd=stability%20chamber&amp;tags=A|PL|||7538.34|Price|product|LSlc|type=attr=1|attrS </t>
  </si>
  <si>
    <t xml:space="preserve">https://www.indiamart.com/proddetail/stability-chamber-4966575755.html?pos=4&amp;kwd=stability%20chamber&amp;tags=A||||7613.566|Price|product|SSlc|type=attr=1|attrS </t>
  </si>
  <si>
    <t xml:space="preserve">https://www.indiamart.com/proddetail/digital-ph-meter-19444013273.html?pos=12&amp;kwd=digital%20ph%20meter&amp;tags=A||||8227.221|Price|product|TS|type=attr=1|attrS </t>
  </si>
  <si>
    <t xml:space="preserve">https://www.indiamart.com/proddetail/concal-conductivity-tds-c-analyzer-6722712791.html?pos=5&amp;kwd=conductivity%20meter&amp;tags=A||||7650.5557|Price|product|LSlc </t>
  </si>
  <si>
    <t xml:space="preserve">https://www.indiamart.com/proddetail/pinhole-tester-machine-24175586797.html?pos=10&amp;kwd=pinhole%20tester%20machine&amp;tags=||||8229.168|Price|product|TS </t>
  </si>
  <si>
    <t xml:space="preserve">https://www.indiamart.com/proddetail/double-head-bursting-strength-tester-22664178373.html?pos=1&amp;kwd=digital%20bursting%20strength%20tester%20forpaper%20&amp;%20board&amp;tags=A||||8042.3813|Price|product|TS|type=attr=1|attrS </t>
  </si>
  <si>
    <t>Elgi</t>
  </si>
  <si>
    <t>Amount by Client  (Including GST)</t>
  </si>
  <si>
    <t>Market Price Including GST@18%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</si>
</sst>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" fontId="0" fillId="0" borderId="1" xfId="0" applyNumberFormat="1" applyBorder="1"/>
    <xf numFmtId="0" fontId="5" fillId="0" borderId="0" xfId="2"/>
    <xf numFmtId="164" fontId="0" fillId="0" borderId="1" xfId="1" applyNumberFormat="1" applyFont="1" applyBorder="1"/>
    <xf numFmtId="164" fontId="0" fillId="0" borderId="0" xfId="1" applyNumberFormat="1" applyFont="1"/>
    <xf numFmtId="164" fontId="1" fillId="0" borderId="0" xfId="1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4" fillId="2" borderId="0" xfId="1" applyNumberFormat="1" applyFont="1" applyFill="1" applyBorder="1" applyAlignment="1">
      <alignment horizontal="center"/>
    </xf>
    <xf numFmtId="164" fontId="0" fillId="0" borderId="0" xfId="1" applyNumberFormat="1" applyFont="1" applyBorder="1"/>
    <xf numFmtId="0" fontId="4" fillId="2" borderId="1" xfId="0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diamart.com/proddetail/uv-visible-spectrometer-27067493591.html?pos=3&amp;kwd=uv%20visible%20spectrometer&amp;tags=BA||||7614.3447|Price|product|TS" TargetMode="External"/><Relationship Id="rId13" Type="http://schemas.openxmlformats.org/officeDocument/2006/relationships/hyperlink" Target="https://www.indiamart.com/proddetail/vibro-type-tablet-deburring-dedusting-machine-12365569912.html" TargetMode="External"/><Relationship Id="rId18" Type="http://schemas.openxmlformats.org/officeDocument/2006/relationships/hyperlink" Target="https://www.indiamart.com/proddetail/automatic-multi-head-ropp-cap-sealing-machines-7254668330.html?pos=3&amp;kwd=s.s.%20conveyor%20a%20c%20frequency%20drive%20automatic&amp;tags=A||||7613.566|Price|product|LSnp|type=attr=1|attrS" TargetMode="External"/><Relationship Id="rId3" Type="http://schemas.openxmlformats.org/officeDocument/2006/relationships/hyperlink" Target="https://www.indiamart.com/proddetail/colloid-mill-1711477633.html" TargetMode="External"/><Relationship Id="rId7" Type="http://schemas.openxmlformats.org/officeDocument/2006/relationships/hyperlink" Target="https://www.indiamart.com/proddetail/multi-mill-14056487273.html?pos=2&amp;kwd=gmp%20multi%20mill&amp;tags=A||||7533.29|Price|proxy|SSlc" TargetMode="External"/><Relationship Id="rId12" Type="http://schemas.openxmlformats.org/officeDocument/2006/relationships/hyperlink" Target="https://www.indiamart.com/proddetail/liquid-manufacturing-plant-3000-ltr-16251087833.html" TargetMode="External"/><Relationship Id="rId17" Type="http://schemas.openxmlformats.org/officeDocument/2006/relationships/hyperlink" Target="https://www.indiamart.com/proddetail/auto-kf-titrator-23260746330.html?pos=4&amp;kwd=iq%20oq%20documents%20automatic%20karl%20fischer%20titrator&amp;tags=A||||7613.566|Price|proxy|TS|type=attr=1|attrS" TargetMode="External"/><Relationship Id="rId2" Type="http://schemas.openxmlformats.org/officeDocument/2006/relationships/hyperlink" Target="https://www.indiamart.com/proddetail/single-mast-hydraulic-operated-goods-lift-21541490888.html?pos=5&amp;kwd=single%20track%20type%20industrial%20hydraulic%20operated%20goods&amp;tags=A||||7613.566|Price|product|LSlc|type=attr=1|attrS|attrMtch=1" TargetMode="External"/><Relationship Id="rId16" Type="http://schemas.openxmlformats.org/officeDocument/2006/relationships/hyperlink" Target="https://dir.indiamart.com/search.mp?ss=ablet+Dissolution+Test+Appratus+with+IQ%2FOQ+Documents+&amp;prdsrc=1&amp;mcatid=148972&amp;catid=383&amp;qu-cx=1&amp;res=RC3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indiamart.com/proddetail/three-phase-distribution-transformer-24269252833.html?pos=4&amp;kwd=transformer&amp;tags=BA||||7867.1333|Price|product|MDC|type=attr=1|attrS" TargetMode="External"/><Relationship Id="rId6" Type="http://schemas.openxmlformats.org/officeDocument/2006/relationships/hyperlink" Target="https://www.indiamart.com/proddetail/multi-track-pouch-packing-machine-3-to-10-track-6176197048.html?pos=1&amp;kwd=strip%20machine%2010%20track&amp;tags=A|PL|||8237.176|Price|product|SSlc|type=attr=1|attrS" TargetMode="External"/><Relationship Id="rId11" Type="http://schemas.openxmlformats.org/officeDocument/2006/relationships/hyperlink" Target="https://www.indiamart.com/proddetail/industrial-effluent-treatment-plant-25998334562.html?pos=3&amp;kwd=effluent%20treatment%20plant%205%20kl%20day&amp;tags=BA|PL|||8237.176|Price|product|LSlc|type=attr=1|attrS" TargetMode="External"/><Relationship Id="rId5" Type="http://schemas.openxmlformats.org/officeDocument/2006/relationships/hyperlink" Target="https://dir.indiamart.com/search.mp?ss=RAPID+MIXTURE+GRANULATOR+250+LTR.&amp;prdsrc=1&amp;mcatid=124&amp;catid=595&amp;res=RC3" TargetMode="External"/><Relationship Id="rId15" Type="http://schemas.openxmlformats.org/officeDocument/2006/relationships/hyperlink" Target="https://www.indiamart.com/proddetail/tablet-disintegration-test-apparatus-22221467255.html?pos=5&amp;kwd=iq%20oq%20documents%20tablet%20disintegration%20tester%20dt&amp;tags=A||||7533.29|Price|proxy|TS%20\" TargetMode="External"/><Relationship Id="rId10" Type="http://schemas.openxmlformats.org/officeDocument/2006/relationships/hyperlink" Target="https://dir.indiamart.com/search.mp?ss=Offer+for+Shimadzu+P-Series+HPLC+system+with+UV+Detector&amp;prdsrc=1&amp;mcatid=133053&amp;catid=630&amp;stype=attr=1|attrS&amp;res=RC3" TargetMode="External"/><Relationship Id="rId19" Type="http://schemas.openxmlformats.org/officeDocument/2006/relationships/hyperlink" Target="https://dir.indiamart.com/search.mp?ss=Automatic+Six+Head+Volumetric+Liquid+Bottle+Filling+Machine%2C+Model%3A+NALF+150+with+50+ml.+to+250&amp;prdsrc=1&amp;mcatid=180018&amp;catid=558&amp;mcatid=180018&amp;catid=558&amp;stype=attr=1|attrS&amp;res=RC3" TargetMode="External"/><Relationship Id="rId4" Type="http://schemas.openxmlformats.org/officeDocument/2006/relationships/hyperlink" Target="https://www.indiamart.com/proddetail/fluid-bed-dryer-fbd-19791754273.html" TargetMode="External"/><Relationship Id="rId9" Type="http://schemas.openxmlformats.org/officeDocument/2006/relationships/hyperlink" Target="https://www.indiamart.com/proddetail/bruker-laboratory-ftir-spectrometer-26126347888.html?pos=9&amp;kwd=630%20ftir%20system&amp;tags=A||||7533.29|Price|proxy|TS" TargetMode="External"/><Relationship Id="rId14" Type="http://schemas.openxmlformats.org/officeDocument/2006/relationships/hyperlink" Target="https://www.aajjo.com/packaging-machines-goods/fully-automatic-blister-packing-machine/product?gclid=EAIaIQobChMIwPiP8YKa_QIVTTErCh39TQ8nEAYYASABEgJdCPD_BwE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diamart.com/proddetail/electric-muffle-furnace-9223963588.html?pos=2&amp;kwd=muffle%20furnace&amp;tags=A|PL|||8132.985|Price|product|SSlc" TargetMode="External"/><Relationship Id="rId13" Type="http://schemas.openxmlformats.org/officeDocument/2006/relationships/hyperlink" Target="https://www.indiamart.com/proddetail/stability-chamber-4966575755.html?pos=4&amp;kwd=stability%20chamber&amp;tags=A||||7613.566|Price|product|SSlc|type=attr=1|attrS" TargetMode="External"/><Relationship Id="rId3" Type="http://schemas.openxmlformats.org/officeDocument/2006/relationships/hyperlink" Target="https://dir.indiamart.com/search.mp?ss=Friability+Tester&amp;mcatid=139985&amp;catid=563&amp;prdsrc=1&amp;stype=attr=1|attrS&amp;res=RC3" TargetMode="External"/><Relationship Id="rId7" Type="http://schemas.openxmlformats.org/officeDocument/2006/relationships/hyperlink" Target="https://dir.indiamart.com/search.mp?ss=Sampling+Booth&amp;mcatid=141253&amp;catid=558&amp;prdsrc=1&amp;stype=attr=1|attrS&amp;res=RC3" TargetMode="External"/><Relationship Id="rId12" Type="http://schemas.openxmlformats.org/officeDocument/2006/relationships/hyperlink" Target="https://www.indiamart.com/proddetail/wist-stability-chamber-22345890933.html?pos=2&amp;kwd=stability%20chamber&amp;tags=A|PL|||7538.34|Price|product|LSlc|type=attr=1|attrS" TargetMode="External"/><Relationship Id="rId17" Type="http://schemas.openxmlformats.org/officeDocument/2006/relationships/hyperlink" Target="https://www.indiamart.com/proddetail/double-head-bursting-strength-tester-22664178373.html?pos=1&amp;kwd=digital%20bursting%20strength%20tester%20forpaper%20&amp;%20board&amp;tags=A||||8042.3813|Price|product|TS|type=attr=1|attrS" TargetMode="External"/><Relationship Id="rId2" Type="http://schemas.openxmlformats.org/officeDocument/2006/relationships/hyperlink" Target="https://dir.indiamart.com/search.mp?ss=BOD+Incubator+-+Run+Machine+in+AC+Room&amp;mcatid=139985&amp;catid=563&amp;prdsrc=1&amp;stype=attr=1|attrS&amp;res=RC2" TargetMode="External"/><Relationship Id="rId16" Type="http://schemas.openxmlformats.org/officeDocument/2006/relationships/hyperlink" Target="https://www.indiamart.com/proddetail/pinhole-tester-machine-24175586797.html?pos=10&amp;kwd=pinhole%20tester%20machine&amp;tags=||||8229.168|Price|product|TS" TargetMode="External"/><Relationship Id="rId1" Type="http://schemas.openxmlformats.org/officeDocument/2006/relationships/hyperlink" Target="https://dir.indiamart.com/search.mp?ss=weight+balance&amp;mcatid=139985&amp;catid=563&amp;prdsrc=1&amp;stype=attr=1|attrS&amp;res=RC3" TargetMode="External"/><Relationship Id="rId6" Type="http://schemas.openxmlformats.org/officeDocument/2006/relationships/hyperlink" Target="https://dir.indiamart.com/search.mp?ss=Dispensing+Booth&amp;mcatid=141253&amp;catid=558&amp;prdsrc=1&amp;stype=attr=1|attrS&amp;res=RC3" TargetMode="External"/><Relationship Id="rId11" Type="http://schemas.openxmlformats.org/officeDocument/2006/relationships/hyperlink" Target="https://www.indiamart.com/proddetail/laboratory-round-hot-plate-24136049797.html?pos=1&amp;kwd=energy%20regulator%20dia%20hot%20plate&amp;tags=A||||8256.8125|Price|product|MDC|type=attr=1|attrS" TargetMode="External"/><Relationship Id="rId5" Type="http://schemas.openxmlformats.org/officeDocument/2006/relationships/hyperlink" Target="https://www.indiamart.com/proddetail/digital-water-bath-19006283762.html?pos=2&amp;kwd=digital%20water%20bath&amp;tags=A||||7533.29|Price|proxy|TS|type=attr=1|attrS" TargetMode="External"/><Relationship Id="rId15" Type="http://schemas.openxmlformats.org/officeDocument/2006/relationships/hyperlink" Target="https://www.indiamart.com/proddetail/concal-conductivity-tds-c-analyzer-6722712791.html?pos=5&amp;kwd=conductivity%20meter&amp;tags=A||||7650.5557|Price|product|LSlc" TargetMode="External"/><Relationship Id="rId10" Type="http://schemas.openxmlformats.org/officeDocument/2006/relationships/hyperlink" Target="https://www.indiamart.com/proddetail/ultrasonic-bath-sonicator-8268652673.html?pos=2&amp;kwd=ultrasonicator%20model%20kiuc%203%20capacity&amp;tags=A||||7533.29|Price|product|LSlc|type=attr=1|attrS" TargetMode="External"/><Relationship Id="rId4" Type="http://schemas.openxmlformats.org/officeDocument/2006/relationships/hyperlink" Target="https://dir.indiamart.com/search.mp?ss=Verticle+Autoclave&amp;mcatid=139985&amp;catid=563&amp;prdsrc=1&amp;stype=attr=1|attrS&amp;res=RC4&amp;qu-cx=1" TargetMode="External"/><Relationship Id="rId9" Type="http://schemas.openxmlformats.org/officeDocument/2006/relationships/hyperlink" Target="https://www.indiamart.com/proddetail/ss-digital-drying-oven-16501882762.html?pos=2&amp;kwd=lod%20&amp;%20glassware%20drying%20oven&amp;tags=A||||7538.34|Price|proxy|TS" TargetMode="External"/><Relationship Id="rId14" Type="http://schemas.openxmlformats.org/officeDocument/2006/relationships/hyperlink" Target="https://www.indiamart.com/proddetail/digital-ph-meter-19444013273.html?pos=12&amp;kwd=digital%20ph%20meter&amp;tags=A||||8227.221|Price|product|TS|type=attr=1|att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6"/>
  <sheetViews>
    <sheetView tabSelected="1" topLeftCell="A6" zoomScaleNormal="100" workbookViewId="0">
      <selection activeCell="I28" sqref="I28"/>
    </sheetView>
  </sheetViews>
  <sheetFormatPr defaultRowHeight="15" x14ac:dyDescent="0.25"/>
  <cols>
    <col min="2" max="2" width="16.28515625" style="2" bestFit="1" customWidth="1"/>
    <col min="3" max="3" width="35.85546875" bestFit="1" customWidth="1"/>
    <col min="4" max="4" width="46" bestFit="1" customWidth="1"/>
    <col min="5" max="5" width="11.5703125" style="10" hidden="1" customWidth="1"/>
    <col min="6" max="6" width="4.42578125" style="2" hidden="1" customWidth="1"/>
    <col min="7" max="7" width="11.5703125" style="10" hidden="1" customWidth="1"/>
    <col min="8" max="8" width="14.140625" style="10" hidden="1" customWidth="1"/>
    <col min="9" max="9" width="21.85546875" style="10" customWidth="1"/>
    <col min="10" max="10" width="10.42578125" hidden="1" customWidth="1"/>
    <col min="11" max="11" width="25.28515625" style="10" hidden="1" customWidth="1"/>
    <col min="12" max="12" width="19.42578125" style="10" customWidth="1"/>
    <col min="13" max="13" width="21.42578125" style="10" hidden="1" customWidth="1"/>
    <col min="14" max="14" width="204.5703125" bestFit="1" customWidth="1"/>
  </cols>
  <sheetData>
    <row r="2" spans="2:17" x14ac:dyDescent="0.25">
      <c r="C2" s="3" t="s">
        <v>0</v>
      </c>
      <c r="E2" s="12" t="s">
        <v>46</v>
      </c>
      <c r="F2" s="12"/>
      <c r="G2" s="12"/>
      <c r="H2" s="12"/>
      <c r="I2" s="12"/>
      <c r="J2" s="4"/>
      <c r="K2" s="11"/>
    </row>
    <row r="3" spans="2:17" s="1" customFormat="1" ht="37.5" customHeight="1" x14ac:dyDescent="0.25">
      <c r="B3" s="15" t="s">
        <v>1</v>
      </c>
      <c r="C3" s="15" t="s">
        <v>2</v>
      </c>
      <c r="D3" s="15" t="s">
        <v>3</v>
      </c>
      <c r="E3" s="16" t="s">
        <v>4</v>
      </c>
      <c r="F3" s="15" t="s">
        <v>5</v>
      </c>
      <c r="G3" s="16" t="s">
        <v>6</v>
      </c>
      <c r="H3" s="16" t="s">
        <v>7</v>
      </c>
      <c r="I3" s="17" t="s">
        <v>117</v>
      </c>
      <c r="J3" s="15" t="s">
        <v>48</v>
      </c>
      <c r="K3" s="16" t="s">
        <v>47</v>
      </c>
      <c r="L3" s="17" t="s">
        <v>118</v>
      </c>
      <c r="M3" s="13"/>
    </row>
    <row r="4" spans="2:17" x14ac:dyDescent="0.25">
      <c r="B4" s="5">
        <v>1</v>
      </c>
      <c r="C4" s="6" t="s">
        <v>8</v>
      </c>
      <c r="D4" s="6" t="s">
        <v>31</v>
      </c>
      <c r="E4" s="9">
        <v>1754400</v>
      </c>
      <c r="F4" s="5">
        <v>1</v>
      </c>
      <c r="G4" s="9">
        <f>E4*F4</f>
        <v>1754400</v>
      </c>
      <c r="H4" s="9">
        <f>G4*18%</f>
        <v>315792</v>
      </c>
      <c r="I4" s="9">
        <f>SUM(G4:H4)</f>
        <v>2070192</v>
      </c>
      <c r="J4" s="6" t="s">
        <v>50</v>
      </c>
      <c r="K4" s="9">
        <v>1912600</v>
      </c>
      <c r="L4" s="9">
        <f>K4*1.18</f>
        <v>2256868</v>
      </c>
      <c r="M4" s="14">
        <f>I4-L4</f>
        <v>-186676</v>
      </c>
    </row>
    <row r="5" spans="2:17" x14ac:dyDescent="0.25">
      <c r="B5" s="5">
        <v>2</v>
      </c>
      <c r="C5" s="6" t="s">
        <v>9</v>
      </c>
      <c r="D5" s="6" t="s">
        <v>32</v>
      </c>
      <c r="E5" s="9">
        <v>2450000</v>
      </c>
      <c r="F5" s="5">
        <v>1</v>
      </c>
      <c r="G5" s="9">
        <f t="shared" ref="G5:G26" si="0">E5*F5</f>
        <v>2450000</v>
      </c>
      <c r="H5" s="9">
        <f t="shared" ref="H5:H26" si="1">G5*18%</f>
        <v>441000</v>
      </c>
      <c r="I5" s="9">
        <f t="shared" ref="I5:I26" si="2">SUM(G5:H5)</f>
        <v>2891000</v>
      </c>
      <c r="J5" s="6" t="s">
        <v>50</v>
      </c>
      <c r="K5" s="9">
        <v>2645000</v>
      </c>
      <c r="L5" s="9">
        <f t="shared" ref="L5:L28" si="3">K5*1.18</f>
        <v>3121100</v>
      </c>
      <c r="M5" s="14">
        <f t="shared" ref="M5:M27" si="4">I5-L5</f>
        <v>-230100</v>
      </c>
      <c r="N5" s="8" t="s">
        <v>69</v>
      </c>
      <c r="Q5" s="8" t="s">
        <v>70</v>
      </c>
    </row>
    <row r="6" spans="2:17" x14ac:dyDescent="0.25">
      <c r="B6" s="5">
        <v>3</v>
      </c>
      <c r="C6" s="6" t="s">
        <v>10</v>
      </c>
      <c r="D6" s="6" t="s">
        <v>33</v>
      </c>
      <c r="E6" s="9">
        <v>11183244</v>
      </c>
      <c r="F6" s="5">
        <v>1</v>
      </c>
      <c r="G6" s="9">
        <f t="shared" si="0"/>
        <v>11183244</v>
      </c>
      <c r="H6" s="9">
        <v>2312404</v>
      </c>
      <c r="I6" s="9">
        <f t="shared" si="2"/>
        <v>13495648</v>
      </c>
      <c r="J6" s="6" t="s">
        <v>50</v>
      </c>
      <c r="K6" s="9">
        <v>11183244</v>
      </c>
      <c r="L6" s="9">
        <f t="shared" si="3"/>
        <v>13196227.92</v>
      </c>
      <c r="M6" s="14">
        <f t="shared" si="4"/>
        <v>299420.08000000007</v>
      </c>
    </row>
    <row r="7" spans="2:17" x14ac:dyDescent="0.25">
      <c r="B7" s="5">
        <v>4</v>
      </c>
      <c r="C7" s="6" t="s">
        <v>11</v>
      </c>
      <c r="D7" s="6" t="s">
        <v>34</v>
      </c>
      <c r="E7" s="9">
        <v>310000</v>
      </c>
      <c r="F7" s="5">
        <v>1</v>
      </c>
      <c r="G7" s="9">
        <f t="shared" si="0"/>
        <v>310000</v>
      </c>
      <c r="H7" s="9">
        <f t="shared" si="1"/>
        <v>55800</v>
      </c>
      <c r="I7" s="9">
        <f t="shared" si="2"/>
        <v>365800</v>
      </c>
      <c r="J7" s="6" t="s">
        <v>50</v>
      </c>
      <c r="K7" s="9">
        <v>350000</v>
      </c>
      <c r="L7" s="9">
        <f t="shared" si="3"/>
        <v>413000</v>
      </c>
      <c r="M7" s="14">
        <f t="shared" si="4"/>
        <v>-47200</v>
      </c>
      <c r="N7" s="8" t="s">
        <v>49</v>
      </c>
    </row>
    <row r="8" spans="2:17" x14ac:dyDescent="0.25">
      <c r="B8" s="5">
        <v>5</v>
      </c>
      <c r="C8" s="6" t="s">
        <v>12</v>
      </c>
      <c r="D8" s="6" t="s">
        <v>116</v>
      </c>
      <c r="E8" s="9">
        <v>1263600</v>
      </c>
      <c r="F8" s="5">
        <v>1</v>
      </c>
      <c r="G8" s="9">
        <f t="shared" si="0"/>
        <v>1263600</v>
      </c>
      <c r="H8" s="9">
        <f t="shared" si="1"/>
        <v>227448</v>
      </c>
      <c r="I8" s="9">
        <f t="shared" si="2"/>
        <v>1491048</v>
      </c>
      <c r="J8" s="6" t="s">
        <v>50</v>
      </c>
      <c r="K8" s="9">
        <v>1263000</v>
      </c>
      <c r="L8" s="9">
        <f t="shared" si="3"/>
        <v>1490340</v>
      </c>
      <c r="M8" s="14">
        <f t="shared" si="4"/>
        <v>708</v>
      </c>
    </row>
    <row r="9" spans="2:17" x14ac:dyDescent="0.25">
      <c r="B9" s="5">
        <v>6</v>
      </c>
      <c r="C9" s="6" t="s">
        <v>13</v>
      </c>
      <c r="D9" s="6" t="s">
        <v>35</v>
      </c>
      <c r="E9" s="9">
        <v>490000</v>
      </c>
      <c r="F9" s="5">
        <v>2</v>
      </c>
      <c r="G9" s="9">
        <f t="shared" si="0"/>
        <v>980000</v>
      </c>
      <c r="H9" s="9">
        <f t="shared" si="1"/>
        <v>176400</v>
      </c>
      <c r="I9" s="9">
        <f t="shared" si="2"/>
        <v>1156400</v>
      </c>
      <c r="J9" s="6" t="s">
        <v>50</v>
      </c>
      <c r="K9" s="9">
        <f>475000*2</f>
        <v>950000</v>
      </c>
      <c r="L9" s="9">
        <f t="shared" si="3"/>
        <v>1121000</v>
      </c>
      <c r="M9" s="14">
        <f t="shared" si="4"/>
        <v>35400</v>
      </c>
      <c r="N9" s="8" t="s">
        <v>51</v>
      </c>
    </row>
    <row r="10" spans="2:17" x14ac:dyDescent="0.25">
      <c r="B10" s="5">
        <v>7</v>
      </c>
      <c r="C10" s="6" t="s">
        <v>14</v>
      </c>
      <c r="D10" s="6" t="s">
        <v>36</v>
      </c>
      <c r="E10" s="9">
        <v>1250000</v>
      </c>
      <c r="F10" s="5">
        <v>1</v>
      </c>
      <c r="G10" s="9">
        <f t="shared" si="0"/>
        <v>1250000</v>
      </c>
      <c r="H10" s="9">
        <f t="shared" si="1"/>
        <v>225000</v>
      </c>
      <c r="I10" s="9">
        <f t="shared" si="2"/>
        <v>1475000</v>
      </c>
      <c r="J10" s="6" t="s">
        <v>50</v>
      </c>
      <c r="K10" s="9">
        <v>150000</v>
      </c>
      <c r="L10" s="9">
        <f t="shared" si="3"/>
        <v>177000</v>
      </c>
      <c r="M10" s="14">
        <f t="shared" si="4"/>
        <v>1298000</v>
      </c>
      <c r="N10" s="8" t="s">
        <v>52</v>
      </c>
    </row>
    <row r="11" spans="2:17" x14ac:dyDescent="0.25">
      <c r="B11" s="5">
        <v>8</v>
      </c>
      <c r="C11" s="6" t="s">
        <v>53</v>
      </c>
      <c r="D11" s="6" t="s">
        <v>36</v>
      </c>
      <c r="E11" s="9">
        <v>1215000</v>
      </c>
      <c r="F11" s="5">
        <v>1</v>
      </c>
      <c r="G11" s="9">
        <f t="shared" si="0"/>
        <v>1215000</v>
      </c>
      <c r="H11" s="9">
        <f t="shared" si="1"/>
        <v>218700</v>
      </c>
      <c r="I11" s="9">
        <f t="shared" si="2"/>
        <v>1433700</v>
      </c>
      <c r="J11" s="6" t="s">
        <v>50</v>
      </c>
      <c r="K11" s="9">
        <v>850000</v>
      </c>
      <c r="L11" s="9">
        <f t="shared" si="3"/>
        <v>1003000</v>
      </c>
      <c r="M11" s="14">
        <f t="shared" si="4"/>
        <v>430700</v>
      </c>
      <c r="N11" s="8" t="s">
        <v>54</v>
      </c>
    </row>
    <row r="12" spans="2:17" x14ac:dyDescent="0.25">
      <c r="B12" s="5">
        <v>9</v>
      </c>
      <c r="C12" s="6" t="s">
        <v>15</v>
      </c>
      <c r="D12" s="6" t="s">
        <v>36</v>
      </c>
      <c r="E12" s="9">
        <v>1850000</v>
      </c>
      <c r="F12" s="5">
        <v>1</v>
      </c>
      <c r="G12" s="9">
        <f t="shared" si="0"/>
        <v>1850000</v>
      </c>
      <c r="H12" s="9">
        <f t="shared" si="1"/>
        <v>333000</v>
      </c>
      <c r="I12" s="9">
        <f t="shared" si="2"/>
        <v>2183000</v>
      </c>
      <c r="J12" s="6" t="s">
        <v>50</v>
      </c>
      <c r="K12" s="9">
        <v>1550000</v>
      </c>
      <c r="L12" s="9">
        <f t="shared" si="3"/>
        <v>1829000</v>
      </c>
      <c r="M12" s="14">
        <f t="shared" si="4"/>
        <v>354000</v>
      </c>
      <c r="N12" s="8" t="s">
        <v>55</v>
      </c>
    </row>
    <row r="13" spans="2:17" x14ac:dyDescent="0.25">
      <c r="B13" s="5">
        <v>10</v>
      </c>
      <c r="C13" s="6" t="s">
        <v>16</v>
      </c>
      <c r="D13" s="6" t="s">
        <v>36</v>
      </c>
      <c r="E13" s="9">
        <v>1015000</v>
      </c>
      <c r="F13" s="5">
        <v>1</v>
      </c>
      <c r="G13" s="9">
        <f t="shared" si="0"/>
        <v>1015000</v>
      </c>
      <c r="H13" s="9">
        <f t="shared" si="1"/>
        <v>182700</v>
      </c>
      <c r="I13" s="9">
        <f t="shared" si="2"/>
        <v>1197700</v>
      </c>
      <c r="J13" s="6" t="s">
        <v>50</v>
      </c>
      <c r="K13" s="9">
        <v>1250000</v>
      </c>
      <c r="L13" s="9">
        <f t="shared" si="3"/>
        <v>1475000</v>
      </c>
      <c r="M13" s="14">
        <f t="shared" si="4"/>
        <v>-277300</v>
      </c>
      <c r="N13" s="8" t="s">
        <v>56</v>
      </c>
    </row>
    <row r="14" spans="2:17" x14ac:dyDescent="0.25">
      <c r="B14" s="5">
        <v>11</v>
      </c>
      <c r="C14" s="6" t="s">
        <v>17</v>
      </c>
      <c r="D14" s="6" t="s">
        <v>36</v>
      </c>
      <c r="E14" s="9">
        <v>110000</v>
      </c>
      <c r="F14" s="5">
        <v>2</v>
      </c>
      <c r="G14" s="9">
        <f t="shared" si="0"/>
        <v>220000</v>
      </c>
      <c r="H14" s="9">
        <f t="shared" si="1"/>
        <v>39600</v>
      </c>
      <c r="I14" s="9">
        <f t="shared" si="2"/>
        <v>259600</v>
      </c>
      <c r="J14" s="6" t="s">
        <v>50</v>
      </c>
      <c r="K14" s="9">
        <f>110000*2</f>
        <v>220000</v>
      </c>
      <c r="L14" s="9">
        <f t="shared" si="3"/>
        <v>259600</v>
      </c>
      <c r="M14" s="14">
        <f t="shared" si="4"/>
        <v>0</v>
      </c>
      <c r="N14" s="8" t="s">
        <v>57</v>
      </c>
    </row>
    <row r="15" spans="2:17" x14ac:dyDescent="0.25">
      <c r="B15" s="5">
        <v>12</v>
      </c>
      <c r="C15" s="6" t="s">
        <v>18</v>
      </c>
      <c r="D15" s="6" t="s">
        <v>37</v>
      </c>
      <c r="E15" s="9">
        <v>450000</v>
      </c>
      <c r="F15" s="5">
        <v>1</v>
      </c>
      <c r="G15" s="9">
        <f t="shared" si="0"/>
        <v>450000</v>
      </c>
      <c r="H15" s="9">
        <f t="shared" si="1"/>
        <v>81000</v>
      </c>
      <c r="I15" s="9">
        <f t="shared" si="2"/>
        <v>531000</v>
      </c>
      <c r="J15" s="6" t="s">
        <v>50</v>
      </c>
      <c r="K15" s="9">
        <v>480000</v>
      </c>
      <c r="L15" s="9">
        <f t="shared" si="3"/>
        <v>566400</v>
      </c>
      <c r="M15" s="14">
        <f t="shared" si="4"/>
        <v>-35400</v>
      </c>
      <c r="N15" s="8" t="s">
        <v>58</v>
      </c>
    </row>
    <row r="16" spans="2:17" x14ac:dyDescent="0.25">
      <c r="B16" s="5">
        <v>13</v>
      </c>
      <c r="C16" s="6" t="s">
        <v>19</v>
      </c>
      <c r="D16" s="6" t="s">
        <v>37</v>
      </c>
      <c r="E16" s="9">
        <v>1150000</v>
      </c>
      <c r="F16" s="5">
        <v>1</v>
      </c>
      <c r="G16" s="9">
        <f t="shared" si="0"/>
        <v>1150000</v>
      </c>
      <c r="H16" s="9">
        <f t="shared" si="1"/>
        <v>207000</v>
      </c>
      <c r="I16" s="9">
        <f t="shared" si="2"/>
        <v>1357000</v>
      </c>
      <c r="J16" s="6" t="s">
        <v>50</v>
      </c>
      <c r="K16" s="9">
        <v>1300000</v>
      </c>
      <c r="L16" s="9">
        <f t="shared" si="3"/>
        <v>1534000</v>
      </c>
      <c r="M16" s="14">
        <f t="shared" si="4"/>
        <v>-177000</v>
      </c>
      <c r="N16" s="8" t="s">
        <v>59</v>
      </c>
    </row>
    <row r="17" spans="2:14" x14ac:dyDescent="0.25">
      <c r="B17" s="5">
        <v>14</v>
      </c>
      <c r="C17" s="6" t="s">
        <v>20</v>
      </c>
      <c r="D17" s="6" t="s">
        <v>38</v>
      </c>
      <c r="E17" s="9">
        <v>1500000</v>
      </c>
      <c r="F17" s="5">
        <v>1</v>
      </c>
      <c r="G17" s="9">
        <f t="shared" si="0"/>
        <v>1500000</v>
      </c>
      <c r="H17" s="9">
        <f t="shared" si="1"/>
        <v>270000</v>
      </c>
      <c r="I17" s="9">
        <f t="shared" si="2"/>
        <v>1770000</v>
      </c>
      <c r="J17" s="6" t="s">
        <v>50</v>
      </c>
      <c r="K17" s="9">
        <v>1800000</v>
      </c>
      <c r="L17" s="9">
        <f t="shared" si="3"/>
        <v>2124000</v>
      </c>
      <c r="M17" s="14">
        <f t="shared" si="4"/>
        <v>-354000</v>
      </c>
      <c r="N17" s="8" t="s">
        <v>60</v>
      </c>
    </row>
    <row r="18" spans="2:14" x14ac:dyDescent="0.25">
      <c r="B18" s="5">
        <v>15</v>
      </c>
      <c r="C18" s="6" t="s">
        <v>21</v>
      </c>
      <c r="D18" s="6" t="s">
        <v>39</v>
      </c>
      <c r="E18" s="9">
        <v>470000</v>
      </c>
      <c r="F18" s="5">
        <v>1</v>
      </c>
      <c r="G18" s="9">
        <f t="shared" si="0"/>
        <v>470000</v>
      </c>
      <c r="H18" s="9">
        <f t="shared" si="1"/>
        <v>84600</v>
      </c>
      <c r="I18" s="9">
        <f t="shared" si="2"/>
        <v>554600</v>
      </c>
      <c r="J18" s="6" t="s">
        <v>50</v>
      </c>
      <c r="K18" s="9">
        <v>500000</v>
      </c>
      <c r="L18" s="9">
        <f t="shared" si="3"/>
        <v>590000</v>
      </c>
      <c r="M18" s="14">
        <f t="shared" si="4"/>
        <v>-35400</v>
      </c>
      <c r="N18" s="8" t="s">
        <v>61</v>
      </c>
    </row>
    <row r="19" spans="2:14" x14ac:dyDescent="0.25">
      <c r="B19" s="5">
        <v>16</v>
      </c>
      <c r="C19" s="6" t="s">
        <v>22</v>
      </c>
      <c r="D19" s="6" t="s">
        <v>39</v>
      </c>
      <c r="E19" s="9">
        <v>2005000</v>
      </c>
      <c r="F19" s="5">
        <v>1</v>
      </c>
      <c r="G19" s="9">
        <f t="shared" si="0"/>
        <v>2005000</v>
      </c>
      <c r="H19" s="9">
        <f t="shared" si="1"/>
        <v>360900</v>
      </c>
      <c r="I19" s="9">
        <f t="shared" si="2"/>
        <v>2365900</v>
      </c>
      <c r="J19" s="6" t="s">
        <v>50</v>
      </c>
      <c r="K19" s="9">
        <v>2000000</v>
      </c>
      <c r="L19" s="9">
        <f t="shared" si="3"/>
        <v>2360000</v>
      </c>
      <c r="M19" s="14">
        <f t="shared" si="4"/>
        <v>5900</v>
      </c>
    </row>
    <row r="20" spans="2:14" x14ac:dyDescent="0.25">
      <c r="B20" s="5">
        <v>17</v>
      </c>
      <c r="C20" s="6" t="s">
        <v>23</v>
      </c>
      <c r="D20" s="6" t="s">
        <v>40</v>
      </c>
      <c r="E20" s="9">
        <v>4500000</v>
      </c>
      <c r="F20" s="5">
        <v>1</v>
      </c>
      <c r="G20" s="9">
        <f t="shared" si="0"/>
        <v>4500000</v>
      </c>
      <c r="H20" s="9">
        <f t="shared" si="1"/>
        <v>810000</v>
      </c>
      <c r="I20" s="9">
        <f t="shared" si="2"/>
        <v>5310000</v>
      </c>
      <c r="J20" s="6" t="s">
        <v>50</v>
      </c>
      <c r="K20" s="9">
        <v>2500000</v>
      </c>
      <c r="L20" s="9">
        <f t="shared" si="3"/>
        <v>2950000</v>
      </c>
      <c r="M20" s="14">
        <f t="shared" si="4"/>
        <v>2360000</v>
      </c>
      <c r="N20" s="8" t="s">
        <v>62</v>
      </c>
    </row>
    <row r="21" spans="2:14" x14ac:dyDescent="0.25">
      <c r="B21" s="5">
        <v>18</v>
      </c>
      <c r="C21" s="6" t="s">
        <v>24</v>
      </c>
      <c r="D21" s="6" t="s">
        <v>40</v>
      </c>
      <c r="E21" s="9">
        <v>4650000</v>
      </c>
      <c r="F21" s="5">
        <v>1</v>
      </c>
      <c r="G21" s="9">
        <f t="shared" si="0"/>
        <v>4650000</v>
      </c>
      <c r="H21" s="9">
        <f t="shared" si="1"/>
        <v>837000</v>
      </c>
      <c r="I21" s="9">
        <f t="shared" si="2"/>
        <v>5487000</v>
      </c>
      <c r="J21" s="6" t="s">
        <v>50</v>
      </c>
      <c r="K21" s="9">
        <v>4650000</v>
      </c>
      <c r="L21" s="9">
        <f t="shared" si="3"/>
        <v>5487000</v>
      </c>
      <c r="M21" s="14">
        <f t="shared" si="4"/>
        <v>0</v>
      </c>
    </row>
    <row r="22" spans="2:14" x14ac:dyDescent="0.25">
      <c r="B22" s="5">
        <v>19</v>
      </c>
      <c r="C22" s="6" t="s">
        <v>25</v>
      </c>
      <c r="D22" s="6" t="s">
        <v>41</v>
      </c>
      <c r="E22" s="9">
        <v>1750000</v>
      </c>
      <c r="F22" s="5">
        <v>1</v>
      </c>
      <c r="G22" s="9">
        <f t="shared" si="0"/>
        <v>1750000</v>
      </c>
      <c r="H22" s="9">
        <f t="shared" si="1"/>
        <v>315000</v>
      </c>
      <c r="I22" s="9">
        <f t="shared" si="2"/>
        <v>2065000</v>
      </c>
      <c r="J22" s="6" t="s">
        <v>50</v>
      </c>
      <c r="K22" s="9">
        <v>1550000</v>
      </c>
      <c r="L22" s="9">
        <f t="shared" si="3"/>
        <v>1829000</v>
      </c>
      <c r="M22" s="14">
        <f t="shared" si="4"/>
        <v>236000</v>
      </c>
    </row>
    <row r="23" spans="2:14" x14ac:dyDescent="0.25">
      <c r="B23" s="5">
        <v>20</v>
      </c>
      <c r="C23" s="6" t="s">
        <v>26</v>
      </c>
      <c r="D23" s="6" t="s">
        <v>42</v>
      </c>
      <c r="E23" s="9">
        <v>1100000</v>
      </c>
      <c r="F23" s="5">
        <v>1</v>
      </c>
      <c r="G23" s="9">
        <f t="shared" si="0"/>
        <v>1100000</v>
      </c>
      <c r="H23" s="9">
        <f t="shared" si="1"/>
        <v>198000</v>
      </c>
      <c r="I23" s="9">
        <f t="shared" si="2"/>
        <v>1298000</v>
      </c>
      <c r="J23" s="6" t="s">
        <v>50</v>
      </c>
      <c r="K23" s="9">
        <v>1500000</v>
      </c>
      <c r="L23" s="9">
        <f t="shared" si="3"/>
        <v>1770000</v>
      </c>
      <c r="M23" s="14">
        <f t="shared" si="4"/>
        <v>-472000</v>
      </c>
      <c r="N23" t="s">
        <v>63</v>
      </c>
    </row>
    <row r="24" spans="2:14" x14ac:dyDescent="0.25">
      <c r="B24" s="5">
        <v>21</v>
      </c>
      <c r="C24" s="6" t="s">
        <v>27</v>
      </c>
      <c r="D24" s="6" t="s">
        <v>43</v>
      </c>
      <c r="E24" s="9">
        <v>2000000</v>
      </c>
      <c r="F24" s="5">
        <v>1</v>
      </c>
      <c r="G24" s="9">
        <f t="shared" si="0"/>
        <v>2000000</v>
      </c>
      <c r="H24" s="9">
        <f t="shared" si="1"/>
        <v>360000</v>
      </c>
      <c r="I24" s="9">
        <f t="shared" si="2"/>
        <v>2360000</v>
      </c>
      <c r="J24" s="6" t="s">
        <v>50</v>
      </c>
      <c r="K24" s="9">
        <v>2000000</v>
      </c>
      <c r="L24" s="9">
        <f t="shared" si="3"/>
        <v>2360000</v>
      </c>
      <c r="M24" s="14">
        <f t="shared" si="4"/>
        <v>0</v>
      </c>
      <c r="N24" s="8" t="s">
        <v>64</v>
      </c>
    </row>
    <row r="25" spans="2:14" x14ac:dyDescent="0.25">
      <c r="B25" s="5">
        <v>22</v>
      </c>
      <c r="C25" s="6" t="s">
        <v>28</v>
      </c>
      <c r="D25" s="6" t="s">
        <v>44</v>
      </c>
      <c r="E25" s="9">
        <v>867000</v>
      </c>
      <c r="F25" s="5">
        <v>1</v>
      </c>
      <c r="G25" s="9">
        <f t="shared" si="0"/>
        <v>867000</v>
      </c>
      <c r="H25" s="9">
        <f t="shared" si="1"/>
        <v>156060</v>
      </c>
      <c r="I25" s="9">
        <f t="shared" si="2"/>
        <v>1023060</v>
      </c>
      <c r="J25" s="6" t="s">
        <v>50</v>
      </c>
      <c r="K25" s="9">
        <v>800000</v>
      </c>
      <c r="L25" s="9">
        <f t="shared" si="3"/>
        <v>944000</v>
      </c>
      <c r="M25" s="14">
        <f t="shared" si="4"/>
        <v>79060</v>
      </c>
      <c r="N25" s="8" t="s">
        <v>65</v>
      </c>
    </row>
    <row r="26" spans="2:14" x14ac:dyDescent="0.25">
      <c r="B26" s="5">
        <v>23</v>
      </c>
      <c r="C26" s="6" t="s">
        <v>29</v>
      </c>
      <c r="D26" s="6" t="s">
        <v>45</v>
      </c>
      <c r="E26" s="9">
        <v>419000</v>
      </c>
      <c r="F26" s="5">
        <v>1</v>
      </c>
      <c r="G26" s="9">
        <f t="shared" si="0"/>
        <v>419000</v>
      </c>
      <c r="H26" s="9">
        <f t="shared" si="1"/>
        <v>75420</v>
      </c>
      <c r="I26" s="9">
        <f t="shared" si="2"/>
        <v>494420</v>
      </c>
      <c r="J26" s="6" t="s">
        <v>50</v>
      </c>
      <c r="K26" s="9">
        <v>565000</v>
      </c>
      <c r="L26" s="9">
        <f t="shared" si="3"/>
        <v>666700</v>
      </c>
      <c r="M26" s="14">
        <f t="shared" si="4"/>
        <v>-172280</v>
      </c>
      <c r="N26" s="8" t="s">
        <v>66</v>
      </c>
    </row>
    <row r="27" spans="2:14" x14ac:dyDescent="0.25">
      <c r="B27" s="5">
        <v>24</v>
      </c>
      <c r="C27" s="6" t="s">
        <v>30</v>
      </c>
      <c r="D27" s="6"/>
      <c r="E27" s="9"/>
      <c r="F27" s="5"/>
      <c r="G27" s="9"/>
      <c r="H27" s="9"/>
      <c r="I27" s="9">
        <v>158120</v>
      </c>
      <c r="J27" s="6" t="s">
        <v>50</v>
      </c>
      <c r="K27" s="9">
        <v>150000</v>
      </c>
      <c r="L27" s="9">
        <f t="shared" si="3"/>
        <v>177000</v>
      </c>
      <c r="M27" s="14">
        <f t="shared" si="4"/>
        <v>-18880</v>
      </c>
      <c r="N27" s="8" t="s">
        <v>67</v>
      </c>
    </row>
    <row r="28" spans="2:14" x14ac:dyDescent="0.25">
      <c r="B28" s="5"/>
      <c r="C28" s="6"/>
      <c r="D28" s="6" t="s">
        <v>6</v>
      </c>
      <c r="E28" s="9">
        <f>SUM(E4:E27)</f>
        <v>43752244</v>
      </c>
      <c r="F28" s="5"/>
      <c r="G28" s="9">
        <f>SUM(G4:G27)</f>
        <v>44352244</v>
      </c>
      <c r="H28" s="9">
        <f>SUM(H4:H27)</f>
        <v>8282824</v>
      </c>
      <c r="I28" s="9">
        <f>SUM(I4:I27)</f>
        <v>52793188</v>
      </c>
      <c r="J28" s="7"/>
      <c r="K28" s="9">
        <f>SUM(K4:K27)</f>
        <v>42118844</v>
      </c>
      <c r="L28" s="9">
        <f t="shared" si="3"/>
        <v>49700235.919999994</v>
      </c>
      <c r="M28" s="14"/>
      <c r="N28" s="8" t="s">
        <v>68</v>
      </c>
    </row>
    <row r="31" spans="2:14" x14ac:dyDescent="0.25">
      <c r="N31">
        <v>265000</v>
      </c>
    </row>
    <row r="32" spans="2:14" x14ac:dyDescent="0.25">
      <c r="L32" s="10">
        <v>150000</v>
      </c>
      <c r="N32">
        <v>190000</v>
      </c>
    </row>
    <row r="33" spans="12:14" x14ac:dyDescent="0.25">
      <c r="L33" s="10">
        <v>45000</v>
      </c>
      <c r="N33">
        <v>110000</v>
      </c>
    </row>
    <row r="34" spans="12:14" x14ac:dyDescent="0.25">
      <c r="L34" s="10">
        <f>SUM(L32:L33)</f>
        <v>195000</v>
      </c>
      <c r="N34">
        <f>SUM(N31:N33)</f>
        <v>565000</v>
      </c>
    </row>
    <row r="35" spans="12:14" x14ac:dyDescent="0.25">
      <c r="L35" s="10">
        <v>2450000</v>
      </c>
    </row>
    <row r="36" spans="12:14" x14ac:dyDescent="0.25">
      <c r="L36" s="10">
        <f>SUM(L34:L35)</f>
        <v>2645000</v>
      </c>
    </row>
  </sheetData>
  <mergeCells count="1">
    <mergeCell ref="E2:I2"/>
  </mergeCells>
  <hyperlinks>
    <hyperlink ref="N7" r:id="rId1"/>
    <hyperlink ref="N9" r:id="rId2" display="https://www.indiamart.com/proddetail/single-mast-hydraulic-operated-goods-lift-21541490888.html?pos=5&amp;kwd=single%20track%20type%20industrial%20hydraulic%20operated%20goods&amp;tags=A||||7613.566|Price|product|LSlc|type=attr=1|attrS|attrMtch=1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20" r:id="rId12"/>
    <hyperlink ref="N24" r:id="rId13"/>
    <hyperlink ref="N25" r:id="rId14"/>
    <hyperlink ref="N26" r:id="rId15"/>
    <hyperlink ref="N27" r:id="rId16"/>
    <hyperlink ref="N28" r:id="rId17"/>
    <hyperlink ref="N5" r:id="rId18"/>
    <hyperlink ref="Q5" r:id="rId19"/>
  </hyperlinks>
  <pageMargins left="0.7" right="0.7" top="0.75" bottom="0.75" header="0.3" footer="0.3"/>
  <pageSetup orientation="portrait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9"/>
  <sheetViews>
    <sheetView topLeftCell="A8" workbookViewId="0">
      <selection activeCell="D29" sqref="D29"/>
    </sheetView>
  </sheetViews>
  <sheetFormatPr defaultRowHeight="15" x14ac:dyDescent="0.25"/>
  <cols>
    <col min="3" max="3" width="38.28515625" bestFit="1" customWidth="1"/>
    <col min="11" max="11" width="10" bestFit="1" customWidth="1"/>
  </cols>
  <sheetData>
    <row r="2" spans="2:5" x14ac:dyDescent="0.25">
      <c r="D2" t="s">
        <v>97</v>
      </c>
    </row>
    <row r="3" spans="2:5" x14ac:dyDescent="0.25">
      <c r="B3" t="s">
        <v>71</v>
      </c>
      <c r="C3" t="s">
        <v>72</v>
      </c>
      <c r="D3">
        <v>18000</v>
      </c>
      <c r="E3" s="8" t="s">
        <v>98</v>
      </c>
    </row>
    <row r="4" spans="2:5" x14ac:dyDescent="0.25">
      <c r="C4" t="s">
        <v>73</v>
      </c>
      <c r="D4">
        <v>68000</v>
      </c>
      <c r="E4" s="8" t="s">
        <v>99</v>
      </c>
    </row>
    <row r="5" spans="2:5" x14ac:dyDescent="0.25">
      <c r="C5" t="s">
        <v>74</v>
      </c>
      <c r="D5">
        <v>18000</v>
      </c>
      <c r="E5" s="8" t="s">
        <v>100</v>
      </c>
    </row>
    <row r="6" spans="2:5" x14ac:dyDescent="0.25">
      <c r="C6" t="s">
        <v>75</v>
      </c>
      <c r="D6">
        <v>95000</v>
      </c>
      <c r="E6" s="8" t="s">
        <v>101</v>
      </c>
    </row>
    <row r="7" spans="2:5" x14ac:dyDescent="0.25">
      <c r="C7" t="s">
        <v>76</v>
      </c>
      <c r="D7">
        <v>12000</v>
      </c>
      <c r="E7" s="8" t="s">
        <v>102</v>
      </c>
    </row>
    <row r="8" spans="2:5" x14ac:dyDescent="0.25">
      <c r="C8" t="s">
        <v>77</v>
      </c>
      <c r="D8">
        <v>154000</v>
      </c>
      <c r="E8" s="8" t="s">
        <v>103</v>
      </c>
    </row>
    <row r="9" spans="2:5" x14ac:dyDescent="0.25">
      <c r="C9" t="s">
        <v>78</v>
      </c>
      <c r="D9">
        <v>150000</v>
      </c>
      <c r="E9" s="8" t="s">
        <v>104</v>
      </c>
    </row>
    <row r="10" spans="2:5" x14ac:dyDescent="0.25">
      <c r="C10" t="s">
        <v>79</v>
      </c>
      <c r="D10">
        <v>90000</v>
      </c>
    </row>
    <row r="11" spans="2:5" x14ac:dyDescent="0.25">
      <c r="C11" t="s">
        <v>80</v>
      </c>
      <c r="D11">
        <v>5000</v>
      </c>
    </row>
    <row r="12" spans="2:5" x14ac:dyDescent="0.25">
      <c r="C12" t="s">
        <v>81</v>
      </c>
      <c r="D12">
        <v>10500</v>
      </c>
    </row>
    <row r="13" spans="2:5" x14ac:dyDescent="0.25">
      <c r="C13" t="s">
        <v>82</v>
      </c>
      <c r="D13">
        <v>300000</v>
      </c>
    </row>
    <row r="14" spans="2:5" x14ac:dyDescent="0.25">
      <c r="C14" t="s">
        <v>83</v>
      </c>
      <c r="D14">
        <v>13000</v>
      </c>
      <c r="E14" t="s">
        <v>105</v>
      </c>
    </row>
    <row r="15" spans="2:5" x14ac:dyDescent="0.25">
      <c r="C15" t="s">
        <v>84</v>
      </c>
      <c r="D15">
        <v>43000</v>
      </c>
      <c r="E15" s="8" t="s">
        <v>106</v>
      </c>
    </row>
    <row r="16" spans="2:5" x14ac:dyDescent="0.25">
      <c r="C16" t="s">
        <v>85</v>
      </c>
      <c r="D16">
        <v>45000</v>
      </c>
      <c r="E16" s="8" t="s">
        <v>107</v>
      </c>
    </row>
    <row r="17" spans="3:5" x14ac:dyDescent="0.25">
      <c r="C17" t="s">
        <v>86</v>
      </c>
      <c r="D17">
        <v>16500</v>
      </c>
      <c r="E17" s="8" t="s">
        <v>108</v>
      </c>
    </row>
    <row r="18" spans="3:5" x14ac:dyDescent="0.25">
      <c r="C18" t="s">
        <v>87</v>
      </c>
      <c r="D18">
        <v>2050</v>
      </c>
      <c r="E18" s="8" t="s">
        <v>109</v>
      </c>
    </row>
    <row r="19" spans="3:5" x14ac:dyDescent="0.25">
      <c r="C19" t="s">
        <v>88</v>
      </c>
      <c r="D19">
        <v>300000</v>
      </c>
      <c r="E19" s="8" t="s">
        <v>110</v>
      </c>
    </row>
    <row r="20" spans="3:5" x14ac:dyDescent="0.25">
      <c r="C20" t="s">
        <v>88</v>
      </c>
      <c r="D20">
        <v>350000</v>
      </c>
      <c r="E20" s="8" t="s">
        <v>111</v>
      </c>
    </row>
    <row r="21" spans="3:5" x14ac:dyDescent="0.25">
      <c r="C21" t="s">
        <v>89</v>
      </c>
      <c r="D21">
        <v>29750</v>
      </c>
      <c r="E21" s="8" t="s">
        <v>112</v>
      </c>
    </row>
    <row r="22" spans="3:5" x14ac:dyDescent="0.25">
      <c r="C22" t="s">
        <v>90</v>
      </c>
      <c r="D22">
        <v>19800</v>
      </c>
      <c r="E22" s="8" t="s">
        <v>113</v>
      </c>
    </row>
    <row r="23" spans="3:5" x14ac:dyDescent="0.25">
      <c r="C23" t="s">
        <v>91</v>
      </c>
      <c r="D23">
        <v>28000</v>
      </c>
      <c r="E23" s="8" t="s">
        <v>114</v>
      </c>
    </row>
    <row r="24" spans="3:5" x14ac:dyDescent="0.25">
      <c r="C24" t="s">
        <v>92</v>
      </c>
      <c r="D24">
        <v>70000</v>
      </c>
      <c r="E24" s="8" t="s">
        <v>115</v>
      </c>
    </row>
    <row r="25" spans="3:5" x14ac:dyDescent="0.25">
      <c r="C25" t="s">
        <v>93</v>
      </c>
      <c r="D25">
        <v>3000</v>
      </c>
    </row>
    <row r="26" spans="3:5" x14ac:dyDescent="0.25">
      <c r="C26" t="s">
        <v>94</v>
      </c>
      <c r="D26">
        <v>4000</v>
      </c>
    </row>
    <row r="27" spans="3:5" x14ac:dyDescent="0.25">
      <c r="C27" t="s">
        <v>95</v>
      </c>
      <c r="D27">
        <v>55000</v>
      </c>
    </row>
    <row r="28" spans="3:5" x14ac:dyDescent="0.25">
      <c r="C28" t="s">
        <v>96</v>
      </c>
      <c r="D28">
        <v>13000</v>
      </c>
    </row>
    <row r="29" spans="3:5" x14ac:dyDescent="0.25">
      <c r="D29">
        <f>SUM(D3:D28)</f>
        <v>1912600</v>
      </c>
    </row>
  </sheetData>
  <hyperlinks>
    <hyperlink ref="E3" r:id="rId1"/>
    <hyperlink ref="E4" r:id="rId2"/>
    <hyperlink ref="E5" r:id="rId3"/>
    <hyperlink ref="E6" r:id="rId4"/>
    <hyperlink ref="E7" r:id="rId5"/>
    <hyperlink ref="E8" r:id="rId6"/>
    <hyperlink ref="E9" r:id="rId7"/>
    <hyperlink ref="E15" r:id="rId8"/>
    <hyperlink ref="E16" r:id="rId9"/>
    <hyperlink ref="E17" r:id="rId10"/>
    <hyperlink ref="E18" r:id="rId11"/>
    <hyperlink ref="E19" r:id="rId12"/>
    <hyperlink ref="E20" r:id="rId13"/>
    <hyperlink ref="E21" r:id="rId14"/>
    <hyperlink ref="E22" r:id="rId15"/>
    <hyperlink ref="E23" r:id="rId16"/>
    <hyperlink ref="E24" r:id="rId17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B3" sqref="B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Jitendra Malhotra</dc:creator>
  <cp:lastModifiedBy>Rahul Gupta</cp:lastModifiedBy>
  <dcterms:created xsi:type="dcterms:W3CDTF">2023-02-15T10:31:49Z</dcterms:created>
  <dcterms:modified xsi:type="dcterms:W3CDTF">2023-02-17T07:32:29Z</dcterms:modified>
</cp:coreProperties>
</file>