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ELL\Desktop\Expansion 3 details\"/>
    </mc:Choice>
  </mc:AlternateContent>
  <xr:revisionPtr revIDLastSave="0" documentId="13_ncr:1_{D5B8066D-2480-48E9-8F65-BBB5A0EACB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definedNames>
    <definedName name="_xlnm._FilterDatabase" localSheetId="0" hidden="1">Sheet2!$A$3:$J$41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15" i="2" s="1"/>
  <c r="F15" i="2" l="1"/>
  <c r="H15" i="2" s="1"/>
  <c r="E34" i="2" l="1"/>
  <c r="F34" i="2" s="1"/>
  <c r="H34" i="2" s="1"/>
  <c r="E32" i="2"/>
  <c r="F32" i="2" s="1"/>
  <c r="E33" i="2"/>
  <c r="F33" i="2" s="1"/>
  <c r="G33" i="2" s="1"/>
  <c r="E35" i="2"/>
  <c r="F35" i="2" s="1"/>
  <c r="G35" i="2" s="1"/>
  <c r="H35" i="2" s="1"/>
  <c r="E36" i="2"/>
  <c r="F36" i="2" s="1"/>
  <c r="H36" i="2" s="1"/>
  <c r="E37" i="2"/>
  <c r="F37" i="2" s="1"/>
  <c r="G37" i="2" s="1"/>
  <c r="E38" i="2"/>
  <c r="F38" i="2" s="1"/>
  <c r="G38" i="2" s="1"/>
  <c r="E39" i="2"/>
  <c r="F39" i="2" s="1"/>
  <c r="E40" i="2"/>
  <c r="F40" i="2" s="1"/>
  <c r="E28" i="2"/>
  <c r="F28" i="2" s="1"/>
  <c r="G28" i="2" s="1"/>
  <c r="E29" i="2"/>
  <c r="F29" i="2" s="1"/>
  <c r="G29" i="2" s="1"/>
  <c r="E30" i="2"/>
  <c r="F30" i="2" s="1"/>
  <c r="G30" i="2" s="1"/>
  <c r="E31" i="2"/>
  <c r="F31" i="2" s="1"/>
  <c r="G31" i="2" s="1"/>
  <c r="E27" i="2"/>
  <c r="F27" i="2" s="1"/>
  <c r="G27" i="2" s="1"/>
  <c r="E26" i="2"/>
  <c r="F26" i="2" s="1"/>
  <c r="G26" i="2" s="1"/>
  <c r="E25" i="2"/>
  <c r="F25" i="2" s="1"/>
  <c r="G25" i="2" s="1"/>
  <c r="F24" i="2"/>
  <c r="G24" i="2" s="1"/>
  <c r="H24" i="2" s="1"/>
  <c r="G40" i="2" l="1"/>
  <c r="H40" i="2" s="1"/>
  <c r="H31" i="2"/>
  <c r="G32" i="2"/>
  <c r="H32" i="2" s="1"/>
  <c r="H30" i="2"/>
  <c r="H33" i="2"/>
  <c r="H29" i="2"/>
  <c r="G39" i="2"/>
  <c r="H39" i="2" s="1"/>
  <c r="H38" i="2"/>
  <c r="H37" i="2"/>
  <c r="H28" i="2"/>
  <c r="H27" i="2"/>
  <c r="H26" i="2"/>
  <c r="H25" i="2"/>
  <c r="E23" i="2"/>
  <c r="F23" i="2" s="1"/>
  <c r="H23" i="2" s="1"/>
  <c r="E22" i="2"/>
  <c r="F22" i="2" s="1"/>
  <c r="H22" i="2" s="1"/>
  <c r="E21" i="2"/>
  <c r="F21" i="2" s="1"/>
  <c r="H21" i="2" s="1"/>
  <c r="E20" i="2"/>
  <c r="F20" i="2" s="1"/>
  <c r="H20" i="2" s="1"/>
  <c r="E19" i="2"/>
  <c r="E18" i="2"/>
  <c r="F18" i="2" s="1"/>
  <c r="H18" i="2" s="1"/>
  <c r="E17" i="2"/>
  <c r="F17" i="2" s="1"/>
  <c r="H17" i="2" s="1"/>
  <c r="E16" i="2"/>
  <c r="F16" i="2" s="1"/>
  <c r="H16" i="2" s="1"/>
  <c r="E14" i="2"/>
  <c r="F14" i="2" s="1"/>
  <c r="H14" i="2" s="1"/>
  <c r="E13" i="2"/>
  <c r="F13" i="2" s="1"/>
  <c r="H13" i="2" s="1"/>
  <c r="E12" i="2"/>
  <c r="F12" i="2" s="1"/>
  <c r="H12" i="2" s="1"/>
  <c r="E11" i="2"/>
  <c r="F11" i="2" s="1"/>
  <c r="H11" i="2" s="1"/>
  <c r="E10" i="2"/>
  <c r="F10" i="2" s="1"/>
  <c r="H10" i="2" s="1"/>
  <c r="E9" i="2"/>
  <c r="F9" i="2" s="1"/>
  <c r="H9" i="2" s="1"/>
  <c r="E8" i="2"/>
  <c r="F8" i="2" s="1"/>
  <c r="H8" i="2" s="1"/>
  <c r="E7" i="2"/>
  <c r="F7" i="2" s="1"/>
  <c r="H7" i="2" s="1"/>
  <c r="E6" i="2"/>
  <c r="F6" i="2" s="1"/>
  <c r="H6" i="2" s="1"/>
  <c r="E4" i="2"/>
  <c r="D5" i="2"/>
  <c r="D41" i="2" s="1"/>
  <c r="F19" i="2" l="1"/>
  <c r="G19" i="2" s="1"/>
  <c r="G41" i="2" s="1"/>
  <c r="F4" i="2"/>
  <c r="E5" i="2"/>
  <c r="E41" i="2" s="1"/>
  <c r="H19" i="2" l="1"/>
  <c r="H4" i="2"/>
  <c r="F5" i="2"/>
  <c r="F41" i="2" s="1"/>
  <c r="H5" i="2" l="1"/>
  <c r="H41" i="2" s="1"/>
</calcChain>
</file>

<file path=xl/sharedStrings.xml><?xml version="1.0" encoding="utf-8"?>
<sst xmlns="http://schemas.openxmlformats.org/spreadsheetml/2006/main" count="125" uniqueCount="79">
  <si>
    <t>Party Name</t>
  </si>
  <si>
    <t>Total</t>
  </si>
  <si>
    <t>Unique Automation</t>
  </si>
  <si>
    <t>Machinery Name</t>
  </si>
  <si>
    <t>Amount Paid</t>
  </si>
  <si>
    <t>Vaid Engineering</t>
  </si>
  <si>
    <t>Rolling Mill</t>
  </si>
  <si>
    <t>DC Motors for Rolling Mill</t>
  </si>
  <si>
    <t>Integrated Electric</t>
  </si>
  <si>
    <t>Beijing Holland</t>
  </si>
  <si>
    <t>6HI Rolling Mill</t>
  </si>
  <si>
    <t>Control Panel</t>
  </si>
  <si>
    <t>Annealing Furnace</t>
  </si>
  <si>
    <t>Divine Machines</t>
  </si>
  <si>
    <t>Slitting Line</t>
  </si>
  <si>
    <t>Gama Ray</t>
  </si>
  <si>
    <t>Jasch Industries</t>
  </si>
  <si>
    <t>Nitrogen Generator</t>
  </si>
  <si>
    <t>Roll Grinder</t>
  </si>
  <si>
    <t>Picking Line +ETP</t>
  </si>
  <si>
    <t>Sleeves</t>
  </si>
  <si>
    <t>Crane</t>
  </si>
  <si>
    <t>Transformers 33KVA</t>
  </si>
  <si>
    <t>Svasca Industries</t>
  </si>
  <si>
    <t>Spare Parts</t>
  </si>
  <si>
    <t>Installation</t>
  </si>
  <si>
    <t>Mandreal + Spacer + Cutter</t>
  </si>
  <si>
    <t>Metallurgical Microscope</t>
  </si>
  <si>
    <t>Chain Type Draw Bench - Heavy Duty</t>
  </si>
  <si>
    <t>Annealing Furnace Cost in Our Scope</t>
  </si>
  <si>
    <t>Filteration System</t>
  </si>
  <si>
    <t>Total Cost</t>
  </si>
  <si>
    <t>Machinary Amount</t>
  </si>
  <si>
    <t xml:space="preserve">Balance Amount </t>
  </si>
  <si>
    <t>Copper Foil Project details</t>
  </si>
  <si>
    <t>Remarks</t>
  </si>
  <si>
    <t>ROLLING MACHINE MAIN MOTOR</t>
  </si>
  <si>
    <t>GST and Other Charges</t>
  </si>
  <si>
    <t>K K ENGINEERS</t>
  </si>
  <si>
    <t>PANEL FOR CONTACT WIRE MACHINE</t>
  </si>
  <si>
    <t>INDUSTRIAL KELVIN DOUBLE BRIDGE LAB EQUIPMENT</t>
  </si>
  <si>
    <t>MAXWELL SCIENTIFIC CORPORATION</t>
  </si>
  <si>
    <t>HOT PLATE &amp; HOT AIR OVEN LAB EQUIPMENT</t>
  </si>
  <si>
    <t>METRES SCIENTIFIC INSTRUMENTS PVT LTD</t>
  </si>
  <si>
    <t>DIGITAL MICROMETER LAB EQUIPMENT</t>
  </si>
  <si>
    <t>CONTROL &amp; REALY PANNEL</t>
  </si>
  <si>
    <t xml:space="preserve">EARTH PLATING </t>
  </si>
  <si>
    <t>ALUMINIUM ARMED CABLE &amp; EARTHING PLATING</t>
  </si>
  <si>
    <t>MAIN PANEL &amp; LT PANEL KV DO SET</t>
  </si>
  <si>
    <t>ALUMINIUM LUGS TERMINAL BLOCK</t>
  </si>
  <si>
    <t>COPPER LUGS &amp; HARDER BUSBAR LINK</t>
  </si>
  <si>
    <t>COMPRESSION TESTING MACHINE LAB EQUIPMENT</t>
  </si>
  <si>
    <t>CONTACT WIRE MAHINERY PAY OFF STAND PUNCHING M/C</t>
  </si>
  <si>
    <t>PORTABLE TAKEUP</t>
  </si>
  <si>
    <t>CAPTSAN RING WITH FLANGE</t>
  </si>
  <si>
    <t>EDGER UNIT OF ROLLING MILL</t>
  </si>
  <si>
    <t>MILHARD SALES PVT LTD</t>
  </si>
  <si>
    <t>MUNDAWARIA ELECTRICALS</t>
  </si>
  <si>
    <t>RADICAL SCIENTIFIC EQUIPMENTS</t>
  </si>
  <si>
    <t>TECHNO SCIENT MANFACTURING CO.</t>
  </si>
  <si>
    <t>TOMER ENGG. WORKS PVT LTD</t>
  </si>
  <si>
    <t>VAID ENGG INDUSTRIES</t>
  </si>
  <si>
    <t>REPUTED SOURCE</t>
  </si>
  <si>
    <t xml:space="preserve">NUBERG ENGINEERING LTD </t>
  </si>
  <si>
    <t>SS ENGINEERING</t>
  </si>
  <si>
    <t>HMT</t>
  </si>
  <si>
    <t>NBS ENGINEERING SOLUTION PVT LTD</t>
  </si>
  <si>
    <t>JVG Crane</t>
  </si>
  <si>
    <t>GENEXT BUILDCON &amp;MUNDAWARIA ELE.</t>
  </si>
  <si>
    <t>DEE TEE /SUPREME/DIVINE</t>
  </si>
  <si>
    <t>ORDERED</t>
  </si>
  <si>
    <t>PENDING FOR ORDER</t>
  </si>
  <si>
    <t>MACHINERY RECEIVED</t>
  </si>
  <si>
    <t>Sr.  No.</t>
  </si>
  <si>
    <t>Apex Furnaces/Navrang Tube</t>
  </si>
  <si>
    <t>Annexure</t>
  </si>
  <si>
    <t>5 &amp; 5.1</t>
  </si>
  <si>
    <t>6 &amp; 6.1</t>
  </si>
  <si>
    <t>Nagpur Krishma Machine Tools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</si>
</sst>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164" fontId="0" fillId="0" borderId="1" xfId="0" applyNumberForma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58D7-227C-480E-BFB1-DC7A26A3CA9D}">
  <sheetPr>
    <pageSetUpPr fitToPage="1"/>
  </sheetPr>
  <dimension ref="A1:J41"/>
  <sheetViews>
    <sheetView tabSelected="1" zoomScale="85" zoomScaleNormal="85" workbookViewId="0">
      <selection activeCell="B3" sqref="B3"/>
    </sheetView>
  </sheetViews>
  <sheetFormatPr defaultRowHeight="14.5" x14ac:dyDescent="0.35"/>
  <cols>
    <col min="1" max="1" width="7" style="15" bestFit="1" customWidth="1"/>
    <col min="2" max="2" width="37.54296875" bestFit="1" customWidth="1"/>
    <col min="3" max="3" width="51.36328125" bestFit="1" customWidth="1"/>
    <col min="4" max="4" width="13" style="1" bestFit="1" customWidth="1"/>
    <col min="5" max="5" width="13.1796875" bestFit="1" customWidth="1"/>
    <col min="6" max="6" width="13" bestFit="1" customWidth="1"/>
    <col min="7" max="7" width="12" bestFit="1" customWidth="1"/>
    <col min="8" max="8" width="13" bestFit="1" customWidth="1"/>
    <col min="9" max="9" width="20.6328125" customWidth="1"/>
    <col min="10" max="10" width="9.26953125" style="15" bestFit="1" customWidth="1"/>
  </cols>
  <sheetData>
    <row r="1" spans="1:10" ht="15" thickBot="1" x14ac:dyDescent="0.4"/>
    <row r="2" spans="1:10" ht="15" thickBot="1" x14ac:dyDescent="0.4">
      <c r="A2" s="12" t="s">
        <v>34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s="5" customFormat="1" ht="29" x14ac:dyDescent="0.35">
      <c r="A3" s="9" t="s">
        <v>73</v>
      </c>
      <c r="B3" s="9" t="s">
        <v>0</v>
      </c>
      <c r="C3" s="9" t="s">
        <v>3</v>
      </c>
      <c r="D3" s="10" t="s">
        <v>32</v>
      </c>
      <c r="E3" s="9" t="s">
        <v>37</v>
      </c>
      <c r="F3" s="9" t="s">
        <v>31</v>
      </c>
      <c r="G3" s="9" t="s">
        <v>4</v>
      </c>
      <c r="H3" s="9" t="s">
        <v>33</v>
      </c>
      <c r="I3" s="9" t="s">
        <v>35</v>
      </c>
      <c r="J3" s="9" t="s">
        <v>75</v>
      </c>
    </row>
    <row r="4" spans="1:10" x14ac:dyDescent="0.35">
      <c r="A4" s="16">
        <v>1</v>
      </c>
      <c r="B4" s="2" t="s">
        <v>5</v>
      </c>
      <c r="C4" s="2" t="s">
        <v>6</v>
      </c>
      <c r="D4" s="3">
        <v>33000000</v>
      </c>
      <c r="E4" s="3">
        <f>D4*18%</f>
        <v>5940000</v>
      </c>
      <c r="F4" s="3">
        <f>D4+E4</f>
        <v>38940000</v>
      </c>
      <c r="G4" s="3">
        <v>19723300</v>
      </c>
      <c r="H4" s="6">
        <f>F4-G4</f>
        <v>19216700</v>
      </c>
      <c r="I4" s="2" t="s">
        <v>70</v>
      </c>
      <c r="J4" s="16">
        <v>1</v>
      </c>
    </row>
    <row r="5" spans="1:10" x14ac:dyDescent="0.35">
      <c r="A5" s="16">
        <v>2</v>
      </c>
      <c r="B5" s="2" t="s">
        <v>8</v>
      </c>
      <c r="C5" s="2" t="s">
        <v>7</v>
      </c>
      <c r="D5" s="3">
        <f>6904000+626000</f>
        <v>7530000</v>
      </c>
      <c r="E5" s="3">
        <f t="shared" ref="E5:E27" si="0">D5*18%</f>
        <v>1355400</v>
      </c>
      <c r="F5" s="3">
        <f t="shared" ref="F5:F27" si="1">D5+E5</f>
        <v>8885400</v>
      </c>
      <c r="G5" s="3">
        <v>8146719</v>
      </c>
      <c r="H5" s="6">
        <f t="shared" ref="H5:H40" si="2">F5-G5</f>
        <v>738681</v>
      </c>
      <c r="I5" s="2" t="s">
        <v>72</v>
      </c>
      <c r="J5" s="16">
        <v>2</v>
      </c>
    </row>
    <row r="6" spans="1:10" x14ac:dyDescent="0.35">
      <c r="A6" s="16">
        <v>3</v>
      </c>
      <c r="B6" s="2" t="s">
        <v>9</v>
      </c>
      <c r="C6" s="2" t="s">
        <v>10</v>
      </c>
      <c r="D6" s="3">
        <v>36000000</v>
      </c>
      <c r="E6" s="3">
        <f t="shared" si="0"/>
        <v>6480000</v>
      </c>
      <c r="F6" s="3">
        <f t="shared" si="1"/>
        <v>42480000</v>
      </c>
      <c r="G6" s="3">
        <v>9274877</v>
      </c>
      <c r="H6" s="6">
        <f t="shared" si="2"/>
        <v>33205123</v>
      </c>
      <c r="I6" s="2" t="s">
        <v>70</v>
      </c>
      <c r="J6" s="16">
        <v>3</v>
      </c>
    </row>
    <row r="7" spans="1:10" x14ac:dyDescent="0.35">
      <c r="A7" s="16">
        <v>4</v>
      </c>
      <c r="B7" s="2" t="s">
        <v>2</v>
      </c>
      <c r="C7" s="2" t="s">
        <v>11</v>
      </c>
      <c r="D7" s="3">
        <v>4485000</v>
      </c>
      <c r="E7" s="3">
        <f t="shared" si="0"/>
        <v>807300</v>
      </c>
      <c r="F7" s="3">
        <f t="shared" si="1"/>
        <v>5292300</v>
      </c>
      <c r="G7" s="3">
        <v>2026000</v>
      </c>
      <c r="H7" s="6">
        <f t="shared" si="2"/>
        <v>3266300</v>
      </c>
      <c r="I7" s="2" t="s">
        <v>70</v>
      </c>
      <c r="J7" s="16">
        <v>4</v>
      </c>
    </row>
    <row r="8" spans="1:10" x14ac:dyDescent="0.35">
      <c r="A8" s="16">
        <v>5</v>
      </c>
      <c r="B8" s="2" t="s">
        <v>74</v>
      </c>
      <c r="C8" s="2" t="s">
        <v>12</v>
      </c>
      <c r="D8" s="3">
        <v>4000500</v>
      </c>
      <c r="E8" s="3">
        <f t="shared" si="0"/>
        <v>720090</v>
      </c>
      <c r="F8" s="3">
        <f t="shared" si="1"/>
        <v>4720590</v>
      </c>
      <c r="G8" s="3">
        <v>3910238</v>
      </c>
      <c r="H8" s="6">
        <f t="shared" si="2"/>
        <v>810352</v>
      </c>
      <c r="I8" s="2" t="s">
        <v>72</v>
      </c>
      <c r="J8" s="16" t="s">
        <v>76</v>
      </c>
    </row>
    <row r="9" spans="1:10" x14ac:dyDescent="0.35">
      <c r="A9" s="16">
        <v>6</v>
      </c>
      <c r="B9" s="2" t="s">
        <v>62</v>
      </c>
      <c r="C9" s="2" t="s">
        <v>29</v>
      </c>
      <c r="D9" s="3">
        <v>1175000</v>
      </c>
      <c r="E9" s="3">
        <f t="shared" si="0"/>
        <v>211500</v>
      </c>
      <c r="F9" s="3">
        <f t="shared" si="1"/>
        <v>1386500</v>
      </c>
      <c r="G9" s="3">
        <v>0</v>
      </c>
      <c r="H9" s="6">
        <f t="shared" si="2"/>
        <v>1386500</v>
      </c>
      <c r="I9" s="2" t="s">
        <v>71</v>
      </c>
      <c r="J9" s="16"/>
    </row>
    <row r="10" spans="1:10" x14ac:dyDescent="0.35">
      <c r="A10" s="16">
        <v>7</v>
      </c>
      <c r="B10" s="2" t="s">
        <v>13</v>
      </c>
      <c r="C10" s="2" t="s">
        <v>14</v>
      </c>
      <c r="D10" s="3">
        <v>14500000</v>
      </c>
      <c r="E10" s="3">
        <f t="shared" si="0"/>
        <v>2610000</v>
      </c>
      <c r="F10" s="3">
        <f t="shared" si="1"/>
        <v>17110000</v>
      </c>
      <c r="G10" s="3">
        <v>2900000</v>
      </c>
      <c r="H10" s="6">
        <f t="shared" si="2"/>
        <v>14210000</v>
      </c>
      <c r="I10" s="2" t="s">
        <v>70</v>
      </c>
      <c r="J10" s="16" t="s">
        <v>77</v>
      </c>
    </row>
    <row r="11" spans="1:10" x14ac:dyDescent="0.35">
      <c r="A11" s="16">
        <v>8</v>
      </c>
      <c r="B11" s="2" t="s">
        <v>16</v>
      </c>
      <c r="C11" s="2" t="s">
        <v>15</v>
      </c>
      <c r="D11" s="3">
        <v>8100000</v>
      </c>
      <c r="E11" s="3">
        <f t="shared" si="0"/>
        <v>1458000</v>
      </c>
      <c r="F11" s="3">
        <f t="shared" si="1"/>
        <v>9558000</v>
      </c>
      <c r="G11" s="3">
        <v>0</v>
      </c>
      <c r="H11" s="6">
        <f t="shared" si="2"/>
        <v>9558000</v>
      </c>
      <c r="I11" s="2" t="s">
        <v>71</v>
      </c>
      <c r="J11" s="16"/>
    </row>
    <row r="12" spans="1:10" x14ac:dyDescent="0.35">
      <c r="A12" s="16">
        <v>9</v>
      </c>
      <c r="B12" s="2" t="s">
        <v>62</v>
      </c>
      <c r="C12" s="2" t="s">
        <v>30</v>
      </c>
      <c r="D12" s="3">
        <v>2500000</v>
      </c>
      <c r="E12" s="3">
        <f t="shared" si="0"/>
        <v>450000</v>
      </c>
      <c r="F12" s="3">
        <f t="shared" si="1"/>
        <v>2950000</v>
      </c>
      <c r="G12" s="3">
        <v>0</v>
      </c>
      <c r="H12" s="6">
        <f t="shared" si="2"/>
        <v>2950000</v>
      </c>
      <c r="I12" s="2" t="s">
        <v>71</v>
      </c>
      <c r="J12" s="16"/>
    </row>
    <row r="13" spans="1:10" x14ac:dyDescent="0.35">
      <c r="A13" s="16">
        <v>10</v>
      </c>
      <c r="B13" s="2" t="s">
        <v>63</v>
      </c>
      <c r="C13" s="2" t="s">
        <v>17</v>
      </c>
      <c r="D13" s="3">
        <v>3000000</v>
      </c>
      <c r="E13" s="3">
        <f t="shared" si="0"/>
        <v>540000</v>
      </c>
      <c r="F13" s="3">
        <f t="shared" si="1"/>
        <v>3540000</v>
      </c>
      <c r="G13" s="3">
        <v>0</v>
      </c>
      <c r="H13" s="6">
        <f t="shared" si="2"/>
        <v>3540000</v>
      </c>
      <c r="I13" s="2" t="s">
        <v>71</v>
      </c>
      <c r="J13" s="16"/>
    </row>
    <row r="14" spans="1:10" x14ac:dyDescent="0.35">
      <c r="A14" s="16">
        <v>11</v>
      </c>
      <c r="B14" s="2" t="s">
        <v>64</v>
      </c>
      <c r="C14" s="2" t="s">
        <v>18</v>
      </c>
      <c r="D14" s="3">
        <v>1875000</v>
      </c>
      <c r="E14" s="3">
        <f t="shared" si="0"/>
        <v>337500</v>
      </c>
      <c r="F14" s="3">
        <f t="shared" si="1"/>
        <v>2212500</v>
      </c>
      <c r="G14" s="3">
        <v>100000</v>
      </c>
      <c r="H14" s="6">
        <f t="shared" si="2"/>
        <v>2112500</v>
      </c>
      <c r="I14" s="2" t="s">
        <v>70</v>
      </c>
      <c r="J14" s="16">
        <v>7</v>
      </c>
    </row>
    <row r="15" spans="1:10" x14ac:dyDescent="0.35">
      <c r="A15" s="16">
        <v>12</v>
      </c>
      <c r="B15" s="2" t="s">
        <v>65</v>
      </c>
      <c r="C15" s="2" t="s">
        <v>18</v>
      </c>
      <c r="D15" s="3">
        <f>8000000-D14</f>
        <v>6125000</v>
      </c>
      <c r="E15" s="3">
        <f t="shared" ref="E15" si="3">D15*18%</f>
        <v>1102500</v>
      </c>
      <c r="F15" s="3">
        <f t="shared" ref="F15" si="4">D15+E15</f>
        <v>7227500</v>
      </c>
      <c r="G15" s="3">
        <v>0</v>
      </c>
      <c r="H15" s="6">
        <f t="shared" ref="H15" si="5">F15-G15</f>
        <v>7227500</v>
      </c>
      <c r="I15" s="2" t="s">
        <v>71</v>
      </c>
      <c r="J15" s="16"/>
    </row>
    <row r="16" spans="1:10" x14ac:dyDescent="0.35">
      <c r="A16" s="16">
        <v>13</v>
      </c>
      <c r="B16" s="2" t="s">
        <v>66</v>
      </c>
      <c r="C16" s="2" t="s">
        <v>19</v>
      </c>
      <c r="D16" s="3">
        <v>10000000</v>
      </c>
      <c r="E16" s="3">
        <f t="shared" si="0"/>
        <v>1800000</v>
      </c>
      <c r="F16" s="3">
        <f t="shared" si="1"/>
        <v>11800000</v>
      </c>
      <c r="G16" s="3">
        <v>0</v>
      </c>
      <c r="H16" s="6">
        <f t="shared" si="2"/>
        <v>11800000</v>
      </c>
      <c r="I16" s="2" t="s">
        <v>71</v>
      </c>
      <c r="J16" s="16"/>
    </row>
    <row r="17" spans="1:10" x14ac:dyDescent="0.35">
      <c r="A17" s="16">
        <v>14</v>
      </c>
      <c r="B17" s="2" t="s">
        <v>62</v>
      </c>
      <c r="C17" s="2" t="s">
        <v>20</v>
      </c>
      <c r="D17" s="3">
        <v>4000000</v>
      </c>
      <c r="E17" s="3">
        <f t="shared" si="0"/>
        <v>720000</v>
      </c>
      <c r="F17" s="3">
        <f t="shared" si="1"/>
        <v>4720000</v>
      </c>
      <c r="G17" s="3">
        <v>0</v>
      </c>
      <c r="H17" s="6">
        <f t="shared" si="2"/>
        <v>4720000</v>
      </c>
      <c r="I17" s="2" t="s">
        <v>71</v>
      </c>
      <c r="J17" s="16"/>
    </row>
    <row r="18" spans="1:10" x14ac:dyDescent="0.35">
      <c r="A18" s="16">
        <v>15</v>
      </c>
      <c r="B18" s="2" t="s">
        <v>67</v>
      </c>
      <c r="C18" s="2" t="s">
        <v>21</v>
      </c>
      <c r="D18" s="3">
        <v>5000000</v>
      </c>
      <c r="E18" s="3">
        <f t="shared" si="0"/>
        <v>900000</v>
      </c>
      <c r="F18" s="3">
        <f t="shared" si="1"/>
        <v>5900000</v>
      </c>
      <c r="G18" s="3">
        <v>0</v>
      </c>
      <c r="H18" s="6">
        <f t="shared" si="2"/>
        <v>5900000</v>
      </c>
      <c r="I18" s="2" t="s">
        <v>71</v>
      </c>
      <c r="J18" s="16"/>
    </row>
    <row r="19" spans="1:10" x14ac:dyDescent="0.35">
      <c r="A19" s="16">
        <v>16</v>
      </c>
      <c r="B19" s="2" t="s">
        <v>23</v>
      </c>
      <c r="C19" s="2" t="s">
        <v>22</v>
      </c>
      <c r="D19" s="3">
        <v>2760000</v>
      </c>
      <c r="E19" s="3">
        <f t="shared" si="0"/>
        <v>496800</v>
      </c>
      <c r="F19" s="3">
        <f>D19+E19</f>
        <v>3256800</v>
      </c>
      <c r="G19" s="3">
        <f>F19</f>
        <v>3256800</v>
      </c>
      <c r="H19" s="6">
        <f t="shared" si="2"/>
        <v>0</v>
      </c>
      <c r="I19" s="2" t="s">
        <v>72</v>
      </c>
      <c r="J19" s="16">
        <v>8</v>
      </c>
    </row>
    <row r="20" spans="1:10" x14ac:dyDescent="0.35">
      <c r="A20" s="16">
        <v>17</v>
      </c>
      <c r="B20" s="2" t="s">
        <v>62</v>
      </c>
      <c r="C20" s="2" t="s">
        <v>24</v>
      </c>
      <c r="D20" s="3">
        <v>15000000</v>
      </c>
      <c r="E20" s="3">
        <f t="shared" si="0"/>
        <v>2700000</v>
      </c>
      <c r="F20" s="3">
        <f t="shared" si="1"/>
        <v>17700000</v>
      </c>
      <c r="G20" s="3">
        <v>0</v>
      </c>
      <c r="H20" s="6">
        <f t="shared" si="2"/>
        <v>17700000</v>
      </c>
      <c r="I20" s="2" t="s">
        <v>71</v>
      </c>
      <c r="J20" s="16"/>
    </row>
    <row r="21" spans="1:10" x14ac:dyDescent="0.35">
      <c r="A21" s="16">
        <v>18</v>
      </c>
      <c r="B21" s="2" t="s">
        <v>68</v>
      </c>
      <c r="C21" s="2" t="s">
        <v>25</v>
      </c>
      <c r="D21" s="3">
        <v>10000000</v>
      </c>
      <c r="E21" s="3">
        <f t="shared" si="0"/>
        <v>1800000</v>
      </c>
      <c r="F21" s="3">
        <f t="shared" si="1"/>
        <v>11800000</v>
      </c>
      <c r="G21" s="3">
        <v>0</v>
      </c>
      <c r="H21" s="6">
        <f t="shared" si="2"/>
        <v>11800000</v>
      </c>
      <c r="I21" s="2" t="s">
        <v>71</v>
      </c>
      <c r="J21" s="16"/>
    </row>
    <row r="22" spans="1:10" x14ac:dyDescent="0.35">
      <c r="A22" s="16">
        <v>19</v>
      </c>
      <c r="B22" s="2" t="s">
        <v>69</v>
      </c>
      <c r="C22" s="2" t="s">
        <v>26</v>
      </c>
      <c r="D22" s="3">
        <v>2500000</v>
      </c>
      <c r="E22" s="3">
        <f t="shared" si="0"/>
        <v>450000</v>
      </c>
      <c r="F22" s="3">
        <f t="shared" si="1"/>
        <v>2950000</v>
      </c>
      <c r="G22" s="3">
        <v>0</v>
      </c>
      <c r="H22" s="6">
        <f t="shared" si="2"/>
        <v>2950000</v>
      </c>
      <c r="I22" s="2" t="s">
        <v>71</v>
      </c>
      <c r="J22" s="16"/>
    </row>
    <row r="23" spans="1:10" x14ac:dyDescent="0.35">
      <c r="A23" s="16">
        <v>20</v>
      </c>
      <c r="B23" s="2" t="s">
        <v>78</v>
      </c>
      <c r="C23" s="2" t="s">
        <v>28</v>
      </c>
      <c r="D23" s="3">
        <v>1500000</v>
      </c>
      <c r="E23" s="3">
        <f t="shared" si="0"/>
        <v>270000</v>
      </c>
      <c r="F23" s="3">
        <f t="shared" si="1"/>
        <v>1770000</v>
      </c>
      <c r="G23" s="3">
        <v>1738000</v>
      </c>
      <c r="H23" s="6">
        <f t="shared" si="2"/>
        <v>32000</v>
      </c>
      <c r="I23" s="2" t="s">
        <v>72</v>
      </c>
      <c r="J23" s="16">
        <v>9</v>
      </c>
    </row>
    <row r="24" spans="1:10" x14ac:dyDescent="0.35">
      <c r="A24" s="16">
        <v>21</v>
      </c>
      <c r="B24" s="2" t="s">
        <v>9</v>
      </c>
      <c r="C24" s="11" t="s">
        <v>36</v>
      </c>
      <c r="D24" s="3">
        <v>1307763</v>
      </c>
      <c r="E24" s="3">
        <v>278099</v>
      </c>
      <c r="F24" s="3">
        <f t="shared" si="1"/>
        <v>1585862</v>
      </c>
      <c r="G24" s="3">
        <f t="shared" ref="G24:G29" si="6">F24</f>
        <v>1585862</v>
      </c>
      <c r="H24" s="6">
        <f t="shared" si="2"/>
        <v>0</v>
      </c>
      <c r="I24" s="2" t="s">
        <v>72</v>
      </c>
      <c r="J24" s="16">
        <v>10</v>
      </c>
    </row>
    <row r="25" spans="1:10" x14ac:dyDescent="0.35">
      <c r="A25" s="16">
        <v>22</v>
      </c>
      <c r="B25" s="2" t="s">
        <v>38</v>
      </c>
      <c r="C25" s="11" t="s">
        <v>39</v>
      </c>
      <c r="D25" s="3">
        <v>650000</v>
      </c>
      <c r="E25" s="3">
        <f t="shared" si="0"/>
        <v>117000</v>
      </c>
      <c r="F25" s="3">
        <f t="shared" si="1"/>
        <v>767000</v>
      </c>
      <c r="G25" s="3">
        <f t="shared" si="6"/>
        <v>767000</v>
      </c>
      <c r="H25" s="6">
        <f t="shared" si="2"/>
        <v>0</v>
      </c>
      <c r="I25" s="2" t="s">
        <v>72</v>
      </c>
      <c r="J25" s="16">
        <v>11</v>
      </c>
    </row>
    <row r="26" spans="1:10" x14ac:dyDescent="0.35">
      <c r="A26" s="16">
        <v>23</v>
      </c>
      <c r="B26" s="2" t="s">
        <v>41</v>
      </c>
      <c r="C26" s="11" t="s">
        <v>40</v>
      </c>
      <c r="D26" s="3">
        <v>52500</v>
      </c>
      <c r="E26" s="3">
        <f t="shared" si="0"/>
        <v>9450</v>
      </c>
      <c r="F26" s="3">
        <f t="shared" si="1"/>
        <v>61950</v>
      </c>
      <c r="G26" s="3">
        <f t="shared" si="6"/>
        <v>61950</v>
      </c>
      <c r="H26" s="6">
        <f t="shared" si="2"/>
        <v>0</v>
      </c>
      <c r="I26" s="2" t="s">
        <v>72</v>
      </c>
      <c r="J26" s="16">
        <v>12</v>
      </c>
    </row>
    <row r="27" spans="1:10" x14ac:dyDescent="0.35">
      <c r="A27" s="16">
        <v>24</v>
      </c>
      <c r="B27" s="2" t="s">
        <v>43</v>
      </c>
      <c r="C27" s="11" t="s">
        <v>42</v>
      </c>
      <c r="D27" s="3">
        <v>35000</v>
      </c>
      <c r="E27" s="3">
        <f t="shared" si="0"/>
        <v>6300</v>
      </c>
      <c r="F27" s="3">
        <f t="shared" si="1"/>
        <v>41300</v>
      </c>
      <c r="G27" s="3">
        <f t="shared" si="6"/>
        <v>41300</v>
      </c>
      <c r="H27" s="6">
        <f t="shared" si="2"/>
        <v>0</v>
      </c>
      <c r="I27" s="2" t="s">
        <v>72</v>
      </c>
      <c r="J27" s="16">
        <v>13</v>
      </c>
    </row>
    <row r="28" spans="1:10" x14ac:dyDescent="0.35">
      <c r="A28" s="16">
        <v>25</v>
      </c>
      <c r="B28" s="2" t="s">
        <v>56</v>
      </c>
      <c r="C28" s="11" t="s">
        <v>44</v>
      </c>
      <c r="D28" s="3">
        <v>48689</v>
      </c>
      <c r="E28" s="3">
        <f t="shared" ref="E28:E31" si="7">D28*18%</f>
        <v>8764.02</v>
      </c>
      <c r="F28" s="3">
        <f t="shared" ref="F28:F31" si="8">D28+E28</f>
        <v>57453.020000000004</v>
      </c>
      <c r="G28" s="3">
        <f t="shared" si="6"/>
        <v>57453.020000000004</v>
      </c>
      <c r="H28" s="6">
        <f t="shared" si="2"/>
        <v>0</v>
      </c>
      <c r="I28" s="2" t="s">
        <v>72</v>
      </c>
      <c r="J28" s="16">
        <v>14</v>
      </c>
    </row>
    <row r="29" spans="1:10" x14ac:dyDescent="0.35">
      <c r="A29" s="16">
        <v>26</v>
      </c>
      <c r="B29" s="2" t="s">
        <v>57</v>
      </c>
      <c r="C29" s="11" t="s">
        <v>45</v>
      </c>
      <c r="D29" s="3">
        <v>506500</v>
      </c>
      <c r="E29" s="3">
        <f t="shared" si="7"/>
        <v>91170</v>
      </c>
      <c r="F29" s="3">
        <f t="shared" si="8"/>
        <v>597670</v>
      </c>
      <c r="G29" s="3">
        <f t="shared" si="6"/>
        <v>597670</v>
      </c>
      <c r="H29" s="6">
        <f t="shared" si="2"/>
        <v>0</v>
      </c>
      <c r="I29" s="2" t="s">
        <v>72</v>
      </c>
      <c r="J29" s="16">
        <v>15</v>
      </c>
    </row>
    <row r="30" spans="1:10" x14ac:dyDescent="0.35">
      <c r="A30" s="16">
        <v>27</v>
      </c>
      <c r="B30" s="2" t="s">
        <v>57</v>
      </c>
      <c r="C30" s="11" t="s">
        <v>46</v>
      </c>
      <c r="D30" s="3">
        <v>127500</v>
      </c>
      <c r="E30" s="3">
        <f t="shared" si="7"/>
        <v>22950</v>
      </c>
      <c r="F30" s="3">
        <f t="shared" si="8"/>
        <v>150450</v>
      </c>
      <c r="G30" s="3">
        <f t="shared" ref="G30:G33" si="9">F30</f>
        <v>150450</v>
      </c>
      <c r="H30" s="6">
        <f t="shared" si="2"/>
        <v>0</v>
      </c>
      <c r="I30" s="2" t="s">
        <v>72</v>
      </c>
      <c r="J30" s="16">
        <v>16</v>
      </c>
    </row>
    <row r="31" spans="1:10" x14ac:dyDescent="0.35">
      <c r="A31" s="16">
        <v>28</v>
      </c>
      <c r="B31" s="2" t="s">
        <v>57</v>
      </c>
      <c r="C31" s="11" t="s">
        <v>47</v>
      </c>
      <c r="D31" s="3">
        <v>121249</v>
      </c>
      <c r="E31" s="3">
        <f t="shared" si="7"/>
        <v>21824.82</v>
      </c>
      <c r="F31" s="3">
        <f t="shared" si="8"/>
        <v>143073.82</v>
      </c>
      <c r="G31" s="3">
        <f t="shared" si="9"/>
        <v>143073.82</v>
      </c>
      <c r="H31" s="6">
        <f t="shared" si="2"/>
        <v>0</v>
      </c>
      <c r="I31" s="2" t="s">
        <v>72</v>
      </c>
      <c r="J31" s="16">
        <v>17</v>
      </c>
    </row>
    <row r="32" spans="1:10" x14ac:dyDescent="0.35">
      <c r="A32" s="16">
        <v>29</v>
      </c>
      <c r="B32" s="2" t="s">
        <v>57</v>
      </c>
      <c r="C32" s="11" t="s">
        <v>49</v>
      </c>
      <c r="D32" s="3">
        <v>181786</v>
      </c>
      <c r="E32" s="3">
        <f t="shared" ref="E32:E40" si="10">D32*18%</f>
        <v>32721.48</v>
      </c>
      <c r="F32" s="3">
        <f t="shared" ref="F32:F40" si="11">D32+E32</f>
        <v>214507.48</v>
      </c>
      <c r="G32" s="3">
        <f t="shared" si="9"/>
        <v>214507.48</v>
      </c>
      <c r="H32" s="6">
        <f t="shared" si="2"/>
        <v>0</v>
      </c>
      <c r="I32" s="2" t="s">
        <v>72</v>
      </c>
      <c r="J32" s="16">
        <v>18</v>
      </c>
    </row>
    <row r="33" spans="1:10" x14ac:dyDescent="0.35">
      <c r="A33" s="16">
        <v>30</v>
      </c>
      <c r="B33" s="2" t="s">
        <v>57</v>
      </c>
      <c r="C33" s="11" t="s">
        <v>50</v>
      </c>
      <c r="D33" s="3">
        <v>248266</v>
      </c>
      <c r="E33" s="3">
        <f t="shared" si="10"/>
        <v>44687.88</v>
      </c>
      <c r="F33" s="3">
        <f t="shared" si="11"/>
        <v>292953.88</v>
      </c>
      <c r="G33" s="3">
        <f t="shared" si="9"/>
        <v>292953.88</v>
      </c>
      <c r="H33" s="6">
        <f t="shared" si="2"/>
        <v>0</v>
      </c>
      <c r="I33" s="2" t="s">
        <v>72</v>
      </c>
      <c r="J33" s="16">
        <v>19</v>
      </c>
    </row>
    <row r="34" spans="1:10" x14ac:dyDescent="0.35">
      <c r="A34" s="16">
        <v>31</v>
      </c>
      <c r="B34" s="2" t="s">
        <v>57</v>
      </c>
      <c r="C34" s="11" t="s">
        <v>48</v>
      </c>
      <c r="D34" s="3">
        <v>2713325</v>
      </c>
      <c r="E34" s="3">
        <f>D34*18%</f>
        <v>488398.5</v>
      </c>
      <c r="F34" s="3">
        <f>D34+E34</f>
        <v>3201723.5</v>
      </c>
      <c r="G34" s="3">
        <v>2101345</v>
      </c>
      <c r="H34" s="6">
        <f>F34-G34</f>
        <v>1100378.5</v>
      </c>
      <c r="I34" s="2" t="s">
        <v>72</v>
      </c>
      <c r="J34" s="16">
        <v>20</v>
      </c>
    </row>
    <row r="35" spans="1:10" x14ac:dyDescent="0.35">
      <c r="A35" s="16">
        <v>32</v>
      </c>
      <c r="B35" s="2" t="s">
        <v>58</v>
      </c>
      <c r="C35" s="11" t="s">
        <v>27</v>
      </c>
      <c r="D35" s="3">
        <v>352000</v>
      </c>
      <c r="E35" s="3">
        <f t="shared" si="10"/>
        <v>63360</v>
      </c>
      <c r="F35" s="3">
        <f t="shared" si="11"/>
        <v>415360</v>
      </c>
      <c r="G35" s="3">
        <f>F35</f>
        <v>415360</v>
      </c>
      <c r="H35" s="6">
        <f t="shared" si="2"/>
        <v>0</v>
      </c>
      <c r="I35" s="2" t="s">
        <v>72</v>
      </c>
      <c r="J35" s="16">
        <v>21</v>
      </c>
    </row>
    <row r="36" spans="1:10" x14ac:dyDescent="0.35">
      <c r="A36" s="16">
        <v>33</v>
      </c>
      <c r="B36" s="2" t="s">
        <v>59</v>
      </c>
      <c r="C36" s="11" t="s">
        <v>51</v>
      </c>
      <c r="D36" s="3">
        <v>42000</v>
      </c>
      <c r="E36" s="3">
        <f t="shared" si="10"/>
        <v>7560</v>
      </c>
      <c r="F36" s="3">
        <f t="shared" si="11"/>
        <v>49560</v>
      </c>
      <c r="G36" s="3">
        <v>49560</v>
      </c>
      <c r="H36" s="6">
        <f t="shared" si="2"/>
        <v>0</v>
      </c>
      <c r="I36" s="2" t="s">
        <v>72</v>
      </c>
      <c r="J36" s="16">
        <v>22</v>
      </c>
    </row>
    <row r="37" spans="1:10" x14ac:dyDescent="0.35">
      <c r="A37" s="16">
        <v>34</v>
      </c>
      <c r="B37" s="2" t="s">
        <v>60</v>
      </c>
      <c r="C37" s="11" t="s">
        <v>52</v>
      </c>
      <c r="D37" s="3">
        <v>3685500</v>
      </c>
      <c r="E37" s="3">
        <f t="shared" si="10"/>
        <v>663390</v>
      </c>
      <c r="F37" s="3">
        <f t="shared" si="11"/>
        <v>4348890</v>
      </c>
      <c r="G37" s="3">
        <f>F37</f>
        <v>4348890</v>
      </c>
      <c r="H37" s="6">
        <f t="shared" si="2"/>
        <v>0</v>
      </c>
      <c r="I37" s="2" t="s">
        <v>72</v>
      </c>
      <c r="J37" s="16">
        <v>23</v>
      </c>
    </row>
    <row r="38" spans="1:10" x14ac:dyDescent="0.35">
      <c r="A38" s="16">
        <v>35</v>
      </c>
      <c r="B38" s="2" t="s">
        <v>60</v>
      </c>
      <c r="C38" s="11" t="s">
        <v>53</v>
      </c>
      <c r="D38" s="3">
        <v>668500</v>
      </c>
      <c r="E38" s="3">
        <f t="shared" si="10"/>
        <v>120330</v>
      </c>
      <c r="F38" s="3">
        <f t="shared" si="11"/>
        <v>788830</v>
      </c>
      <c r="G38" s="3">
        <f t="shared" ref="G38:G39" si="12">F38</f>
        <v>788830</v>
      </c>
      <c r="H38" s="6">
        <f t="shared" si="2"/>
        <v>0</v>
      </c>
      <c r="I38" s="2" t="s">
        <v>72</v>
      </c>
      <c r="J38" s="16">
        <v>24</v>
      </c>
    </row>
    <row r="39" spans="1:10" x14ac:dyDescent="0.35">
      <c r="A39" s="16">
        <v>36</v>
      </c>
      <c r="B39" s="2" t="s">
        <v>60</v>
      </c>
      <c r="C39" s="11" t="s">
        <v>54</v>
      </c>
      <c r="D39" s="3">
        <v>250000</v>
      </c>
      <c r="E39" s="3">
        <f t="shared" si="10"/>
        <v>45000</v>
      </c>
      <c r="F39" s="3">
        <f t="shared" si="11"/>
        <v>295000</v>
      </c>
      <c r="G39" s="3">
        <f t="shared" si="12"/>
        <v>295000</v>
      </c>
      <c r="H39" s="6">
        <f t="shared" si="2"/>
        <v>0</v>
      </c>
      <c r="I39" s="2" t="s">
        <v>72</v>
      </c>
      <c r="J39" s="16">
        <v>25</v>
      </c>
    </row>
    <row r="40" spans="1:10" x14ac:dyDescent="0.35">
      <c r="A40" s="16">
        <v>37</v>
      </c>
      <c r="B40" s="2" t="s">
        <v>61</v>
      </c>
      <c r="C40" s="11" t="s">
        <v>55</v>
      </c>
      <c r="D40" s="3">
        <v>65000</v>
      </c>
      <c r="E40" s="3">
        <f t="shared" si="10"/>
        <v>11700</v>
      </c>
      <c r="F40" s="3">
        <f t="shared" si="11"/>
        <v>76700</v>
      </c>
      <c r="G40" s="3">
        <f>F40</f>
        <v>76700</v>
      </c>
      <c r="H40" s="6">
        <f t="shared" si="2"/>
        <v>0</v>
      </c>
      <c r="I40" s="2" t="s">
        <v>72</v>
      </c>
      <c r="J40" s="16">
        <v>26</v>
      </c>
    </row>
    <row r="41" spans="1:10" s="4" customFormat="1" x14ac:dyDescent="0.35">
      <c r="A41" s="7" t="s">
        <v>1</v>
      </c>
      <c r="B41" s="7"/>
      <c r="C41" s="7"/>
      <c r="D41" s="8">
        <f>SUM(D4:D40)</f>
        <v>184106078</v>
      </c>
      <c r="E41" s="8">
        <f>SUM(E4:E40)</f>
        <v>33181795.699999999</v>
      </c>
      <c r="F41" s="8">
        <f>SUM(F4:F40)</f>
        <v>217287873.69999999</v>
      </c>
      <c r="G41" s="8">
        <f>SUM(G4:G40)</f>
        <v>63063839.200000003</v>
      </c>
      <c r="H41" s="8">
        <f>SUM(H4:H40)</f>
        <v>154224034.5</v>
      </c>
      <c r="I41" s="7"/>
      <c r="J41" s="7"/>
    </row>
  </sheetData>
  <autoFilter ref="A3:J41" xr:uid="{032458D7-227C-480E-BFB1-DC7A26A3CA9D}"/>
  <mergeCells count="1">
    <mergeCell ref="A2:J2"/>
  </mergeCells>
  <pageMargins left="0.31" right="0.2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2022-09-21T10:00:05Z</cp:lastPrinted>
  <dcterms:created xsi:type="dcterms:W3CDTF">2015-06-05T18:17:20Z</dcterms:created>
  <dcterms:modified xsi:type="dcterms:W3CDTF">2023-03-06T09:51:25Z</dcterms:modified>
</cp:coreProperties>
</file>