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05-594-971\"/>
    </mc:Choice>
  </mc:AlternateContent>
  <xr:revisionPtr revIDLastSave="0" documentId="13_ncr:1_{4D9A4D3B-8C6E-4896-A004-EAC9090265A2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F5" i="2"/>
  <c r="N20" i="2"/>
  <c r="O18" i="2"/>
  <c r="N4" i="2"/>
  <c r="I4" i="2"/>
  <c r="L4" i="2"/>
  <c r="E4" i="2"/>
  <c r="O18" i="1"/>
  <c r="N18" i="1"/>
  <c r="K13" i="1"/>
  <c r="E5" i="2" l="1"/>
  <c r="O4" i="2"/>
  <c r="P4" i="2" s="1"/>
  <c r="R4" i="2" s="1"/>
  <c r="M6" i="4"/>
  <c r="K5" i="4"/>
  <c r="I5" i="4"/>
  <c r="F6" i="4"/>
  <c r="D4" i="4"/>
  <c r="I3" i="3" l="1"/>
  <c r="G3" i="3"/>
  <c r="D3" i="3"/>
  <c r="J3" i="3" l="1"/>
  <c r="K3" i="3" s="1"/>
  <c r="M3" i="3" s="1"/>
  <c r="G4" i="1" l="1"/>
  <c r="G5" i="1" s="1"/>
  <c r="E5" i="1"/>
  <c r="C5" i="1"/>
  <c r="L3" i="2" l="1"/>
  <c r="I3" i="2"/>
  <c r="N3" i="2" l="1"/>
  <c r="N5" i="2" s="1"/>
  <c r="O3" i="2" l="1"/>
  <c r="O5" i="2" s="1"/>
  <c r="P3" i="2" l="1"/>
  <c r="P5" i="2" s="1"/>
  <c r="R3" i="2" l="1"/>
  <c r="R5" i="2" l="1"/>
</calcChain>
</file>

<file path=xl/sharedStrings.xml><?xml version="1.0" encoding="utf-8"?>
<sst xmlns="http://schemas.openxmlformats.org/spreadsheetml/2006/main" count="45" uniqueCount="37">
  <si>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</si>
  <si>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</si>
  <si>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</si>
  <si>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</si>
  <si>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</si>
  <si>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</si>
  <si>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</si>
  <si>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</si>
  <si>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</si>
  <si>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</si>
  <si>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</si>
  <si>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</si>
  <si>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</si>
  <si>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</si>
  <si>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</si>
  <si>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</si>
  <si>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</si>
  <si>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</si>
  <si>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</si>
  <si>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</si>
  <si>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</si>
  <si>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</si>
  <si>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</si>
  <si>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</si>
  <si>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</si>
  <si>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</si>
  <si>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</si>
  <si>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</si>
  <si>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</si>
  <si>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1. All the details pertaing to the building area statement such as area, floor, etc has been taken from the site survey measurement.</t>
  </si>
  <si>
    <t>5.As per our site survey we have observed the maintenance of the building is averege</t>
  </si>
  <si>
    <t>Ground</t>
  </si>
  <si>
    <t>1/1.19</t>
  </si>
  <si>
    <t>RCC</t>
  </si>
  <si>
    <t>First</t>
  </si>
  <si>
    <t>2.The subject property is consturcted with RCC  Framed type.</t>
  </si>
  <si>
    <t xml:space="preserve">M/s. VETO SWITCHGEAR AND CABLES LTD.| SITUATED AT INTEGRATED INDUSTRIAL ESTATE, RANIPUR, DISTRICT HARIDWAR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</si>
</sst>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zoomScale="85" zoomScaleNormal="85" workbookViewId="0">
      <selection activeCell="V17" sqref="V17"/>
    </sheetView>
  </sheetViews>
  <sheetFormatPr defaultRowHeight="15" x14ac:dyDescent="0.25"/>
  <cols>
    <col min="1" max="1" width="7.28515625" customWidth="1"/>
    <col min="2" max="2" width="17.42578125" bestFit="1" customWidth="1"/>
    <col min="3" max="3" width="9" customWidth="1"/>
    <col min="4" max="4" width="16.28515625" bestFit="1" customWidth="1"/>
    <col min="5" max="5" width="10.85546875" customWidth="1"/>
    <col min="6" max="6" width="8.42578125" customWidth="1"/>
    <col min="7" max="7" width="15.140625" hidden="1" customWidth="1"/>
    <col min="8" max="8" width="11.42578125" hidden="1" customWidth="1"/>
    <col min="9" max="9" width="10.42578125" customWidth="1"/>
    <col min="10" max="10" width="11.28515625" hidden="1" customWidth="1"/>
    <col min="11" max="11" width="7.7109375" hidden="1" customWidth="1"/>
    <col min="12" max="12" width="6.5703125" hidden="1" customWidth="1"/>
    <col min="13" max="13" width="11.85546875" customWidth="1"/>
    <col min="14" max="14" width="13.28515625" hidden="1" customWidth="1"/>
    <col min="15" max="16" width="15.140625" hidden="1" customWidth="1"/>
    <col min="17" max="17" width="11.7109375" hidden="1" customWidth="1"/>
    <col min="18" max="18" width="15.140625" customWidth="1"/>
    <col min="20" max="20" width="5.85546875" bestFit="1" customWidth="1"/>
  </cols>
  <sheetData>
    <row r="1" spans="1:18" ht="48.75" customHeight="1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60" x14ac:dyDescent="0.25">
      <c r="A2" s="1" t="s">
        <v>0</v>
      </c>
      <c r="B2" s="1" t="s">
        <v>16</v>
      </c>
      <c r="C2" s="1" t="s">
        <v>26</v>
      </c>
      <c r="D2" s="1" t="s">
        <v>1</v>
      </c>
      <c r="E2" s="1" t="s">
        <v>23</v>
      </c>
      <c r="F2" s="23" t="s">
        <v>24</v>
      </c>
      <c r="G2" s="1" t="s">
        <v>25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2" t="s">
        <v>15</v>
      </c>
      <c r="R2" s="1" t="s">
        <v>11</v>
      </c>
    </row>
    <row r="3" spans="1:18" x14ac:dyDescent="0.25">
      <c r="A3" s="3">
        <v>1</v>
      </c>
      <c r="B3" s="32" t="s">
        <v>31</v>
      </c>
      <c r="C3" s="3">
        <v>15</v>
      </c>
      <c r="D3" s="3" t="s">
        <v>33</v>
      </c>
      <c r="E3" s="22">
        <f>F3/10.764</f>
        <v>2959.6804162021554</v>
      </c>
      <c r="F3" s="21">
        <v>31858</v>
      </c>
      <c r="G3" s="3">
        <v>2006</v>
      </c>
      <c r="H3" s="3">
        <v>2023</v>
      </c>
      <c r="I3" s="3">
        <f t="shared" ref="I3:I4" si="0">H3-G3</f>
        <v>17</v>
      </c>
      <c r="J3" s="3">
        <v>60</v>
      </c>
      <c r="K3" s="4">
        <v>0.1</v>
      </c>
      <c r="L3" s="5">
        <f>(1-K3)/J3</f>
        <v>1.5000000000000001E-2</v>
      </c>
      <c r="M3" s="6">
        <v>1500</v>
      </c>
      <c r="N3" s="6">
        <f>M3*F3</f>
        <v>47787000</v>
      </c>
      <c r="O3" s="6">
        <f>N3*L3*I3</f>
        <v>12185685</v>
      </c>
      <c r="P3" s="6">
        <f>MAX(N3-O3,0)</f>
        <v>35601315</v>
      </c>
      <c r="Q3" s="7">
        <v>0</v>
      </c>
      <c r="R3" s="6">
        <f>IF(P3&gt;K3*N3,P3*(1-Q3),N3*K3)</f>
        <v>35601315</v>
      </c>
    </row>
    <row r="4" spans="1:18" x14ac:dyDescent="0.25">
      <c r="A4" s="3">
        <v>2</v>
      </c>
      <c r="B4" s="33" t="s">
        <v>34</v>
      </c>
      <c r="C4" s="3">
        <v>15</v>
      </c>
      <c r="D4" s="3" t="s">
        <v>33</v>
      </c>
      <c r="E4" s="22">
        <f>F4/10.764</f>
        <v>2846.1538461538462</v>
      </c>
      <c r="F4" s="21">
        <v>30636</v>
      </c>
      <c r="G4" s="3">
        <v>2008</v>
      </c>
      <c r="H4" s="3">
        <v>2023</v>
      </c>
      <c r="I4" s="3">
        <f t="shared" si="0"/>
        <v>15</v>
      </c>
      <c r="J4" s="3">
        <v>60</v>
      </c>
      <c r="K4" s="4">
        <v>0.1</v>
      </c>
      <c r="L4" s="5">
        <f>(1-K4)/J4</f>
        <v>1.5000000000000001E-2</v>
      </c>
      <c r="M4" s="6">
        <v>1500</v>
      </c>
      <c r="N4" s="6">
        <f>M4*F4</f>
        <v>45954000</v>
      </c>
      <c r="O4" s="6">
        <f>N4*L4*I4</f>
        <v>10339650</v>
      </c>
      <c r="P4" s="6">
        <f>MAX(N4-O4,0)</f>
        <v>35614350</v>
      </c>
      <c r="Q4" s="7">
        <v>0</v>
      </c>
      <c r="R4" s="6">
        <f>IF(P4&gt;K4*N4,P4*(1-Q4),N4*K4)</f>
        <v>35614350</v>
      </c>
    </row>
    <row r="5" spans="1:18" x14ac:dyDescent="0.25">
      <c r="A5" s="30" t="s">
        <v>12</v>
      </c>
      <c r="B5" s="30"/>
      <c r="C5" s="30"/>
      <c r="D5" s="30"/>
      <c r="E5" s="12">
        <f>SUM(E3:E4)</f>
        <v>5805.834262356002</v>
      </c>
      <c r="F5" s="24">
        <f>SUM(F3:F4)</f>
        <v>62494</v>
      </c>
      <c r="G5" s="30"/>
      <c r="H5" s="30"/>
      <c r="I5" s="30"/>
      <c r="J5" s="30"/>
      <c r="K5" s="30"/>
      <c r="L5" s="30"/>
      <c r="M5" s="30"/>
      <c r="N5" s="8">
        <f>SUM(N3:N4)</f>
        <v>93741000</v>
      </c>
      <c r="O5" s="8">
        <f>SUM(O3:O4)</f>
        <v>22525335</v>
      </c>
      <c r="P5" s="8">
        <f>SUM(P3:P4)</f>
        <v>71215665</v>
      </c>
      <c r="Q5" s="9">
        <v>0</v>
      </c>
      <c r="R5" s="6">
        <f>SUM(R3:R4)</f>
        <v>71215665</v>
      </c>
    </row>
    <row r="6" spans="1:18" x14ac:dyDescent="0.25">
      <c r="A6" s="31" t="s">
        <v>13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x14ac:dyDescent="0.25">
      <c r="A7" s="26" t="s">
        <v>29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x14ac:dyDescent="0.25">
      <c r="A8" s="26" t="s">
        <v>35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x14ac:dyDescent="0.25">
      <c r="A9" s="26" t="s">
        <v>14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25">
      <c r="A10" s="26" t="s">
        <v>17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x14ac:dyDescent="0.25">
      <c r="A11" s="27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3" spans="1:18" x14ac:dyDescent="0.25">
      <c r="F13" s="11"/>
    </row>
    <row r="16" spans="1:18" x14ac:dyDescent="0.25">
      <c r="K16" s="10"/>
    </row>
    <row r="17" spans="13:15" x14ac:dyDescent="0.25">
      <c r="M17" s="22"/>
    </row>
    <row r="18" spans="13:15" x14ac:dyDescent="0.25">
      <c r="O18">
        <f>539-495</f>
        <v>44</v>
      </c>
    </row>
    <row r="20" spans="13:15" x14ac:dyDescent="0.25">
      <c r="N20">
        <f>452-44</f>
        <v>408</v>
      </c>
    </row>
  </sheetData>
  <mergeCells count="9">
    <mergeCell ref="A1:R1"/>
    <mergeCell ref="A9:R9"/>
    <mergeCell ref="A10:R10"/>
    <mergeCell ref="A11:R11"/>
    <mergeCell ref="A5:D5"/>
    <mergeCell ref="G5:M5"/>
    <mergeCell ref="A6:R6"/>
    <mergeCell ref="A7:R7"/>
    <mergeCell ref="A8:R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32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tabSelected="1" workbookViewId="0">
      <selection activeCell="M3" sqref="M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4" t="s">
        <v>27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28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300</v>
      </c>
      <c r="B3" s="16">
        <v>2006</v>
      </c>
      <c r="C3" s="16">
        <v>2023</v>
      </c>
      <c r="D3" s="16">
        <f>C3-B3</f>
        <v>17</v>
      </c>
      <c r="E3" s="16">
        <v>60</v>
      </c>
      <c r="F3" s="17">
        <v>0.1</v>
      </c>
      <c r="G3" s="18">
        <f>(1-F3)/E3</f>
        <v>1.5000000000000001E-2</v>
      </c>
      <c r="H3" s="19">
        <v>4500</v>
      </c>
      <c r="I3" s="19">
        <f>H3*A3</f>
        <v>1350000</v>
      </c>
      <c r="J3" s="19">
        <f>I3*G3*D3</f>
        <v>344250</v>
      </c>
      <c r="K3" s="19">
        <f>MAX(I3-J3,0)</f>
        <v>1005750</v>
      </c>
      <c r="L3" s="20">
        <v>0</v>
      </c>
      <c r="M3" s="19">
        <f>IF(K3&gt;F3*I3,K3*(1-L3),I3*F3)</f>
        <v>1005750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2023-03-20T10:04:42Z</dcterms:modified>
</cp:coreProperties>
</file>