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 Progress Files\Babul\Nutrionex Manufacturers\VIS(2022-23)-PL710-599-982\"/>
    </mc:Choice>
  </mc:AlternateContent>
  <bookViews>
    <workbookView xWindow="0" yWindow="0" windowWidth="21600" windowHeight="97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G16" i="2" s="1"/>
  <c r="G14" i="2"/>
  <c r="D14" i="2"/>
  <c r="F6" i="2"/>
  <c r="E6" i="2"/>
  <c r="O5" i="2"/>
  <c r="O6" i="2" s="1"/>
  <c r="M5" i="2"/>
  <c r="P5" i="2" s="1"/>
  <c r="P6" i="2" s="1"/>
  <c r="J5" i="2"/>
  <c r="D14" i="1"/>
  <c r="Q5" i="2" l="1"/>
  <c r="G14" i="1"/>
  <c r="G15" i="1"/>
  <c r="E6" i="1"/>
  <c r="Q6" i="2" l="1"/>
  <c r="S5" i="2"/>
  <c r="S6" i="2" s="1"/>
  <c r="D15" i="2" s="1"/>
  <c r="D16" i="2" s="1"/>
  <c r="D17" i="2" s="1"/>
  <c r="G16" i="1"/>
  <c r="F6" i="1"/>
  <c r="M5" i="1"/>
  <c r="J5" i="1"/>
  <c r="D18" i="2" l="1"/>
  <c r="D19" i="2"/>
  <c r="G17" i="2"/>
  <c r="O5" i="1"/>
  <c r="O6" i="1" l="1"/>
  <c r="P5" i="1"/>
  <c r="Q5" i="1" l="1"/>
  <c r="Q6" i="1" s="1"/>
  <c r="P6" i="1"/>
  <c r="S5" i="1" l="1"/>
  <c r="S6" i="1" s="1"/>
  <c r="D15" i="1" s="1"/>
  <c r="D16" i="1" s="1"/>
  <c r="D17" i="1" s="1"/>
  <c r="G17" i="1" l="1"/>
  <c r="D18" i="1"/>
  <c r="D19" i="1"/>
</calcChain>
</file>

<file path=xl/sharedStrings.xml><?xml version="1.0" encoding="utf-8"?>
<sst xmlns="http://schemas.openxmlformats.org/spreadsheetml/2006/main" count="76" uniqueCount="39">
  <si>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</si>
  <si>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</si>
  <si>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</si>
  <si>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</si>
  <si>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</si>
  <si>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</si>
  <si>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</si>
  <si>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</si>
  <si>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</si>
  <si>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</si>
  <si>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</si>
  <si>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</si>
  <si>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</si>
  <si>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</si>
  <si>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</si>
  <si>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</si>
  <si>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framed pillar beam column on RCC slab</t>
  </si>
  <si>
    <t>TOTAL</t>
  </si>
  <si>
    <t>Remarks: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</si>
  <si>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</si>
  <si>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LAND</t>
  </si>
  <si>
    <t>BUILDING</t>
  </si>
  <si>
    <t>TOTAL FMV</t>
  </si>
  <si>
    <t>ROUND OFF</t>
  </si>
  <si>
    <t>RV</t>
  </si>
  <si>
    <t>DV</t>
  </si>
  <si>
    <t>circle rate</t>
  </si>
  <si>
    <t>land</t>
  </si>
  <si>
    <t>building</t>
  </si>
  <si>
    <t>EXTRA SERVICES</t>
  </si>
  <si>
    <t>Total</t>
  </si>
  <si>
    <t>P.D.</t>
  </si>
  <si>
    <t>Ground + first + Second Floor</t>
  </si>
  <si>
    <r>
      <t xml:space="preserve">Height per floor </t>
    </r>
    <r>
      <rPr>
        <b/>
        <i/>
        <sz val="10"/>
        <rFont val="Calibri"/>
        <family val="2"/>
        <scheme val="minor"/>
      </rPr>
      <t>(in ft.)</t>
    </r>
  </si>
  <si>
    <t>2. The valuation is done by considering the Depreciated Replacement Cost Approach.</t>
  </si>
  <si>
    <t>1.Since it is a desktop valuation report no survey was carried out. Hence, all the covered area details has been considered from the old valuation report and TIR only.</t>
  </si>
  <si>
    <t>3. All the structure that has been taken in the area statemnet belonging to M/s. Nutrionex Manufacturers Ltd.</t>
  </si>
  <si>
    <t>BUILDING VALUATION OF M/S. NUTRIONEX MANUFACTURERS LTD.|PLOT NO. A-8, BHAGWAN DAS NAGAR, PUNJABI BAGH EAST, NEW DELHI</t>
  </si>
  <si>
    <t>BUILDING VALUATION OF M/S. NUTRIONEX MANUFACTURERS LTD.|PLOT NO. B-5 &amp; B-6, BHAGWAN DAS NAGAR, PUNJABI BAGH EAST, NEW 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</si>
</sst>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NumberFormat="1" applyFont="1"/>
    <xf numFmtId="165" fontId="9" fillId="0" borderId="4" xfId="1" applyNumberFormat="1" applyFont="1" applyBorder="1" applyAlignment="1">
      <alignment horizontal="center" vertical="center"/>
    </xf>
    <xf numFmtId="0" fontId="2" fillId="4" borderId="0" xfId="0" applyFont="1" applyFill="1" applyBorder="1"/>
    <xf numFmtId="9" fontId="0" fillId="0" borderId="0" xfId="2" applyFont="1"/>
    <xf numFmtId="9" fontId="0" fillId="5" borderId="4" xfId="2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9"/>
  <sheetViews>
    <sheetView zoomScale="85" zoomScaleNormal="85" workbookViewId="0">
      <selection activeCell="N15" sqref="N15"/>
    </sheetView>
  </sheetViews>
  <sheetFormatPr defaultRowHeight="15" x14ac:dyDescent="0.25"/>
  <cols>
    <col min="1" max="1" width="7.42578125" customWidth="1"/>
    <col min="2" max="2" width="8.85546875" customWidth="1"/>
    <col min="3" max="3" width="12.7109375" customWidth="1"/>
    <col min="4" max="4" width="15.7109375" style="12" customWidth="1"/>
    <col min="5" max="5" width="10.5703125" style="12" hidden="1" customWidth="1"/>
    <col min="6" max="6" width="10" customWidth="1"/>
    <col min="7" max="7" width="12.85546875" customWidth="1"/>
    <col min="8" max="8" width="13.28515625" customWidth="1"/>
    <col min="9" max="9" width="12.140625" customWidth="1"/>
    <col min="10" max="10" width="11.42578125" hidden="1" customWidth="1"/>
    <col min="11" max="11" width="12.140625" hidden="1" customWidth="1"/>
    <col min="12" max="12" width="9.140625" hidden="1" customWidth="1"/>
    <col min="13" max="13" width="12.140625" hidden="1" customWidth="1"/>
    <col min="14" max="14" width="12.5703125" customWidth="1"/>
    <col min="15" max="15" width="14.85546875" customWidth="1"/>
    <col min="16" max="16" width="16.85546875" hidden="1" customWidth="1"/>
    <col min="17" max="17" width="16.42578125" hidden="1" customWidth="1"/>
    <col min="18" max="18" width="12.7109375" hidden="1" customWidth="1"/>
    <col min="19" max="19" width="15.85546875" customWidth="1"/>
    <col min="20" max="20" width="0.28515625" hidden="1" customWidth="1"/>
    <col min="21" max="21" width="14.28515625" style="18" bestFit="1" customWidth="1"/>
  </cols>
  <sheetData>
    <row r="3" spans="2:21" ht="33.75" customHeight="1" x14ac:dyDescent="0.25">
      <c r="B3" s="31" t="s">
        <v>37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3"/>
    </row>
    <row r="4" spans="2:21" ht="68.25" customHeight="1" x14ac:dyDescent="0.25">
      <c r="B4" s="1" t="s">
        <v>0</v>
      </c>
      <c r="C4" s="1" t="s">
        <v>1</v>
      </c>
      <c r="D4" s="1" t="s">
        <v>2</v>
      </c>
      <c r="E4" s="1" t="s">
        <v>19</v>
      </c>
      <c r="F4" s="1" t="s">
        <v>3</v>
      </c>
      <c r="G4" s="1" t="s">
        <v>33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</row>
    <row r="5" spans="2:21" ht="55.5" customHeight="1" x14ac:dyDescent="0.25">
      <c r="B5" s="2">
        <v>1</v>
      </c>
      <c r="C5" s="4" t="s">
        <v>32</v>
      </c>
      <c r="D5" s="4" t="s">
        <v>16</v>
      </c>
      <c r="E5" s="4">
        <v>488.25</v>
      </c>
      <c r="F5" s="5">
        <v>5850</v>
      </c>
      <c r="G5" s="5">
        <v>12</v>
      </c>
      <c r="H5" s="3">
        <v>1970</v>
      </c>
      <c r="I5" s="3">
        <v>2023</v>
      </c>
      <c r="J5" s="3">
        <f>I5-H5</f>
        <v>53</v>
      </c>
      <c r="K5" s="3">
        <v>70</v>
      </c>
      <c r="L5" s="6">
        <v>0.1</v>
      </c>
      <c r="M5" s="7">
        <f>(1-L5)/K5</f>
        <v>1.2857142857142857E-2</v>
      </c>
      <c r="N5" s="8">
        <v>2000</v>
      </c>
      <c r="O5" s="8">
        <f>N5*F5</f>
        <v>11700000</v>
      </c>
      <c r="P5" s="8">
        <f t="shared" ref="P5" si="0">O5*M5*J5</f>
        <v>7972714.2857142854</v>
      </c>
      <c r="Q5" s="8">
        <f t="shared" ref="Q5" si="1">MAX(O5-P5,0)</f>
        <v>3727285.7142857146</v>
      </c>
      <c r="R5" s="9">
        <v>0</v>
      </c>
      <c r="S5" s="8">
        <f t="shared" ref="S5" si="2">IF(Q5&gt;L5*O5,Q5*(1-R5),O5*L5)</f>
        <v>3727285.7142857146</v>
      </c>
    </row>
    <row r="6" spans="2:21" ht="26.25" customHeight="1" x14ac:dyDescent="0.25">
      <c r="B6" s="28" t="s">
        <v>17</v>
      </c>
      <c r="C6" s="29"/>
      <c r="D6" s="30"/>
      <c r="E6" s="10">
        <f>SUM(E5:E5)</f>
        <v>488.25</v>
      </c>
      <c r="F6" s="5">
        <f>SUM(F5:F5)</f>
        <v>5850</v>
      </c>
      <c r="G6" s="28"/>
      <c r="H6" s="29"/>
      <c r="I6" s="29"/>
      <c r="J6" s="29"/>
      <c r="K6" s="29"/>
      <c r="L6" s="29"/>
      <c r="M6" s="29"/>
      <c r="N6" s="30"/>
      <c r="O6" s="11">
        <f>SUM(O5:O5)</f>
        <v>11700000</v>
      </c>
      <c r="P6" s="11">
        <f>SUM(P5:P5)</f>
        <v>7972714.2857142854</v>
      </c>
      <c r="Q6" s="11">
        <f>SUM(Q5:Q5)</f>
        <v>3727285.7142857146</v>
      </c>
      <c r="R6" s="11"/>
      <c r="S6" s="22">
        <f>SUM(S5:S5)</f>
        <v>3727285.7142857146</v>
      </c>
    </row>
    <row r="7" spans="2:21" x14ac:dyDescent="0.25">
      <c r="B7" s="34" t="s">
        <v>18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2:21" ht="28.5" customHeight="1" x14ac:dyDescent="0.25">
      <c r="B8" s="36" t="s">
        <v>35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2:21" x14ac:dyDescent="0.25">
      <c r="B9" s="35" t="s">
        <v>34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2:21" ht="15" customHeight="1" x14ac:dyDescent="0.25"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U10" s="21"/>
    </row>
    <row r="13" spans="2:21" ht="18.75" customHeight="1" x14ac:dyDescent="0.25">
      <c r="C13" s="15" t="s">
        <v>29</v>
      </c>
      <c r="D13" s="14">
        <v>0</v>
      </c>
      <c r="F13" s="26" t="s">
        <v>26</v>
      </c>
      <c r="G13" s="27"/>
    </row>
    <row r="14" spans="2:21" x14ac:dyDescent="0.25">
      <c r="C14" s="13" t="s">
        <v>20</v>
      </c>
      <c r="D14" s="14">
        <f>356*380000</f>
        <v>135280000</v>
      </c>
      <c r="F14" s="13" t="s">
        <v>27</v>
      </c>
      <c r="G14" s="14">
        <f>1000*14000*1.05</f>
        <v>14700000</v>
      </c>
    </row>
    <row r="15" spans="2:21" x14ac:dyDescent="0.25">
      <c r="C15" s="13" t="s">
        <v>21</v>
      </c>
      <c r="D15" s="14">
        <f>S6</f>
        <v>3727285.7142857146</v>
      </c>
      <c r="F15" s="13" t="s">
        <v>28</v>
      </c>
      <c r="G15" s="14" t="e">
        <f>(SUM(E5:E5)*10000*0.89+SUM(#REF!)*10000)</f>
        <v>#REF!</v>
      </c>
      <c r="J15" s="20"/>
    </row>
    <row r="16" spans="2:21" x14ac:dyDescent="0.25">
      <c r="C16" s="15" t="s">
        <v>22</v>
      </c>
      <c r="D16" s="16">
        <f>SUM(D13:D15)</f>
        <v>139007285.7142857</v>
      </c>
      <c r="F16" s="13" t="s">
        <v>30</v>
      </c>
      <c r="G16" s="14" t="e">
        <f>G15+G14</f>
        <v>#REF!</v>
      </c>
      <c r="J16" s="20"/>
    </row>
    <row r="17" spans="3:10" x14ac:dyDescent="0.25">
      <c r="C17" s="15" t="s">
        <v>23</v>
      </c>
      <c r="D17" s="16">
        <f>ROUND(D16,-5)</f>
        <v>139000000</v>
      </c>
      <c r="F17" s="23" t="s">
        <v>31</v>
      </c>
      <c r="G17" s="25" t="e">
        <f>1-(G16/D17)</f>
        <v>#REF!</v>
      </c>
      <c r="J17" s="18"/>
    </row>
    <row r="18" spans="3:10" x14ac:dyDescent="0.25">
      <c r="C18" s="13" t="s">
        <v>24</v>
      </c>
      <c r="D18" s="17">
        <f>0.85*D17</f>
        <v>118150000</v>
      </c>
      <c r="I18" s="24"/>
      <c r="J18" s="19"/>
    </row>
    <row r="19" spans="3:10" x14ac:dyDescent="0.25">
      <c r="C19" s="13" t="s">
        <v>25</v>
      </c>
      <c r="D19" s="17">
        <f>0.75*D17</f>
        <v>104250000</v>
      </c>
    </row>
  </sheetData>
  <mergeCells count="8">
    <mergeCell ref="F13:G13"/>
    <mergeCell ref="G6:N6"/>
    <mergeCell ref="B3:S3"/>
    <mergeCell ref="B6:D6"/>
    <mergeCell ref="B7:S7"/>
    <mergeCell ref="B10:S10"/>
    <mergeCell ref="B8:T8"/>
    <mergeCell ref="B9:T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9"/>
  <sheetViews>
    <sheetView tabSelected="1" topLeftCell="A4" workbookViewId="0">
      <selection activeCell="S12" sqref="S12"/>
    </sheetView>
  </sheetViews>
  <sheetFormatPr defaultRowHeight="15" x14ac:dyDescent="0.25"/>
  <cols>
    <col min="1" max="1" width="7.42578125" customWidth="1"/>
    <col min="2" max="2" width="8.85546875" customWidth="1"/>
    <col min="3" max="3" width="12.7109375" customWidth="1"/>
    <col min="4" max="4" width="15.7109375" style="12" customWidth="1"/>
    <col min="5" max="5" width="10.5703125" style="12" hidden="1" customWidth="1"/>
    <col min="6" max="6" width="10" customWidth="1"/>
    <col min="7" max="7" width="12.85546875" customWidth="1"/>
    <col min="8" max="8" width="13.28515625" customWidth="1"/>
    <col min="9" max="9" width="12.140625" customWidth="1"/>
    <col min="10" max="10" width="11.42578125" hidden="1" customWidth="1"/>
    <col min="11" max="11" width="12.140625" hidden="1" customWidth="1"/>
    <col min="12" max="12" width="9.140625" hidden="1" customWidth="1"/>
    <col min="13" max="13" width="12.140625" hidden="1" customWidth="1"/>
    <col min="14" max="14" width="12.5703125" customWidth="1"/>
    <col min="15" max="15" width="14.85546875" customWidth="1"/>
    <col min="16" max="16" width="16.85546875" hidden="1" customWidth="1"/>
    <col min="17" max="17" width="16.42578125" hidden="1" customWidth="1"/>
    <col min="18" max="18" width="12.7109375" hidden="1" customWidth="1"/>
    <col min="19" max="19" width="15.85546875" customWidth="1"/>
    <col min="20" max="20" width="0.28515625" hidden="1" customWidth="1"/>
    <col min="21" max="21" width="14.28515625" style="18" bestFit="1" customWidth="1"/>
  </cols>
  <sheetData>
    <row r="3" spans="2:21" ht="33" customHeight="1" x14ac:dyDescent="0.25">
      <c r="B3" s="31" t="s">
        <v>38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3"/>
    </row>
    <row r="4" spans="2:21" ht="68.25" customHeight="1" x14ac:dyDescent="0.25">
      <c r="B4" s="1" t="s">
        <v>0</v>
      </c>
      <c r="C4" s="1" t="s">
        <v>1</v>
      </c>
      <c r="D4" s="1" t="s">
        <v>2</v>
      </c>
      <c r="E4" s="1" t="s">
        <v>19</v>
      </c>
      <c r="F4" s="1" t="s">
        <v>3</v>
      </c>
      <c r="G4" s="1" t="s">
        <v>33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</row>
    <row r="5" spans="2:21" ht="66" customHeight="1" x14ac:dyDescent="0.25">
      <c r="B5" s="2">
        <v>1</v>
      </c>
      <c r="C5" s="4" t="s">
        <v>32</v>
      </c>
      <c r="D5" s="4" t="s">
        <v>16</v>
      </c>
      <c r="E5" s="4">
        <v>488.25</v>
      </c>
      <c r="F5" s="5">
        <v>5850</v>
      </c>
      <c r="G5" s="5">
        <v>12</v>
      </c>
      <c r="H5" s="3">
        <v>1970</v>
      </c>
      <c r="I5" s="3">
        <v>2023</v>
      </c>
      <c r="J5" s="3">
        <f>I5-H5</f>
        <v>53</v>
      </c>
      <c r="K5" s="3">
        <v>70</v>
      </c>
      <c r="L5" s="6">
        <v>0.1</v>
      </c>
      <c r="M5" s="7">
        <f>(1-L5)/K5</f>
        <v>1.2857142857142857E-2</v>
      </c>
      <c r="N5" s="8">
        <v>2000</v>
      </c>
      <c r="O5" s="8">
        <f>N5*F5</f>
        <v>11700000</v>
      </c>
      <c r="P5" s="8">
        <f t="shared" ref="P5" si="0">O5*M5*J5</f>
        <v>7972714.2857142854</v>
      </c>
      <c r="Q5" s="8">
        <f t="shared" ref="Q5" si="1">MAX(O5-P5,0)</f>
        <v>3727285.7142857146</v>
      </c>
      <c r="R5" s="9">
        <v>0</v>
      </c>
      <c r="S5" s="8">
        <f t="shared" ref="S5" si="2">IF(Q5&gt;L5*O5,Q5*(1-R5),O5*L5)</f>
        <v>3727285.7142857146</v>
      </c>
    </row>
    <row r="6" spans="2:21" ht="26.25" customHeight="1" x14ac:dyDescent="0.25">
      <c r="B6" s="28" t="s">
        <v>17</v>
      </c>
      <c r="C6" s="29"/>
      <c r="D6" s="30"/>
      <c r="E6" s="10">
        <f>SUM(E5:E5)</f>
        <v>488.25</v>
      </c>
      <c r="F6" s="5">
        <f>SUM(F5:F5)</f>
        <v>5850</v>
      </c>
      <c r="G6" s="28"/>
      <c r="H6" s="29"/>
      <c r="I6" s="29"/>
      <c r="J6" s="29"/>
      <c r="K6" s="29"/>
      <c r="L6" s="29"/>
      <c r="M6" s="29"/>
      <c r="N6" s="30"/>
      <c r="O6" s="11">
        <f>SUM(O5:O5)</f>
        <v>11700000</v>
      </c>
      <c r="P6" s="11">
        <f>SUM(P5:P5)</f>
        <v>7972714.2857142854</v>
      </c>
      <c r="Q6" s="11">
        <f>SUM(Q5:Q5)</f>
        <v>3727285.7142857146</v>
      </c>
      <c r="R6" s="11"/>
      <c r="S6" s="22">
        <f>SUM(S5:S5)</f>
        <v>3727285.7142857146</v>
      </c>
    </row>
    <row r="7" spans="2:21" x14ac:dyDescent="0.25">
      <c r="B7" s="34" t="s">
        <v>18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2:21" ht="28.5" customHeight="1" x14ac:dyDescent="0.25">
      <c r="B8" s="36" t="s">
        <v>35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2:21" x14ac:dyDescent="0.25">
      <c r="B9" s="35" t="s">
        <v>34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2:21" ht="15" customHeight="1" x14ac:dyDescent="0.25"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U10" s="21"/>
    </row>
    <row r="13" spans="2:21" ht="18.75" customHeight="1" x14ac:dyDescent="0.25">
      <c r="C13" s="15" t="s">
        <v>29</v>
      </c>
      <c r="D13" s="14">
        <v>0</v>
      </c>
      <c r="F13" s="26" t="s">
        <v>26</v>
      </c>
      <c r="G13" s="27"/>
    </row>
    <row r="14" spans="2:21" x14ac:dyDescent="0.25">
      <c r="C14" s="13" t="s">
        <v>20</v>
      </c>
      <c r="D14" s="14">
        <f>356*380000</f>
        <v>135280000</v>
      </c>
      <c r="F14" s="13" t="s">
        <v>27</v>
      </c>
      <c r="G14" s="14">
        <f>1000*14000*1.05</f>
        <v>14700000</v>
      </c>
    </row>
    <row r="15" spans="2:21" x14ac:dyDescent="0.25">
      <c r="C15" s="13" t="s">
        <v>21</v>
      </c>
      <c r="D15" s="14">
        <f>S6</f>
        <v>3727285.7142857146</v>
      </c>
      <c r="F15" s="13" t="s">
        <v>28</v>
      </c>
      <c r="G15" s="14" t="e">
        <f>(SUM(E5:E5)*10000*0.89+SUM(#REF!)*10000)</f>
        <v>#REF!</v>
      </c>
      <c r="J15" s="20"/>
    </row>
    <row r="16" spans="2:21" x14ac:dyDescent="0.25">
      <c r="C16" s="15" t="s">
        <v>22</v>
      </c>
      <c r="D16" s="16">
        <f>SUM(D13:D15)</f>
        <v>139007285.7142857</v>
      </c>
      <c r="F16" s="13" t="s">
        <v>30</v>
      </c>
      <c r="G16" s="14" t="e">
        <f>G15+G14</f>
        <v>#REF!</v>
      </c>
      <c r="J16" s="20"/>
    </row>
    <row r="17" spans="3:10" x14ac:dyDescent="0.25">
      <c r="C17" s="15" t="s">
        <v>23</v>
      </c>
      <c r="D17" s="16">
        <f>ROUND(D16,-5)</f>
        <v>139000000</v>
      </c>
      <c r="F17" s="23" t="s">
        <v>31</v>
      </c>
      <c r="G17" s="25" t="e">
        <f>1-(G16/D17)</f>
        <v>#REF!</v>
      </c>
      <c r="J17" s="18"/>
    </row>
    <row r="18" spans="3:10" x14ac:dyDescent="0.25">
      <c r="C18" s="13" t="s">
        <v>24</v>
      </c>
      <c r="D18" s="17">
        <f>0.85*D17</f>
        <v>118150000</v>
      </c>
      <c r="I18" s="24"/>
      <c r="J18" s="19"/>
    </row>
    <row r="19" spans="3:10" x14ac:dyDescent="0.25">
      <c r="C19" s="13" t="s">
        <v>25</v>
      </c>
      <c r="D19" s="17">
        <f>0.75*D17</f>
        <v>104250000</v>
      </c>
    </row>
  </sheetData>
  <mergeCells count="8">
    <mergeCell ref="B10:S10"/>
    <mergeCell ref="F13:G13"/>
    <mergeCell ref="B3:S3"/>
    <mergeCell ref="B6:D6"/>
    <mergeCell ref="G6:N6"/>
    <mergeCell ref="B7:S7"/>
    <mergeCell ref="B8:T8"/>
    <mergeCell ref="B9:T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Ashish Sawe</cp:lastModifiedBy>
  <dcterms:created xsi:type="dcterms:W3CDTF">2022-11-04T05:05:51Z</dcterms:created>
  <dcterms:modified xsi:type="dcterms:W3CDTF">2023-03-21T13:33:48Z</dcterms:modified>
</cp:coreProperties>
</file>